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761CF8CF-AF93-445B-8C34-2B9CC82F92AD}" xr6:coauthVersionLast="37" xr6:coauthVersionMax="37" xr10:uidLastSave="{00000000-0000-0000-0000-000000000000}"/>
  <bookViews>
    <workbookView xWindow="0" yWindow="0" windowWidth="24000" windowHeight="9600" tabRatio="585" activeTab="2" xr2:uid="{00000000-000D-0000-FFFF-FFFF00000000}"/>
  </bookViews>
  <sheets>
    <sheet name="Liste" sheetId="5" r:id="rId1"/>
    <sheet name="BD" sheetId="2" r:id="rId2"/>
    <sheet name="page2" sheetId="7" r:id="rId3"/>
    <sheet name="Feuil3" sheetId="6" r:id="rId4"/>
  </sheets>
  <externalReferences>
    <externalReference r:id="rId5"/>
  </externalReferences>
  <definedNames>
    <definedName name="_xlnm._FilterDatabase" localSheetId="1" hidden="1">BD!$Y$7:$AA$14</definedName>
    <definedName name="Ind_ListeCharge">OFFSET(Liste!$C$2,0,0,COUNTIF(Liste!$C:$C,"&gt;&lt;")-1,1)</definedName>
    <definedName name="ListCharge">Tab_Inter[Intervenant]</definedName>
    <definedName name="tableau1">BD!$Y$2:$WZ$2</definedName>
    <definedName name="ValContratInter">VLOOKUP(page2!G67,Tab_Inter[[Intervenant]:[UE5P]],2,FALSE)</definedName>
    <definedName name="_xlnm.Print_Area" localSheetId="2">page2!$A$1:$O$28</definedName>
    <definedName name="_xlnm.Print_Area">page2!$A$1:$N$40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1" i="2" l="1"/>
  <c r="J11" i="2"/>
  <c r="L11" i="2"/>
  <c r="M11" i="2"/>
  <c r="N11" i="2" s="1"/>
  <c r="P11" i="2"/>
  <c r="R11" i="2" s="1"/>
  <c r="S11" i="2"/>
  <c r="T11" i="2" s="1"/>
  <c r="G9" i="2"/>
  <c r="L9" i="2" s="1"/>
  <c r="J9" i="2"/>
  <c r="M9" i="2"/>
  <c r="N9" i="2" s="1"/>
  <c r="P9" i="2"/>
  <c r="R9" i="2" s="1"/>
  <c r="S9" i="2"/>
  <c r="T9" i="2" s="1"/>
  <c r="G12" i="2"/>
  <c r="J12" i="2"/>
  <c r="M12" i="2"/>
  <c r="O12" i="2" s="1"/>
  <c r="P12" i="2"/>
  <c r="R12" i="2" s="1"/>
  <c r="S12" i="2"/>
  <c r="U12" i="2" s="1"/>
  <c r="Q11" i="2" l="1"/>
  <c r="O11" i="2"/>
  <c r="U11" i="2"/>
  <c r="Q9" i="2"/>
  <c r="O9" i="2"/>
  <c r="L12" i="2"/>
  <c r="U9" i="2"/>
  <c r="N12" i="2"/>
  <c r="T12" i="2"/>
  <c r="Q12" i="2"/>
  <c r="M8" i="2"/>
  <c r="M10" i="2"/>
  <c r="M13" i="2"/>
  <c r="M14" i="2"/>
  <c r="Z15" i="2" l="1"/>
  <c r="Y15" i="2"/>
  <c r="J8" i="2"/>
  <c r="J10" i="2"/>
  <c r="J13" i="2"/>
  <c r="J14" i="2"/>
  <c r="J7" i="2"/>
  <c r="G8" i="2"/>
  <c r="N8" i="2" s="1"/>
  <c r="G10" i="2"/>
  <c r="N10" i="2" s="1"/>
  <c r="G13" i="2"/>
  <c r="G14" i="2"/>
  <c r="M7" i="2"/>
  <c r="S7" i="2"/>
  <c r="T7" i="2" s="1"/>
  <c r="N14" i="2" l="1"/>
  <c r="N13" i="2"/>
  <c r="Y1" i="2" l="1"/>
  <c r="C4" i="7" l="1"/>
  <c r="J11" i="7" l="1"/>
  <c r="AH15" i="2" l="1"/>
  <c r="AE15" i="2"/>
  <c r="AF15" i="2"/>
  <c r="AG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DV15" i="2"/>
  <c r="DW15" i="2"/>
  <c r="DX15" i="2"/>
  <c r="DY15" i="2"/>
  <c r="DZ15" i="2"/>
  <c r="EA15" i="2"/>
  <c r="EB15" i="2"/>
  <c r="EC15" i="2"/>
  <c r="ED15" i="2"/>
  <c r="EE15" i="2"/>
  <c r="EF15" i="2"/>
  <c r="EG15" i="2"/>
  <c r="EH15" i="2"/>
  <c r="EI15" i="2"/>
  <c r="EJ15" i="2"/>
  <c r="EK15" i="2"/>
  <c r="EL15" i="2"/>
  <c r="EM15" i="2"/>
  <c r="EN15" i="2"/>
  <c r="EO15" i="2"/>
  <c r="EP15" i="2"/>
  <c r="EQ15" i="2"/>
  <c r="ER15" i="2"/>
  <c r="ES15" i="2"/>
  <c r="ET15" i="2"/>
  <c r="EU15" i="2"/>
  <c r="EV15" i="2"/>
  <c r="EW15" i="2"/>
  <c r="EX15" i="2"/>
  <c r="EY15" i="2"/>
  <c r="EZ15" i="2"/>
  <c r="FA15" i="2"/>
  <c r="FB15" i="2"/>
  <c r="FC15" i="2"/>
  <c r="FD15" i="2"/>
  <c r="FE15" i="2"/>
  <c r="FF15" i="2"/>
  <c r="FG15" i="2"/>
  <c r="FH15" i="2"/>
  <c r="FI15" i="2"/>
  <c r="FJ15" i="2"/>
  <c r="FK15" i="2"/>
  <c r="FL15" i="2"/>
  <c r="FM15" i="2"/>
  <c r="FN15" i="2"/>
  <c r="FO15" i="2"/>
  <c r="FP15" i="2"/>
  <c r="FQ15" i="2"/>
  <c r="FR15" i="2"/>
  <c r="FS15" i="2"/>
  <c r="FT15" i="2"/>
  <c r="FU15" i="2"/>
  <c r="FV15" i="2"/>
  <c r="FW15" i="2"/>
  <c r="FX15" i="2"/>
  <c r="FY15" i="2"/>
  <c r="FZ15" i="2"/>
  <c r="GA15" i="2"/>
  <c r="GB15" i="2"/>
  <c r="GC15" i="2"/>
  <c r="GD15" i="2"/>
  <c r="GE15" i="2"/>
  <c r="GF15" i="2"/>
  <c r="GG15" i="2"/>
  <c r="GH15" i="2"/>
  <c r="GI15" i="2"/>
  <c r="GJ15" i="2"/>
  <c r="GK15" i="2"/>
  <c r="GL15" i="2"/>
  <c r="GM15" i="2"/>
  <c r="GN15" i="2"/>
  <c r="GO15" i="2"/>
  <c r="GP15" i="2"/>
  <c r="GQ15" i="2"/>
  <c r="GR15" i="2"/>
  <c r="GS15" i="2"/>
  <c r="GT15" i="2"/>
  <c r="GU15" i="2"/>
  <c r="GV15" i="2"/>
  <c r="GW15" i="2"/>
  <c r="GX15" i="2"/>
  <c r="GY15" i="2"/>
  <c r="GZ15" i="2"/>
  <c r="HA15" i="2"/>
  <c r="HB15" i="2"/>
  <c r="HC15" i="2"/>
  <c r="HD15" i="2"/>
  <c r="HE15" i="2"/>
  <c r="HF15" i="2"/>
  <c r="HG15" i="2"/>
  <c r="HH15" i="2"/>
  <c r="HI15" i="2"/>
  <c r="HJ15" i="2"/>
  <c r="HK15" i="2"/>
  <c r="HL15" i="2"/>
  <c r="HM15" i="2"/>
  <c r="HN15" i="2"/>
  <c r="HO15" i="2"/>
  <c r="HP15" i="2"/>
  <c r="HQ15" i="2"/>
  <c r="HR15" i="2"/>
  <c r="HS15" i="2"/>
  <c r="HT15" i="2"/>
  <c r="HU15" i="2"/>
  <c r="HV15" i="2"/>
  <c r="HW15" i="2"/>
  <c r="HX15" i="2"/>
  <c r="HY15" i="2"/>
  <c r="HZ15" i="2"/>
  <c r="IA15" i="2"/>
  <c r="IB15" i="2"/>
  <c r="IC15" i="2"/>
  <c r="ID15" i="2"/>
  <c r="IE15" i="2"/>
  <c r="IF15" i="2"/>
  <c r="IG15" i="2"/>
  <c r="IH15" i="2"/>
  <c r="II15" i="2"/>
  <c r="IJ15" i="2"/>
  <c r="IK15" i="2"/>
  <c r="IL15" i="2"/>
  <c r="IM15" i="2"/>
  <c r="IN15" i="2"/>
  <c r="IO15" i="2"/>
  <c r="IP15" i="2"/>
  <c r="IQ15" i="2"/>
  <c r="IR15" i="2"/>
  <c r="IS15" i="2"/>
  <c r="IT15" i="2"/>
  <c r="IU15" i="2"/>
  <c r="IV15" i="2"/>
  <c r="IW15" i="2"/>
  <c r="IX15" i="2"/>
  <c r="IY15" i="2"/>
  <c r="IZ15" i="2"/>
  <c r="JA15" i="2"/>
  <c r="JB15" i="2"/>
  <c r="JC15" i="2"/>
  <c r="JD15" i="2"/>
  <c r="JE15" i="2"/>
  <c r="JF15" i="2"/>
  <c r="JG15" i="2"/>
  <c r="JH15" i="2"/>
  <c r="JI15" i="2"/>
  <c r="JJ15" i="2"/>
  <c r="JK15" i="2"/>
  <c r="JL15" i="2"/>
  <c r="JM15" i="2"/>
  <c r="JN15" i="2"/>
  <c r="JO15" i="2"/>
  <c r="JP15" i="2"/>
  <c r="JQ15" i="2"/>
  <c r="JR15" i="2"/>
  <c r="JS15" i="2"/>
  <c r="JT15" i="2"/>
  <c r="JU15" i="2"/>
  <c r="JV15" i="2"/>
  <c r="JW15" i="2"/>
  <c r="JX15" i="2"/>
  <c r="JY15" i="2"/>
  <c r="JZ15" i="2"/>
  <c r="KA15" i="2"/>
  <c r="KB15" i="2"/>
  <c r="KC15" i="2"/>
  <c r="KD15" i="2"/>
  <c r="KE15" i="2"/>
  <c r="KF15" i="2"/>
  <c r="KG15" i="2"/>
  <c r="KH15" i="2"/>
  <c r="KI15" i="2"/>
  <c r="KJ15" i="2"/>
  <c r="KK15" i="2"/>
  <c r="KL15" i="2"/>
  <c r="KM15" i="2"/>
  <c r="KN15" i="2"/>
  <c r="KO15" i="2"/>
  <c r="KP15" i="2"/>
  <c r="KQ15" i="2"/>
  <c r="KR15" i="2"/>
  <c r="KS15" i="2"/>
  <c r="KT15" i="2"/>
  <c r="KU15" i="2"/>
  <c r="KV15" i="2"/>
  <c r="KW15" i="2"/>
  <c r="KX15" i="2"/>
  <c r="KY15" i="2"/>
  <c r="KZ15" i="2"/>
  <c r="LA15" i="2"/>
  <c r="LB15" i="2"/>
  <c r="LC15" i="2"/>
  <c r="LD15" i="2"/>
  <c r="LE15" i="2"/>
  <c r="LF15" i="2"/>
  <c r="LG15" i="2"/>
  <c r="LH15" i="2"/>
  <c r="LI15" i="2"/>
  <c r="LJ15" i="2"/>
  <c r="LK15" i="2"/>
  <c r="LL15" i="2"/>
  <c r="LM15" i="2"/>
  <c r="LN15" i="2"/>
  <c r="LO15" i="2"/>
  <c r="LP15" i="2"/>
  <c r="LQ15" i="2"/>
  <c r="LR15" i="2"/>
  <c r="LS15" i="2"/>
  <c r="LT15" i="2"/>
  <c r="LU15" i="2"/>
  <c r="LV15" i="2"/>
  <c r="LW15" i="2"/>
  <c r="LX15" i="2"/>
  <c r="LY15" i="2"/>
  <c r="LZ15" i="2"/>
  <c r="MA15" i="2"/>
  <c r="MB15" i="2"/>
  <c r="MC15" i="2"/>
  <c r="MD15" i="2"/>
  <c r="ME15" i="2"/>
  <c r="MF15" i="2"/>
  <c r="MG15" i="2"/>
  <c r="MH15" i="2"/>
  <c r="MI15" i="2"/>
  <c r="MJ15" i="2"/>
  <c r="MK15" i="2"/>
  <c r="ML15" i="2"/>
  <c r="MM15" i="2"/>
  <c r="MN15" i="2"/>
  <c r="MO15" i="2"/>
  <c r="MP15" i="2"/>
  <c r="MQ15" i="2"/>
  <c r="MR15" i="2"/>
  <c r="MS15" i="2"/>
  <c r="MT15" i="2"/>
  <c r="MU15" i="2"/>
  <c r="MV15" i="2"/>
  <c r="MW15" i="2"/>
  <c r="MX15" i="2"/>
  <c r="MY15" i="2"/>
  <c r="MZ15" i="2"/>
  <c r="NA15" i="2"/>
  <c r="NB15" i="2"/>
  <c r="NC15" i="2"/>
  <c r="ND15" i="2"/>
  <c r="NE15" i="2"/>
  <c r="NF15" i="2"/>
  <c r="NG15" i="2"/>
  <c r="NH15" i="2"/>
  <c r="NI15" i="2"/>
  <c r="NJ15" i="2"/>
  <c r="NK15" i="2"/>
  <c r="NL15" i="2"/>
  <c r="NM15" i="2"/>
  <c r="NN15" i="2"/>
  <c r="NO15" i="2"/>
  <c r="NP15" i="2"/>
  <c r="NQ15" i="2"/>
  <c r="NR15" i="2"/>
  <c r="NS15" i="2"/>
  <c r="NT15" i="2"/>
  <c r="NU15" i="2"/>
  <c r="NV15" i="2"/>
  <c r="NW15" i="2"/>
  <c r="NX15" i="2"/>
  <c r="NY15" i="2"/>
  <c r="NZ15" i="2"/>
  <c r="OA15" i="2"/>
  <c r="OB15" i="2"/>
  <c r="OC15" i="2"/>
  <c r="OD15" i="2"/>
  <c r="OE15" i="2"/>
  <c r="OF15" i="2"/>
  <c r="OG15" i="2"/>
  <c r="OH15" i="2"/>
  <c r="OI15" i="2"/>
  <c r="OJ15" i="2"/>
  <c r="OK15" i="2"/>
  <c r="OL15" i="2"/>
  <c r="OM15" i="2"/>
  <c r="ON15" i="2"/>
  <c r="OO15" i="2"/>
  <c r="OP15" i="2"/>
  <c r="OQ15" i="2"/>
  <c r="OR15" i="2"/>
  <c r="OS15" i="2"/>
  <c r="OT15" i="2"/>
  <c r="OU15" i="2"/>
  <c r="OV15" i="2"/>
  <c r="OW15" i="2"/>
  <c r="OX15" i="2"/>
  <c r="OY15" i="2"/>
  <c r="OZ15" i="2"/>
  <c r="PA15" i="2"/>
  <c r="PB15" i="2"/>
  <c r="PC15" i="2"/>
  <c r="PD15" i="2"/>
  <c r="PE15" i="2"/>
  <c r="PF15" i="2"/>
  <c r="PG15" i="2"/>
  <c r="PH15" i="2"/>
  <c r="PI15" i="2"/>
  <c r="PJ15" i="2"/>
  <c r="PK15" i="2"/>
  <c r="PL15" i="2"/>
  <c r="PM15" i="2"/>
  <c r="PN15" i="2"/>
  <c r="PO15" i="2"/>
  <c r="PP15" i="2"/>
  <c r="PQ15" i="2"/>
  <c r="PR15" i="2"/>
  <c r="PS15" i="2"/>
  <c r="PT15" i="2"/>
  <c r="PU15" i="2"/>
  <c r="PV15" i="2"/>
  <c r="PW15" i="2"/>
  <c r="PX15" i="2"/>
  <c r="PY15" i="2"/>
  <c r="PZ15" i="2"/>
  <c r="QA15" i="2"/>
  <c r="QB15" i="2"/>
  <c r="QC15" i="2"/>
  <c r="QD15" i="2"/>
  <c r="QE15" i="2"/>
  <c r="QF15" i="2"/>
  <c r="QG15" i="2"/>
  <c r="QH15" i="2"/>
  <c r="QI15" i="2"/>
  <c r="QJ15" i="2"/>
  <c r="QK15" i="2"/>
  <c r="QL15" i="2"/>
  <c r="QM15" i="2"/>
  <c r="QN15" i="2"/>
  <c r="QO15" i="2"/>
  <c r="QP15" i="2"/>
  <c r="QQ15" i="2"/>
  <c r="QR15" i="2"/>
  <c r="QS15" i="2"/>
  <c r="QT15" i="2"/>
  <c r="QU15" i="2"/>
  <c r="QV15" i="2"/>
  <c r="QW15" i="2"/>
  <c r="QX15" i="2"/>
  <c r="QY15" i="2"/>
  <c r="QZ15" i="2"/>
  <c r="RA15" i="2"/>
  <c r="RB15" i="2"/>
  <c r="RC15" i="2"/>
  <c r="RD15" i="2"/>
  <c r="RE15" i="2"/>
  <c r="RF15" i="2"/>
  <c r="RG15" i="2"/>
  <c r="RH15" i="2"/>
  <c r="RI15" i="2"/>
  <c r="RJ15" i="2"/>
  <c r="RK15" i="2"/>
  <c r="RL15" i="2"/>
  <c r="RM15" i="2"/>
  <c r="RN15" i="2"/>
  <c r="RO15" i="2"/>
  <c r="RP15" i="2"/>
  <c r="RQ15" i="2"/>
  <c r="RR15" i="2"/>
  <c r="RS15" i="2"/>
  <c r="RT15" i="2"/>
  <c r="RU15" i="2"/>
  <c r="RV15" i="2"/>
  <c r="RW15" i="2"/>
  <c r="RX15" i="2"/>
  <c r="RY15" i="2"/>
  <c r="RZ15" i="2"/>
  <c r="SA15" i="2"/>
  <c r="SB15" i="2"/>
  <c r="SC15" i="2"/>
  <c r="SD15" i="2"/>
  <c r="SE15" i="2"/>
  <c r="SF15" i="2"/>
  <c r="SG15" i="2"/>
  <c r="SH15" i="2"/>
  <c r="SI15" i="2"/>
  <c r="SJ15" i="2"/>
  <c r="SK15" i="2"/>
  <c r="SL15" i="2"/>
  <c r="SM15" i="2"/>
  <c r="SN15" i="2"/>
  <c r="SO15" i="2"/>
  <c r="SP15" i="2"/>
  <c r="SQ15" i="2"/>
  <c r="SR15" i="2"/>
  <c r="SS15" i="2"/>
  <c r="ST15" i="2"/>
  <c r="SU15" i="2"/>
  <c r="SV15" i="2"/>
  <c r="SW15" i="2"/>
  <c r="SX15" i="2"/>
  <c r="SY15" i="2"/>
  <c r="SZ15" i="2"/>
  <c r="TA15" i="2"/>
  <c r="TB15" i="2"/>
  <c r="TC15" i="2"/>
  <c r="TD15" i="2"/>
  <c r="TE15" i="2"/>
  <c r="TF15" i="2"/>
  <c r="TG15" i="2"/>
  <c r="TH15" i="2"/>
  <c r="TI15" i="2"/>
  <c r="TJ15" i="2"/>
  <c r="TK15" i="2"/>
  <c r="TL15" i="2"/>
  <c r="TM15" i="2"/>
  <c r="TN15" i="2"/>
  <c r="TO15" i="2"/>
  <c r="TP15" i="2"/>
  <c r="TQ15" i="2"/>
  <c r="TR15" i="2"/>
  <c r="TS15" i="2"/>
  <c r="TT15" i="2"/>
  <c r="TU15" i="2"/>
  <c r="TV15" i="2"/>
  <c r="TW15" i="2"/>
  <c r="TX15" i="2"/>
  <c r="TY15" i="2"/>
  <c r="TZ15" i="2"/>
  <c r="UA15" i="2"/>
  <c r="UB15" i="2"/>
  <c r="UC15" i="2"/>
  <c r="UD15" i="2"/>
  <c r="UE15" i="2"/>
  <c r="UF15" i="2"/>
  <c r="UG15" i="2"/>
  <c r="UH15" i="2"/>
  <c r="UI15" i="2"/>
  <c r="UJ15" i="2"/>
  <c r="UK15" i="2"/>
  <c r="UL15" i="2"/>
  <c r="UM15" i="2"/>
  <c r="UN15" i="2"/>
  <c r="UO15" i="2"/>
  <c r="UP15" i="2"/>
  <c r="UQ15" i="2"/>
  <c r="UR15" i="2"/>
  <c r="US15" i="2"/>
  <c r="UT15" i="2"/>
  <c r="UU15" i="2"/>
  <c r="UV15" i="2"/>
  <c r="UW15" i="2"/>
  <c r="UX15" i="2"/>
  <c r="UY15" i="2"/>
  <c r="UZ15" i="2"/>
  <c r="VA15" i="2"/>
  <c r="VB15" i="2"/>
  <c r="VC15" i="2"/>
  <c r="VD15" i="2"/>
  <c r="VE15" i="2"/>
  <c r="VF15" i="2"/>
  <c r="VG15" i="2"/>
  <c r="VH15" i="2"/>
  <c r="VI15" i="2"/>
  <c r="VJ15" i="2"/>
  <c r="VK15" i="2"/>
  <c r="VL15" i="2"/>
  <c r="VM15" i="2"/>
  <c r="VN15" i="2"/>
  <c r="VO15" i="2"/>
  <c r="VP15" i="2"/>
  <c r="VQ15" i="2"/>
  <c r="VR15" i="2"/>
  <c r="VS15" i="2"/>
  <c r="VT15" i="2"/>
  <c r="VU15" i="2"/>
  <c r="VV15" i="2"/>
  <c r="VW15" i="2"/>
  <c r="VX15" i="2"/>
  <c r="VY15" i="2"/>
  <c r="VZ15" i="2"/>
  <c r="WA15" i="2"/>
  <c r="WB15" i="2"/>
  <c r="WC15" i="2"/>
  <c r="WD15" i="2"/>
  <c r="WE15" i="2"/>
  <c r="WF15" i="2"/>
  <c r="WG15" i="2"/>
  <c r="WH15" i="2"/>
  <c r="WI15" i="2"/>
  <c r="WJ15" i="2"/>
  <c r="WK15" i="2"/>
  <c r="WL15" i="2"/>
  <c r="WM15" i="2"/>
  <c r="WN15" i="2"/>
  <c r="WO15" i="2"/>
  <c r="WP15" i="2"/>
  <c r="WQ15" i="2"/>
  <c r="WR15" i="2"/>
  <c r="WS15" i="2"/>
  <c r="WT15" i="2"/>
  <c r="WU15" i="2"/>
  <c r="WV15" i="2"/>
  <c r="WW15" i="2"/>
  <c r="WX15" i="2"/>
  <c r="WY15" i="2"/>
  <c r="WZ15" i="2"/>
  <c r="AD15" i="2"/>
  <c r="AC15" i="2"/>
  <c r="AB15" i="2"/>
  <c r="AA15" i="2"/>
  <c r="AE16" i="2" l="1"/>
  <c r="AH16" i="2"/>
  <c r="AB16" i="2"/>
  <c r="WX16" i="2"/>
  <c r="WR16" i="2"/>
  <c r="WL16" i="2"/>
  <c r="WF16" i="2"/>
  <c r="VZ16" i="2"/>
  <c r="VT16" i="2"/>
  <c r="VN16" i="2"/>
  <c r="VH16" i="2"/>
  <c r="VB16" i="2"/>
  <c r="UV16" i="2"/>
  <c r="UP16" i="2"/>
  <c r="UJ16" i="2"/>
  <c r="UD16" i="2"/>
  <c r="TX16" i="2"/>
  <c r="TR16" i="2"/>
  <c r="TL16" i="2"/>
  <c r="TF16" i="2"/>
  <c r="SZ16" i="2"/>
  <c r="ST16" i="2"/>
  <c r="SN16" i="2"/>
  <c r="SH16" i="2"/>
  <c r="SB16" i="2"/>
  <c r="RV16" i="2"/>
  <c r="RP16" i="2"/>
  <c r="RJ16" i="2"/>
  <c r="RD16" i="2"/>
  <c r="QX16" i="2"/>
  <c r="WU16" i="2"/>
  <c r="WO16" i="2"/>
  <c r="WI16" i="2"/>
  <c r="WC16" i="2"/>
  <c r="VW16" i="2"/>
  <c r="VQ16" i="2"/>
  <c r="VK16" i="2"/>
  <c r="VE16" i="2"/>
  <c r="UY16" i="2"/>
  <c r="US16" i="2"/>
  <c r="UM16" i="2"/>
  <c r="UG16" i="2"/>
  <c r="UA16" i="2"/>
  <c r="TU16" i="2"/>
  <c r="TO16" i="2"/>
  <c r="TI16" i="2"/>
  <c r="TC16" i="2"/>
  <c r="SW16" i="2"/>
  <c r="SQ16" i="2"/>
  <c r="SK16" i="2"/>
  <c r="SE16" i="2"/>
  <c r="RY16" i="2"/>
  <c r="RS16" i="2"/>
  <c r="RM16" i="2"/>
  <c r="RG16" i="2"/>
  <c r="RA16" i="2"/>
  <c r="QU16" i="2"/>
  <c r="QO16" i="2"/>
  <c r="QI16" i="2"/>
  <c r="QC16" i="2"/>
  <c r="PW16" i="2"/>
  <c r="PQ16" i="2"/>
  <c r="PK16" i="2"/>
  <c r="PE16" i="2"/>
  <c r="OY16" i="2"/>
  <c r="OS16" i="2"/>
  <c r="OM16" i="2"/>
  <c r="OG16" i="2"/>
  <c r="OA16" i="2"/>
  <c r="NU16" i="2"/>
  <c r="NO16" i="2"/>
  <c r="NI16" i="2"/>
  <c r="NC16" i="2"/>
  <c r="MW16" i="2"/>
  <c r="MQ16" i="2"/>
  <c r="MK16" i="2"/>
  <c r="ME16" i="2"/>
  <c r="LY16" i="2"/>
  <c r="LS16" i="2"/>
  <c r="LM16" i="2"/>
  <c r="LG16" i="2"/>
  <c r="LA16" i="2"/>
  <c r="KU16" i="2"/>
  <c r="KO16" i="2"/>
  <c r="KI16" i="2"/>
  <c r="KC16" i="2"/>
  <c r="JW16" i="2"/>
  <c r="JQ16" i="2"/>
  <c r="JK16" i="2"/>
  <c r="JE16" i="2"/>
  <c r="IY16" i="2"/>
  <c r="IS16" i="2"/>
  <c r="IM16" i="2"/>
  <c r="IG16" i="2"/>
  <c r="IA16" i="2"/>
  <c r="HU16" i="2"/>
  <c r="HO16" i="2"/>
  <c r="HI16" i="2"/>
  <c r="HC16" i="2"/>
  <c r="GW16" i="2"/>
  <c r="GQ16" i="2"/>
  <c r="GK16" i="2"/>
  <c r="GE16" i="2"/>
  <c r="FY16" i="2"/>
  <c r="FS16" i="2"/>
  <c r="FM16" i="2"/>
  <c r="FG16" i="2"/>
  <c r="FA16" i="2"/>
  <c r="EU16" i="2"/>
  <c r="EO16" i="2"/>
  <c r="EI16" i="2"/>
  <c r="EC16" i="2"/>
  <c r="DW16" i="2"/>
  <c r="DQ16" i="2"/>
  <c r="DK16" i="2"/>
  <c r="DE16" i="2"/>
  <c r="CY16" i="2"/>
  <c r="CS16" i="2"/>
  <c r="CM16" i="2"/>
  <c r="CG16" i="2"/>
  <c r="CA16" i="2"/>
  <c r="BU16" i="2"/>
  <c r="BO16" i="2"/>
  <c r="BI16" i="2"/>
  <c r="BC16" i="2"/>
  <c r="AW16" i="2"/>
  <c r="AQ16" i="2"/>
  <c r="AK16" i="2"/>
  <c r="QR16" i="2"/>
  <c r="QL16" i="2"/>
  <c r="QF16" i="2"/>
  <c r="PZ16" i="2"/>
  <c r="PT16" i="2"/>
  <c r="PN16" i="2"/>
  <c r="PH16" i="2"/>
  <c r="PB16" i="2"/>
  <c r="OV16" i="2"/>
  <c r="OP16" i="2"/>
  <c r="OJ16" i="2"/>
  <c r="OD16" i="2"/>
  <c r="NX16" i="2"/>
  <c r="NR16" i="2"/>
  <c r="NL16" i="2"/>
  <c r="NF16" i="2"/>
  <c r="MZ16" i="2"/>
  <c r="MT16" i="2"/>
  <c r="MN16" i="2"/>
  <c r="MH16" i="2"/>
  <c r="MB16" i="2"/>
  <c r="LV16" i="2"/>
  <c r="LP16" i="2"/>
  <c r="LJ16" i="2"/>
  <c r="LD16" i="2"/>
  <c r="KX16" i="2"/>
  <c r="KR16" i="2"/>
  <c r="KL16" i="2"/>
  <c r="KF16" i="2"/>
  <c r="JZ16" i="2"/>
  <c r="JT16" i="2"/>
  <c r="JN16" i="2"/>
  <c r="JH16" i="2"/>
  <c r="JB16" i="2"/>
  <c r="IV16" i="2"/>
  <c r="IP16" i="2"/>
  <c r="IJ16" i="2"/>
  <c r="ID16" i="2"/>
  <c r="HX16" i="2"/>
  <c r="HR16" i="2"/>
  <c r="HL16" i="2"/>
  <c r="HF16" i="2"/>
  <c r="GZ16" i="2"/>
  <c r="GT16" i="2"/>
  <c r="GN16" i="2"/>
  <c r="GH16" i="2"/>
  <c r="GB16" i="2"/>
  <c r="FV16" i="2"/>
  <c r="FP16" i="2"/>
  <c r="FJ16" i="2"/>
  <c r="FD16" i="2"/>
  <c r="EX16" i="2"/>
  <c r="ER16" i="2"/>
  <c r="EL16" i="2"/>
  <c r="EF16" i="2"/>
  <c r="DZ16" i="2"/>
  <c r="DT16" i="2"/>
  <c r="DN16" i="2"/>
  <c r="DH16" i="2"/>
  <c r="DB16" i="2"/>
  <c r="CV16" i="2"/>
  <c r="CP16" i="2"/>
  <c r="CJ16" i="2"/>
  <c r="CD16" i="2"/>
  <c r="BX16" i="2"/>
  <c r="BR16" i="2"/>
  <c r="BL16" i="2"/>
  <c r="BF16" i="2"/>
  <c r="AZ16" i="2"/>
  <c r="AT16" i="2"/>
  <c r="AN16" i="2"/>
  <c r="Y16" i="2"/>
  <c r="P7" i="2"/>
  <c r="P8" i="2"/>
  <c r="P10" i="2"/>
  <c r="P13" i="2"/>
  <c r="P14" i="2"/>
  <c r="S8" i="2"/>
  <c r="S10" i="2"/>
  <c r="S13" i="2"/>
  <c r="S14" i="2"/>
  <c r="G18" i="2" l="1"/>
  <c r="U14" i="2"/>
  <c r="T14" i="2"/>
  <c r="U13" i="2"/>
  <c r="T13" i="2"/>
  <c r="U10" i="2"/>
  <c r="T10" i="2"/>
  <c r="U8" i="2"/>
  <c r="T8" i="2"/>
  <c r="M4" i="2"/>
  <c r="P4" i="2"/>
  <c r="S4" i="2"/>
  <c r="O8" i="2"/>
  <c r="O10" i="2"/>
  <c r="O13" i="2"/>
  <c r="O14" i="2"/>
  <c r="U7" i="2" l="1"/>
  <c r="Q7" i="2" l="1"/>
  <c r="L13" i="2" l="1"/>
  <c r="L8" i="2"/>
  <c r="L10" i="2"/>
  <c r="L14" i="2"/>
  <c r="Q14" i="2"/>
  <c r="R14" i="2"/>
  <c r="Q10" i="2"/>
  <c r="R10" i="2"/>
  <c r="R7" i="2"/>
  <c r="Q13" i="2"/>
  <c r="R13" i="2"/>
  <c r="Q8" i="2"/>
  <c r="R8" i="2"/>
  <c r="C38" i="5" l="1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C3" i="5"/>
  <c r="C2" i="5"/>
  <c r="AH2" i="2" l="1"/>
  <c r="AN2" i="2"/>
  <c r="AT2" i="2"/>
  <c r="AZ2" i="2"/>
  <c r="BF2" i="2"/>
  <c r="BL2" i="2"/>
  <c r="BR2" i="2"/>
  <c r="BX2" i="2"/>
  <c r="CD2" i="2"/>
  <c r="CJ2" i="2"/>
  <c r="CP2" i="2"/>
  <c r="CV2" i="2"/>
  <c r="DB2" i="2"/>
  <c r="DH2" i="2"/>
  <c r="DN2" i="2"/>
  <c r="DT2" i="2"/>
  <c r="DZ2" i="2"/>
  <c r="EF2" i="2"/>
  <c r="EL2" i="2"/>
  <c r="ER2" i="2"/>
  <c r="EX2" i="2"/>
  <c r="FD2" i="2"/>
  <c r="FJ2" i="2"/>
  <c r="FP2" i="2"/>
  <c r="FV2" i="2"/>
  <c r="GB2" i="2"/>
  <c r="GH2" i="2"/>
  <c r="GN2" i="2"/>
  <c r="GT2" i="2"/>
  <c r="GZ2" i="2"/>
  <c r="HF2" i="2"/>
  <c r="HL2" i="2"/>
  <c r="HR2" i="2"/>
  <c r="HX2" i="2"/>
  <c r="ID2" i="2"/>
  <c r="IJ2" i="2"/>
  <c r="IP2" i="2"/>
  <c r="IV2" i="2"/>
  <c r="JB2" i="2"/>
  <c r="JH2" i="2"/>
  <c r="JN2" i="2"/>
  <c r="JT2" i="2"/>
  <c r="JZ2" i="2"/>
  <c r="KF2" i="2"/>
  <c r="KL2" i="2"/>
  <c r="KR2" i="2"/>
  <c r="KX2" i="2"/>
  <c r="LD2" i="2"/>
  <c r="LJ2" i="2"/>
  <c r="LP2" i="2"/>
  <c r="LV2" i="2"/>
  <c r="MB2" i="2"/>
  <c r="MH2" i="2"/>
  <c r="MN2" i="2"/>
  <c r="MT2" i="2"/>
  <c r="MZ2" i="2"/>
  <c r="NF2" i="2"/>
  <c r="NL2" i="2"/>
  <c r="NR2" i="2"/>
  <c r="NX2" i="2"/>
  <c r="OD2" i="2"/>
  <c r="OJ2" i="2"/>
  <c r="OP2" i="2"/>
  <c r="OV2" i="2"/>
  <c r="PB2" i="2"/>
  <c r="PH2" i="2"/>
  <c r="PN2" i="2"/>
  <c r="PT2" i="2"/>
  <c r="PZ2" i="2"/>
  <c r="QF2" i="2"/>
  <c r="QL2" i="2"/>
  <c r="QR2" i="2"/>
  <c r="QX2" i="2"/>
  <c r="RD2" i="2"/>
  <c r="RJ2" i="2"/>
  <c r="RP2" i="2"/>
  <c r="RV2" i="2"/>
  <c r="SB2" i="2"/>
  <c r="SH2" i="2"/>
  <c r="SN2" i="2"/>
  <c r="ST2" i="2"/>
  <c r="SZ2" i="2"/>
  <c r="TF2" i="2"/>
  <c r="TL2" i="2"/>
  <c r="AK2" i="2"/>
  <c r="AQ2" i="2"/>
  <c r="AW2" i="2"/>
  <c r="BC2" i="2"/>
  <c r="BI2" i="2"/>
  <c r="BO2" i="2"/>
  <c r="BU2" i="2"/>
  <c r="CA2" i="2"/>
  <c r="CG2" i="2"/>
  <c r="CM2" i="2"/>
  <c r="CS2" i="2"/>
  <c r="CY2" i="2"/>
  <c r="DE2" i="2"/>
  <c r="DK2" i="2"/>
  <c r="DQ2" i="2"/>
  <c r="DW2" i="2"/>
  <c r="EC2" i="2"/>
  <c r="EI2" i="2"/>
  <c r="EO2" i="2"/>
  <c r="EU2" i="2"/>
  <c r="FA2" i="2"/>
  <c r="FG2" i="2"/>
  <c r="FM2" i="2"/>
  <c r="FS2" i="2"/>
  <c r="FY2" i="2"/>
  <c r="GE2" i="2"/>
  <c r="GK2" i="2"/>
  <c r="GQ2" i="2"/>
  <c r="GW2" i="2"/>
  <c r="HC2" i="2"/>
  <c r="HI2" i="2"/>
  <c r="HO2" i="2"/>
  <c r="HU2" i="2"/>
  <c r="IA2" i="2"/>
  <c r="IG2" i="2"/>
  <c r="IM2" i="2"/>
  <c r="IS2" i="2"/>
  <c r="IY2" i="2"/>
  <c r="JE2" i="2"/>
  <c r="JK2" i="2"/>
  <c r="JQ2" i="2"/>
  <c r="JW2" i="2"/>
  <c r="KC2" i="2"/>
  <c r="KI2" i="2"/>
  <c r="KO2" i="2"/>
  <c r="KU2" i="2"/>
  <c r="LA2" i="2"/>
  <c r="LG2" i="2"/>
  <c r="LM2" i="2"/>
  <c r="LS2" i="2"/>
  <c r="LY2" i="2"/>
  <c r="ME2" i="2"/>
  <c r="MK2" i="2"/>
  <c r="MQ2" i="2"/>
  <c r="MW2" i="2"/>
  <c r="NC2" i="2"/>
  <c r="NI2" i="2"/>
  <c r="NO2" i="2"/>
  <c r="NU2" i="2"/>
  <c r="OA2" i="2"/>
  <c r="OG2" i="2"/>
  <c r="OM2" i="2"/>
  <c r="OS2" i="2"/>
  <c r="OY2" i="2"/>
  <c r="PE2" i="2"/>
  <c r="PK2" i="2"/>
  <c r="PQ2" i="2"/>
  <c r="PW2" i="2"/>
  <c r="QC2" i="2"/>
  <c r="QI2" i="2"/>
  <c r="QO2" i="2"/>
  <c r="QU2" i="2"/>
  <c r="RA2" i="2"/>
  <c r="RG2" i="2"/>
  <c r="RM2" i="2"/>
  <c r="RS2" i="2"/>
  <c r="RY2" i="2"/>
  <c r="SE2" i="2"/>
  <c r="SK2" i="2"/>
  <c r="SQ2" i="2"/>
  <c r="SW2" i="2"/>
  <c r="TC2" i="2"/>
  <c r="TI2" i="2"/>
  <c r="TO2" i="2"/>
  <c r="TU2" i="2"/>
  <c r="TR2" i="2"/>
  <c r="UA2" i="2"/>
  <c r="UG2" i="2"/>
  <c r="UM2" i="2"/>
  <c r="US2" i="2"/>
  <c r="UY2" i="2"/>
  <c r="VE2" i="2"/>
  <c r="VK2" i="2"/>
  <c r="VQ2" i="2"/>
  <c r="WC2" i="2"/>
  <c r="WU2" i="2"/>
  <c r="Y2" i="2"/>
  <c r="TX2" i="2"/>
  <c r="UD2" i="2"/>
  <c r="UJ2" i="2"/>
  <c r="UP2" i="2"/>
  <c r="UV2" i="2"/>
  <c r="VB2" i="2"/>
  <c r="VH2" i="2"/>
  <c r="VN2" i="2"/>
  <c r="VT2" i="2"/>
  <c r="VZ2" i="2"/>
  <c r="WF2" i="2"/>
  <c r="WL2" i="2"/>
  <c r="WR2" i="2"/>
  <c r="WX2" i="2"/>
  <c r="AB2" i="2"/>
  <c r="VW2" i="2"/>
  <c r="WI2" i="2"/>
  <c r="WO2" i="2"/>
  <c r="AE2" i="2"/>
  <c r="G7" i="2"/>
  <c r="L7" i="2" s="1"/>
  <c r="L15" i="2" s="1"/>
  <c r="N7" i="2" l="1"/>
  <c r="O7" i="2"/>
  <c r="G17" i="2" l="1"/>
  <c r="G1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Qwazerty</author>
    <author>ALEX</author>
  </authors>
  <commentList>
    <comment ref="D1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Qwazerty:</t>
        </r>
        <r>
          <rPr>
            <sz val="9"/>
            <color indexed="81"/>
            <rFont val="Tahoma"/>
            <family val="2"/>
          </rPr>
          <t xml:space="preserve">
L pour licence,
M pour master, 
LP pour licence pro 
MP pour master pro</t>
        </r>
      </text>
    </comment>
    <comment ref="E12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ALEX:</t>
        </r>
        <r>
          <rPr>
            <sz val="9"/>
            <color indexed="81"/>
            <rFont val="Tahoma"/>
            <family val="2"/>
          </rPr>
          <t xml:space="preserve">
FI : pour formation initiale
FC : pour formation continue
App : pour aprentissage</t>
        </r>
      </text>
    </comment>
  </commentList>
</comments>
</file>

<file path=xl/sharedStrings.xml><?xml version="1.0" encoding="utf-8"?>
<sst xmlns="http://schemas.openxmlformats.org/spreadsheetml/2006/main" count="896" uniqueCount="687">
  <si>
    <t>LICENCE</t>
  </si>
  <si>
    <t xml:space="preserve">quotité de travail / situation </t>
  </si>
  <si>
    <t>service dû</t>
  </si>
  <si>
    <t>Code Pacome</t>
  </si>
  <si>
    <t>Code APOGEE</t>
  </si>
  <si>
    <t>CM</t>
  </si>
  <si>
    <t>TD</t>
  </si>
  <si>
    <t>Statut</t>
  </si>
  <si>
    <t>INFORMATIONS SUR LE MODULE</t>
  </si>
  <si>
    <t>intitulé de l' UE
(Obligatoire)</t>
  </si>
  <si>
    <t>Responsable de l'enseignement (1)</t>
  </si>
  <si>
    <t>Nombre
 total d'heures prévues</t>
  </si>
  <si>
    <t>TOTAL</t>
  </si>
  <si>
    <t>Dates prévues pour l'intervention
(ne pas mélanger les semestres)</t>
  </si>
  <si>
    <t>cocher  la période (obligatoire)</t>
  </si>
  <si>
    <t>Intitulé de l'UE</t>
  </si>
  <si>
    <t>Nom-prénom des intervenants</t>
  </si>
  <si>
    <t>Code de l' UE
(pacome)</t>
  </si>
  <si>
    <t>Code de l' UE
(Apogée)</t>
  </si>
  <si>
    <t>CM2</t>
  </si>
  <si>
    <t>TD3</t>
  </si>
  <si>
    <t>CM1</t>
  </si>
  <si>
    <t>CM3</t>
  </si>
  <si>
    <t>TD1</t>
  </si>
  <si>
    <t>TD2</t>
  </si>
  <si>
    <t>Nom</t>
  </si>
  <si>
    <t>Prénom</t>
  </si>
  <si>
    <t>Intervenant</t>
  </si>
  <si>
    <t>SFAD</t>
  </si>
  <si>
    <t>Contrat</t>
  </si>
  <si>
    <t>CADRES A COMPLETER PAR LE RESPONSABLE DE L'ENSEIGNEMENT</t>
  </si>
  <si>
    <t>A remplir par la composante, de manière très lisible, en précisant Formation Initiale (FI), ou Formation Continue (FC), ou Apprentissage (App)
Licence (L) - Master (M) - Licence professionnelle (LP) - Master professionnel (MP)</t>
  </si>
  <si>
    <t>FI
FC
APP</t>
  </si>
  <si>
    <t>L-M-LP-MP</t>
  </si>
  <si>
    <t>Crédits</t>
  </si>
  <si>
    <t>HCM</t>
  </si>
  <si>
    <t>NB Gp CM</t>
  </si>
  <si>
    <t>TOTAL HCM converties en HTD (coeff : 1,5)</t>
  </si>
  <si>
    <t>HTD</t>
  </si>
  <si>
    <t>NB Gp 
TD</t>
  </si>
  <si>
    <t>TOTAL HTD</t>
  </si>
  <si>
    <t xml:space="preserve">            
Solde
          HTD
            (CM+TD)</t>
  </si>
  <si>
    <t>CM4</t>
  </si>
  <si>
    <t>TD4</t>
  </si>
  <si>
    <t>CM5</t>
  </si>
  <si>
    <t>TD5</t>
  </si>
  <si>
    <t xml:space="preserve">BILAN 
TOTAL ENSEIGNEMENT </t>
  </si>
  <si>
    <t>TOTAL HEURES 
OFFRES DE FORMATION
CM+TD</t>
  </si>
  <si>
    <t>SOLDE</t>
  </si>
  <si>
    <t>HEURES CONSOMMEES
CM+TD</t>
  </si>
  <si>
    <t>PR</t>
  </si>
  <si>
    <t>EDWARD</t>
  </si>
  <si>
    <t>FREDERIC</t>
  </si>
  <si>
    <t>SEBASTIEN</t>
  </si>
  <si>
    <t>HELENE</t>
  </si>
  <si>
    <t>ANNE</t>
  </si>
  <si>
    <t>PAUL</t>
  </si>
  <si>
    <t>PIERRE</t>
  </si>
  <si>
    <t>CM6</t>
  </si>
  <si>
    <t>TD6</t>
  </si>
  <si>
    <t>CM7</t>
  </si>
  <si>
    <t>TD7</t>
  </si>
  <si>
    <t>CM8</t>
  </si>
  <si>
    <t>TD8</t>
  </si>
  <si>
    <t>CM9</t>
  </si>
  <si>
    <t>TD9</t>
  </si>
  <si>
    <t>CM10</t>
  </si>
  <si>
    <t>TD10</t>
  </si>
  <si>
    <t>CM11</t>
  </si>
  <si>
    <t>TD11</t>
  </si>
  <si>
    <t>CM12</t>
  </si>
  <si>
    <t>TD12</t>
  </si>
  <si>
    <t>CM13</t>
  </si>
  <si>
    <t>TD13</t>
  </si>
  <si>
    <t>CM14</t>
  </si>
  <si>
    <t>TD14</t>
  </si>
  <si>
    <t>CM15</t>
  </si>
  <si>
    <t>TD15</t>
  </si>
  <si>
    <t>CM16</t>
  </si>
  <si>
    <t>TD16</t>
  </si>
  <si>
    <t>CM17</t>
  </si>
  <si>
    <t>TD17</t>
  </si>
  <si>
    <t>CM18</t>
  </si>
  <si>
    <t>TD18</t>
  </si>
  <si>
    <t>CM19</t>
  </si>
  <si>
    <t>TD19</t>
  </si>
  <si>
    <t>CM20</t>
  </si>
  <si>
    <t>TD20</t>
  </si>
  <si>
    <t>CM21</t>
  </si>
  <si>
    <t>TD21</t>
  </si>
  <si>
    <t>CM22</t>
  </si>
  <si>
    <t>TD22</t>
  </si>
  <si>
    <t>CM23</t>
  </si>
  <si>
    <t>TD23</t>
  </si>
  <si>
    <t>CM24</t>
  </si>
  <si>
    <t>TD24</t>
  </si>
  <si>
    <t>CM25</t>
  </si>
  <si>
    <t>TD25</t>
  </si>
  <si>
    <t>CM26</t>
  </si>
  <si>
    <t>TD26</t>
  </si>
  <si>
    <t>CM27</t>
  </si>
  <si>
    <t>TD27</t>
  </si>
  <si>
    <t>CM28</t>
  </si>
  <si>
    <t>TD28</t>
  </si>
  <si>
    <t>CM29</t>
  </si>
  <si>
    <t>TD29</t>
  </si>
  <si>
    <t>CM30</t>
  </si>
  <si>
    <t>TD30</t>
  </si>
  <si>
    <t>CM31</t>
  </si>
  <si>
    <t>TD31</t>
  </si>
  <si>
    <t>CM32</t>
  </si>
  <si>
    <t>TD32</t>
  </si>
  <si>
    <t>CM33</t>
  </si>
  <si>
    <t>TD33</t>
  </si>
  <si>
    <t>CM34</t>
  </si>
  <si>
    <t>TD34</t>
  </si>
  <si>
    <t>CM35</t>
  </si>
  <si>
    <t>TD35</t>
  </si>
  <si>
    <t>CM36</t>
  </si>
  <si>
    <t>TD36</t>
  </si>
  <si>
    <t>CM37</t>
  </si>
  <si>
    <t>TD37</t>
  </si>
  <si>
    <t>CM38</t>
  </si>
  <si>
    <t>TD38</t>
  </si>
  <si>
    <t>CM39</t>
  </si>
  <si>
    <t>TD39</t>
  </si>
  <si>
    <t>TDrépartis</t>
  </si>
  <si>
    <t>résultatCM</t>
  </si>
  <si>
    <t>résultatTD</t>
  </si>
  <si>
    <t>CMrépartis</t>
  </si>
  <si>
    <t xml:space="preserve">CMrestant
</t>
  </si>
  <si>
    <t>TD restant à distribuer</t>
  </si>
  <si>
    <t>CM110</t>
  </si>
  <si>
    <t>TD110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</si>
  <si>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</si>
  <si>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</si>
  <si>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</si>
  <si>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</si>
  <si>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</si>
  <si>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</si>
  <si>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</si>
  <si>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</si>
  <si>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</si>
  <si>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</si>
  <si>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</si>
  <si>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</si>
  <si>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PA13</t>
  </si>
  <si>
    <t>PA14</t>
  </si>
  <si>
    <t>PA15</t>
  </si>
  <si>
    <t>PA16</t>
  </si>
  <si>
    <t>PA17</t>
  </si>
  <si>
    <t>PA18</t>
  </si>
  <si>
    <t>PA19</t>
  </si>
  <si>
    <t>PA20</t>
  </si>
  <si>
    <t>PA21</t>
  </si>
  <si>
    <t>PA22</t>
  </si>
  <si>
    <t>PA23</t>
  </si>
  <si>
    <t>PA24</t>
  </si>
  <si>
    <t>PA25</t>
  </si>
  <si>
    <t>PA26</t>
  </si>
  <si>
    <t>PA27</t>
  </si>
  <si>
    <t>PA28</t>
  </si>
  <si>
    <t>PA29</t>
  </si>
  <si>
    <t>PA30</t>
  </si>
  <si>
    <t>PA31</t>
  </si>
  <si>
    <t>PA32</t>
  </si>
  <si>
    <t>PA33</t>
  </si>
  <si>
    <t>PA34</t>
  </si>
  <si>
    <t>PA35</t>
  </si>
  <si>
    <t>PA36</t>
  </si>
  <si>
    <t>PA37</t>
  </si>
  <si>
    <t>PA38</t>
  </si>
  <si>
    <t>PA39</t>
  </si>
  <si>
    <t>PA40</t>
  </si>
  <si>
    <t>PA41</t>
  </si>
  <si>
    <t>PA42</t>
  </si>
  <si>
    <t>PA43</t>
  </si>
  <si>
    <t>PA44</t>
  </si>
  <si>
    <t>PA45</t>
  </si>
  <si>
    <t>PA46</t>
  </si>
  <si>
    <t>PA47</t>
  </si>
  <si>
    <t>PA48</t>
  </si>
  <si>
    <t>PA49</t>
  </si>
  <si>
    <t>PA50</t>
  </si>
  <si>
    <t>PA51</t>
  </si>
  <si>
    <t>PA52</t>
  </si>
  <si>
    <t>PA53</t>
  </si>
  <si>
    <t>PA54</t>
  </si>
  <si>
    <t>PA55</t>
  </si>
  <si>
    <t>PA56</t>
  </si>
  <si>
    <t>PA57</t>
  </si>
  <si>
    <t>PA58</t>
  </si>
  <si>
    <t>PA59</t>
  </si>
  <si>
    <t>PA60</t>
  </si>
  <si>
    <t>PA61</t>
  </si>
  <si>
    <t>PA62</t>
  </si>
  <si>
    <t>PA63</t>
  </si>
  <si>
    <t>PA64</t>
  </si>
  <si>
    <t>PA65</t>
  </si>
  <si>
    <t>PA66</t>
  </si>
  <si>
    <t>PA67</t>
  </si>
  <si>
    <t>PA68</t>
  </si>
  <si>
    <t>PA69</t>
  </si>
  <si>
    <t>PA70</t>
  </si>
  <si>
    <t>PA71</t>
  </si>
  <si>
    <t>PA72</t>
  </si>
  <si>
    <t>PA73</t>
  </si>
  <si>
    <t>PA74</t>
  </si>
  <si>
    <t>PA75</t>
  </si>
  <si>
    <t>PA76</t>
  </si>
  <si>
    <t>PA77</t>
  </si>
  <si>
    <t>PA78</t>
  </si>
  <si>
    <t>PA79</t>
  </si>
  <si>
    <t>PA80</t>
  </si>
  <si>
    <t>PA81</t>
  </si>
  <si>
    <t>PA82</t>
  </si>
  <si>
    <t>PA83</t>
  </si>
  <si>
    <t>PA84</t>
  </si>
  <si>
    <t>PA85</t>
  </si>
  <si>
    <t>PA86</t>
  </si>
  <si>
    <t>PA87</t>
  </si>
  <si>
    <t>PA88</t>
  </si>
  <si>
    <t>PA89</t>
  </si>
  <si>
    <t>PA90</t>
  </si>
  <si>
    <t>PA91</t>
  </si>
  <si>
    <t>PA92</t>
  </si>
  <si>
    <t>PA93</t>
  </si>
  <si>
    <t>PA94</t>
  </si>
  <si>
    <t>PA95</t>
  </si>
  <si>
    <t>PA96</t>
  </si>
  <si>
    <t>PA97</t>
  </si>
  <si>
    <t>PA98</t>
  </si>
  <si>
    <t>PA99</t>
  </si>
  <si>
    <t>PA100</t>
  </si>
  <si>
    <t>PA101</t>
  </si>
  <si>
    <t>PA102</t>
  </si>
  <si>
    <t>PA103</t>
  </si>
  <si>
    <t>PA104</t>
  </si>
  <si>
    <t>PA105</t>
  </si>
  <si>
    <t>PA106</t>
  </si>
  <si>
    <t>PA107</t>
  </si>
  <si>
    <t>PA108</t>
  </si>
  <si>
    <t>PA109</t>
  </si>
  <si>
    <t>PA110</t>
  </si>
  <si>
    <t>PA111</t>
  </si>
  <si>
    <t>PA112</t>
  </si>
  <si>
    <t>PA113</t>
  </si>
  <si>
    <t>PA114</t>
  </si>
  <si>
    <t>PA115</t>
  </si>
  <si>
    <t>PA116</t>
  </si>
  <si>
    <t>PA117</t>
  </si>
  <si>
    <t>PA118</t>
  </si>
  <si>
    <t>PA119</t>
  </si>
  <si>
    <t>PA120</t>
  </si>
  <si>
    <t>PA121</t>
  </si>
  <si>
    <t>PA122</t>
  </si>
  <si>
    <t>PA123</t>
  </si>
  <si>
    <t>PA124</t>
  </si>
  <si>
    <t>PA125</t>
  </si>
  <si>
    <t>PA126</t>
  </si>
  <si>
    <t>PA127</t>
  </si>
  <si>
    <t>PA128</t>
  </si>
  <si>
    <t>PA129</t>
  </si>
  <si>
    <t>PA130</t>
  </si>
  <si>
    <t>PA131</t>
  </si>
  <si>
    <t>PA132</t>
  </si>
  <si>
    <t>PA133</t>
  </si>
  <si>
    <t>PA134</t>
  </si>
  <si>
    <t>PA135</t>
  </si>
  <si>
    <t>PA136</t>
  </si>
  <si>
    <t>PA137</t>
  </si>
  <si>
    <t>PA138</t>
  </si>
  <si>
    <t>PA139</t>
  </si>
  <si>
    <t>PA140</t>
  </si>
  <si>
    <t>PA141</t>
  </si>
  <si>
    <t>PA142</t>
  </si>
  <si>
    <t>PA143</t>
  </si>
  <si>
    <t>PA144</t>
  </si>
  <si>
    <t>PA145</t>
  </si>
  <si>
    <t>PA146</t>
  </si>
  <si>
    <t>PA147</t>
  </si>
  <si>
    <t>PA148</t>
  </si>
  <si>
    <t>PA149</t>
  </si>
  <si>
    <t>PA150</t>
  </si>
  <si>
    <t>PA151</t>
  </si>
  <si>
    <t>PA152</t>
  </si>
  <si>
    <t>PA153</t>
  </si>
  <si>
    <t>PA154</t>
  </si>
  <si>
    <t>PA155</t>
  </si>
  <si>
    <t>PA156</t>
  </si>
  <si>
    <t>PA157</t>
  </si>
  <si>
    <t>PA158</t>
  </si>
  <si>
    <t>PA159</t>
  </si>
  <si>
    <t>PA160</t>
  </si>
  <si>
    <t>PA161</t>
  </si>
  <si>
    <t>PA162</t>
  </si>
  <si>
    <t>PA163</t>
  </si>
  <si>
    <t>PA164</t>
  </si>
  <si>
    <t>PA165</t>
  </si>
  <si>
    <t>PA166</t>
  </si>
  <si>
    <t>PA167</t>
  </si>
  <si>
    <t>PA168</t>
  </si>
  <si>
    <t>PA169</t>
  </si>
  <si>
    <t>PA170</t>
  </si>
  <si>
    <t>PA171</t>
  </si>
  <si>
    <t>PA172</t>
  </si>
  <si>
    <t>PA173</t>
  </si>
  <si>
    <t>PA174</t>
  </si>
  <si>
    <t>PA175</t>
  </si>
  <si>
    <t>PA176</t>
  </si>
  <si>
    <t>PA177</t>
  </si>
  <si>
    <t>PA178</t>
  </si>
  <si>
    <t>PA179</t>
  </si>
  <si>
    <t>PA180</t>
  </si>
  <si>
    <t>PA181</t>
  </si>
  <si>
    <t>PA182</t>
  </si>
  <si>
    <t>PA183</t>
  </si>
  <si>
    <t>PA184</t>
  </si>
  <si>
    <t>PA185</t>
  </si>
  <si>
    <t>PA186</t>
  </si>
  <si>
    <t>PA187</t>
  </si>
  <si>
    <t>PA188</t>
  </si>
  <si>
    <t>PA189</t>
  </si>
  <si>
    <t>PA190</t>
  </si>
  <si>
    <t>PA191</t>
  </si>
  <si>
    <t>PA192</t>
  </si>
  <si>
    <t>PA193</t>
  </si>
  <si>
    <t>PA194</t>
  </si>
  <si>
    <t>PA195</t>
  </si>
  <si>
    <t>PA196</t>
  </si>
  <si>
    <t>PA197</t>
  </si>
  <si>
    <t>PA198</t>
  </si>
  <si>
    <t>PA199</t>
  </si>
  <si>
    <t>PA200</t>
  </si>
  <si>
    <t>CM40</t>
  </si>
  <si>
    <t>TD40</t>
  </si>
  <si>
    <t>CM41</t>
  </si>
  <si>
    <t>TD41</t>
  </si>
  <si>
    <t>CM42</t>
  </si>
  <si>
    <t>TD42</t>
  </si>
  <si>
    <t>CM43</t>
  </si>
  <si>
    <t>TD43</t>
  </si>
  <si>
    <t>CM44</t>
  </si>
  <si>
    <t>TD44</t>
  </si>
  <si>
    <t>CM45</t>
  </si>
  <si>
    <t>TD45</t>
  </si>
  <si>
    <t>CM46</t>
  </si>
  <si>
    <t>TD46</t>
  </si>
  <si>
    <t>CM47</t>
  </si>
  <si>
    <t>TD47</t>
  </si>
  <si>
    <t>CM48</t>
  </si>
  <si>
    <t>TD48</t>
  </si>
  <si>
    <t>CM49</t>
  </si>
  <si>
    <t>TD49</t>
  </si>
  <si>
    <t>CM50</t>
  </si>
  <si>
    <t>TD50</t>
  </si>
  <si>
    <t>CM51</t>
  </si>
  <si>
    <t>TD51</t>
  </si>
  <si>
    <t>CM52</t>
  </si>
  <si>
    <t>TD52</t>
  </si>
  <si>
    <t>CM53</t>
  </si>
  <si>
    <t>TD53</t>
  </si>
  <si>
    <t>CM54</t>
  </si>
  <si>
    <t>TD54</t>
  </si>
  <si>
    <t>CM55</t>
  </si>
  <si>
    <t>TD55</t>
  </si>
  <si>
    <t>CM56</t>
  </si>
  <si>
    <t>TD56</t>
  </si>
  <si>
    <t>CM57</t>
  </si>
  <si>
    <t>TD57</t>
  </si>
  <si>
    <t>CM58</t>
  </si>
  <si>
    <t>TD58</t>
  </si>
  <si>
    <t>CM59</t>
  </si>
  <si>
    <t>TD59</t>
  </si>
  <si>
    <t>CM60</t>
  </si>
  <si>
    <t>TD60</t>
  </si>
  <si>
    <t>CM61</t>
  </si>
  <si>
    <t>TD61</t>
  </si>
  <si>
    <t>CM62</t>
  </si>
  <si>
    <t>TD62</t>
  </si>
  <si>
    <t>CM63</t>
  </si>
  <si>
    <t>TD63</t>
  </si>
  <si>
    <t>CM64</t>
  </si>
  <si>
    <t>TD64</t>
  </si>
  <si>
    <t>CM65</t>
  </si>
  <si>
    <t>TD65</t>
  </si>
  <si>
    <t>CM66</t>
  </si>
  <si>
    <t>TD66</t>
  </si>
  <si>
    <t>CM67</t>
  </si>
  <si>
    <t>TD67</t>
  </si>
  <si>
    <t>CM68</t>
  </si>
  <si>
    <t>TD68</t>
  </si>
  <si>
    <t>CM69</t>
  </si>
  <si>
    <t>TD69</t>
  </si>
  <si>
    <t>CM70</t>
  </si>
  <si>
    <t>TD70</t>
  </si>
  <si>
    <t>CM71</t>
  </si>
  <si>
    <t>TD71</t>
  </si>
  <si>
    <t>CM72</t>
  </si>
  <si>
    <t>TD72</t>
  </si>
  <si>
    <t>CM73</t>
  </si>
  <si>
    <t>TD73</t>
  </si>
  <si>
    <t>CM74</t>
  </si>
  <si>
    <t>TD74</t>
  </si>
  <si>
    <t>CM75</t>
  </si>
  <si>
    <t>TD75</t>
  </si>
  <si>
    <t>CM76</t>
  </si>
  <si>
    <t>TD76</t>
  </si>
  <si>
    <t>CM77</t>
  </si>
  <si>
    <t>TD77</t>
  </si>
  <si>
    <t>CM78</t>
  </si>
  <si>
    <t>TD78</t>
  </si>
  <si>
    <t>CM79</t>
  </si>
  <si>
    <t>TD79</t>
  </si>
  <si>
    <t>CM80</t>
  </si>
  <si>
    <t>TD80</t>
  </si>
  <si>
    <t>CM81</t>
  </si>
  <si>
    <t>TD81</t>
  </si>
  <si>
    <t>CM82</t>
  </si>
  <si>
    <t>TD82</t>
  </si>
  <si>
    <t>CM83</t>
  </si>
  <si>
    <t>TD83</t>
  </si>
  <si>
    <t>CM84</t>
  </si>
  <si>
    <t>TD84</t>
  </si>
  <si>
    <t>CM85</t>
  </si>
  <si>
    <t>TD85</t>
  </si>
  <si>
    <t>CM86</t>
  </si>
  <si>
    <t>TD86</t>
  </si>
  <si>
    <t>CM87</t>
  </si>
  <si>
    <t>TD87</t>
  </si>
  <si>
    <t>CM88</t>
  </si>
  <si>
    <t>TD88</t>
  </si>
  <si>
    <t>CM89</t>
  </si>
  <si>
    <t>TD89</t>
  </si>
  <si>
    <t>CM90</t>
  </si>
  <si>
    <t>TD90</t>
  </si>
  <si>
    <t>CM91</t>
  </si>
  <si>
    <t>TD91</t>
  </si>
  <si>
    <t>CM92</t>
  </si>
  <si>
    <t>TD92</t>
  </si>
  <si>
    <t>CM93</t>
  </si>
  <si>
    <t>TD93</t>
  </si>
  <si>
    <t>CM94</t>
  </si>
  <si>
    <t>TD94</t>
  </si>
  <si>
    <t>CM95</t>
  </si>
  <si>
    <t>TD95</t>
  </si>
  <si>
    <t>CM96</t>
  </si>
  <si>
    <t>TD96</t>
  </si>
  <si>
    <t>CM97</t>
  </si>
  <si>
    <t>TD97</t>
  </si>
  <si>
    <t>CM98</t>
  </si>
  <si>
    <t>TD98</t>
  </si>
  <si>
    <t>CM99</t>
  </si>
  <si>
    <t>TD99</t>
  </si>
  <si>
    <t>CM100</t>
  </si>
  <si>
    <t>TD100</t>
  </si>
  <si>
    <t>CM101</t>
  </si>
  <si>
    <t>TD101</t>
  </si>
  <si>
    <t>CM102</t>
  </si>
  <si>
    <t>TD102</t>
  </si>
  <si>
    <t>CM103</t>
  </si>
  <si>
    <t>TD103</t>
  </si>
  <si>
    <t>CM104</t>
  </si>
  <si>
    <t>TD104</t>
  </si>
  <si>
    <t>CM105</t>
  </si>
  <si>
    <t>TD105</t>
  </si>
  <si>
    <t>CM106</t>
  </si>
  <si>
    <t>TD106</t>
  </si>
  <si>
    <t>CM107</t>
  </si>
  <si>
    <t>TD107</t>
  </si>
  <si>
    <t>CM108</t>
  </si>
  <si>
    <t>TD108</t>
  </si>
  <si>
    <t>CM109</t>
  </si>
  <si>
    <t>TD109</t>
  </si>
  <si>
    <t>CM111</t>
  </si>
  <si>
    <t>TD111</t>
  </si>
  <si>
    <t>CM112</t>
  </si>
  <si>
    <t>TD112</t>
  </si>
  <si>
    <t>CM113</t>
  </si>
  <si>
    <t>TD113</t>
  </si>
  <si>
    <t>CM114</t>
  </si>
  <si>
    <t>TD114</t>
  </si>
  <si>
    <t>CM115</t>
  </si>
  <si>
    <t>TD115</t>
  </si>
  <si>
    <t>CM116</t>
  </si>
  <si>
    <t>TD116</t>
  </si>
  <si>
    <t>CM117</t>
  </si>
  <si>
    <t>TD117</t>
  </si>
  <si>
    <t>CM118</t>
  </si>
  <si>
    <t>TD118</t>
  </si>
  <si>
    <t>CM119</t>
  </si>
  <si>
    <t>TD119</t>
  </si>
  <si>
    <t>CM120</t>
  </si>
  <si>
    <t>TD120</t>
  </si>
  <si>
    <t>CM121</t>
  </si>
  <si>
    <t>TD121</t>
  </si>
  <si>
    <t>CM122</t>
  </si>
  <si>
    <t>TD122</t>
  </si>
  <si>
    <t>CM123</t>
  </si>
  <si>
    <t>TD123</t>
  </si>
  <si>
    <t>CM124</t>
  </si>
  <si>
    <t>TD124</t>
  </si>
  <si>
    <t>CM125</t>
  </si>
  <si>
    <t>TD125</t>
  </si>
  <si>
    <t>CM126</t>
  </si>
  <si>
    <t>TD126</t>
  </si>
  <si>
    <t>CM127</t>
  </si>
  <si>
    <t>TD127</t>
  </si>
  <si>
    <t>CM128</t>
  </si>
  <si>
    <t>TD128</t>
  </si>
  <si>
    <t>CM129</t>
  </si>
  <si>
    <t>TD129</t>
  </si>
  <si>
    <t>CM130</t>
  </si>
  <si>
    <t>TD130</t>
  </si>
  <si>
    <t>CM131</t>
  </si>
  <si>
    <t>TD131</t>
  </si>
  <si>
    <t>CM132</t>
  </si>
  <si>
    <t>TD132</t>
  </si>
  <si>
    <t>CM133</t>
  </si>
  <si>
    <t>TD133</t>
  </si>
  <si>
    <t>CM134</t>
  </si>
  <si>
    <t>TD134</t>
  </si>
  <si>
    <t>CM135</t>
  </si>
  <si>
    <t>TD135</t>
  </si>
  <si>
    <t>CM136</t>
  </si>
  <si>
    <t>TD136</t>
  </si>
  <si>
    <t>CM137</t>
  </si>
  <si>
    <t>TD137</t>
  </si>
  <si>
    <t>CM138</t>
  </si>
  <si>
    <t>TD138</t>
  </si>
  <si>
    <t>CM139</t>
  </si>
  <si>
    <t>TD139</t>
  </si>
  <si>
    <t>CM140</t>
  </si>
  <si>
    <t>TD140</t>
  </si>
  <si>
    <t>CM141</t>
  </si>
  <si>
    <t>TD141</t>
  </si>
  <si>
    <t>CM142</t>
  </si>
  <si>
    <t>TD142</t>
  </si>
  <si>
    <t>CM143</t>
  </si>
  <si>
    <t>TD143</t>
  </si>
  <si>
    <t>CM144</t>
  </si>
  <si>
    <t>TD144</t>
  </si>
  <si>
    <t>CM145</t>
  </si>
  <si>
    <t>TD145</t>
  </si>
  <si>
    <t>CM146</t>
  </si>
  <si>
    <t>TD146</t>
  </si>
  <si>
    <t>CM147</t>
  </si>
  <si>
    <t>TD147</t>
  </si>
  <si>
    <t>CM148</t>
  </si>
  <si>
    <t>TD148</t>
  </si>
  <si>
    <t>CM149</t>
  </si>
  <si>
    <t>TD149</t>
  </si>
  <si>
    <t>CM150</t>
  </si>
  <si>
    <t>TD150</t>
  </si>
  <si>
    <t>CM151</t>
  </si>
  <si>
    <t>TD151</t>
  </si>
  <si>
    <t>CM152</t>
  </si>
  <si>
    <t>TD152</t>
  </si>
  <si>
    <t>CM153</t>
  </si>
  <si>
    <t>TD153</t>
  </si>
  <si>
    <t>CM154</t>
  </si>
  <si>
    <t>TD154</t>
  </si>
  <si>
    <t>CM155</t>
  </si>
  <si>
    <t>TD155</t>
  </si>
  <si>
    <t>CM156</t>
  </si>
  <si>
    <t>TD156</t>
  </si>
  <si>
    <t>CM157</t>
  </si>
  <si>
    <t>TD157</t>
  </si>
  <si>
    <t>CM158</t>
  </si>
  <si>
    <t>TD158</t>
  </si>
  <si>
    <t>CM159</t>
  </si>
  <si>
    <t>TD159</t>
  </si>
  <si>
    <t>CM160</t>
  </si>
  <si>
    <t>TD160</t>
  </si>
  <si>
    <t>CM161</t>
  </si>
  <si>
    <t>TD161</t>
  </si>
  <si>
    <t>CM162</t>
  </si>
  <si>
    <t>TD162</t>
  </si>
  <si>
    <t>CM163</t>
  </si>
  <si>
    <t>TD163</t>
  </si>
  <si>
    <t>CM164</t>
  </si>
  <si>
    <t>TD164</t>
  </si>
  <si>
    <t>CM165</t>
  </si>
  <si>
    <t>TD165</t>
  </si>
  <si>
    <t>CM166</t>
  </si>
  <si>
    <t>TD166</t>
  </si>
  <si>
    <t>CM167</t>
  </si>
  <si>
    <t>TD167</t>
  </si>
  <si>
    <t>CM168</t>
  </si>
  <si>
    <t>TD168</t>
  </si>
  <si>
    <t>CM169</t>
  </si>
  <si>
    <t>TD169</t>
  </si>
  <si>
    <t>CM170</t>
  </si>
  <si>
    <t>TD170</t>
  </si>
  <si>
    <t>CM171</t>
  </si>
  <si>
    <t>TD171</t>
  </si>
  <si>
    <t>CM172</t>
  </si>
  <si>
    <t>TD172</t>
  </si>
  <si>
    <t>CM173</t>
  </si>
  <si>
    <t>TD173</t>
  </si>
  <si>
    <t>CM174</t>
  </si>
  <si>
    <t>TD174</t>
  </si>
  <si>
    <t>CM175</t>
  </si>
  <si>
    <t>TD175</t>
  </si>
  <si>
    <t>CM176</t>
  </si>
  <si>
    <t>TD176</t>
  </si>
  <si>
    <t>CM177</t>
  </si>
  <si>
    <t>TD177</t>
  </si>
  <si>
    <t>CM178</t>
  </si>
  <si>
    <t>TD178</t>
  </si>
  <si>
    <t>CM179</t>
  </si>
  <si>
    <t>TD179</t>
  </si>
  <si>
    <t>CM180</t>
  </si>
  <si>
    <t>TD180</t>
  </si>
  <si>
    <t>CM181</t>
  </si>
  <si>
    <t>TD181</t>
  </si>
  <si>
    <t>CM182</t>
  </si>
  <si>
    <t>TD182</t>
  </si>
  <si>
    <t>CM183</t>
  </si>
  <si>
    <t>TD183</t>
  </si>
  <si>
    <t>CM184</t>
  </si>
  <si>
    <t>TD184</t>
  </si>
  <si>
    <t>CM185</t>
  </si>
  <si>
    <t>TD185</t>
  </si>
  <si>
    <t>CM186</t>
  </si>
  <si>
    <t>TD186</t>
  </si>
  <si>
    <t>CM187</t>
  </si>
  <si>
    <t>TD187</t>
  </si>
  <si>
    <t>CM188</t>
  </si>
  <si>
    <t>TD188</t>
  </si>
  <si>
    <t>CM189</t>
  </si>
  <si>
    <t>TD189</t>
  </si>
  <si>
    <t>CM190</t>
  </si>
  <si>
    <t>TD190</t>
  </si>
  <si>
    <t>CM191</t>
  </si>
  <si>
    <t>TD191</t>
  </si>
  <si>
    <t>CM192</t>
  </si>
  <si>
    <t>TD192</t>
  </si>
  <si>
    <t>CM193</t>
  </si>
  <si>
    <t>TD193</t>
  </si>
  <si>
    <t>CM194</t>
  </si>
  <si>
    <t>TD194</t>
  </si>
  <si>
    <t>CM195</t>
  </si>
  <si>
    <t>TD195</t>
  </si>
  <si>
    <t>CM196</t>
  </si>
  <si>
    <t>TD196</t>
  </si>
  <si>
    <t>CM197</t>
  </si>
  <si>
    <t>TD197</t>
  </si>
  <si>
    <t>CM198</t>
  </si>
  <si>
    <t>TD198</t>
  </si>
  <si>
    <t>CM199</t>
  </si>
  <si>
    <t>TD199</t>
  </si>
  <si>
    <t>CM200</t>
  </si>
  <si>
    <t>TD200</t>
  </si>
  <si>
    <t>Parépartis</t>
  </si>
  <si>
    <t>PA restant à distribuer3</t>
  </si>
  <si>
    <t>résultatPA</t>
  </si>
  <si>
    <t>TOTAL PA</t>
  </si>
  <si>
    <t xml:space="preserve">Nom du vacataire : </t>
  </si>
  <si>
    <t xml:space="preserve">Département de formation : </t>
  </si>
  <si>
    <t>TOTAL en HTD</t>
  </si>
  <si>
    <t>10/09/2018 au 07/12/2018</t>
  </si>
  <si>
    <t>14/01/2019 au 12/04/2019</t>
  </si>
  <si>
    <t>Le Responsable de l'enseignement (1)</t>
  </si>
  <si>
    <t>Le Responsable de la filière / Département de formation</t>
  </si>
  <si>
    <t>Date, Signature (Nom et Prénom) et cachet (obligatoire)</t>
  </si>
  <si>
    <t>A Aix le,</t>
  </si>
  <si>
    <t>UE5P</t>
  </si>
  <si>
    <t>diplôme</t>
  </si>
  <si>
    <t>PA</t>
  </si>
  <si>
    <r>
      <t xml:space="preserve">Information concernant les enseignements à assurer </t>
    </r>
    <r>
      <rPr>
        <b/>
        <u/>
        <sz val="12"/>
        <color rgb="FFC00000"/>
        <rFont val="Times New Roman"/>
        <family val="1"/>
      </rPr>
      <t>UNIQUEMENT EN PRESENTIEL</t>
    </r>
  </si>
  <si>
    <t>DUPONT</t>
  </si>
  <si>
    <t>TARTENPION</t>
  </si>
  <si>
    <t>JACQUE</t>
  </si>
  <si>
    <t>A</t>
  </si>
  <si>
    <t>Anglais</t>
  </si>
  <si>
    <t>B</t>
  </si>
  <si>
    <t>Français</t>
  </si>
  <si>
    <t>D</t>
  </si>
  <si>
    <t>Histoire-géographie</t>
  </si>
  <si>
    <t>E</t>
  </si>
  <si>
    <t>SVT</t>
  </si>
  <si>
    <t>Musique</t>
  </si>
  <si>
    <t>TARTENPION FREDERIC</t>
  </si>
  <si>
    <t>Informatique</t>
  </si>
  <si>
    <t>Mathémarique</t>
  </si>
  <si>
    <t>Litérature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</si>
</sst>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  <font>
      <sz val="11"/>
      <color indexed="17"/>
      <name val="Calibri"/>
      <family val="2"/>
    </font>
    <font>
      <sz val="11"/>
      <name val="Book Antiqua"/>
      <family val="1"/>
    </font>
    <font>
      <b/>
      <sz val="10"/>
      <name val="Calibri"/>
      <family val="2"/>
    </font>
    <font>
      <b/>
      <sz val="12"/>
      <name val="Calibri"/>
      <family val="2"/>
    </font>
    <font>
      <sz val="8"/>
      <color rgb="FF000000"/>
      <name val="Tahoma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3D3D3"/>
        <bgColor rgb="FF000000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3" fillId="0" borderId="0"/>
  </cellStyleXfs>
  <cellXfs count="148">
    <xf numFmtId="0" fontId="0" fillId="0" borderId="0" xfId="0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3" fillId="0" borderId="0" xfId="0" applyFont="1"/>
    <xf numFmtId="0" fontId="3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3" fillId="0" borderId="0" xfId="3" applyAlignment="1">
      <alignment horizontal="left"/>
    </xf>
    <xf numFmtId="49" fontId="3" fillId="0" borderId="0" xfId="3" applyNumberFormat="1" applyAlignment="1">
      <alignment horizontal="left"/>
    </xf>
    <xf numFmtId="0" fontId="3" fillId="0" borderId="0" xfId="3" applyFont="1" applyAlignment="1">
      <alignment horizontal="left"/>
    </xf>
    <xf numFmtId="49" fontId="3" fillId="0" borderId="0" xfId="3" applyNumberFormat="1" applyFont="1" applyAlignment="1">
      <alignment horizontal="left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Continuous" vertical="center"/>
      <protection locked="0"/>
    </xf>
    <xf numFmtId="0" fontId="5" fillId="0" borderId="5" xfId="0" applyFont="1" applyBorder="1" applyAlignment="1" applyProtection="1">
      <alignment horizontal="centerContinuous" vertical="center"/>
      <protection locked="0"/>
    </xf>
    <xf numFmtId="0" fontId="5" fillId="0" borderId="6" xfId="0" applyFont="1" applyBorder="1" applyAlignment="1" applyProtection="1">
      <alignment horizontal="centerContinuous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centerContinuous" vertical="center"/>
      <protection locked="0"/>
    </xf>
    <xf numFmtId="0" fontId="4" fillId="3" borderId="2" xfId="0" applyFont="1" applyFill="1" applyBorder="1" applyAlignment="1" applyProtection="1">
      <alignment horizontal="center"/>
      <protection locked="0"/>
    </xf>
    <xf numFmtId="0" fontId="4" fillId="3" borderId="5" xfId="0" applyFont="1" applyFill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45"/>
      <protection locked="0"/>
    </xf>
    <xf numFmtId="0" fontId="4" fillId="0" borderId="1" xfId="0" applyFont="1" applyBorder="1" applyAlignment="1" applyProtection="1">
      <alignment horizontal="center" vertical="center" textRotation="43"/>
      <protection locked="0"/>
    </xf>
    <xf numFmtId="0" fontId="4" fillId="0" borderId="1" xfId="0" applyFont="1" applyBorder="1" applyAlignment="1" applyProtection="1">
      <alignment horizontal="center" vertical="center" textRotation="43" wrapText="1"/>
      <protection locked="0"/>
    </xf>
    <xf numFmtId="0" fontId="17" fillId="8" borderId="1" xfId="0" applyFont="1" applyFill="1" applyBorder="1" applyAlignment="1" applyProtection="1">
      <alignment horizontal="center" vertical="center" textRotation="43" wrapText="1"/>
      <protection locked="0"/>
    </xf>
    <xf numFmtId="0" fontId="18" fillId="8" borderId="2" xfId="0" applyFont="1" applyFill="1" applyBorder="1" applyAlignment="1" applyProtection="1">
      <alignment horizontal="center" vertical="center" textRotation="43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20" fillId="10" borderId="8" xfId="0" applyFont="1" applyFill="1" applyBorder="1" applyAlignment="1" applyProtection="1">
      <alignment horizontal="center" vertical="center" textRotation="255" wrapText="1"/>
      <protection locked="0"/>
    </xf>
    <xf numFmtId="0" fontId="18" fillId="10" borderId="8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14" fillId="8" borderId="1" xfId="0" applyFont="1" applyFill="1" applyBorder="1" applyAlignment="1" applyProtection="1">
      <alignment horizontal="center"/>
      <protection locked="0"/>
    </xf>
    <xf numFmtId="0" fontId="0" fillId="9" borderId="1" xfId="0" applyFill="1" applyBorder="1" applyProtection="1">
      <protection locked="0"/>
    </xf>
    <xf numFmtId="0" fontId="14" fillId="8" borderId="2" xfId="0" applyFont="1" applyFill="1" applyBorder="1" applyAlignment="1" applyProtection="1">
      <alignment horizontal="right"/>
      <protection locked="0"/>
    </xf>
    <xf numFmtId="0" fontId="0" fillId="0" borderId="2" xfId="0" applyFill="1" applyBorder="1" applyProtection="1">
      <protection locked="0"/>
    </xf>
    <xf numFmtId="0" fontId="0" fillId="10" borderId="2" xfId="0" applyFill="1" applyBorder="1" applyProtection="1">
      <protection locked="0"/>
    </xf>
    <xf numFmtId="0" fontId="0" fillId="10" borderId="2" xfId="0" applyFill="1" applyBorder="1" applyAlignment="1" applyProtection="1">
      <alignment horizontal="right"/>
      <protection locked="0"/>
    </xf>
    <xf numFmtId="0" fontId="14" fillId="10" borderId="2" xfId="0" applyFont="1" applyFill="1" applyBorder="1" applyProtection="1">
      <protection locked="0"/>
    </xf>
    <xf numFmtId="0" fontId="14" fillId="2" borderId="2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" xfId="0" applyNumberFormat="1" applyBorder="1" applyAlignment="1" applyProtection="1">
      <alignment horizontal="right"/>
      <protection locked="0"/>
    </xf>
    <xf numFmtId="0" fontId="15" fillId="0" borderId="0" xfId="0" applyFont="1" applyProtection="1">
      <protection locked="0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0" fillId="0" borderId="0" xfId="0" applyFill="1" applyProtection="1">
      <protection locked="0"/>
    </xf>
    <xf numFmtId="0" fontId="8" fillId="0" borderId="5" xfId="0" applyFont="1" applyBorder="1" applyAlignment="1" applyProtection="1">
      <alignment horizontal="center" vertical="center" wrapText="1"/>
    </xf>
    <xf numFmtId="0" fontId="14" fillId="0" borderId="0" xfId="0" applyFont="1" applyFill="1" applyBorder="1" applyProtection="1"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14" fillId="0" borderId="4" xfId="0" applyFont="1" applyBorder="1" applyProtection="1">
      <protection locked="0"/>
    </xf>
    <xf numFmtId="0" fontId="0" fillId="0" borderId="0" xfId="0" applyBorder="1" applyAlignment="1" applyProtection="1">
      <alignment horizontal="center" wrapText="1"/>
      <protection locked="0"/>
    </xf>
    <xf numFmtId="4" fontId="0" fillId="0" borderId="0" xfId="0" applyNumberFormat="1" applyBorder="1" applyAlignment="1" applyProtection="1">
      <alignment horizontal="center" vertical="center"/>
      <protection locked="0"/>
    </xf>
    <xf numFmtId="0" fontId="16" fillId="0" borderId="0" xfId="1" applyFont="1" applyAlignment="1">
      <alignment vertical="center"/>
    </xf>
    <xf numFmtId="0" fontId="21" fillId="0" borderId="2" xfId="1" applyFont="1" applyBorder="1" applyAlignment="1">
      <alignment horizontal="centerContinuous" vertical="center"/>
    </xf>
    <xf numFmtId="0" fontId="21" fillId="0" borderId="5" xfId="1" applyFont="1" applyBorder="1" applyAlignment="1">
      <alignment horizontal="centerContinuous" vertical="center"/>
    </xf>
    <xf numFmtId="0" fontId="22" fillId="0" borderId="5" xfId="1" applyFont="1" applyBorder="1" applyAlignment="1">
      <alignment horizontal="centerContinuous" vertical="center"/>
    </xf>
    <xf numFmtId="0" fontId="22" fillId="0" borderId="6" xfId="1" applyFont="1" applyBorder="1" applyAlignment="1">
      <alignment horizontal="centerContinuous" vertical="center"/>
    </xf>
    <xf numFmtId="0" fontId="23" fillId="5" borderId="2" xfId="1" applyFont="1" applyFill="1" applyBorder="1" applyAlignment="1">
      <alignment vertical="center"/>
    </xf>
    <xf numFmtId="0" fontId="23" fillId="5" borderId="5" xfId="1" applyFont="1" applyFill="1" applyBorder="1" applyAlignment="1">
      <alignment vertical="center"/>
    </xf>
    <xf numFmtId="0" fontId="23" fillId="5" borderId="6" xfId="1" applyFont="1" applyFill="1" applyBorder="1" applyAlignment="1">
      <alignment vertical="center"/>
    </xf>
    <xf numFmtId="0" fontId="21" fillId="0" borderId="0" xfId="1" applyFont="1" applyAlignment="1">
      <alignment vertical="center" wrapText="1"/>
    </xf>
    <xf numFmtId="0" fontId="21" fillId="0" borderId="0" xfId="1" applyFont="1" applyAlignment="1">
      <alignment vertical="center"/>
    </xf>
    <xf numFmtId="0" fontId="21" fillId="0" borderId="10" xfId="1" applyFont="1" applyBorder="1" applyAlignment="1">
      <alignment horizontal="center" vertical="center" wrapText="1"/>
    </xf>
    <xf numFmtId="0" fontId="21" fillId="0" borderId="0" xfId="1" applyFont="1" applyAlignment="1">
      <alignment horizontal="centerContinuous" vertical="center"/>
    </xf>
    <xf numFmtId="0" fontId="21" fillId="0" borderId="0" xfId="1" applyFont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4" fontId="23" fillId="6" borderId="1" xfId="1" applyNumberFormat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vertical="center" wrapText="1"/>
    </xf>
    <xf numFmtId="0" fontId="26" fillId="0" borderId="4" xfId="1" applyFont="1" applyFill="1" applyBorder="1" applyAlignment="1">
      <alignment horizontal="center" vertical="center" wrapText="1"/>
    </xf>
    <xf numFmtId="0" fontId="26" fillId="0" borderId="4" xfId="3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vertical="center" wrapText="1"/>
    </xf>
    <xf numFmtId="0" fontId="26" fillId="0" borderId="1" xfId="1" applyFont="1" applyFill="1" applyBorder="1" applyAlignment="1">
      <alignment vertical="center"/>
    </xf>
    <xf numFmtId="4" fontId="26" fillId="0" borderId="1" xfId="1" applyNumberFormat="1" applyFont="1" applyFill="1" applyBorder="1" applyAlignment="1">
      <alignment vertical="center"/>
    </xf>
    <xf numFmtId="0" fontId="26" fillId="0" borderId="2" xfId="1" applyFont="1" applyFill="1" applyBorder="1" applyAlignment="1">
      <alignment vertical="center"/>
    </xf>
    <xf numFmtId="0" fontId="15" fillId="0" borderId="0" xfId="0" applyFont="1" applyFill="1" applyBorder="1" applyProtection="1">
      <protection locked="0"/>
    </xf>
    <xf numFmtId="0" fontId="3" fillId="0" borderId="0" xfId="0" applyFont="1" applyAlignment="1" applyProtection="1">
      <alignment horizontal="left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top" wrapText="1"/>
      <protection locked="0"/>
    </xf>
    <xf numFmtId="0" fontId="8" fillId="0" borderId="5" xfId="0" applyFont="1" applyFill="1" applyBorder="1" applyAlignment="1" applyProtection="1">
      <alignment horizontal="center" vertical="top" wrapText="1"/>
      <protection locked="0"/>
    </xf>
    <xf numFmtId="0" fontId="8" fillId="0" borderId="6" xfId="0" applyFont="1" applyFill="1" applyBorder="1" applyAlignment="1" applyProtection="1">
      <alignment horizontal="center" vertical="top" wrapText="1"/>
      <protection locked="0"/>
    </xf>
    <xf numFmtId="0" fontId="8" fillId="0" borderId="2" xfId="0" applyFont="1" applyBorder="1" applyAlignment="1" applyProtection="1">
      <alignment horizontal="center" vertical="top" wrapText="1"/>
      <protection locked="0"/>
    </xf>
    <xf numFmtId="0" fontId="8" fillId="0" borderId="5" xfId="0" applyFont="1" applyBorder="1" applyAlignment="1" applyProtection="1">
      <alignment horizontal="center" vertical="top" wrapText="1"/>
      <protection locked="0"/>
    </xf>
    <xf numFmtId="0" fontId="8" fillId="0" borderId="6" xfId="0" applyFont="1" applyBorder="1" applyAlignment="1" applyProtection="1">
      <alignment horizontal="center" vertical="top" wrapText="1"/>
      <protection locked="0"/>
    </xf>
    <xf numFmtId="0" fontId="9" fillId="7" borderId="2" xfId="0" applyFont="1" applyFill="1" applyBorder="1" applyAlignment="1" applyProtection="1">
      <alignment horizontal="center" vertical="center" wrapText="1"/>
      <protection locked="0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6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4" fontId="0" fillId="0" borderId="5" xfId="0" applyNumberFormat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1" fillId="0" borderId="2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 wrapText="1"/>
    </xf>
    <xf numFmtId="0" fontId="21" fillId="0" borderId="5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3" fillId="6" borderId="2" xfId="1" applyFont="1" applyFill="1" applyBorder="1" applyAlignment="1">
      <alignment horizontal="center" vertical="center"/>
    </xf>
    <xf numFmtId="0" fontId="23" fillId="6" borderId="5" xfId="1" applyFont="1" applyFill="1" applyBorder="1" applyAlignment="1">
      <alignment horizontal="center" vertical="center"/>
    </xf>
    <xf numFmtId="0" fontId="23" fillId="6" borderId="6" xfId="1" applyFont="1" applyFill="1" applyBorder="1" applyAlignment="1">
      <alignment horizontal="center" vertical="center"/>
    </xf>
    <xf numFmtId="0" fontId="21" fillId="6" borderId="2" xfId="1" applyFont="1" applyFill="1" applyBorder="1" applyAlignment="1">
      <alignment horizontal="center" vertical="center"/>
    </xf>
    <xf numFmtId="0" fontId="21" fillId="6" borderId="5" xfId="1" applyFont="1" applyFill="1" applyBorder="1" applyAlignment="1">
      <alignment horizontal="center" vertical="center"/>
    </xf>
    <xf numFmtId="0" fontId="21" fillId="6" borderId="6" xfId="1" applyFont="1" applyFill="1" applyBorder="1" applyAlignment="1">
      <alignment horizontal="center" vertical="center"/>
    </xf>
    <xf numFmtId="0" fontId="25" fillId="0" borderId="9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8" xfId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center" vertical="center" wrapText="1"/>
    </xf>
    <xf numFmtId="0" fontId="25" fillId="0" borderId="7" xfId="1" applyFont="1" applyFill="1" applyBorder="1" applyAlignment="1">
      <alignment horizontal="center" vertical="center" wrapText="1"/>
    </xf>
    <xf numFmtId="0" fontId="23" fillId="0" borderId="9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23" fillId="0" borderId="3" xfId="1" applyFont="1" applyBorder="1" applyAlignment="1">
      <alignment horizontal="center" vertical="center" wrapText="1"/>
    </xf>
    <xf numFmtId="0" fontId="23" fillId="0" borderId="8" xfId="1" applyFont="1" applyBorder="1" applyAlignment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3" fillId="0" borderId="7" xfId="1" applyFont="1" applyBorder="1" applyAlignment="1">
      <alignment horizontal="center" vertical="center" wrapText="1"/>
    </xf>
    <xf numFmtId="0" fontId="21" fillId="0" borderId="6" xfId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4" fillId="8" borderId="9" xfId="0" applyFont="1" applyFill="1" applyBorder="1" applyAlignment="1" applyProtection="1">
      <alignment horizontal="right"/>
      <protection locked="0"/>
    </xf>
    <xf numFmtId="0" fontId="0" fillId="0" borderId="1" xfId="0" applyNumberFormat="1" applyFill="1" applyBorder="1" applyProtection="1">
      <protection locked="0"/>
    </xf>
    <xf numFmtId="0" fontId="0" fillId="10" borderId="1" xfId="0" applyNumberFormat="1" applyFill="1" applyBorder="1" applyProtection="1">
      <protection locked="0"/>
    </xf>
    <xf numFmtId="0" fontId="0" fillId="10" borderId="2" xfId="0" applyNumberFormat="1" applyFill="1" applyBorder="1" applyProtection="1">
      <protection locked="0"/>
    </xf>
    <xf numFmtId="0" fontId="0" fillId="10" borderId="3" xfId="0" applyNumberFormat="1" applyFill="1" applyBorder="1" applyAlignment="1" applyProtection="1">
      <alignment horizontal="right"/>
      <protection locked="0"/>
    </xf>
    <xf numFmtId="0" fontId="0" fillId="10" borderId="6" xfId="0" applyNumberFormat="1" applyFill="1" applyBorder="1" applyProtection="1">
      <protection locked="0"/>
    </xf>
    <xf numFmtId="0" fontId="14" fillId="10" borderId="3" xfId="0" applyNumberFormat="1" applyFont="1" applyFill="1" applyBorder="1" applyProtection="1">
      <protection locked="0"/>
    </xf>
    <xf numFmtId="0" fontId="14" fillId="10" borderId="9" xfId="0" applyNumberFormat="1" applyFont="1" applyFill="1" applyBorder="1" applyProtection="1">
      <protection locked="0"/>
    </xf>
    <xf numFmtId="0" fontId="14" fillId="2" borderId="5" xfId="0" applyNumberFormat="1" applyFont="1" applyFill="1" applyBorder="1" applyProtection="1">
      <protection locked="0"/>
    </xf>
    <xf numFmtId="0" fontId="14" fillId="2" borderId="2" xfId="0" applyNumberFormat="1" applyFont="1" applyFill="1" applyBorder="1" applyProtection="1">
      <protection locked="0"/>
    </xf>
    <xf numFmtId="0" fontId="14" fillId="2" borderId="1" xfId="0" applyNumberFormat="1" applyFont="1" applyFill="1" applyBorder="1" applyProtection="1">
      <protection locked="0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668"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5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 patternType="solid">
          <fgColor indexed="64"/>
          <bgColor theme="6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color indexed="17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rgb="FF000000"/>
          <bgColor rgb="FFD3D3D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rgb="FF000000"/>
          <bgColor rgb="FFD3D3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7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G$3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firstButton="1" fmlaLink="$H$3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firstButton="1" fmlaLink="$I$3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firstButton="1" fmlaLink="$J$3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1562100</xdr:colOff>
          <xdr:row>1</xdr:row>
          <xdr:rowOff>781050</xdr:rowOff>
        </xdr:from>
        <xdr:to>
          <xdr:col>11</xdr:col>
          <xdr:colOff>1571625</xdr:colOff>
          <xdr:row>2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857250</xdr:colOff>
          <xdr:row>1</xdr:row>
          <xdr:rowOff>85725</xdr:rowOff>
        </xdr:from>
        <xdr:to>
          <xdr:col>4</xdr:col>
          <xdr:colOff>485775</xdr:colOff>
          <xdr:row>1</xdr:row>
          <xdr:rowOff>981075</xdr:rowOff>
        </xdr:to>
        <xdr:sp macro="" textlink="">
          <xdr:nvSpPr>
            <xdr:cNvPr id="2050" name="Group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Type contrat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1028700</xdr:colOff>
          <xdr:row>1</xdr:row>
          <xdr:rowOff>266700</xdr:rowOff>
        </xdr:from>
        <xdr:to>
          <xdr:col>4</xdr:col>
          <xdr:colOff>361950</xdr:colOff>
          <xdr:row>1</xdr:row>
          <xdr:rowOff>504825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Initial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1</xdr:row>
          <xdr:rowOff>561975</xdr:rowOff>
        </xdr:from>
        <xdr:to>
          <xdr:col>4</xdr:col>
          <xdr:colOff>371475</xdr:colOff>
          <xdr:row>1</xdr:row>
          <xdr:rowOff>800100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Avenant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1</xdr:row>
          <xdr:rowOff>76200</xdr:rowOff>
        </xdr:from>
        <xdr:to>
          <xdr:col>5</xdr:col>
          <xdr:colOff>1857375</xdr:colOff>
          <xdr:row>1</xdr:row>
          <xdr:rowOff>504825</xdr:rowOff>
        </xdr:to>
        <xdr:sp macro="" textlink="">
          <xdr:nvSpPr>
            <xdr:cNvPr id="2053" name="Group Box 5" descr="Intervenez-vous au SFAD ?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Interenez-vous au SFAD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</xdr:row>
          <xdr:rowOff>257175</xdr:rowOff>
        </xdr:from>
        <xdr:to>
          <xdr:col>5</xdr:col>
          <xdr:colOff>914400</xdr:colOff>
          <xdr:row>1</xdr:row>
          <xdr:rowOff>476250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1133475</xdr:colOff>
          <xdr:row>1</xdr:row>
          <xdr:rowOff>266700</xdr:rowOff>
        </xdr:from>
        <xdr:to>
          <xdr:col>5</xdr:col>
          <xdr:colOff>1590675</xdr:colOff>
          <xdr:row>1</xdr:row>
          <xdr:rowOff>485775</xdr:rowOff>
        </xdr:to>
        <xdr:sp macro="" textlink="">
          <xdr:nvSpPr>
            <xdr:cNvPr id="2055" name="Option 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2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</xdr:row>
          <xdr:rowOff>666750</xdr:rowOff>
        </xdr:from>
        <xdr:to>
          <xdr:col>7</xdr:col>
          <xdr:colOff>152400</xdr:colOff>
          <xdr:row>1</xdr:row>
          <xdr:rowOff>990600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Dispensez-vous des enseignements pour l' UE OPN (UE 5P) ?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</xdr:row>
          <xdr:rowOff>762000</xdr:rowOff>
        </xdr:from>
        <xdr:to>
          <xdr:col>5</xdr:col>
          <xdr:colOff>914400</xdr:colOff>
          <xdr:row>1</xdr:row>
          <xdr:rowOff>981075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1133475</xdr:colOff>
          <xdr:row>1</xdr:row>
          <xdr:rowOff>771525</xdr:rowOff>
        </xdr:from>
        <xdr:to>
          <xdr:col>5</xdr:col>
          <xdr:colOff>1590675</xdr:colOff>
          <xdr:row>1</xdr:row>
          <xdr:rowOff>990600</xdr:rowOff>
        </xdr:to>
        <xdr:sp macro="" textlink="">
          <xdr:nvSpPr>
            <xdr:cNvPr id="2058" name="Option 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</xdr:row>
          <xdr:rowOff>142875</xdr:rowOff>
        </xdr:from>
        <xdr:to>
          <xdr:col>9</xdr:col>
          <xdr:colOff>533400</xdr:colOff>
          <xdr:row>1</xdr:row>
          <xdr:rowOff>409575</xdr:rowOff>
        </xdr:to>
        <xdr:sp macro="" textlink="">
          <xdr:nvSpPr>
            <xdr:cNvPr id="2059" name="Option 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Diplôme National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1</xdr:row>
          <xdr:rowOff>504825</xdr:rowOff>
        </xdr:from>
        <xdr:to>
          <xdr:col>9</xdr:col>
          <xdr:colOff>828675</xdr:colOff>
          <xdr:row>1</xdr:row>
          <xdr:rowOff>762000</xdr:rowOff>
        </xdr:to>
        <xdr:sp macro="" textlink="">
          <xdr:nvSpPr>
            <xdr:cNvPr id="2060" name="Option 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Diplôme d'Université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</xdr:row>
          <xdr:rowOff>95250</xdr:rowOff>
        </xdr:from>
        <xdr:to>
          <xdr:col>10</xdr:col>
          <xdr:colOff>438150</xdr:colOff>
          <xdr:row>1</xdr:row>
          <xdr:rowOff>762000</xdr:rowOff>
        </xdr:to>
        <xdr:sp macro="" textlink="">
          <xdr:nvSpPr>
            <xdr:cNvPr id="2061" name="Group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Préciser le niveau du diplôme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8-2019%20HAA%20suivi%20OF%20LP&amp;MP\2018-2019%20HAA%20-%20LP%20suivi%20OF\2018-2019%20Suivi%20OF%20-%20HAA%20-%20L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page2"/>
      <sheetName val="Liste"/>
      <sheetName val="Feuil3"/>
      <sheetName val="2018-2019 Suivi OF - HAA - LP"/>
    </sheetNames>
    <sheetDataSet>
      <sheetData sheetId="0">
        <row r="5">
          <cell r="A5" t="str">
            <v xml:space="preserve">HAA - LICENCE PROFESSIONNELLE </v>
          </cell>
        </row>
      </sheetData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_Inter" displayName="Tab_Inter" ref="A1:G38" totalsRowShown="0" headerRowDxfId="667">
  <autoFilter ref="A1:G38" xr:uid="{00000000-0009-0000-0100-000003000000}"/>
  <tableColumns count="7">
    <tableColumn id="1" xr3:uid="{00000000-0010-0000-0000-000001000000}" name="Nom" dataDxfId="666" dataCellStyle="Normal 4"/>
    <tableColumn id="2" xr3:uid="{00000000-0010-0000-0000-000002000000}" name="Prénom" dataDxfId="665" dataCellStyle="Normal 4"/>
    <tableColumn id="3" xr3:uid="{00000000-0010-0000-0000-000003000000}" name="Intervenant" dataDxfId="664" dataCellStyle="Normal 4">
      <calculatedColumnFormula>A2 &amp; " " &amp; B2</calculatedColumnFormula>
    </tableColumn>
    <tableColumn id="4" xr3:uid="{00000000-0010-0000-0000-000004000000}" name="Contrat"/>
    <tableColumn id="5" xr3:uid="{00000000-0010-0000-0000-000005000000}" name="SFAD"/>
    <tableColumn id="6" xr3:uid="{00000000-0010-0000-0000-000006000000}" name="UE5P"/>
    <tableColumn id="7" xr3:uid="{00000000-0010-0000-0000-000007000000}" name="diplôm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Base" displayName="Tab_Base" ref="A6:WZ14" totalsRowShown="0" headerRowDxfId="663" dataDxfId="661" headerRowBorderDxfId="662" tableBorderDxfId="660" totalsRowBorderDxfId="659">
  <autoFilter ref="A6:WZ14" xr:uid="{00000000-0009-0000-0100-000001000000}"/>
  <tableColumns count="624">
    <tableColumn id="1" xr3:uid="{00000000-0010-0000-0100-000001000000}" name="Code Pacome" dataDxfId="658" totalsRowDxfId="657"/>
    <tableColumn id="2" xr3:uid="{00000000-0010-0000-0100-000002000000}" name="Code APOGEE" dataDxfId="656" totalsRowDxfId="655"/>
    <tableColumn id="3" xr3:uid="{00000000-0010-0000-0100-000003000000}" name="Intitulé de l'UE" dataDxfId="654" totalsRowDxfId="653"/>
    <tableColumn id="22" xr3:uid="{00000000-0010-0000-0100-000016000000}" name="Crédits" dataDxfId="652" totalsRowDxfId="651"/>
    <tableColumn id="21" xr3:uid="{00000000-0010-0000-0100-000015000000}" name="HCM" dataDxfId="650" totalsRowDxfId="649"/>
    <tableColumn id="20" xr3:uid="{00000000-0010-0000-0100-000014000000}" name="NB Gp CM" dataDxfId="648" totalsRowDxfId="647"/>
    <tableColumn id="19" xr3:uid="{00000000-0010-0000-0100-000013000000}" name="TOTAL HCM converties en HTD (coeff : 1,5)" dataDxfId="646" totalsRowDxfId="645">
      <calculatedColumnFormula>Tab_Base[[#This Row],[HCM]]*Tab_Base[[#This Row],[NB Gp CM]]*1.5</calculatedColumnFormula>
    </tableColumn>
    <tableColumn id="18" xr3:uid="{00000000-0010-0000-0100-000012000000}" name="HTD" dataDxfId="644" totalsRowDxfId="643"/>
    <tableColumn id="17" xr3:uid="{00000000-0010-0000-0100-000011000000}" name="NB Gp _x000a_TD" dataDxfId="642" totalsRowDxfId="641"/>
    <tableColumn id="16" xr3:uid="{00000000-0010-0000-0100-000010000000}" name="TOTAL HTD" dataDxfId="640" totalsRowDxfId="639">
      <calculatedColumnFormula>Tab_Base[[#This Row],[HTD]]*I7</calculatedColumnFormula>
    </tableColumn>
    <tableColumn id="12" xr3:uid="{00000000-0010-0000-0100-00000C000000}" name="TOTAL PA" dataDxfId="638" totalsRowDxfId="637"/>
    <tableColumn id="15" xr3:uid="{00000000-0010-0000-0100-00000F000000}" name="            _x000a__x000a_Solde_x000a_          HTD_x000a_            (CM+TD)" dataDxfId="636" totalsRowDxfId="635">
      <calculatedColumnFormula>Tab_Base[[#This Row],[TOTAL HCM converties en HTD (coeff : 1,5)]]+Tab_Base[[#This Row],[TOTAL HTD]]</calculatedColumnFormula>
    </tableColumn>
    <tableColumn id="14" xr3:uid="{00000000-0010-0000-0100-00000E000000}" name="CMrépartis" dataDxfId="634">
      <calculatedColumnFormula>SUMPRODUCT((MOD(COLUMN(Tab_Base[[#This Row],[CM1]:[PA200]]),3)=1)*1,Tab_Base[[#This Row],[CM1]:[PA200]])</calculatedColumnFormula>
    </tableColumn>
    <tableColumn id="99" xr3:uid="{00000000-0010-0000-0100-000063000000}" name="CMrestant_x000a_" dataDxfId="633">
      <calculatedColumnFormula>Tab_Base[[#This Row],[TOTAL HCM converties en HTD (coeff : 1,5)]]-Tab_Base[[#This Row],[CMrépartis]]</calculatedColumnFormula>
    </tableColumn>
    <tableColumn id="13" xr3:uid="{00000000-0010-0000-0100-00000D000000}" name="résultatCM" dataDxfId="632">
      <calculatedColumnFormula>IF(Tab_Base[[#This Row],[CMrépartis]]&gt;Tab_Base[[#This Row],[TOTAL HCM converties en HTD (coeff : 1,5)]],"dépassement","OK")</calculatedColumnFormula>
    </tableColumn>
    <tableColumn id="96" xr3:uid="{00000000-0010-0000-0100-000060000000}" name="TDrépartis" dataDxfId="631">
      <calculatedColumnFormula>SUMPRODUCT((MOD(COLUMN(Tab_Base[[#This Row],[CM1]:[PA200]]),3)=2)*1,Tab_Base[[#This Row],[CM1]:[PA200]])</calculatedColumnFormula>
    </tableColumn>
    <tableColumn id="98" xr3:uid="{00000000-0010-0000-0100-000062000000}" name="TD restant à distribuer" dataDxfId="630">
      <calculatedColumnFormula>Tab_Base[[#This Row],[TOTAL HTD]]-Tab_Base[[#This Row],[TDrépartis]]</calculatedColumnFormula>
    </tableColumn>
    <tableColumn id="97" xr3:uid="{00000000-0010-0000-0100-000061000000}" name="résultatTD" dataDxfId="629">
      <calculatedColumnFormula>IF(Tab_Base[[#This Row],[TDrépartis]]&gt;Tab_Base[[#This Row],[TOTAL HTD]],"dépassement","OK")</calculatedColumnFormula>
    </tableColumn>
    <tableColumn id="11" xr3:uid="{00000000-0010-0000-0100-00000B000000}" name="Parépartis" dataDxfId="628">
      <calculatedColumnFormula>SUMPRODUCT((MOD(COLUMN(Tab_Base[[#This Row],[CM1]:[PA200]]),3)=0)*1,Tab_Base[[#This Row],[CM1]:[PA200]])</calculatedColumnFormula>
    </tableColumn>
    <tableColumn id="10" xr3:uid="{00000000-0010-0000-0100-00000A000000}" name="PA restant à distribuer3" dataDxfId="627">
      <calculatedColumnFormula>Tab_Base[[#This Row],[TOTAL PA]]-Tab_Base[[#This Row],[Parépartis]]</calculatedColumnFormula>
    </tableColumn>
    <tableColumn id="9" xr3:uid="{00000000-0010-0000-0100-000009000000}" name="résultatPA" dataDxfId="626">
      <calculatedColumnFormula>IF(Tab_Base[[#This Row],[Parépartis]]&gt;Tab_Base[[#This Row],[TOTAL PA]],"dépassement","OK")</calculatedColumnFormula>
    </tableColumn>
    <tableColumn id="4" xr3:uid="{00000000-0010-0000-0100-000004000000}" name="CM" dataDxfId="625" totalsRowDxfId="624"/>
    <tableColumn id="5" xr3:uid="{00000000-0010-0000-0100-000005000000}" name="TD" dataDxfId="623" totalsRowDxfId="622"/>
    <tableColumn id="6" xr3:uid="{00000000-0010-0000-0100-000006000000}" name="PA" dataDxfId="621" totalsRowDxfId="620"/>
    <tableColumn id="7" xr3:uid="{00000000-0010-0000-0100-000007000000}" name="CM1" dataDxfId="619" totalsRowDxfId="618"/>
    <tableColumn id="95" xr3:uid="{00000000-0010-0000-0100-00005F000000}" name="TD1" dataDxfId="617" totalsRowDxfId="616"/>
    <tableColumn id="8" xr3:uid="{00000000-0010-0000-0100-000008000000}" name="PA1" dataDxfId="615" totalsRowDxfId="614"/>
    <tableColumn id="100" xr3:uid="{00000000-0010-0000-0100-000064000000}" name="CM2" dataDxfId="613"/>
    <tableColumn id="101" xr3:uid="{00000000-0010-0000-0100-000065000000}" name="TD2" dataDxfId="612"/>
    <tableColumn id="102" xr3:uid="{00000000-0010-0000-0100-000066000000}" name="PA2" dataDxfId="611"/>
    <tableColumn id="103" xr3:uid="{00000000-0010-0000-0100-000067000000}" name="CM3" dataDxfId="610"/>
    <tableColumn id="104" xr3:uid="{00000000-0010-0000-0100-000068000000}" name="TD3" dataDxfId="609"/>
    <tableColumn id="105" xr3:uid="{00000000-0010-0000-0100-000069000000}" name="PA3" dataDxfId="608"/>
    <tableColumn id="106" xr3:uid="{00000000-0010-0000-0100-00006A000000}" name="CM4" dataDxfId="607"/>
    <tableColumn id="107" xr3:uid="{00000000-0010-0000-0100-00006B000000}" name="TD4" dataDxfId="606"/>
    <tableColumn id="108" xr3:uid="{00000000-0010-0000-0100-00006C000000}" name="PA4" dataDxfId="605"/>
    <tableColumn id="109" xr3:uid="{00000000-0010-0000-0100-00006D000000}" name="CM5" dataDxfId="604"/>
    <tableColumn id="110" xr3:uid="{00000000-0010-0000-0100-00006E000000}" name="TD5" dataDxfId="603"/>
    <tableColumn id="111" xr3:uid="{00000000-0010-0000-0100-00006F000000}" name="PA5" dataDxfId="602"/>
    <tableColumn id="112" xr3:uid="{00000000-0010-0000-0100-000070000000}" name="CM6" dataDxfId="601"/>
    <tableColumn id="113" xr3:uid="{00000000-0010-0000-0100-000071000000}" name="TD6" dataDxfId="600"/>
    <tableColumn id="114" xr3:uid="{00000000-0010-0000-0100-000072000000}" name="PA6" dataDxfId="599"/>
    <tableColumn id="115" xr3:uid="{00000000-0010-0000-0100-000073000000}" name="CM7" dataDxfId="598"/>
    <tableColumn id="116" xr3:uid="{00000000-0010-0000-0100-000074000000}" name="TD7" dataDxfId="597"/>
    <tableColumn id="117" xr3:uid="{00000000-0010-0000-0100-000075000000}" name="PA7" dataDxfId="596"/>
    <tableColumn id="118" xr3:uid="{00000000-0010-0000-0100-000076000000}" name="CM8" dataDxfId="595"/>
    <tableColumn id="119" xr3:uid="{00000000-0010-0000-0100-000077000000}" name="TD8" dataDxfId="594"/>
    <tableColumn id="120" xr3:uid="{00000000-0010-0000-0100-000078000000}" name="PA8" dataDxfId="593"/>
    <tableColumn id="121" xr3:uid="{00000000-0010-0000-0100-000079000000}" name="CM9" dataDxfId="592"/>
    <tableColumn id="122" xr3:uid="{00000000-0010-0000-0100-00007A000000}" name="TD9" dataDxfId="591"/>
    <tableColumn id="123" xr3:uid="{00000000-0010-0000-0100-00007B000000}" name="PA9" dataDxfId="590"/>
    <tableColumn id="124" xr3:uid="{00000000-0010-0000-0100-00007C000000}" name="CM10" dataDxfId="589"/>
    <tableColumn id="125" xr3:uid="{00000000-0010-0000-0100-00007D000000}" name="TD10" dataDxfId="588"/>
    <tableColumn id="126" xr3:uid="{00000000-0010-0000-0100-00007E000000}" name="PA10" dataDxfId="587"/>
    <tableColumn id="127" xr3:uid="{00000000-0010-0000-0100-00007F000000}" name="CM11" dataDxfId="586"/>
    <tableColumn id="128" xr3:uid="{00000000-0010-0000-0100-000080000000}" name="TD11" dataDxfId="585"/>
    <tableColumn id="129" xr3:uid="{00000000-0010-0000-0100-000081000000}" name="PA11" dataDxfId="584"/>
    <tableColumn id="130" xr3:uid="{00000000-0010-0000-0100-000082000000}" name="CM12" dataDxfId="583"/>
    <tableColumn id="131" xr3:uid="{00000000-0010-0000-0100-000083000000}" name="TD12" dataDxfId="582"/>
    <tableColumn id="132" xr3:uid="{00000000-0010-0000-0100-000084000000}" name="PA12" dataDxfId="581"/>
    <tableColumn id="133" xr3:uid="{00000000-0010-0000-0100-000085000000}" name="CM13" dataDxfId="580"/>
    <tableColumn id="134" xr3:uid="{00000000-0010-0000-0100-000086000000}" name="TD13" dataDxfId="579"/>
    <tableColumn id="135" xr3:uid="{00000000-0010-0000-0100-000087000000}" name="PA13" dataDxfId="578"/>
    <tableColumn id="136" xr3:uid="{00000000-0010-0000-0100-000088000000}" name="CM14" dataDxfId="577"/>
    <tableColumn id="137" xr3:uid="{00000000-0010-0000-0100-000089000000}" name="TD14" dataDxfId="576"/>
    <tableColumn id="138" xr3:uid="{00000000-0010-0000-0100-00008A000000}" name="PA14" dataDxfId="575"/>
    <tableColumn id="139" xr3:uid="{00000000-0010-0000-0100-00008B000000}" name="CM15" dataDxfId="574"/>
    <tableColumn id="140" xr3:uid="{00000000-0010-0000-0100-00008C000000}" name="TD15" dataDxfId="573"/>
    <tableColumn id="141" xr3:uid="{00000000-0010-0000-0100-00008D000000}" name="PA15" dataDxfId="572"/>
    <tableColumn id="142" xr3:uid="{00000000-0010-0000-0100-00008E000000}" name="CM16" dataDxfId="571"/>
    <tableColumn id="143" xr3:uid="{00000000-0010-0000-0100-00008F000000}" name="TD16" dataDxfId="570"/>
    <tableColumn id="144" xr3:uid="{00000000-0010-0000-0100-000090000000}" name="PA16" dataDxfId="569"/>
    <tableColumn id="145" xr3:uid="{00000000-0010-0000-0100-000091000000}" name="CM17" dataDxfId="568"/>
    <tableColumn id="146" xr3:uid="{00000000-0010-0000-0100-000092000000}" name="TD17" dataDxfId="567"/>
    <tableColumn id="147" xr3:uid="{00000000-0010-0000-0100-000093000000}" name="PA17" dataDxfId="566"/>
    <tableColumn id="148" xr3:uid="{00000000-0010-0000-0100-000094000000}" name="CM18" dataDxfId="565"/>
    <tableColumn id="149" xr3:uid="{00000000-0010-0000-0100-000095000000}" name="TD18" dataDxfId="564"/>
    <tableColumn id="150" xr3:uid="{00000000-0010-0000-0100-000096000000}" name="PA18" dataDxfId="563"/>
    <tableColumn id="151" xr3:uid="{00000000-0010-0000-0100-000097000000}" name="CM19" dataDxfId="562"/>
    <tableColumn id="152" xr3:uid="{00000000-0010-0000-0100-000098000000}" name="TD19" dataDxfId="561"/>
    <tableColumn id="153" xr3:uid="{00000000-0010-0000-0100-000099000000}" name="PA19" dataDxfId="560"/>
    <tableColumn id="154" xr3:uid="{00000000-0010-0000-0100-00009A000000}" name="CM20" dataDxfId="559"/>
    <tableColumn id="155" xr3:uid="{00000000-0010-0000-0100-00009B000000}" name="TD20" dataDxfId="558"/>
    <tableColumn id="156" xr3:uid="{00000000-0010-0000-0100-00009C000000}" name="PA20" dataDxfId="557"/>
    <tableColumn id="157" xr3:uid="{00000000-0010-0000-0100-00009D000000}" name="CM21" dataDxfId="556"/>
    <tableColumn id="158" xr3:uid="{00000000-0010-0000-0100-00009E000000}" name="TD21" dataDxfId="555"/>
    <tableColumn id="159" xr3:uid="{00000000-0010-0000-0100-00009F000000}" name="PA21" dataDxfId="554"/>
    <tableColumn id="160" xr3:uid="{00000000-0010-0000-0100-0000A0000000}" name="CM22" dataDxfId="553"/>
    <tableColumn id="161" xr3:uid="{00000000-0010-0000-0100-0000A1000000}" name="TD22" dataDxfId="552"/>
    <tableColumn id="162" xr3:uid="{00000000-0010-0000-0100-0000A2000000}" name="PA22" dataDxfId="551"/>
    <tableColumn id="163" xr3:uid="{00000000-0010-0000-0100-0000A3000000}" name="CM23" dataDxfId="550"/>
    <tableColumn id="164" xr3:uid="{00000000-0010-0000-0100-0000A4000000}" name="TD23" dataDxfId="549"/>
    <tableColumn id="165" xr3:uid="{00000000-0010-0000-0100-0000A5000000}" name="PA23" dataDxfId="548"/>
    <tableColumn id="166" xr3:uid="{00000000-0010-0000-0100-0000A6000000}" name="CM24" dataDxfId="547"/>
    <tableColumn id="167" xr3:uid="{00000000-0010-0000-0100-0000A7000000}" name="TD24" dataDxfId="546"/>
    <tableColumn id="168" xr3:uid="{00000000-0010-0000-0100-0000A8000000}" name="PA24" dataDxfId="545"/>
    <tableColumn id="169" xr3:uid="{00000000-0010-0000-0100-0000A9000000}" name="CM25" dataDxfId="544"/>
    <tableColumn id="170" xr3:uid="{00000000-0010-0000-0100-0000AA000000}" name="TD25" dataDxfId="543"/>
    <tableColumn id="171" xr3:uid="{00000000-0010-0000-0100-0000AB000000}" name="PA25" dataDxfId="542"/>
    <tableColumn id="172" xr3:uid="{00000000-0010-0000-0100-0000AC000000}" name="CM26" dataDxfId="541"/>
    <tableColumn id="173" xr3:uid="{00000000-0010-0000-0100-0000AD000000}" name="TD26" dataDxfId="540"/>
    <tableColumn id="174" xr3:uid="{00000000-0010-0000-0100-0000AE000000}" name="PA26" dataDxfId="539"/>
    <tableColumn id="175" xr3:uid="{00000000-0010-0000-0100-0000AF000000}" name="CM27" dataDxfId="538"/>
    <tableColumn id="176" xr3:uid="{00000000-0010-0000-0100-0000B0000000}" name="TD27" dataDxfId="537"/>
    <tableColumn id="177" xr3:uid="{00000000-0010-0000-0100-0000B1000000}" name="PA27" dataDxfId="536"/>
    <tableColumn id="178" xr3:uid="{00000000-0010-0000-0100-0000B2000000}" name="CM28" dataDxfId="535"/>
    <tableColumn id="179" xr3:uid="{00000000-0010-0000-0100-0000B3000000}" name="TD28" dataDxfId="534"/>
    <tableColumn id="180" xr3:uid="{00000000-0010-0000-0100-0000B4000000}" name="PA28" dataDxfId="533"/>
    <tableColumn id="181" xr3:uid="{00000000-0010-0000-0100-0000B5000000}" name="CM29" dataDxfId="532"/>
    <tableColumn id="182" xr3:uid="{00000000-0010-0000-0100-0000B6000000}" name="TD29" dataDxfId="531"/>
    <tableColumn id="183" xr3:uid="{00000000-0010-0000-0100-0000B7000000}" name="PA29" dataDxfId="530"/>
    <tableColumn id="184" xr3:uid="{00000000-0010-0000-0100-0000B8000000}" name="CM30" dataDxfId="529"/>
    <tableColumn id="185" xr3:uid="{00000000-0010-0000-0100-0000B9000000}" name="TD30" dataDxfId="528"/>
    <tableColumn id="186" xr3:uid="{00000000-0010-0000-0100-0000BA000000}" name="PA30" dataDxfId="527"/>
    <tableColumn id="187" xr3:uid="{00000000-0010-0000-0100-0000BB000000}" name="CM31" dataDxfId="526"/>
    <tableColumn id="188" xr3:uid="{00000000-0010-0000-0100-0000BC000000}" name="TD31" dataDxfId="525"/>
    <tableColumn id="189" xr3:uid="{00000000-0010-0000-0100-0000BD000000}" name="PA31" dataDxfId="524"/>
    <tableColumn id="190" xr3:uid="{00000000-0010-0000-0100-0000BE000000}" name="CM32" dataDxfId="523"/>
    <tableColumn id="191" xr3:uid="{00000000-0010-0000-0100-0000BF000000}" name="TD32" dataDxfId="522"/>
    <tableColumn id="192" xr3:uid="{00000000-0010-0000-0100-0000C0000000}" name="PA32" dataDxfId="521"/>
    <tableColumn id="193" xr3:uid="{00000000-0010-0000-0100-0000C1000000}" name="CM33" dataDxfId="520"/>
    <tableColumn id="194" xr3:uid="{00000000-0010-0000-0100-0000C2000000}" name="TD33" dataDxfId="519"/>
    <tableColumn id="195" xr3:uid="{00000000-0010-0000-0100-0000C3000000}" name="PA33" dataDxfId="518"/>
    <tableColumn id="196" xr3:uid="{00000000-0010-0000-0100-0000C4000000}" name="CM34" dataDxfId="517"/>
    <tableColumn id="197" xr3:uid="{00000000-0010-0000-0100-0000C5000000}" name="TD34" dataDxfId="516"/>
    <tableColumn id="198" xr3:uid="{00000000-0010-0000-0100-0000C6000000}" name="PA34" dataDxfId="515"/>
    <tableColumn id="199" xr3:uid="{00000000-0010-0000-0100-0000C7000000}" name="CM35" dataDxfId="514"/>
    <tableColumn id="200" xr3:uid="{00000000-0010-0000-0100-0000C8000000}" name="TD35" dataDxfId="513"/>
    <tableColumn id="201" xr3:uid="{00000000-0010-0000-0100-0000C9000000}" name="PA35" dataDxfId="512"/>
    <tableColumn id="202" xr3:uid="{00000000-0010-0000-0100-0000CA000000}" name="CM36" dataDxfId="511"/>
    <tableColumn id="203" xr3:uid="{00000000-0010-0000-0100-0000CB000000}" name="TD36" dataDxfId="510"/>
    <tableColumn id="204" xr3:uid="{00000000-0010-0000-0100-0000CC000000}" name="PA36" dataDxfId="509"/>
    <tableColumn id="205" xr3:uid="{00000000-0010-0000-0100-0000CD000000}" name="CM37" dataDxfId="508"/>
    <tableColumn id="206" xr3:uid="{00000000-0010-0000-0100-0000CE000000}" name="TD37" dataDxfId="507"/>
    <tableColumn id="207" xr3:uid="{00000000-0010-0000-0100-0000CF000000}" name="PA37" dataDxfId="506"/>
    <tableColumn id="208" xr3:uid="{00000000-0010-0000-0100-0000D0000000}" name="CM38" dataDxfId="505"/>
    <tableColumn id="209" xr3:uid="{00000000-0010-0000-0100-0000D1000000}" name="TD38" dataDxfId="504"/>
    <tableColumn id="210" xr3:uid="{00000000-0010-0000-0100-0000D2000000}" name="PA38" dataDxfId="503"/>
    <tableColumn id="211" xr3:uid="{00000000-0010-0000-0100-0000D3000000}" name="CM39" dataDxfId="502"/>
    <tableColumn id="212" xr3:uid="{00000000-0010-0000-0100-0000D4000000}" name="TD39" dataDxfId="501"/>
    <tableColumn id="213" xr3:uid="{00000000-0010-0000-0100-0000D5000000}" name="PA39" dataDxfId="500"/>
    <tableColumn id="214" xr3:uid="{00000000-0010-0000-0100-0000D6000000}" name="CM40" dataDxfId="499"/>
    <tableColumn id="215" xr3:uid="{00000000-0010-0000-0100-0000D7000000}" name="TD40" dataDxfId="498"/>
    <tableColumn id="216" xr3:uid="{00000000-0010-0000-0100-0000D8000000}" name="PA40" dataDxfId="497"/>
    <tableColumn id="217" xr3:uid="{00000000-0010-0000-0100-0000D9000000}" name="CM41" dataDxfId="496"/>
    <tableColumn id="218" xr3:uid="{00000000-0010-0000-0100-0000DA000000}" name="TD41" dataDxfId="495"/>
    <tableColumn id="219" xr3:uid="{00000000-0010-0000-0100-0000DB000000}" name="PA41" dataDxfId="494"/>
    <tableColumn id="220" xr3:uid="{00000000-0010-0000-0100-0000DC000000}" name="CM42" dataDxfId="493"/>
    <tableColumn id="221" xr3:uid="{00000000-0010-0000-0100-0000DD000000}" name="TD42" dataDxfId="492"/>
    <tableColumn id="222" xr3:uid="{00000000-0010-0000-0100-0000DE000000}" name="PA42" dataDxfId="491"/>
    <tableColumn id="223" xr3:uid="{00000000-0010-0000-0100-0000DF000000}" name="CM43" dataDxfId="490"/>
    <tableColumn id="224" xr3:uid="{00000000-0010-0000-0100-0000E0000000}" name="TD43" dataDxfId="489"/>
    <tableColumn id="225" xr3:uid="{00000000-0010-0000-0100-0000E1000000}" name="PA43" dataDxfId="488"/>
    <tableColumn id="226" xr3:uid="{00000000-0010-0000-0100-0000E2000000}" name="CM44" dataDxfId="487"/>
    <tableColumn id="227" xr3:uid="{00000000-0010-0000-0100-0000E3000000}" name="TD44" dataDxfId="486"/>
    <tableColumn id="228" xr3:uid="{00000000-0010-0000-0100-0000E4000000}" name="PA44" dataDxfId="485"/>
    <tableColumn id="229" xr3:uid="{00000000-0010-0000-0100-0000E5000000}" name="CM45" dataDxfId="484"/>
    <tableColumn id="230" xr3:uid="{00000000-0010-0000-0100-0000E6000000}" name="TD45" dataDxfId="483"/>
    <tableColumn id="231" xr3:uid="{00000000-0010-0000-0100-0000E7000000}" name="PA45" dataDxfId="482"/>
    <tableColumn id="232" xr3:uid="{00000000-0010-0000-0100-0000E8000000}" name="CM46" dataDxfId="481"/>
    <tableColumn id="233" xr3:uid="{00000000-0010-0000-0100-0000E9000000}" name="TD46" dataDxfId="480"/>
    <tableColumn id="234" xr3:uid="{00000000-0010-0000-0100-0000EA000000}" name="PA46" dataDxfId="479"/>
    <tableColumn id="235" xr3:uid="{00000000-0010-0000-0100-0000EB000000}" name="CM47" dataDxfId="478"/>
    <tableColumn id="236" xr3:uid="{00000000-0010-0000-0100-0000EC000000}" name="TD47" dataDxfId="477"/>
    <tableColumn id="237" xr3:uid="{00000000-0010-0000-0100-0000ED000000}" name="PA47" dataDxfId="476"/>
    <tableColumn id="238" xr3:uid="{00000000-0010-0000-0100-0000EE000000}" name="CM48" dataDxfId="475"/>
    <tableColumn id="239" xr3:uid="{00000000-0010-0000-0100-0000EF000000}" name="TD48" dataDxfId="474"/>
    <tableColumn id="240" xr3:uid="{00000000-0010-0000-0100-0000F0000000}" name="PA48" dataDxfId="473"/>
    <tableColumn id="241" xr3:uid="{00000000-0010-0000-0100-0000F1000000}" name="CM49" dataDxfId="472"/>
    <tableColumn id="242" xr3:uid="{00000000-0010-0000-0100-0000F2000000}" name="TD49" dataDxfId="471"/>
    <tableColumn id="243" xr3:uid="{00000000-0010-0000-0100-0000F3000000}" name="PA49" dataDxfId="470"/>
    <tableColumn id="244" xr3:uid="{00000000-0010-0000-0100-0000F4000000}" name="CM50" dataDxfId="469"/>
    <tableColumn id="245" xr3:uid="{00000000-0010-0000-0100-0000F5000000}" name="TD50" dataDxfId="468"/>
    <tableColumn id="246" xr3:uid="{00000000-0010-0000-0100-0000F6000000}" name="PA50" dataDxfId="467"/>
    <tableColumn id="247" xr3:uid="{00000000-0010-0000-0100-0000F7000000}" name="CM51" dataDxfId="466"/>
    <tableColumn id="248" xr3:uid="{00000000-0010-0000-0100-0000F8000000}" name="TD51" dataDxfId="465"/>
    <tableColumn id="249" xr3:uid="{00000000-0010-0000-0100-0000F9000000}" name="PA51" dataDxfId="464"/>
    <tableColumn id="250" xr3:uid="{00000000-0010-0000-0100-0000FA000000}" name="CM52" dataDxfId="463"/>
    <tableColumn id="251" xr3:uid="{00000000-0010-0000-0100-0000FB000000}" name="TD52" dataDxfId="462"/>
    <tableColumn id="252" xr3:uid="{00000000-0010-0000-0100-0000FC000000}" name="PA52" dataDxfId="461"/>
    <tableColumn id="253" xr3:uid="{00000000-0010-0000-0100-0000FD000000}" name="CM53" dataDxfId="460"/>
    <tableColumn id="254" xr3:uid="{00000000-0010-0000-0100-0000FE000000}" name="TD53" dataDxfId="459"/>
    <tableColumn id="255" xr3:uid="{00000000-0010-0000-0100-0000FF000000}" name="PA53" dataDxfId="458"/>
    <tableColumn id="256" xr3:uid="{00000000-0010-0000-0100-000000010000}" name="CM54" dataDxfId="457"/>
    <tableColumn id="257" xr3:uid="{00000000-0010-0000-0100-000001010000}" name="TD54" dataDxfId="456"/>
    <tableColumn id="258" xr3:uid="{00000000-0010-0000-0100-000002010000}" name="PA54" dataDxfId="455"/>
    <tableColumn id="259" xr3:uid="{00000000-0010-0000-0100-000003010000}" name="CM55" dataDxfId="454"/>
    <tableColumn id="260" xr3:uid="{00000000-0010-0000-0100-000004010000}" name="TD55" dataDxfId="453"/>
    <tableColumn id="261" xr3:uid="{00000000-0010-0000-0100-000005010000}" name="PA55" dataDxfId="452"/>
    <tableColumn id="262" xr3:uid="{00000000-0010-0000-0100-000006010000}" name="CM56" dataDxfId="451"/>
    <tableColumn id="263" xr3:uid="{00000000-0010-0000-0100-000007010000}" name="TD56" dataDxfId="450"/>
    <tableColumn id="264" xr3:uid="{00000000-0010-0000-0100-000008010000}" name="PA56" dataDxfId="449"/>
    <tableColumn id="265" xr3:uid="{00000000-0010-0000-0100-000009010000}" name="CM57" dataDxfId="448"/>
    <tableColumn id="266" xr3:uid="{00000000-0010-0000-0100-00000A010000}" name="TD57" dataDxfId="447"/>
    <tableColumn id="267" xr3:uid="{00000000-0010-0000-0100-00000B010000}" name="PA57" dataDxfId="446"/>
    <tableColumn id="268" xr3:uid="{00000000-0010-0000-0100-00000C010000}" name="CM58" dataDxfId="445"/>
    <tableColumn id="269" xr3:uid="{00000000-0010-0000-0100-00000D010000}" name="TD58" dataDxfId="444"/>
    <tableColumn id="270" xr3:uid="{00000000-0010-0000-0100-00000E010000}" name="PA58" dataDxfId="443"/>
    <tableColumn id="271" xr3:uid="{00000000-0010-0000-0100-00000F010000}" name="CM59" dataDxfId="442"/>
    <tableColumn id="272" xr3:uid="{00000000-0010-0000-0100-000010010000}" name="TD59" dataDxfId="441"/>
    <tableColumn id="273" xr3:uid="{00000000-0010-0000-0100-000011010000}" name="PA59" dataDxfId="440"/>
    <tableColumn id="274" xr3:uid="{00000000-0010-0000-0100-000012010000}" name="CM60" dataDxfId="439"/>
    <tableColumn id="275" xr3:uid="{00000000-0010-0000-0100-000013010000}" name="TD60" dataDxfId="438"/>
    <tableColumn id="276" xr3:uid="{00000000-0010-0000-0100-000014010000}" name="PA60" dataDxfId="437"/>
    <tableColumn id="277" xr3:uid="{00000000-0010-0000-0100-000015010000}" name="CM61" dataDxfId="436"/>
    <tableColumn id="278" xr3:uid="{00000000-0010-0000-0100-000016010000}" name="TD61" dataDxfId="435"/>
    <tableColumn id="279" xr3:uid="{00000000-0010-0000-0100-000017010000}" name="PA61" dataDxfId="434"/>
    <tableColumn id="280" xr3:uid="{00000000-0010-0000-0100-000018010000}" name="CM62" dataDxfId="433"/>
    <tableColumn id="281" xr3:uid="{00000000-0010-0000-0100-000019010000}" name="TD62" dataDxfId="432"/>
    <tableColumn id="282" xr3:uid="{00000000-0010-0000-0100-00001A010000}" name="PA62" dataDxfId="431"/>
    <tableColumn id="283" xr3:uid="{00000000-0010-0000-0100-00001B010000}" name="CM63" dataDxfId="430"/>
    <tableColumn id="284" xr3:uid="{00000000-0010-0000-0100-00001C010000}" name="TD63" dataDxfId="429"/>
    <tableColumn id="285" xr3:uid="{00000000-0010-0000-0100-00001D010000}" name="PA63" dataDxfId="428"/>
    <tableColumn id="286" xr3:uid="{00000000-0010-0000-0100-00001E010000}" name="CM64" dataDxfId="427"/>
    <tableColumn id="287" xr3:uid="{00000000-0010-0000-0100-00001F010000}" name="TD64" dataDxfId="426"/>
    <tableColumn id="288" xr3:uid="{00000000-0010-0000-0100-000020010000}" name="PA64" dataDxfId="425"/>
    <tableColumn id="289" xr3:uid="{00000000-0010-0000-0100-000021010000}" name="CM65" dataDxfId="424"/>
    <tableColumn id="290" xr3:uid="{00000000-0010-0000-0100-000022010000}" name="TD65" dataDxfId="423"/>
    <tableColumn id="291" xr3:uid="{00000000-0010-0000-0100-000023010000}" name="PA65" dataDxfId="422"/>
    <tableColumn id="292" xr3:uid="{00000000-0010-0000-0100-000024010000}" name="CM66" dataDxfId="421"/>
    <tableColumn id="293" xr3:uid="{00000000-0010-0000-0100-000025010000}" name="TD66" dataDxfId="420"/>
    <tableColumn id="294" xr3:uid="{00000000-0010-0000-0100-000026010000}" name="PA66" dataDxfId="419"/>
    <tableColumn id="295" xr3:uid="{00000000-0010-0000-0100-000027010000}" name="CM67" dataDxfId="418"/>
    <tableColumn id="296" xr3:uid="{00000000-0010-0000-0100-000028010000}" name="TD67" dataDxfId="417"/>
    <tableColumn id="297" xr3:uid="{00000000-0010-0000-0100-000029010000}" name="PA67" dataDxfId="416"/>
    <tableColumn id="298" xr3:uid="{00000000-0010-0000-0100-00002A010000}" name="CM68" dataDxfId="415"/>
    <tableColumn id="299" xr3:uid="{00000000-0010-0000-0100-00002B010000}" name="TD68" dataDxfId="414"/>
    <tableColumn id="300" xr3:uid="{00000000-0010-0000-0100-00002C010000}" name="PA68" dataDxfId="413"/>
    <tableColumn id="301" xr3:uid="{00000000-0010-0000-0100-00002D010000}" name="CM69" dataDxfId="412"/>
    <tableColumn id="302" xr3:uid="{00000000-0010-0000-0100-00002E010000}" name="TD69" dataDxfId="411"/>
    <tableColumn id="303" xr3:uid="{00000000-0010-0000-0100-00002F010000}" name="PA69" dataDxfId="410"/>
    <tableColumn id="304" xr3:uid="{00000000-0010-0000-0100-000030010000}" name="CM70" dataDxfId="409"/>
    <tableColumn id="305" xr3:uid="{00000000-0010-0000-0100-000031010000}" name="TD70" dataDxfId="408"/>
    <tableColumn id="306" xr3:uid="{00000000-0010-0000-0100-000032010000}" name="PA70" dataDxfId="407"/>
    <tableColumn id="307" xr3:uid="{00000000-0010-0000-0100-000033010000}" name="CM71" dataDxfId="406"/>
    <tableColumn id="308" xr3:uid="{00000000-0010-0000-0100-000034010000}" name="TD71" dataDxfId="405"/>
    <tableColumn id="309" xr3:uid="{00000000-0010-0000-0100-000035010000}" name="PA71" dataDxfId="404"/>
    <tableColumn id="310" xr3:uid="{00000000-0010-0000-0100-000036010000}" name="CM72" dataDxfId="403"/>
    <tableColumn id="311" xr3:uid="{00000000-0010-0000-0100-000037010000}" name="TD72" dataDxfId="402"/>
    <tableColumn id="312" xr3:uid="{00000000-0010-0000-0100-000038010000}" name="PA72" dataDxfId="401"/>
    <tableColumn id="313" xr3:uid="{00000000-0010-0000-0100-000039010000}" name="CM73" dataDxfId="400"/>
    <tableColumn id="314" xr3:uid="{00000000-0010-0000-0100-00003A010000}" name="TD73" dataDxfId="399"/>
    <tableColumn id="315" xr3:uid="{00000000-0010-0000-0100-00003B010000}" name="PA73" dataDxfId="398"/>
    <tableColumn id="316" xr3:uid="{00000000-0010-0000-0100-00003C010000}" name="CM74" dataDxfId="397"/>
    <tableColumn id="317" xr3:uid="{00000000-0010-0000-0100-00003D010000}" name="TD74" dataDxfId="396"/>
    <tableColumn id="318" xr3:uid="{00000000-0010-0000-0100-00003E010000}" name="PA74" dataDxfId="395"/>
    <tableColumn id="319" xr3:uid="{00000000-0010-0000-0100-00003F010000}" name="CM75" dataDxfId="394"/>
    <tableColumn id="320" xr3:uid="{00000000-0010-0000-0100-000040010000}" name="TD75" dataDxfId="393"/>
    <tableColumn id="321" xr3:uid="{00000000-0010-0000-0100-000041010000}" name="PA75" dataDxfId="392"/>
    <tableColumn id="322" xr3:uid="{00000000-0010-0000-0100-000042010000}" name="CM76" dataDxfId="391"/>
    <tableColumn id="323" xr3:uid="{00000000-0010-0000-0100-000043010000}" name="TD76" dataDxfId="390"/>
    <tableColumn id="324" xr3:uid="{00000000-0010-0000-0100-000044010000}" name="PA76" dataDxfId="389"/>
    <tableColumn id="325" xr3:uid="{00000000-0010-0000-0100-000045010000}" name="CM77" dataDxfId="388"/>
    <tableColumn id="326" xr3:uid="{00000000-0010-0000-0100-000046010000}" name="TD77" dataDxfId="387"/>
    <tableColumn id="327" xr3:uid="{00000000-0010-0000-0100-000047010000}" name="PA77" dataDxfId="386"/>
    <tableColumn id="328" xr3:uid="{00000000-0010-0000-0100-000048010000}" name="CM78" dataDxfId="385"/>
    <tableColumn id="329" xr3:uid="{00000000-0010-0000-0100-000049010000}" name="TD78" dataDxfId="384"/>
    <tableColumn id="330" xr3:uid="{00000000-0010-0000-0100-00004A010000}" name="PA78" dataDxfId="383"/>
    <tableColumn id="331" xr3:uid="{00000000-0010-0000-0100-00004B010000}" name="CM79" dataDxfId="382"/>
    <tableColumn id="332" xr3:uid="{00000000-0010-0000-0100-00004C010000}" name="TD79" dataDxfId="381"/>
    <tableColumn id="333" xr3:uid="{00000000-0010-0000-0100-00004D010000}" name="PA79" dataDxfId="380"/>
    <tableColumn id="334" xr3:uid="{00000000-0010-0000-0100-00004E010000}" name="CM80" dataDxfId="379"/>
    <tableColumn id="335" xr3:uid="{00000000-0010-0000-0100-00004F010000}" name="TD80" dataDxfId="378"/>
    <tableColumn id="336" xr3:uid="{00000000-0010-0000-0100-000050010000}" name="PA80" dataDxfId="377"/>
    <tableColumn id="337" xr3:uid="{00000000-0010-0000-0100-000051010000}" name="CM81" dataDxfId="376"/>
    <tableColumn id="338" xr3:uid="{00000000-0010-0000-0100-000052010000}" name="TD81" dataDxfId="375"/>
    <tableColumn id="339" xr3:uid="{00000000-0010-0000-0100-000053010000}" name="PA81" dataDxfId="374"/>
    <tableColumn id="340" xr3:uid="{00000000-0010-0000-0100-000054010000}" name="CM82" dataDxfId="373"/>
    <tableColumn id="341" xr3:uid="{00000000-0010-0000-0100-000055010000}" name="TD82" dataDxfId="372"/>
    <tableColumn id="342" xr3:uid="{00000000-0010-0000-0100-000056010000}" name="PA82" dataDxfId="371"/>
    <tableColumn id="343" xr3:uid="{00000000-0010-0000-0100-000057010000}" name="CM83" dataDxfId="370"/>
    <tableColumn id="344" xr3:uid="{00000000-0010-0000-0100-000058010000}" name="TD83" dataDxfId="369"/>
    <tableColumn id="345" xr3:uid="{00000000-0010-0000-0100-000059010000}" name="PA83" dataDxfId="368"/>
    <tableColumn id="346" xr3:uid="{00000000-0010-0000-0100-00005A010000}" name="CM84" dataDxfId="367"/>
    <tableColumn id="347" xr3:uid="{00000000-0010-0000-0100-00005B010000}" name="TD84" dataDxfId="366"/>
    <tableColumn id="348" xr3:uid="{00000000-0010-0000-0100-00005C010000}" name="PA84" dataDxfId="365"/>
    <tableColumn id="349" xr3:uid="{00000000-0010-0000-0100-00005D010000}" name="CM85" dataDxfId="364"/>
    <tableColumn id="350" xr3:uid="{00000000-0010-0000-0100-00005E010000}" name="TD85" dataDxfId="363"/>
    <tableColumn id="351" xr3:uid="{00000000-0010-0000-0100-00005F010000}" name="PA85" dataDxfId="362"/>
    <tableColumn id="352" xr3:uid="{00000000-0010-0000-0100-000060010000}" name="CM86" dataDxfId="361"/>
    <tableColumn id="353" xr3:uid="{00000000-0010-0000-0100-000061010000}" name="TD86" dataDxfId="360"/>
    <tableColumn id="354" xr3:uid="{00000000-0010-0000-0100-000062010000}" name="PA86" dataDxfId="359"/>
    <tableColumn id="355" xr3:uid="{00000000-0010-0000-0100-000063010000}" name="CM87" dataDxfId="358"/>
    <tableColumn id="356" xr3:uid="{00000000-0010-0000-0100-000064010000}" name="TD87" dataDxfId="357"/>
    <tableColumn id="357" xr3:uid="{00000000-0010-0000-0100-000065010000}" name="PA87" dataDxfId="356"/>
    <tableColumn id="358" xr3:uid="{00000000-0010-0000-0100-000066010000}" name="CM88" dataDxfId="355"/>
    <tableColumn id="359" xr3:uid="{00000000-0010-0000-0100-000067010000}" name="TD88" dataDxfId="354"/>
    <tableColumn id="360" xr3:uid="{00000000-0010-0000-0100-000068010000}" name="PA88" dataDxfId="353"/>
    <tableColumn id="361" xr3:uid="{00000000-0010-0000-0100-000069010000}" name="CM89" dataDxfId="352"/>
    <tableColumn id="362" xr3:uid="{00000000-0010-0000-0100-00006A010000}" name="TD89" dataDxfId="351"/>
    <tableColumn id="363" xr3:uid="{00000000-0010-0000-0100-00006B010000}" name="PA89" dataDxfId="350"/>
    <tableColumn id="364" xr3:uid="{00000000-0010-0000-0100-00006C010000}" name="CM90" dataDxfId="349"/>
    <tableColumn id="365" xr3:uid="{00000000-0010-0000-0100-00006D010000}" name="TD90" dataDxfId="348"/>
    <tableColumn id="366" xr3:uid="{00000000-0010-0000-0100-00006E010000}" name="PA90" dataDxfId="347"/>
    <tableColumn id="367" xr3:uid="{00000000-0010-0000-0100-00006F010000}" name="CM91" dataDxfId="346"/>
    <tableColumn id="368" xr3:uid="{00000000-0010-0000-0100-000070010000}" name="TD91" dataDxfId="345"/>
    <tableColumn id="369" xr3:uid="{00000000-0010-0000-0100-000071010000}" name="PA91" dataDxfId="344"/>
    <tableColumn id="370" xr3:uid="{00000000-0010-0000-0100-000072010000}" name="CM92" dataDxfId="343"/>
    <tableColumn id="371" xr3:uid="{00000000-0010-0000-0100-000073010000}" name="TD92" dataDxfId="342"/>
    <tableColumn id="372" xr3:uid="{00000000-0010-0000-0100-000074010000}" name="PA92" dataDxfId="341"/>
    <tableColumn id="373" xr3:uid="{00000000-0010-0000-0100-000075010000}" name="CM93" dataDxfId="340"/>
    <tableColumn id="374" xr3:uid="{00000000-0010-0000-0100-000076010000}" name="TD93" dataDxfId="339"/>
    <tableColumn id="375" xr3:uid="{00000000-0010-0000-0100-000077010000}" name="PA93" dataDxfId="338"/>
    <tableColumn id="376" xr3:uid="{00000000-0010-0000-0100-000078010000}" name="CM94" dataDxfId="337"/>
    <tableColumn id="377" xr3:uid="{00000000-0010-0000-0100-000079010000}" name="TD94" dataDxfId="336"/>
    <tableColumn id="378" xr3:uid="{00000000-0010-0000-0100-00007A010000}" name="PA94" dataDxfId="335"/>
    <tableColumn id="379" xr3:uid="{00000000-0010-0000-0100-00007B010000}" name="CM95" dataDxfId="334"/>
    <tableColumn id="380" xr3:uid="{00000000-0010-0000-0100-00007C010000}" name="TD95" dataDxfId="333"/>
    <tableColumn id="381" xr3:uid="{00000000-0010-0000-0100-00007D010000}" name="PA95" dataDxfId="332"/>
    <tableColumn id="382" xr3:uid="{00000000-0010-0000-0100-00007E010000}" name="CM96" dataDxfId="331"/>
    <tableColumn id="383" xr3:uid="{00000000-0010-0000-0100-00007F010000}" name="TD96" dataDxfId="330"/>
    <tableColumn id="384" xr3:uid="{00000000-0010-0000-0100-000080010000}" name="PA96" dataDxfId="329"/>
    <tableColumn id="385" xr3:uid="{00000000-0010-0000-0100-000081010000}" name="CM97" dataDxfId="328"/>
    <tableColumn id="386" xr3:uid="{00000000-0010-0000-0100-000082010000}" name="TD97" dataDxfId="327"/>
    <tableColumn id="387" xr3:uid="{00000000-0010-0000-0100-000083010000}" name="PA97" dataDxfId="326"/>
    <tableColumn id="388" xr3:uid="{00000000-0010-0000-0100-000084010000}" name="CM98" dataDxfId="325"/>
    <tableColumn id="389" xr3:uid="{00000000-0010-0000-0100-000085010000}" name="TD98" dataDxfId="324"/>
    <tableColumn id="390" xr3:uid="{00000000-0010-0000-0100-000086010000}" name="PA98" dataDxfId="323"/>
    <tableColumn id="391" xr3:uid="{00000000-0010-0000-0100-000087010000}" name="CM99" dataDxfId="322"/>
    <tableColumn id="392" xr3:uid="{00000000-0010-0000-0100-000088010000}" name="TD99" dataDxfId="321"/>
    <tableColumn id="393" xr3:uid="{00000000-0010-0000-0100-000089010000}" name="PA99" dataDxfId="320"/>
    <tableColumn id="394" xr3:uid="{00000000-0010-0000-0100-00008A010000}" name="CM100" dataDxfId="319"/>
    <tableColumn id="395" xr3:uid="{00000000-0010-0000-0100-00008B010000}" name="TD100" dataDxfId="318"/>
    <tableColumn id="396" xr3:uid="{00000000-0010-0000-0100-00008C010000}" name="PA100" dataDxfId="317"/>
    <tableColumn id="397" xr3:uid="{00000000-0010-0000-0100-00008D010000}" name="CM101" dataDxfId="316"/>
    <tableColumn id="398" xr3:uid="{00000000-0010-0000-0100-00008E010000}" name="TD101" dataDxfId="315"/>
    <tableColumn id="399" xr3:uid="{00000000-0010-0000-0100-00008F010000}" name="PA101" dataDxfId="314"/>
    <tableColumn id="400" xr3:uid="{00000000-0010-0000-0100-000090010000}" name="CM102" dataDxfId="313"/>
    <tableColumn id="401" xr3:uid="{00000000-0010-0000-0100-000091010000}" name="TD102" dataDxfId="312"/>
    <tableColumn id="402" xr3:uid="{00000000-0010-0000-0100-000092010000}" name="PA102" dataDxfId="311"/>
    <tableColumn id="403" xr3:uid="{00000000-0010-0000-0100-000093010000}" name="CM103" dataDxfId="310"/>
    <tableColumn id="404" xr3:uid="{00000000-0010-0000-0100-000094010000}" name="TD103" dataDxfId="309"/>
    <tableColumn id="405" xr3:uid="{00000000-0010-0000-0100-000095010000}" name="PA103" dataDxfId="308"/>
    <tableColumn id="406" xr3:uid="{00000000-0010-0000-0100-000096010000}" name="CM104" dataDxfId="307"/>
    <tableColumn id="407" xr3:uid="{00000000-0010-0000-0100-000097010000}" name="TD104" dataDxfId="306"/>
    <tableColumn id="408" xr3:uid="{00000000-0010-0000-0100-000098010000}" name="PA104" dataDxfId="305"/>
    <tableColumn id="409" xr3:uid="{00000000-0010-0000-0100-000099010000}" name="CM105" dataDxfId="304"/>
    <tableColumn id="410" xr3:uid="{00000000-0010-0000-0100-00009A010000}" name="TD105" dataDxfId="303"/>
    <tableColumn id="411" xr3:uid="{00000000-0010-0000-0100-00009B010000}" name="PA105" dataDxfId="302"/>
    <tableColumn id="412" xr3:uid="{00000000-0010-0000-0100-00009C010000}" name="CM106" dataDxfId="301"/>
    <tableColumn id="413" xr3:uid="{00000000-0010-0000-0100-00009D010000}" name="TD106" dataDxfId="300"/>
    <tableColumn id="414" xr3:uid="{00000000-0010-0000-0100-00009E010000}" name="PA106" dataDxfId="299"/>
    <tableColumn id="415" xr3:uid="{00000000-0010-0000-0100-00009F010000}" name="CM107" dataDxfId="298"/>
    <tableColumn id="416" xr3:uid="{00000000-0010-0000-0100-0000A0010000}" name="TD107" dataDxfId="297"/>
    <tableColumn id="417" xr3:uid="{00000000-0010-0000-0100-0000A1010000}" name="PA107" dataDxfId="296"/>
    <tableColumn id="418" xr3:uid="{00000000-0010-0000-0100-0000A2010000}" name="CM108" dataDxfId="295"/>
    <tableColumn id="419" xr3:uid="{00000000-0010-0000-0100-0000A3010000}" name="TD108" dataDxfId="294"/>
    <tableColumn id="420" xr3:uid="{00000000-0010-0000-0100-0000A4010000}" name="PA108" dataDxfId="293"/>
    <tableColumn id="421" xr3:uid="{00000000-0010-0000-0100-0000A5010000}" name="CM109" dataDxfId="292"/>
    <tableColumn id="422" xr3:uid="{00000000-0010-0000-0100-0000A6010000}" name="TD109" dataDxfId="291"/>
    <tableColumn id="423" xr3:uid="{00000000-0010-0000-0100-0000A7010000}" name="PA109" dataDxfId="290"/>
    <tableColumn id="424" xr3:uid="{00000000-0010-0000-0100-0000A8010000}" name="CM110" dataDxfId="289"/>
    <tableColumn id="425" xr3:uid="{00000000-0010-0000-0100-0000A9010000}" name="TD110" dataDxfId="288"/>
    <tableColumn id="426" xr3:uid="{00000000-0010-0000-0100-0000AA010000}" name="PA110" dataDxfId="287"/>
    <tableColumn id="427" xr3:uid="{00000000-0010-0000-0100-0000AB010000}" name="CM111" dataDxfId="286"/>
    <tableColumn id="428" xr3:uid="{00000000-0010-0000-0100-0000AC010000}" name="TD111" dataDxfId="285"/>
    <tableColumn id="429" xr3:uid="{00000000-0010-0000-0100-0000AD010000}" name="PA111" dataDxfId="284"/>
    <tableColumn id="430" xr3:uid="{00000000-0010-0000-0100-0000AE010000}" name="CM112" dataDxfId="283"/>
    <tableColumn id="431" xr3:uid="{00000000-0010-0000-0100-0000AF010000}" name="TD112" dataDxfId="282"/>
    <tableColumn id="432" xr3:uid="{00000000-0010-0000-0100-0000B0010000}" name="PA112" dataDxfId="281"/>
    <tableColumn id="433" xr3:uid="{00000000-0010-0000-0100-0000B1010000}" name="CM113" dataDxfId="280"/>
    <tableColumn id="434" xr3:uid="{00000000-0010-0000-0100-0000B2010000}" name="TD113" dataDxfId="279"/>
    <tableColumn id="435" xr3:uid="{00000000-0010-0000-0100-0000B3010000}" name="PA113" dataDxfId="278"/>
    <tableColumn id="436" xr3:uid="{00000000-0010-0000-0100-0000B4010000}" name="CM114" dataDxfId="277"/>
    <tableColumn id="437" xr3:uid="{00000000-0010-0000-0100-0000B5010000}" name="TD114" dataDxfId="276"/>
    <tableColumn id="438" xr3:uid="{00000000-0010-0000-0100-0000B6010000}" name="PA114" dataDxfId="275"/>
    <tableColumn id="439" xr3:uid="{00000000-0010-0000-0100-0000B7010000}" name="CM115" dataDxfId="274"/>
    <tableColumn id="440" xr3:uid="{00000000-0010-0000-0100-0000B8010000}" name="TD115" dataDxfId="273"/>
    <tableColumn id="441" xr3:uid="{00000000-0010-0000-0100-0000B9010000}" name="PA115" dataDxfId="272"/>
    <tableColumn id="442" xr3:uid="{00000000-0010-0000-0100-0000BA010000}" name="CM116" dataDxfId="271"/>
    <tableColumn id="443" xr3:uid="{00000000-0010-0000-0100-0000BB010000}" name="TD116" dataDxfId="270"/>
    <tableColumn id="444" xr3:uid="{00000000-0010-0000-0100-0000BC010000}" name="PA116" dataDxfId="269"/>
    <tableColumn id="445" xr3:uid="{00000000-0010-0000-0100-0000BD010000}" name="CM117" dataDxfId="268"/>
    <tableColumn id="446" xr3:uid="{00000000-0010-0000-0100-0000BE010000}" name="TD117" dataDxfId="267"/>
    <tableColumn id="447" xr3:uid="{00000000-0010-0000-0100-0000BF010000}" name="PA117" dataDxfId="266"/>
    <tableColumn id="448" xr3:uid="{00000000-0010-0000-0100-0000C0010000}" name="CM118" dataDxfId="265"/>
    <tableColumn id="449" xr3:uid="{00000000-0010-0000-0100-0000C1010000}" name="TD118" dataDxfId="264"/>
    <tableColumn id="450" xr3:uid="{00000000-0010-0000-0100-0000C2010000}" name="PA118" dataDxfId="263"/>
    <tableColumn id="451" xr3:uid="{00000000-0010-0000-0100-0000C3010000}" name="CM119" dataDxfId="262"/>
    <tableColumn id="452" xr3:uid="{00000000-0010-0000-0100-0000C4010000}" name="TD119" dataDxfId="261"/>
    <tableColumn id="453" xr3:uid="{00000000-0010-0000-0100-0000C5010000}" name="PA119" dataDxfId="260"/>
    <tableColumn id="454" xr3:uid="{00000000-0010-0000-0100-0000C6010000}" name="CM120" dataDxfId="259"/>
    <tableColumn id="455" xr3:uid="{00000000-0010-0000-0100-0000C7010000}" name="TD120" dataDxfId="258"/>
    <tableColumn id="456" xr3:uid="{00000000-0010-0000-0100-0000C8010000}" name="PA120" dataDxfId="257"/>
    <tableColumn id="457" xr3:uid="{00000000-0010-0000-0100-0000C9010000}" name="CM121" dataDxfId="256"/>
    <tableColumn id="458" xr3:uid="{00000000-0010-0000-0100-0000CA010000}" name="TD121" dataDxfId="255"/>
    <tableColumn id="459" xr3:uid="{00000000-0010-0000-0100-0000CB010000}" name="PA121" dataDxfId="254"/>
    <tableColumn id="460" xr3:uid="{00000000-0010-0000-0100-0000CC010000}" name="CM122" dataDxfId="253"/>
    <tableColumn id="461" xr3:uid="{00000000-0010-0000-0100-0000CD010000}" name="TD122" dataDxfId="252"/>
    <tableColumn id="462" xr3:uid="{00000000-0010-0000-0100-0000CE010000}" name="PA122" dataDxfId="251"/>
    <tableColumn id="463" xr3:uid="{00000000-0010-0000-0100-0000CF010000}" name="CM123" dataDxfId="250"/>
    <tableColumn id="464" xr3:uid="{00000000-0010-0000-0100-0000D0010000}" name="TD123" dataDxfId="249"/>
    <tableColumn id="465" xr3:uid="{00000000-0010-0000-0100-0000D1010000}" name="PA123" dataDxfId="248"/>
    <tableColumn id="466" xr3:uid="{00000000-0010-0000-0100-0000D2010000}" name="CM124" dataDxfId="247"/>
    <tableColumn id="467" xr3:uid="{00000000-0010-0000-0100-0000D3010000}" name="TD124" dataDxfId="246"/>
    <tableColumn id="468" xr3:uid="{00000000-0010-0000-0100-0000D4010000}" name="PA124" dataDxfId="245"/>
    <tableColumn id="469" xr3:uid="{00000000-0010-0000-0100-0000D5010000}" name="CM125" dataDxfId="244"/>
    <tableColumn id="470" xr3:uid="{00000000-0010-0000-0100-0000D6010000}" name="TD125" dataDxfId="243"/>
    <tableColumn id="471" xr3:uid="{00000000-0010-0000-0100-0000D7010000}" name="PA125" dataDxfId="242"/>
    <tableColumn id="472" xr3:uid="{00000000-0010-0000-0100-0000D8010000}" name="CM126" dataDxfId="241"/>
    <tableColumn id="473" xr3:uid="{00000000-0010-0000-0100-0000D9010000}" name="TD126" dataDxfId="240"/>
    <tableColumn id="474" xr3:uid="{00000000-0010-0000-0100-0000DA010000}" name="PA126" dataDxfId="239"/>
    <tableColumn id="475" xr3:uid="{00000000-0010-0000-0100-0000DB010000}" name="CM127" dataDxfId="238"/>
    <tableColumn id="476" xr3:uid="{00000000-0010-0000-0100-0000DC010000}" name="TD127" dataDxfId="237"/>
    <tableColumn id="477" xr3:uid="{00000000-0010-0000-0100-0000DD010000}" name="PA127" dataDxfId="236"/>
    <tableColumn id="478" xr3:uid="{00000000-0010-0000-0100-0000DE010000}" name="CM128" dataDxfId="235"/>
    <tableColumn id="479" xr3:uid="{00000000-0010-0000-0100-0000DF010000}" name="TD128" dataDxfId="234"/>
    <tableColumn id="480" xr3:uid="{00000000-0010-0000-0100-0000E0010000}" name="PA128" dataDxfId="233"/>
    <tableColumn id="481" xr3:uid="{00000000-0010-0000-0100-0000E1010000}" name="CM129" dataDxfId="232"/>
    <tableColumn id="482" xr3:uid="{00000000-0010-0000-0100-0000E2010000}" name="TD129" dataDxfId="231"/>
    <tableColumn id="483" xr3:uid="{00000000-0010-0000-0100-0000E3010000}" name="PA129" dataDxfId="230"/>
    <tableColumn id="484" xr3:uid="{00000000-0010-0000-0100-0000E4010000}" name="CM130" dataDxfId="229"/>
    <tableColumn id="485" xr3:uid="{00000000-0010-0000-0100-0000E5010000}" name="TD130" dataDxfId="228"/>
    <tableColumn id="486" xr3:uid="{00000000-0010-0000-0100-0000E6010000}" name="PA130" dataDxfId="227"/>
    <tableColumn id="487" xr3:uid="{00000000-0010-0000-0100-0000E7010000}" name="CM131" dataDxfId="226"/>
    <tableColumn id="488" xr3:uid="{00000000-0010-0000-0100-0000E8010000}" name="TD131" dataDxfId="225"/>
    <tableColumn id="489" xr3:uid="{00000000-0010-0000-0100-0000E9010000}" name="PA131" dataDxfId="224"/>
    <tableColumn id="490" xr3:uid="{00000000-0010-0000-0100-0000EA010000}" name="CM132" dataDxfId="223"/>
    <tableColumn id="491" xr3:uid="{00000000-0010-0000-0100-0000EB010000}" name="TD132" dataDxfId="222"/>
    <tableColumn id="492" xr3:uid="{00000000-0010-0000-0100-0000EC010000}" name="PA132" dataDxfId="221"/>
    <tableColumn id="493" xr3:uid="{00000000-0010-0000-0100-0000ED010000}" name="CM133" dataDxfId="220"/>
    <tableColumn id="494" xr3:uid="{00000000-0010-0000-0100-0000EE010000}" name="TD133" dataDxfId="219"/>
    <tableColumn id="495" xr3:uid="{00000000-0010-0000-0100-0000EF010000}" name="PA133" dataDxfId="218"/>
    <tableColumn id="496" xr3:uid="{00000000-0010-0000-0100-0000F0010000}" name="CM134" dataDxfId="217"/>
    <tableColumn id="497" xr3:uid="{00000000-0010-0000-0100-0000F1010000}" name="TD134" dataDxfId="216"/>
    <tableColumn id="498" xr3:uid="{00000000-0010-0000-0100-0000F2010000}" name="PA134" dataDxfId="215"/>
    <tableColumn id="499" xr3:uid="{00000000-0010-0000-0100-0000F3010000}" name="CM135" dataDxfId="214"/>
    <tableColumn id="500" xr3:uid="{00000000-0010-0000-0100-0000F4010000}" name="TD135" dataDxfId="213"/>
    <tableColumn id="501" xr3:uid="{00000000-0010-0000-0100-0000F5010000}" name="PA135" dataDxfId="212"/>
    <tableColumn id="502" xr3:uid="{00000000-0010-0000-0100-0000F6010000}" name="CM136" dataDxfId="211"/>
    <tableColumn id="503" xr3:uid="{00000000-0010-0000-0100-0000F7010000}" name="TD136" dataDxfId="210"/>
    <tableColumn id="504" xr3:uid="{00000000-0010-0000-0100-0000F8010000}" name="PA136" dataDxfId="209"/>
    <tableColumn id="505" xr3:uid="{00000000-0010-0000-0100-0000F9010000}" name="CM137" dataDxfId="208"/>
    <tableColumn id="506" xr3:uid="{00000000-0010-0000-0100-0000FA010000}" name="TD137" dataDxfId="207"/>
    <tableColumn id="507" xr3:uid="{00000000-0010-0000-0100-0000FB010000}" name="PA137" dataDxfId="206"/>
    <tableColumn id="508" xr3:uid="{00000000-0010-0000-0100-0000FC010000}" name="CM138" dataDxfId="205"/>
    <tableColumn id="509" xr3:uid="{00000000-0010-0000-0100-0000FD010000}" name="TD138" dataDxfId="204"/>
    <tableColumn id="510" xr3:uid="{00000000-0010-0000-0100-0000FE010000}" name="PA138" dataDxfId="203"/>
    <tableColumn id="511" xr3:uid="{00000000-0010-0000-0100-0000FF010000}" name="CM139" dataDxfId="202"/>
    <tableColumn id="512" xr3:uid="{00000000-0010-0000-0100-000000020000}" name="TD139" dataDxfId="201"/>
    <tableColumn id="513" xr3:uid="{00000000-0010-0000-0100-000001020000}" name="PA139" dataDxfId="200"/>
    <tableColumn id="514" xr3:uid="{00000000-0010-0000-0100-000002020000}" name="CM140" dataDxfId="199"/>
    <tableColumn id="515" xr3:uid="{00000000-0010-0000-0100-000003020000}" name="TD140" dataDxfId="198"/>
    <tableColumn id="516" xr3:uid="{00000000-0010-0000-0100-000004020000}" name="PA140" dataDxfId="197"/>
    <tableColumn id="517" xr3:uid="{00000000-0010-0000-0100-000005020000}" name="CM141" dataDxfId="196"/>
    <tableColumn id="518" xr3:uid="{00000000-0010-0000-0100-000006020000}" name="TD141" dataDxfId="195"/>
    <tableColumn id="519" xr3:uid="{00000000-0010-0000-0100-000007020000}" name="PA141" dataDxfId="194"/>
    <tableColumn id="520" xr3:uid="{00000000-0010-0000-0100-000008020000}" name="CM142" dataDxfId="193"/>
    <tableColumn id="521" xr3:uid="{00000000-0010-0000-0100-000009020000}" name="TD142" dataDxfId="192"/>
    <tableColumn id="522" xr3:uid="{00000000-0010-0000-0100-00000A020000}" name="PA142" dataDxfId="191"/>
    <tableColumn id="523" xr3:uid="{00000000-0010-0000-0100-00000B020000}" name="CM143" dataDxfId="190"/>
    <tableColumn id="524" xr3:uid="{00000000-0010-0000-0100-00000C020000}" name="TD143" dataDxfId="189"/>
    <tableColumn id="525" xr3:uid="{00000000-0010-0000-0100-00000D020000}" name="PA143" dataDxfId="188"/>
    <tableColumn id="526" xr3:uid="{00000000-0010-0000-0100-00000E020000}" name="CM144" dataDxfId="187"/>
    <tableColumn id="527" xr3:uid="{00000000-0010-0000-0100-00000F020000}" name="TD144" dataDxfId="186"/>
    <tableColumn id="528" xr3:uid="{00000000-0010-0000-0100-000010020000}" name="PA144" dataDxfId="185"/>
    <tableColumn id="529" xr3:uid="{00000000-0010-0000-0100-000011020000}" name="CM145" dataDxfId="184"/>
    <tableColumn id="530" xr3:uid="{00000000-0010-0000-0100-000012020000}" name="TD145" dataDxfId="183"/>
    <tableColumn id="531" xr3:uid="{00000000-0010-0000-0100-000013020000}" name="PA145" dataDxfId="182"/>
    <tableColumn id="532" xr3:uid="{00000000-0010-0000-0100-000014020000}" name="CM146" dataDxfId="181"/>
    <tableColumn id="533" xr3:uid="{00000000-0010-0000-0100-000015020000}" name="TD146" dataDxfId="180"/>
    <tableColumn id="534" xr3:uid="{00000000-0010-0000-0100-000016020000}" name="PA146" dataDxfId="179"/>
    <tableColumn id="535" xr3:uid="{00000000-0010-0000-0100-000017020000}" name="CM147" dataDxfId="178"/>
    <tableColumn id="536" xr3:uid="{00000000-0010-0000-0100-000018020000}" name="TD147" dataDxfId="177"/>
    <tableColumn id="537" xr3:uid="{00000000-0010-0000-0100-000019020000}" name="PA147" dataDxfId="176"/>
    <tableColumn id="538" xr3:uid="{00000000-0010-0000-0100-00001A020000}" name="CM148" dataDxfId="175"/>
    <tableColumn id="539" xr3:uid="{00000000-0010-0000-0100-00001B020000}" name="TD148" dataDxfId="174"/>
    <tableColumn id="540" xr3:uid="{00000000-0010-0000-0100-00001C020000}" name="PA148" dataDxfId="173"/>
    <tableColumn id="541" xr3:uid="{00000000-0010-0000-0100-00001D020000}" name="CM149" dataDxfId="172"/>
    <tableColumn id="542" xr3:uid="{00000000-0010-0000-0100-00001E020000}" name="TD149" dataDxfId="171"/>
    <tableColumn id="543" xr3:uid="{00000000-0010-0000-0100-00001F020000}" name="PA149" dataDxfId="170"/>
    <tableColumn id="544" xr3:uid="{00000000-0010-0000-0100-000020020000}" name="CM150" dataDxfId="169"/>
    <tableColumn id="545" xr3:uid="{00000000-0010-0000-0100-000021020000}" name="TD150" dataDxfId="168"/>
    <tableColumn id="546" xr3:uid="{00000000-0010-0000-0100-000022020000}" name="PA150" dataDxfId="167"/>
    <tableColumn id="547" xr3:uid="{00000000-0010-0000-0100-000023020000}" name="CM151" dataDxfId="166"/>
    <tableColumn id="548" xr3:uid="{00000000-0010-0000-0100-000024020000}" name="TD151" dataDxfId="165"/>
    <tableColumn id="549" xr3:uid="{00000000-0010-0000-0100-000025020000}" name="PA151" dataDxfId="164"/>
    <tableColumn id="550" xr3:uid="{00000000-0010-0000-0100-000026020000}" name="CM152" dataDxfId="163"/>
    <tableColumn id="551" xr3:uid="{00000000-0010-0000-0100-000027020000}" name="TD152" dataDxfId="162"/>
    <tableColumn id="552" xr3:uid="{00000000-0010-0000-0100-000028020000}" name="PA152" dataDxfId="161"/>
    <tableColumn id="553" xr3:uid="{00000000-0010-0000-0100-000029020000}" name="CM153" dataDxfId="160"/>
    <tableColumn id="554" xr3:uid="{00000000-0010-0000-0100-00002A020000}" name="TD153" dataDxfId="159"/>
    <tableColumn id="555" xr3:uid="{00000000-0010-0000-0100-00002B020000}" name="PA153" dataDxfId="158"/>
    <tableColumn id="556" xr3:uid="{00000000-0010-0000-0100-00002C020000}" name="CM154" dataDxfId="157"/>
    <tableColumn id="557" xr3:uid="{00000000-0010-0000-0100-00002D020000}" name="TD154" dataDxfId="156"/>
    <tableColumn id="558" xr3:uid="{00000000-0010-0000-0100-00002E020000}" name="PA154" dataDxfId="155"/>
    <tableColumn id="559" xr3:uid="{00000000-0010-0000-0100-00002F020000}" name="CM155" dataDxfId="154"/>
    <tableColumn id="560" xr3:uid="{00000000-0010-0000-0100-000030020000}" name="TD155" dataDxfId="153"/>
    <tableColumn id="561" xr3:uid="{00000000-0010-0000-0100-000031020000}" name="PA155" dataDxfId="152"/>
    <tableColumn id="562" xr3:uid="{00000000-0010-0000-0100-000032020000}" name="CM156" dataDxfId="151"/>
    <tableColumn id="563" xr3:uid="{00000000-0010-0000-0100-000033020000}" name="TD156" dataDxfId="150"/>
    <tableColumn id="564" xr3:uid="{00000000-0010-0000-0100-000034020000}" name="PA156" dataDxfId="149"/>
    <tableColumn id="565" xr3:uid="{00000000-0010-0000-0100-000035020000}" name="CM157" dataDxfId="148"/>
    <tableColumn id="566" xr3:uid="{00000000-0010-0000-0100-000036020000}" name="TD157" dataDxfId="147"/>
    <tableColumn id="567" xr3:uid="{00000000-0010-0000-0100-000037020000}" name="PA157" dataDxfId="146"/>
    <tableColumn id="568" xr3:uid="{00000000-0010-0000-0100-000038020000}" name="CM158" dataDxfId="145"/>
    <tableColumn id="569" xr3:uid="{00000000-0010-0000-0100-000039020000}" name="TD158" dataDxfId="144"/>
    <tableColumn id="570" xr3:uid="{00000000-0010-0000-0100-00003A020000}" name="PA158" dataDxfId="143"/>
    <tableColumn id="571" xr3:uid="{00000000-0010-0000-0100-00003B020000}" name="CM159" dataDxfId="142"/>
    <tableColumn id="572" xr3:uid="{00000000-0010-0000-0100-00003C020000}" name="TD159" dataDxfId="141"/>
    <tableColumn id="573" xr3:uid="{00000000-0010-0000-0100-00003D020000}" name="PA159" dataDxfId="140"/>
    <tableColumn id="574" xr3:uid="{00000000-0010-0000-0100-00003E020000}" name="CM160" dataDxfId="139"/>
    <tableColumn id="575" xr3:uid="{00000000-0010-0000-0100-00003F020000}" name="TD160" dataDxfId="138"/>
    <tableColumn id="576" xr3:uid="{00000000-0010-0000-0100-000040020000}" name="PA160" dataDxfId="137"/>
    <tableColumn id="577" xr3:uid="{00000000-0010-0000-0100-000041020000}" name="CM161" dataDxfId="136"/>
    <tableColumn id="578" xr3:uid="{00000000-0010-0000-0100-000042020000}" name="TD161" dataDxfId="135"/>
    <tableColumn id="579" xr3:uid="{00000000-0010-0000-0100-000043020000}" name="PA161" dataDxfId="134"/>
    <tableColumn id="580" xr3:uid="{00000000-0010-0000-0100-000044020000}" name="CM162" dataDxfId="133"/>
    <tableColumn id="581" xr3:uid="{00000000-0010-0000-0100-000045020000}" name="TD162" dataDxfId="132"/>
    <tableColumn id="582" xr3:uid="{00000000-0010-0000-0100-000046020000}" name="PA162" dataDxfId="131"/>
    <tableColumn id="583" xr3:uid="{00000000-0010-0000-0100-000047020000}" name="CM163" dataDxfId="130"/>
    <tableColumn id="584" xr3:uid="{00000000-0010-0000-0100-000048020000}" name="TD163" dataDxfId="129"/>
    <tableColumn id="585" xr3:uid="{00000000-0010-0000-0100-000049020000}" name="PA163" dataDxfId="128"/>
    <tableColumn id="586" xr3:uid="{00000000-0010-0000-0100-00004A020000}" name="CM164" dataDxfId="127"/>
    <tableColumn id="587" xr3:uid="{00000000-0010-0000-0100-00004B020000}" name="TD164" dataDxfId="126"/>
    <tableColumn id="588" xr3:uid="{00000000-0010-0000-0100-00004C020000}" name="PA164" dataDxfId="125"/>
    <tableColumn id="589" xr3:uid="{00000000-0010-0000-0100-00004D020000}" name="CM165" dataDxfId="124"/>
    <tableColumn id="590" xr3:uid="{00000000-0010-0000-0100-00004E020000}" name="TD165" dataDxfId="123"/>
    <tableColumn id="591" xr3:uid="{00000000-0010-0000-0100-00004F020000}" name="PA165" dataDxfId="122"/>
    <tableColumn id="592" xr3:uid="{00000000-0010-0000-0100-000050020000}" name="CM166" dataDxfId="121"/>
    <tableColumn id="593" xr3:uid="{00000000-0010-0000-0100-000051020000}" name="TD166" dataDxfId="120"/>
    <tableColumn id="594" xr3:uid="{00000000-0010-0000-0100-000052020000}" name="PA166" dataDxfId="119"/>
    <tableColumn id="595" xr3:uid="{00000000-0010-0000-0100-000053020000}" name="CM167" dataDxfId="118"/>
    <tableColumn id="596" xr3:uid="{00000000-0010-0000-0100-000054020000}" name="TD167" dataDxfId="117"/>
    <tableColumn id="597" xr3:uid="{00000000-0010-0000-0100-000055020000}" name="PA167" dataDxfId="116"/>
    <tableColumn id="598" xr3:uid="{00000000-0010-0000-0100-000056020000}" name="CM168" dataDxfId="115"/>
    <tableColumn id="599" xr3:uid="{00000000-0010-0000-0100-000057020000}" name="TD168" dataDxfId="114"/>
    <tableColumn id="600" xr3:uid="{00000000-0010-0000-0100-000058020000}" name="PA168" dataDxfId="113"/>
    <tableColumn id="601" xr3:uid="{00000000-0010-0000-0100-000059020000}" name="CM169" dataDxfId="112"/>
    <tableColumn id="602" xr3:uid="{00000000-0010-0000-0100-00005A020000}" name="TD169" dataDxfId="111"/>
    <tableColumn id="603" xr3:uid="{00000000-0010-0000-0100-00005B020000}" name="PA169" dataDxfId="110"/>
    <tableColumn id="604" xr3:uid="{00000000-0010-0000-0100-00005C020000}" name="CM170" dataDxfId="109"/>
    <tableColumn id="605" xr3:uid="{00000000-0010-0000-0100-00005D020000}" name="TD170" dataDxfId="108"/>
    <tableColumn id="606" xr3:uid="{00000000-0010-0000-0100-00005E020000}" name="PA170" dataDxfId="107"/>
    <tableColumn id="607" xr3:uid="{00000000-0010-0000-0100-00005F020000}" name="CM171" dataDxfId="106"/>
    <tableColumn id="608" xr3:uid="{00000000-0010-0000-0100-000060020000}" name="TD171" dataDxfId="105"/>
    <tableColumn id="609" xr3:uid="{00000000-0010-0000-0100-000061020000}" name="PA171" dataDxfId="104"/>
    <tableColumn id="610" xr3:uid="{00000000-0010-0000-0100-000062020000}" name="CM172" dataDxfId="103"/>
    <tableColumn id="611" xr3:uid="{00000000-0010-0000-0100-000063020000}" name="TD172" dataDxfId="102"/>
    <tableColumn id="612" xr3:uid="{00000000-0010-0000-0100-000064020000}" name="PA172" dataDxfId="101"/>
    <tableColumn id="613" xr3:uid="{00000000-0010-0000-0100-000065020000}" name="CM173" dataDxfId="100"/>
    <tableColumn id="614" xr3:uid="{00000000-0010-0000-0100-000066020000}" name="TD173" dataDxfId="99"/>
    <tableColumn id="615" xr3:uid="{00000000-0010-0000-0100-000067020000}" name="PA173" dataDxfId="98"/>
    <tableColumn id="616" xr3:uid="{00000000-0010-0000-0100-000068020000}" name="CM174" dataDxfId="97"/>
    <tableColumn id="617" xr3:uid="{00000000-0010-0000-0100-000069020000}" name="TD174" dataDxfId="96"/>
    <tableColumn id="618" xr3:uid="{00000000-0010-0000-0100-00006A020000}" name="PA174" dataDxfId="95"/>
    <tableColumn id="619" xr3:uid="{00000000-0010-0000-0100-00006B020000}" name="CM175" dataDxfId="94"/>
    <tableColumn id="620" xr3:uid="{00000000-0010-0000-0100-00006C020000}" name="TD175" dataDxfId="93"/>
    <tableColumn id="621" xr3:uid="{00000000-0010-0000-0100-00006D020000}" name="PA175" dataDxfId="92"/>
    <tableColumn id="622" xr3:uid="{00000000-0010-0000-0100-00006E020000}" name="CM176" dataDxfId="91"/>
    <tableColumn id="623" xr3:uid="{00000000-0010-0000-0100-00006F020000}" name="TD176" dataDxfId="90"/>
    <tableColumn id="624" xr3:uid="{00000000-0010-0000-0100-000070020000}" name="PA176" dataDxfId="89"/>
    <tableColumn id="625" xr3:uid="{00000000-0010-0000-0100-000071020000}" name="CM177" dataDxfId="88"/>
    <tableColumn id="626" xr3:uid="{00000000-0010-0000-0100-000072020000}" name="TD177" dataDxfId="87"/>
    <tableColumn id="627" xr3:uid="{00000000-0010-0000-0100-000073020000}" name="PA177" dataDxfId="86"/>
    <tableColumn id="628" xr3:uid="{00000000-0010-0000-0100-000074020000}" name="CM178" dataDxfId="85"/>
    <tableColumn id="629" xr3:uid="{00000000-0010-0000-0100-000075020000}" name="TD178" dataDxfId="84"/>
    <tableColumn id="630" xr3:uid="{00000000-0010-0000-0100-000076020000}" name="PA178" dataDxfId="83"/>
    <tableColumn id="631" xr3:uid="{00000000-0010-0000-0100-000077020000}" name="CM179" dataDxfId="82"/>
    <tableColumn id="632" xr3:uid="{00000000-0010-0000-0100-000078020000}" name="TD179" dataDxfId="81"/>
    <tableColumn id="633" xr3:uid="{00000000-0010-0000-0100-000079020000}" name="PA179" dataDxfId="80"/>
    <tableColumn id="634" xr3:uid="{00000000-0010-0000-0100-00007A020000}" name="CM180" dataDxfId="79"/>
    <tableColumn id="635" xr3:uid="{00000000-0010-0000-0100-00007B020000}" name="TD180" dataDxfId="78"/>
    <tableColumn id="636" xr3:uid="{00000000-0010-0000-0100-00007C020000}" name="PA180" dataDxfId="77"/>
    <tableColumn id="637" xr3:uid="{00000000-0010-0000-0100-00007D020000}" name="CM181" dataDxfId="76"/>
    <tableColumn id="638" xr3:uid="{00000000-0010-0000-0100-00007E020000}" name="TD181" dataDxfId="75"/>
    <tableColumn id="639" xr3:uid="{00000000-0010-0000-0100-00007F020000}" name="PA181" dataDxfId="74"/>
    <tableColumn id="640" xr3:uid="{00000000-0010-0000-0100-000080020000}" name="CM182" dataDxfId="73"/>
    <tableColumn id="641" xr3:uid="{00000000-0010-0000-0100-000081020000}" name="TD182" dataDxfId="72"/>
    <tableColumn id="642" xr3:uid="{00000000-0010-0000-0100-000082020000}" name="PA182" dataDxfId="71"/>
    <tableColumn id="643" xr3:uid="{00000000-0010-0000-0100-000083020000}" name="CM183" dataDxfId="70"/>
    <tableColumn id="644" xr3:uid="{00000000-0010-0000-0100-000084020000}" name="TD183" dataDxfId="69"/>
    <tableColumn id="645" xr3:uid="{00000000-0010-0000-0100-000085020000}" name="PA183" dataDxfId="68"/>
    <tableColumn id="646" xr3:uid="{00000000-0010-0000-0100-000086020000}" name="CM184" dataDxfId="67"/>
    <tableColumn id="647" xr3:uid="{00000000-0010-0000-0100-000087020000}" name="TD184" dataDxfId="66"/>
    <tableColumn id="648" xr3:uid="{00000000-0010-0000-0100-000088020000}" name="PA184" dataDxfId="65"/>
    <tableColumn id="649" xr3:uid="{00000000-0010-0000-0100-000089020000}" name="CM185" dataDxfId="64"/>
    <tableColumn id="650" xr3:uid="{00000000-0010-0000-0100-00008A020000}" name="TD185" dataDxfId="63"/>
    <tableColumn id="651" xr3:uid="{00000000-0010-0000-0100-00008B020000}" name="PA185" dataDxfId="62"/>
    <tableColumn id="652" xr3:uid="{00000000-0010-0000-0100-00008C020000}" name="CM186" dataDxfId="61"/>
    <tableColumn id="653" xr3:uid="{00000000-0010-0000-0100-00008D020000}" name="TD186" dataDxfId="60"/>
    <tableColumn id="654" xr3:uid="{00000000-0010-0000-0100-00008E020000}" name="PA186" dataDxfId="59"/>
    <tableColumn id="655" xr3:uid="{00000000-0010-0000-0100-00008F020000}" name="CM187" dataDxfId="58"/>
    <tableColumn id="656" xr3:uid="{00000000-0010-0000-0100-000090020000}" name="TD187" dataDxfId="57"/>
    <tableColumn id="657" xr3:uid="{00000000-0010-0000-0100-000091020000}" name="PA187" dataDxfId="56"/>
    <tableColumn id="658" xr3:uid="{00000000-0010-0000-0100-000092020000}" name="CM188" dataDxfId="55"/>
    <tableColumn id="659" xr3:uid="{00000000-0010-0000-0100-000093020000}" name="TD188" dataDxfId="54"/>
    <tableColumn id="660" xr3:uid="{00000000-0010-0000-0100-000094020000}" name="PA188" dataDxfId="53"/>
    <tableColumn id="661" xr3:uid="{00000000-0010-0000-0100-000095020000}" name="CM189" dataDxfId="52"/>
    <tableColumn id="662" xr3:uid="{00000000-0010-0000-0100-000096020000}" name="TD189" dataDxfId="51"/>
    <tableColumn id="663" xr3:uid="{00000000-0010-0000-0100-000097020000}" name="PA189" dataDxfId="50"/>
    <tableColumn id="664" xr3:uid="{00000000-0010-0000-0100-000098020000}" name="CM190" dataDxfId="49"/>
    <tableColumn id="665" xr3:uid="{00000000-0010-0000-0100-000099020000}" name="TD190" dataDxfId="48"/>
    <tableColumn id="666" xr3:uid="{00000000-0010-0000-0100-00009A020000}" name="PA190" dataDxfId="47"/>
    <tableColumn id="667" xr3:uid="{00000000-0010-0000-0100-00009B020000}" name="CM191" dataDxfId="46"/>
    <tableColumn id="668" xr3:uid="{00000000-0010-0000-0100-00009C020000}" name="TD191" dataDxfId="45"/>
    <tableColumn id="669" xr3:uid="{00000000-0010-0000-0100-00009D020000}" name="PA191" dataDxfId="44"/>
    <tableColumn id="670" xr3:uid="{00000000-0010-0000-0100-00009E020000}" name="CM192" dataDxfId="43"/>
    <tableColumn id="671" xr3:uid="{00000000-0010-0000-0100-00009F020000}" name="TD192" dataDxfId="42"/>
    <tableColumn id="672" xr3:uid="{00000000-0010-0000-0100-0000A0020000}" name="PA192" dataDxfId="41"/>
    <tableColumn id="673" xr3:uid="{00000000-0010-0000-0100-0000A1020000}" name="CM193" dataDxfId="40"/>
    <tableColumn id="674" xr3:uid="{00000000-0010-0000-0100-0000A2020000}" name="TD193" dataDxfId="39"/>
    <tableColumn id="675" xr3:uid="{00000000-0010-0000-0100-0000A3020000}" name="PA193" dataDxfId="38"/>
    <tableColumn id="676" xr3:uid="{00000000-0010-0000-0100-0000A4020000}" name="CM194" dataDxfId="37"/>
    <tableColumn id="677" xr3:uid="{00000000-0010-0000-0100-0000A5020000}" name="TD194" dataDxfId="36"/>
    <tableColumn id="678" xr3:uid="{00000000-0010-0000-0100-0000A6020000}" name="PA194" dataDxfId="35"/>
    <tableColumn id="679" xr3:uid="{00000000-0010-0000-0100-0000A7020000}" name="CM195" dataDxfId="34"/>
    <tableColumn id="680" xr3:uid="{00000000-0010-0000-0100-0000A8020000}" name="TD195" dataDxfId="33"/>
    <tableColumn id="681" xr3:uid="{00000000-0010-0000-0100-0000A9020000}" name="PA195" dataDxfId="32"/>
    <tableColumn id="682" xr3:uid="{00000000-0010-0000-0100-0000AA020000}" name="CM196" dataDxfId="31"/>
    <tableColumn id="683" xr3:uid="{00000000-0010-0000-0100-0000AB020000}" name="TD196" dataDxfId="30"/>
    <tableColumn id="684" xr3:uid="{00000000-0010-0000-0100-0000AC020000}" name="PA196" dataDxfId="29"/>
    <tableColumn id="685" xr3:uid="{00000000-0010-0000-0100-0000AD020000}" name="CM197" dataDxfId="28"/>
    <tableColumn id="686" xr3:uid="{00000000-0010-0000-0100-0000AE020000}" name="TD197" dataDxfId="27"/>
    <tableColumn id="687" xr3:uid="{00000000-0010-0000-0100-0000AF020000}" name="PA197" dataDxfId="26"/>
    <tableColumn id="688" xr3:uid="{00000000-0010-0000-0100-0000B0020000}" name="CM198" dataDxfId="25"/>
    <tableColumn id="689" xr3:uid="{00000000-0010-0000-0100-0000B1020000}" name="TD198" dataDxfId="24"/>
    <tableColumn id="690" xr3:uid="{00000000-0010-0000-0100-0000B2020000}" name="PA198" dataDxfId="23"/>
    <tableColumn id="691" xr3:uid="{00000000-0010-0000-0100-0000B3020000}" name="CM199" dataDxfId="22"/>
    <tableColumn id="692" xr3:uid="{00000000-0010-0000-0100-0000B4020000}" name="TD199" dataDxfId="21"/>
    <tableColumn id="693" xr3:uid="{00000000-0010-0000-0100-0000B5020000}" name="PA199" dataDxfId="20"/>
    <tableColumn id="694" xr3:uid="{00000000-0010-0000-0100-0000B6020000}" name="CM200" dataDxfId="19"/>
    <tableColumn id="695" xr3:uid="{00000000-0010-0000-0100-0000B7020000}" name="TD200" dataDxfId="18"/>
    <tableColumn id="696" xr3:uid="{00000000-0010-0000-0100-0000B8020000}" name="PA200" dataDxfId="1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_Page2" displayName="Tab_Page2" ref="A12:L14" totalsRowShown="0" headerRowDxfId="16" dataDxfId="14" headerRowBorderDxfId="15" tableBorderDxfId="13">
  <autoFilter ref="A12:L14" xr:uid="{00000000-0009-0000-0100-000002000000}"/>
  <tableColumns count="12">
    <tableColumn id="1" xr3:uid="{00000000-0010-0000-0200-000001000000}" name="Code de l' UE_x000a_(pacome)" dataDxfId="12"/>
    <tableColumn id="2" xr3:uid="{00000000-0010-0000-0200-000002000000}" name="Code de l' UE_x000a_(Apogée)" dataDxfId="11"/>
    <tableColumn id="3" xr3:uid="{00000000-0010-0000-0200-000003000000}" name="intitulé de l' UE_x000a_(Obligatoire)" dataDxfId="10" dataCellStyle="Normal 2"/>
    <tableColumn id="4" xr3:uid="{00000000-0010-0000-0200-000004000000}" name="L-M-LP-MP" dataDxfId="9" dataCellStyle="Normal 2"/>
    <tableColumn id="5" xr3:uid="{00000000-0010-0000-0200-000005000000}" name="FI_x000a_FC_x000a_APP" dataDxfId="8" dataCellStyle="Normal 2"/>
    <tableColumn id="6" xr3:uid="{00000000-0010-0000-0200-000006000000}" name="Responsable de l'enseignement (1)" dataDxfId="7" dataCellStyle="Normal 2"/>
    <tableColumn id="7" xr3:uid="{00000000-0010-0000-0200-000007000000}" name="CM" dataDxfId="6" dataCellStyle="Normal 2"/>
    <tableColumn id="8" xr3:uid="{00000000-0010-0000-0200-000008000000}" name="TD" dataDxfId="5" dataCellStyle="Normal 2"/>
    <tableColumn id="9" xr3:uid="{00000000-0010-0000-0200-000009000000}" name="PA" dataDxfId="4" dataCellStyle="Normal 2"/>
    <tableColumn id="10" xr3:uid="{00000000-0010-0000-0200-00000A000000}" name="TOTAL en HTD" dataDxfId="3" dataCellStyle="Normal 2"/>
    <tableColumn id="11" xr3:uid="{00000000-0010-0000-0200-00000B000000}" name="10/09/2018 au 07/12/2018" dataDxfId="2" dataCellStyle="Normal 2"/>
    <tableColumn id="12" xr3:uid="{00000000-0010-0000-0200-00000C000000}" name="14/01/2019 au 12/04/2019" dataDxfId="1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43"/>
  <sheetViews>
    <sheetView workbookViewId="0">
      <selection activeCell="D16" sqref="D16"/>
    </sheetView>
  </sheetViews>
  <sheetFormatPr baseColWidth="10" defaultRowHeight="15" x14ac:dyDescent="0.25"/>
  <cols>
    <col min="1" max="1" width="15.28515625" customWidth="1"/>
    <col min="2" max="2" width="15.140625" customWidth="1"/>
    <col min="3" max="3" width="27" bestFit="1" customWidth="1"/>
    <col min="7" max="7" width="19.42578125" bestFit="1" customWidth="1"/>
  </cols>
  <sheetData>
    <row r="1" spans="1:7" x14ac:dyDescent="0.25">
      <c r="A1" s="4" t="s">
        <v>25</v>
      </c>
      <c r="B1" s="4" t="s">
        <v>26</v>
      </c>
      <c r="C1" s="4" t="s">
        <v>27</v>
      </c>
      <c r="D1" s="4" t="s">
        <v>29</v>
      </c>
      <c r="E1" s="4" t="s">
        <v>28</v>
      </c>
      <c r="F1" s="4" t="s">
        <v>667</v>
      </c>
      <c r="G1" s="4" t="s">
        <v>668</v>
      </c>
    </row>
    <row r="2" spans="1:7" x14ac:dyDescent="0.25">
      <c r="A2" s="7" t="s">
        <v>671</v>
      </c>
      <c r="B2" s="7" t="s">
        <v>51</v>
      </c>
      <c r="C2" s="7" t="str">
        <f t="shared" ref="C2:C38" si="0">A2 &amp; " " &amp; B2</f>
        <v>DUPONT EDWARD</v>
      </c>
      <c r="D2" s="4"/>
      <c r="E2" s="4"/>
      <c r="F2" s="4"/>
    </row>
    <row r="3" spans="1:7" x14ac:dyDescent="0.25">
      <c r="A3" s="8" t="s">
        <v>672</v>
      </c>
      <c r="B3" s="7" t="s">
        <v>52</v>
      </c>
      <c r="C3" s="7" t="str">
        <f t="shared" si="0"/>
        <v>TARTENPION FREDERIC</v>
      </c>
      <c r="D3" s="4"/>
      <c r="E3" s="4"/>
      <c r="F3" s="4"/>
    </row>
    <row r="4" spans="1:7" x14ac:dyDescent="0.25">
      <c r="A4" s="7" t="s">
        <v>57</v>
      </c>
      <c r="B4" s="7" t="s">
        <v>53</v>
      </c>
      <c r="C4" s="7" t="str">
        <f t="shared" si="0"/>
        <v>PIERRE SEBASTIEN</v>
      </c>
      <c r="D4" s="4"/>
      <c r="E4" s="4"/>
      <c r="F4" s="4"/>
    </row>
    <row r="5" spans="1:7" x14ac:dyDescent="0.25">
      <c r="A5" s="8" t="s">
        <v>56</v>
      </c>
      <c r="B5" s="7" t="s">
        <v>54</v>
      </c>
      <c r="C5" s="7" t="str">
        <f t="shared" si="0"/>
        <v>PAUL HELENE</v>
      </c>
      <c r="D5" s="4"/>
      <c r="E5" s="4"/>
      <c r="F5" s="4"/>
    </row>
    <row r="6" spans="1:7" x14ac:dyDescent="0.25">
      <c r="A6" s="8" t="s">
        <v>673</v>
      </c>
      <c r="B6" s="7" t="s">
        <v>55</v>
      </c>
      <c r="C6" s="7" t="str">
        <f t="shared" si="0"/>
        <v>JACQUE ANNE</v>
      </c>
    </row>
    <row r="7" spans="1:7" x14ac:dyDescent="0.25">
      <c r="A7" s="7"/>
      <c r="B7" s="7"/>
      <c r="C7" s="7" t="str">
        <f t="shared" si="0"/>
        <v xml:space="preserve"> </v>
      </c>
    </row>
    <row r="8" spans="1:7" x14ac:dyDescent="0.25">
      <c r="A8" s="8"/>
      <c r="B8" s="7"/>
      <c r="C8" s="7" t="str">
        <f t="shared" si="0"/>
        <v xml:space="preserve"> </v>
      </c>
    </row>
    <row r="9" spans="1:7" x14ac:dyDescent="0.25">
      <c r="A9" s="8"/>
      <c r="B9" s="7"/>
      <c r="C9" s="7" t="str">
        <f t="shared" si="0"/>
        <v xml:space="preserve"> </v>
      </c>
    </row>
    <row r="10" spans="1:7" x14ac:dyDescent="0.25">
      <c r="A10" s="8"/>
      <c r="B10" s="7"/>
      <c r="C10" s="7" t="str">
        <f t="shared" si="0"/>
        <v xml:space="preserve"> </v>
      </c>
    </row>
    <row r="11" spans="1:7" ht="14.25" customHeight="1" x14ac:dyDescent="0.25">
      <c r="A11" s="8"/>
      <c r="B11" s="7"/>
      <c r="C11" s="7" t="str">
        <f t="shared" si="0"/>
        <v xml:space="preserve"> </v>
      </c>
    </row>
    <row r="12" spans="1:7" x14ac:dyDescent="0.25">
      <c r="A12" s="8"/>
      <c r="B12" s="7"/>
      <c r="C12" s="7" t="str">
        <f t="shared" si="0"/>
        <v xml:space="preserve"> </v>
      </c>
    </row>
    <row r="13" spans="1:7" x14ac:dyDescent="0.25">
      <c r="A13" s="8"/>
      <c r="B13" s="7"/>
      <c r="C13" s="7" t="str">
        <f t="shared" si="0"/>
        <v xml:space="preserve"> </v>
      </c>
    </row>
    <row r="14" spans="1:7" x14ac:dyDescent="0.25">
      <c r="A14" s="7"/>
      <c r="B14" s="7"/>
      <c r="C14" s="7" t="str">
        <f t="shared" si="0"/>
        <v xml:space="preserve"> </v>
      </c>
    </row>
    <row r="15" spans="1:7" x14ac:dyDescent="0.25">
      <c r="A15" s="8"/>
      <c r="B15" s="7"/>
      <c r="C15" s="7" t="str">
        <f t="shared" si="0"/>
        <v xml:space="preserve"> </v>
      </c>
    </row>
    <row r="16" spans="1:7" x14ac:dyDescent="0.25">
      <c r="A16" s="8"/>
      <c r="B16" s="9"/>
      <c r="C16" s="7" t="str">
        <f t="shared" si="0"/>
        <v xml:space="preserve"> </v>
      </c>
    </row>
    <row r="17" spans="1:3" x14ac:dyDescent="0.25">
      <c r="A17" s="8"/>
      <c r="B17" s="9"/>
      <c r="C17" s="7" t="str">
        <f t="shared" si="0"/>
        <v xml:space="preserve"> </v>
      </c>
    </row>
    <row r="18" spans="1:3" x14ac:dyDescent="0.25">
      <c r="A18" s="7"/>
      <c r="B18" s="7"/>
      <c r="C18" s="7" t="str">
        <f t="shared" si="0"/>
        <v xml:space="preserve"> </v>
      </c>
    </row>
    <row r="19" spans="1:3" x14ac:dyDescent="0.25">
      <c r="A19" s="7"/>
      <c r="B19" s="7"/>
      <c r="C19" s="7" t="str">
        <f t="shared" si="0"/>
        <v xml:space="preserve"> </v>
      </c>
    </row>
    <row r="20" spans="1:3" x14ac:dyDescent="0.25">
      <c r="A20" s="8"/>
      <c r="B20" s="9"/>
      <c r="C20" s="7" t="str">
        <f t="shared" si="0"/>
        <v xml:space="preserve"> </v>
      </c>
    </row>
    <row r="21" spans="1:3" x14ac:dyDescent="0.25">
      <c r="A21" s="7"/>
      <c r="B21" s="9"/>
      <c r="C21" s="7" t="str">
        <f t="shared" si="0"/>
        <v xml:space="preserve"> </v>
      </c>
    </row>
    <row r="22" spans="1:3" x14ac:dyDescent="0.25">
      <c r="A22" s="8"/>
      <c r="B22" s="7"/>
      <c r="C22" s="7" t="str">
        <f t="shared" si="0"/>
        <v xml:space="preserve"> </v>
      </c>
    </row>
    <row r="23" spans="1:3" x14ac:dyDescent="0.25">
      <c r="A23" s="8"/>
      <c r="B23" s="9"/>
      <c r="C23" s="7" t="str">
        <f t="shared" si="0"/>
        <v xml:space="preserve"> </v>
      </c>
    </row>
    <row r="24" spans="1:3" x14ac:dyDescent="0.25">
      <c r="A24" s="8"/>
      <c r="B24" s="7"/>
      <c r="C24" s="7" t="str">
        <f t="shared" si="0"/>
        <v xml:space="preserve"> </v>
      </c>
    </row>
    <row r="25" spans="1:3" x14ac:dyDescent="0.25">
      <c r="A25" s="8"/>
      <c r="B25" s="7"/>
      <c r="C25" s="7" t="str">
        <f t="shared" si="0"/>
        <v xml:space="preserve"> </v>
      </c>
    </row>
    <row r="26" spans="1:3" x14ac:dyDescent="0.25">
      <c r="A26" s="8"/>
      <c r="B26" s="7"/>
      <c r="C26" s="7" t="str">
        <f t="shared" si="0"/>
        <v xml:space="preserve"> </v>
      </c>
    </row>
    <row r="27" spans="1:3" x14ac:dyDescent="0.25">
      <c r="A27" s="8"/>
      <c r="B27" s="7"/>
      <c r="C27" s="7" t="str">
        <f t="shared" si="0"/>
        <v xml:space="preserve"> </v>
      </c>
    </row>
    <row r="28" spans="1:3" x14ac:dyDescent="0.25">
      <c r="A28" s="8"/>
      <c r="B28" s="7"/>
      <c r="C28" s="7" t="str">
        <f t="shared" si="0"/>
        <v xml:space="preserve"> </v>
      </c>
    </row>
    <row r="29" spans="1:3" x14ac:dyDescent="0.25">
      <c r="A29" s="8"/>
      <c r="B29" s="7"/>
      <c r="C29" s="7" t="str">
        <f t="shared" si="0"/>
        <v xml:space="preserve"> </v>
      </c>
    </row>
    <row r="30" spans="1:3" x14ac:dyDescent="0.25">
      <c r="A30" s="8"/>
      <c r="B30" s="7"/>
      <c r="C30" s="7" t="str">
        <f t="shared" si="0"/>
        <v xml:space="preserve"> </v>
      </c>
    </row>
    <row r="31" spans="1:3" x14ac:dyDescent="0.25">
      <c r="A31" s="8"/>
      <c r="B31" s="7"/>
      <c r="C31" s="7" t="str">
        <f t="shared" si="0"/>
        <v xml:space="preserve"> </v>
      </c>
    </row>
    <row r="32" spans="1:3" x14ac:dyDescent="0.25">
      <c r="A32" s="10"/>
      <c r="B32" s="9"/>
      <c r="C32" s="7" t="str">
        <f t="shared" si="0"/>
        <v xml:space="preserve"> </v>
      </c>
    </row>
    <row r="33" spans="1:6" x14ac:dyDescent="0.25">
      <c r="A33" s="10"/>
      <c r="B33" s="9"/>
      <c r="C33" s="7" t="str">
        <f t="shared" si="0"/>
        <v xml:space="preserve"> </v>
      </c>
    </row>
    <row r="34" spans="1:6" x14ac:dyDescent="0.25">
      <c r="A34" s="10"/>
      <c r="B34" s="9"/>
      <c r="C34" s="7" t="str">
        <f t="shared" si="0"/>
        <v xml:space="preserve"> </v>
      </c>
    </row>
    <row r="35" spans="1:6" x14ac:dyDescent="0.25">
      <c r="A35" s="10"/>
      <c r="B35" s="9"/>
      <c r="C35" s="7" t="str">
        <f t="shared" si="0"/>
        <v xml:space="preserve"> </v>
      </c>
    </row>
    <row r="36" spans="1:6" x14ac:dyDescent="0.25">
      <c r="A36" s="10"/>
      <c r="B36" s="9"/>
      <c r="C36" s="7" t="str">
        <f t="shared" si="0"/>
        <v xml:space="preserve"> </v>
      </c>
    </row>
    <row r="37" spans="1:6" x14ac:dyDescent="0.25">
      <c r="A37" s="10"/>
      <c r="B37" s="9"/>
      <c r="C37" s="7" t="str">
        <f t="shared" si="0"/>
        <v xml:space="preserve"> </v>
      </c>
    </row>
    <row r="38" spans="1:6" x14ac:dyDescent="0.25">
      <c r="A38" s="10"/>
      <c r="B38" s="9"/>
      <c r="C38" s="7" t="str">
        <f t="shared" si="0"/>
        <v xml:space="preserve"> </v>
      </c>
    </row>
    <row r="39" spans="1:6" x14ac:dyDescent="0.25">
      <c r="A39" s="4"/>
      <c r="B39" s="4"/>
    </row>
    <row r="40" spans="1:6" x14ac:dyDescent="0.25">
      <c r="A40" s="4"/>
      <c r="B40" s="4"/>
    </row>
    <row r="41" spans="1:6" x14ac:dyDescent="0.25">
      <c r="A41" s="4"/>
      <c r="B41" s="4"/>
    </row>
    <row r="43" spans="1:6" x14ac:dyDescent="0.25">
      <c r="D43" s="5"/>
      <c r="E43" s="6"/>
      <c r="F43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WZ941"/>
  <sheetViews>
    <sheetView showZeros="0" workbookViewId="0">
      <selection activeCell="C13" sqref="C13"/>
    </sheetView>
  </sheetViews>
  <sheetFormatPr baseColWidth="10" defaultColWidth="9.140625" defaultRowHeight="15" x14ac:dyDescent="0.25"/>
  <cols>
    <col min="1" max="1" width="16.28515625" style="12" customWidth="1"/>
    <col min="2" max="2" width="16.5703125" style="12" customWidth="1"/>
    <col min="3" max="3" width="77.85546875" style="12" customWidth="1"/>
    <col min="4" max="4" width="5.140625" style="12" customWidth="1"/>
    <col min="5" max="5" width="6.140625" style="12" customWidth="1"/>
    <col min="6" max="6" width="5.140625" style="12" customWidth="1"/>
    <col min="7" max="7" width="5.5703125" style="12" customWidth="1"/>
    <col min="8" max="8" width="5.140625" style="12" customWidth="1"/>
    <col min="9" max="9" width="6.28515625" style="12" customWidth="1"/>
    <col min="10" max="11" width="5.5703125" style="12" customWidth="1"/>
    <col min="12" max="12" width="26.85546875" style="12" customWidth="1"/>
    <col min="13" max="13" width="8.5703125" style="12" customWidth="1"/>
    <col min="14" max="14" width="10.42578125" style="12" customWidth="1"/>
    <col min="15" max="15" width="13.140625" style="12" customWidth="1"/>
    <col min="16" max="16" width="10.5703125" style="12" customWidth="1"/>
    <col min="17" max="17" width="13.140625" style="12" customWidth="1"/>
    <col min="18" max="21" width="13.7109375" style="12" customWidth="1"/>
    <col min="22" max="22" width="10.42578125" style="12" bestFit="1" customWidth="1"/>
    <col min="23" max="23" width="7.85546875" style="12" customWidth="1"/>
    <col min="24" max="24" width="11.140625" style="12" customWidth="1"/>
    <col min="25" max="27" width="9.7109375" style="12" customWidth="1"/>
    <col min="28" max="16384" width="9.140625" style="12"/>
  </cols>
  <sheetData>
    <row r="1" spans="1:624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51">
        <f>COLUMN()</f>
        <v>25</v>
      </c>
      <c r="Z1" s="54"/>
      <c r="AA1" s="52"/>
    </row>
    <row r="2" spans="1:624" s="17" customFormat="1" ht="48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4" t="s">
        <v>16</v>
      </c>
      <c r="W2" s="15"/>
      <c r="X2" s="16"/>
      <c r="Y2" s="96" t="str">
        <f ca="1">IF(MOD(COLUMN(),3)=1, INDEX(Ind_ListeCharge,1+INT(COLUMNS($A:A)/3),1,1),"")</f>
        <v>DUPONT EDWARD</v>
      </c>
      <c r="Z2" s="97"/>
      <c r="AA2" s="98"/>
      <c r="AB2" s="96" t="str">
        <f ca="1">IF(MOD(COLUMN(),3)=1, INDEX(Ind_ListeCharge,1+INT(COLUMNS($A:D)/3),1,1),"")</f>
        <v>TARTENPION FREDERIC</v>
      </c>
      <c r="AC2" s="97"/>
      <c r="AD2" s="98"/>
      <c r="AE2" s="96" t="str">
        <f ca="1">IF(MOD(COLUMN(),3)=1, INDEX(Ind_ListeCharge,1+INT(COLUMNS($A:G)/3),1,1),"")</f>
        <v>PIERRE SEBASTIEN</v>
      </c>
      <c r="AF2" s="97"/>
      <c r="AG2" s="98"/>
      <c r="AH2" s="96" t="str">
        <f ca="1">IF(MOD(COLUMN(),3)=1, INDEX(Ind_ListeCharge,1+INT(COLUMNS($A:J)/3),1,1),"")</f>
        <v>PAUL HELENE</v>
      </c>
      <c r="AI2" s="97"/>
      <c r="AJ2" s="98"/>
      <c r="AK2" s="96" t="str">
        <f ca="1">IF(MOD(COLUMN(),3)=1, INDEX(Ind_ListeCharge,1+INT(COLUMNS($A:M)/3),1,1),"")</f>
        <v>JACQUE ANNE</v>
      </c>
      <c r="AL2" s="97"/>
      <c r="AM2" s="98"/>
      <c r="AN2" s="96" t="e">
        <f ca="1">IF(MOD(COLUMN(),3)=1, INDEX(Ind_ListeCharge,1+INT(COLUMNS($A:P)/3),1,1),"")</f>
        <v>#REF!</v>
      </c>
      <c r="AO2" s="97"/>
      <c r="AP2" s="98"/>
      <c r="AQ2" s="96" t="e">
        <f ca="1">IF(MOD(COLUMN(),3)=1, INDEX(Ind_ListeCharge,1+INT(COLUMNS($A:S)/3),1,1),"")</f>
        <v>#REF!</v>
      </c>
      <c r="AR2" s="97"/>
      <c r="AS2" s="98"/>
      <c r="AT2" s="96" t="e">
        <f ca="1">IF(MOD(COLUMN(),3)=1, INDEX(Ind_ListeCharge,1+INT(COLUMNS($A:V)/3),1,1),"")</f>
        <v>#REF!</v>
      </c>
      <c r="AU2" s="97"/>
      <c r="AV2" s="98"/>
      <c r="AW2" s="96" t="e">
        <f ca="1">IF(MOD(COLUMN(),3)=1, INDEX(Ind_ListeCharge,1+INT(COLUMNS($A:Y)/3),1,1),"")</f>
        <v>#REF!</v>
      </c>
      <c r="AX2" s="97"/>
      <c r="AY2" s="98"/>
      <c r="AZ2" s="96" t="e">
        <f ca="1">IF(MOD(COLUMN(),3)=1, INDEX(Ind_ListeCharge,1+INT(COLUMNS($A:AB)/3),1,1),"")</f>
        <v>#REF!</v>
      </c>
      <c r="BA2" s="97"/>
      <c r="BB2" s="98"/>
      <c r="BC2" s="96" t="e">
        <f ca="1">IF(MOD(COLUMN(),3)=1, INDEX(Ind_ListeCharge,1+INT(COLUMNS($A:AE)/3),1,1),"")</f>
        <v>#REF!</v>
      </c>
      <c r="BD2" s="97"/>
      <c r="BE2" s="98"/>
      <c r="BF2" s="96" t="e">
        <f ca="1">IF(MOD(COLUMN(),3)=1, INDEX(Ind_ListeCharge,1+INT(COLUMNS($A:AH)/3),1,1),"")</f>
        <v>#REF!</v>
      </c>
      <c r="BG2" s="97"/>
      <c r="BH2" s="98"/>
      <c r="BI2" s="96" t="e">
        <f ca="1">IF(MOD(COLUMN(),3)=1, INDEX(Ind_ListeCharge,1+INT(COLUMNS($A:AK)/3),1,1),"")</f>
        <v>#REF!</v>
      </c>
      <c r="BJ2" s="97"/>
      <c r="BK2" s="98"/>
      <c r="BL2" s="96" t="e">
        <f ca="1">IF(MOD(COLUMN(),3)=1, INDEX(Ind_ListeCharge,1+INT(COLUMNS($A:AN)/3),1,1),"")</f>
        <v>#REF!</v>
      </c>
      <c r="BM2" s="97"/>
      <c r="BN2" s="98"/>
      <c r="BO2" s="96" t="e">
        <f ca="1">IF(MOD(COLUMN(),3)=1, INDEX(Ind_ListeCharge,1+INT(COLUMNS($A:AQ)/3),1,1),"")</f>
        <v>#REF!</v>
      </c>
      <c r="BP2" s="97"/>
      <c r="BQ2" s="98"/>
      <c r="BR2" s="96" t="e">
        <f ca="1">IF(MOD(COLUMN(),3)=1, INDEX(Ind_ListeCharge,1+INT(COLUMNS($A:AT)/3),1,1),"")</f>
        <v>#REF!</v>
      </c>
      <c r="BS2" s="97"/>
      <c r="BT2" s="98"/>
      <c r="BU2" s="96" t="e">
        <f ca="1">IF(MOD(COLUMN(),3)=1, INDEX(Ind_ListeCharge,1+INT(COLUMNS($A:AW)/3),1,1),"")</f>
        <v>#REF!</v>
      </c>
      <c r="BV2" s="97"/>
      <c r="BW2" s="98"/>
      <c r="BX2" s="96" t="e">
        <f ca="1">IF(MOD(COLUMN(),3)=1, INDEX(Ind_ListeCharge,1+INT(COLUMNS($A:AZ)/3),1,1),"")</f>
        <v>#REF!</v>
      </c>
      <c r="BY2" s="97"/>
      <c r="BZ2" s="98"/>
      <c r="CA2" s="96" t="e">
        <f ca="1">IF(MOD(COLUMN(),3)=1, INDEX(Ind_ListeCharge,1+INT(COLUMNS($A:BC)/3),1,1),"")</f>
        <v>#REF!</v>
      </c>
      <c r="CB2" s="97"/>
      <c r="CC2" s="98"/>
      <c r="CD2" s="96" t="e">
        <f ca="1">IF(MOD(COLUMN(),3)=1, INDEX(Ind_ListeCharge,1+INT(COLUMNS($A:BF)/3),1,1),"")</f>
        <v>#REF!</v>
      </c>
      <c r="CE2" s="97"/>
      <c r="CF2" s="98"/>
      <c r="CG2" s="96" t="e">
        <f ca="1">IF(MOD(COLUMN(),3)=1, INDEX(Ind_ListeCharge,1+INT(COLUMNS($A:BI)/3),1,1),"")</f>
        <v>#REF!</v>
      </c>
      <c r="CH2" s="97"/>
      <c r="CI2" s="98"/>
      <c r="CJ2" s="96" t="e">
        <f ca="1">IF(MOD(COLUMN(),3)=1, INDEX(Ind_ListeCharge,1+INT(COLUMNS($A:BL)/3),1,1),"")</f>
        <v>#REF!</v>
      </c>
      <c r="CK2" s="97"/>
      <c r="CL2" s="98"/>
      <c r="CM2" s="96" t="e">
        <f ca="1">IF(MOD(COLUMN(),3)=1, INDEX(Ind_ListeCharge,1+INT(COLUMNS($A:BO)/3),1,1),"")</f>
        <v>#REF!</v>
      </c>
      <c r="CN2" s="97"/>
      <c r="CO2" s="98"/>
      <c r="CP2" s="96" t="e">
        <f ca="1">IF(MOD(COLUMN(),3)=1, INDEX(Ind_ListeCharge,1+INT(COLUMNS($A:BR)/3),1,1),"")</f>
        <v>#REF!</v>
      </c>
      <c r="CQ2" s="97"/>
      <c r="CR2" s="98"/>
      <c r="CS2" s="96" t="e">
        <f ca="1">IF(MOD(COLUMN(),3)=1, INDEX(Ind_ListeCharge,1+INT(COLUMNS($A:BU)/3),1,1),"")</f>
        <v>#REF!</v>
      </c>
      <c r="CT2" s="97"/>
      <c r="CU2" s="98"/>
      <c r="CV2" s="96" t="e">
        <f ca="1">IF(MOD(COLUMN(),3)=1, INDEX(Ind_ListeCharge,1+INT(COLUMNS($A:BX)/3),1,1),"")</f>
        <v>#REF!</v>
      </c>
      <c r="CW2" s="97"/>
      <c r="CX2" s="98"/>
      <c r="CY2" s="96" t="e">
        <f ca="1">IF(MOD(COLUMN(),3)=1, INDEX(Ind_ListeCharge,1+INT(COLUMNS($A:CA)/3),1,1),"")</f>
        <v>#REF!</v>
      </c>
      <c r="CZ2" s="97"/>
      <c r="DA2" s="98"/>
      <c r="DB2" s="96" t="e">
        <f ca="1">IF(MOD(COLUMN(),3)=1, INDEX(Ind_ListeCharge,1+INT(COLUMNS($A:CD)/3),1,1),"")</f>
        <v>#REF!</v>
      </c>
      <c r="DC2" s="97"/>
      <c r="DD2" s="98"/>
      <c r="DE2" s="96" t="e">
        <f ca="1">IF(MOD(COLUMN(),3)=1, INDEX(Ind_ListeCharge,1+INT(COLUMNS($A:CG)/3),1,1),"")</f>
        <v>#REF!</v>
      </c>
      <c r="DF2" s="97"/>
      <c r="DG2" s="98"/>
      <c r="DH2" s="96" t="e">
        <f ca="1">IF(MOD(COLUMN(),3)=1, INDEX(Ind_ListeCharge,1+INT(COLUMNS($A:CJ)/3),1,1),"")</f>
        <v>#REF!</v>
      </c>
      <c r="DI2" s="97"/>
      <c r="DJ2" s="98"/>
      <c r="DK2" s="96" t="e">
        <f ca="1">IF(MOD(COLUMN(),3)=1, INDEX(Ind_ListeCharge,1+INT(COLUMNS($A:CM)/3),1,1),"")</f>
        <v>#REF!</v>
      </c>
      <c r="DL2" s="97"/>
      <c r="DM2" s="98"/>
      <c r="DN2" s="96" t="e">
        <f ca="1">IF(MOD(COLUMN(),3)=1, INDEX(Ind_ListeCharge,1+INT(COLUMNS($A:CP)/3),1,1),"")</f>
        <v>#REF!</v>
      </c>
      <c r="DO2" s="97"/>
      <c r="DP2" s="98"/>
      <c r="DQ2" s="96" t="e">
        <f ca="1">IF(MOD(COLUMN(),3)=1, INDEX(Ind_ListeCharge,1+INT(COLUMNS($A:CS)/3),1,1),"")</f>
        <v>#REF!</v>
      </c>
      <c r="DR2" s="97"/>
      <c r="DS2" s="98"/>
      <c r="DT2" s="96" t="e">
        <f ca="1">IF(MOD(COLUMN(),3)=1, INDEX(Ind_ListeCharge,1+INT(COLUMNS($A:CV)/3),1,1),"")</f>
        <v>#REF!</v>
      </c>
      <c r="DU2" s="97"/>
      <c r="DV2" s="98"/>
      <c r="DW2" s="96" t="e">
        <f ca="1">IF(MOD(COLUMN(),3)=1, INDEX(Ind_ListeCharge,1+INT(COLUMNS($A:CY)/3),1,1),"")</f>
        <v>#REF!</v>
      </c>
      <c r="DX2" s="97"/>
      <c r="DY2" s="98"/>
      <c r="DZ2" s="96" t="e">
        <f ca="1">IF(MOD(COLUMN(),3)=1, INDEX(Ind_ListeCharge,1+INT(COLUMNS($A:DB)/3),1,1),"")</f>
        <v>#REF!</v>
      </c>
      <c r="EA2" s="97"/>
      <c r="EB2" s="98"/>
      <c r="EC2" s="96" t="e">
        <f ca="1">IF(MOD(COLUMN(),3)=1, INDEX(Ind_ListeCharge,1+INT(COLUMNS($A:DE)/3),1,1),"")</f>
        <v>#REF!</v>
      </c>
      <c r="ED2" s="97"/>
      <c r="EE2" s="98"/>
      <c r="EF2" s="96" t="e">
        <f ca="1">IF(MOD(COLUMN(),3)=1, INDEX(Ind_ListeCharge,1+INT(COLUMNS($A:DH)/3),1,1),"")</f>
        <v>#REF!</v>
      </c>
      <c r="EG2" s="97"/>
      <c r="EH2" s="98"/>
      <c r="EI2" s="96" t="e">
        <f ca="1">IF(MOD(COLUMN(),3)=1, INDEX(Ind_ListeCharge,1+INT(COLUMNS($A:DK)/3),1,1),"")</f>
        <v>#REF!</v>
      </c>
      <c r="EJ2" s="97"/>
      <c r="EK2" s="98"/>
      <c r="EL2" s="96" t="e">
        <f ca="1">IF(MOD(COLUMN(),3)=1, INDEX(Ind_ListeCharge,1+INT(COLUMNS($A:DN)/3),1,1),"")</f>
        <v>#REF!</v>
      </c>
      <c r="EM2" s="97"/>
      <c r="EN2" s="98"/>
      <c r="EO2" s="96" t="e">
        <f ca="1">IF(MOD(COLUMN(),3)=1, INDEX(Ind_ListeCharge,1+INT(COLUMNS($A:DQ)/3),1,1),"")</f>
        <v>#REF!</v>
      </c>
      <c r="EP2" s="97"/>
      <c r="EQ2" s="98"/>
      <c r="ER2" s="96" t="e">
        <f ca="1">IF(MOD(COLUMN(),3)=1, INDEX(Ind_ListeCharge,1+INT(COLUMNS($A:DT)/3),1,1),"")</f>
        <v>#REF!</v>
      </c>
      <c r="ES2" s="97"/>
      <c r="ET2" s="98"/>
      <c r="EU2" s="96" t="e">
        <f ca="1">IF(MOD(COLUMN(),3)=1, INDEX(Ind_ListeCharge,1+INT(COLUMNS($A:DW)/3),1,1),"")</f>
        <v>#REF!</v>
      </c>
      <c r="EV2" s="97"/>
      <c r="EW2" s="98"/>
      <c r="EX2" s="96" t="e">
        <f ca="1">IF(MOD(COLUMN(),3)=1, INDEX(Ind_ListeCharge,1+INT(COLUMNS($A:DZ)/3),1,1),"")</f>
        <v>#REF!</v>
      </c>
      <c r="EY2" s="97"/>
      <c r="EZ2" s="98"/>
      <c r="FA2" s="96" t="e">
        <f ca="1">IF(MOD(COLUMN(),3)=1, INDEX(Ind_ListeCharge,1+INT(COLUMNS($A:EC)/3),1,1),"")</f>
        <v>#REF!</v>
      </c>
      <c r="FB2" s="97"/>
      <c r="FC2" s="98"/>
      <c r="FD2" s="96" t="e">
        <f ca="1">IF(MOD(COLUMN(),3)=1, INDEX(Ind_ListeCharge,1+INT(COLUMNS($A:EF)/3),1,1),"")</f>
        <v>#REF!</v>
      </c>
      <c r="FE2" s="97"/>
      <c r="FF2" s="98"/>
      <c r="FG2" s="96" t="e">
        <f ca="1">IF(MOD(COLUMN(),3)=1, INDEX(Ind_ListeCharge,1+INT(COLUMNS($A:EI)/3),1,1),"")</f>
        <v>#REF!</v>
      </c>
      <c r="FH2" s="97"/>
      <c r="FI2" s="98"/>
      <c r="FJ2" s="96" t="e">
        <f ca="1">IF(MOD(COLUMN(),3)=1, INDEX(Ind_ListeCharge,1+INT(COLUMNS($A:EL)/3),1,1),"")</f>
        <v>#REF!</v>
      </c>
      <c r="FK2" s="97"/>
      <c r="FL2" s="98"/>
      <c r="FM2" s="96" t="e">
        <f ca="1">IF(MOD(COLUMN(),3)=1, INDEX(Ind_ListeCharge,1+INT(COLUMNS($A:EO)/3),1,1),"")</f>
        <v>#REF!</v>
      </c>
      <c r="FN2" s="97"/>
      <c r="FO2" s="98"/>
      <c r="FP2" s="96" t="e">
        <f ca="1">IF(MOD(COLUMN(),3)=1, INDEX(Ind_ListeCharge,1+INT(COLUMNS($A:ER)/3),1,1),"")</f>
        <v>#REF!</v>
      </c>
      <c r="FQ2" s="97"/>
      <c r="FR2" s="98"/>
      <c r="FS2" s="96" t="e">
        <f ca="1">IF(MOD(COLUMN(),3)=1, INDEX(Ind_ListeCharge,1+INT(COLUMNS($A:EU)/3),1,1),"")</f>
        <v>#REF!</v>
      </c>
      <c r="FT2" s="97"/>
      <c r="FU2" s="98"/>
      <c r="FV2" s="96" t="e">
        <f ca="1">IF(MOD(COLUMN(),3)=1, INDEX(Ind_ListeCharge,1+INT(COLUMNS($A:EX)/3),1,1),"")</f>
        <v>#REF!</v>
      </c>
      <c r="FW2" s="97"/>
      <c r="FX2" s="98"/>
      <c r="FY2" s="96" t="e">
        <f ca="1">IF(MOD(COLUMN(),3)=1, INDEX(Ind_ListeCharge,1+INT(COLUMNS($A:FA)/3),1,1),"")</f>
        <v>#REF!</v>
      </c>
      <c r="FZ2" s="97"/>
      <c r="GA2" s="98"/>
      <c r="GB2" s="96" t="e">
        <f ca="1">IF(MOD(COLUMN(),3)=1, INDEX(Ind_ListeCharge,1+INT(COLUMNS($A:FD)/3),1,1),"")</f>
        <v>#REF!</v>
      </c>
      <c r="GC2" s="97"/>
      <c r="GD2" s="98"/>
      <c r="GE2" s="96" t="e">
        <f ca="1">IF(MOD(COLUMN(),3)=1, INDEX(Ind_ListeCharge,1+INT(COLUMNS($A:FG)/3),1,1),"")</f>
        <v>#REF!</v>
      </c>
      <c r="GF2" s="97"/>
      <c r="GG2" s="98"/>
      <c r="GH2" s="96" t="e">
        <f ca="1">IF(MOD(COLUMN(),3)=1, INDEX(Ind_ListeCharge,1+INT(COLUMNS($A:FJ)/3),1,1),"")</f>
        <v>#REF!</v>
      </c>
      <c r="GI2" s="97"/>
      <c r="GJ2" s="98"/>
      <c r="GK2" s="96" t="e">
        <f ca="1">IF(MOD(COLUMN(),3)=1, INDEX(Ind_ListeCharge,1+INT(COLUMNS($A:FM)/3),1,1),"")</f>
        <v>#REF!</v>
      </c>
      <c r="GL2" s="97"/>
      <c r="GM2" s="98"/>
      <c r="GN2" s="96" t="e">
        <f ca="1">IF(MOD(COLUMN(),3)=1, INDEX(Ind_ListeCharge,1+INT(COLUMNS($A:FP)/3),1,1),"")</f>
        <v>#REF!</v>
      </c>
      <c r="GO2" s="97"/>
      <c r="GP2" s="98"/>
      <c r="GQ2" s="96" t="e">
        <f ca="1">IF(MOD(COLUMN(),3)=1, INDEX(Ind_ListeCharge,1+INT(COLUMNS($A:FS)/3),1,1),"")</f>
        <v>#REF!</v>
      </c>
      <c r="GR2" s="97"/>
      <c r="GS2" s="98"/>
      <c r="GT2" s="96" t="e">
        <f ca="1">IF(MOD(COLUMN(),3)=1, INDEX(Ind_ListeCharge,1+INT(COLUMNS($A:FV)/3),1,1),"")</f>
        <v>#REF!</v>
      </c>
      <c r="GU2" s="97"/>
      <c r="GV2" s="98"/>
      <c r="GW2" s="96" t="e">
        <f ca="1">IF(MOD(COLUMN(),3)=1, INDEX(Ind_ListeCharge,1+INT(COLUMNS($A:FY)/3),1,1),"")</f>
        <v>#REF!</v>
      </c>
      <c r="GX2" s="97"/>
      <c r="GY2" s="98"/>
      <c r="GZ2" s="96" t="e">
        <f ca="1">IF(MOD(COLUMN(),3)=1, INDEX(Ind_ListeCharge,1+INT(COLUMNS($A:GB)/3),1,1),"")</f>
        <v>#REF!</v>
      </c>
      <c r="HA2" s="97"/>
      <c r="HB2" s="98"/>
      <c r="HC2" s="96" t="e">
        <f ca="1">IF(MOD(COLUMN(),3)=1, INDEX(Ind_ListeCharge,1+INT(COLUMNS($A:GE)/3),1,1),"")</f>
        <v>#REF!</v>
      </c>
      <c r="HD2" s="97"/>
      <c r="HE2" s="98"/>
      <c r="HF2" s="96" t="e">
        <f ca="1">IF(MOD(COLUMN(),3)=1, INDEX(Ind_ListeCharge,1+INT(COLUMNS($A:GH)/3),1,1),"")</f>
        <v>#REF!</v>
      </c>
      <c r="HG2" s="97"/>
      <c r="HH2" s="98"/>
      <c r="HI2" s="96" t="e">
        <f ca="1">IF(MOD(COLUMN(),3)=1, INDEX(Ind_ListeCharge,1+INT(COLUMNS($A:GK)/3),1,1),"")</f>
        <v>#REF!</v>
      </c>
      <c r="HJ2" s="97"/>
      <c r="HK2" s="98"/>
      <c r="HL2" s="96" t="e">
        <f ca="1">IF(MOD(COLUMN(),3)=1, INDEX(Ind_ListeCharge,1+INT(COLUMNS($A:GN)/3),1,1),"")</f>
        <v>#REF!</v>
      </c>
      <c r="HM2" s="97"/>
      <c r="HN2" s="98"/>
      <c r="HO2" s="96" t="e">
        <f ca="1">IF(MOD(COLUMN(),3)=1, INDEX(Ind_ListeCharge,1+INT(COLUMNS($A:GQ)/3),1,1),"")</f>
        <v>#REF!</v>
      </c>
      <c r="HP2" s="97"/>
      <c r="HQ2" s="98"/>
      <c r="HR2" s="96" t="e">
        <f ca="1">IF(MOD(COLUMN(),3)=1, INDEX(Ind_ListeCharge,1+INT(COLUMNS($A:GT)/3),1,1),"")</f>
        <v>#REF!</v>
      </c>
      <c r="HS2" s="97"/>
      <c r="HT2" s="98"/>
      <c r="HU2" s="96" t="e">
        <f ca="1">IF(MOD(COLUMN(),3)=1, INDEX(Ind_ListeCharge,1+INT(COLUMNS($A:GW)/3),1,1),"")</f>
        <v>#REF!</v>
      </c>
      <c r="HV2" s="97"/>
      <c r="HW2" s="98"/>
      <c r="HX2" s="96" t="e">
        <f ca="1">IF(MOD(COLUMN(),3)=1, INDEX(Ind_ListeCharge,1+INT(COLUMNS($A:GZ)/3),1,1),"")</f>
        <v>#REF!</v>
      </c>
      <c r="HY2" s="97"/>
      <c r="HZ2" s="98"/>
      <c r="IA2" s="96" t="e">
        <f ca="1">IF(MOD(COLUMN(),3)=1, INDEX(Ind_ListeCharge,1+INT(COLUMNS($A:HC)/3),1,1),"")</f>
        <v>#REF!</v>
      </c>
      <c r="IB2" s="97"/>
      <c r="IC2" s="98"/>
      <c r="ID2" s="96" t="e">
        <f ca="1">IF(MOD(COLUMN(),3)=1, INDEX(Ind_ListeCharge,1+INT(COLUMNS($A:HF)/3),1,1),"")</f>
        <v>#REF!</v>
      </c>
      <c r="IE2" s="97"/>
      <c r="IF2" s="98"/>
      <c r="IG2" s="96" t="e">
        <f ca="1">IF(MOD(COLUMN(),3)=1, INDEX(Ind_ListeCharge,1+INT(COLUMNS($A:HI)/3),1,1),"")</f>
        <v>#REF!</v>
      </c>
      <c r="IH2" s="97"/>
      <c r="II2" s="98"/>
      <c r="IJ2" s="96" t="e">
        <f ca="1">IF(MOD(COLUMN(),3)=1, INDEX(Ind_ListeCharge,1+INT(COLUMNS($A:HL)/3),1,1),"")</f>
        <v>#REF!</v>
      </c>
      <c r="IK2" s="97"/>
      <c r="IL2" s="98"/>
      <c r="IM2" s="96" t="e">
        <f ca="1">IF(MOD(COLUMN(),3)=1, INDEX(Ind_ListeCharge,1+INT(COLUMNS($A:HO)/3),1,1),"")</f>
        <v>#REF!</v>
      </c>
      <c r="IN2" s="97"/>
      <c r="IO2" s="98"/>
      <c r="IP2" s="96" t="e">
        <f ca="1">IF(MOD(COLUMN(),3)=1, INDEX(Ind_ListeCharge,1+INT(COLUMNS($A:HR)/3),1,1),"")</f>
        <v>#REF!</v>
      </c>
      <c r="IQ2" s="97"/>
      <c r="IR2" s="98"/>
      <c r="IS2" s="96" t="e">
        <f ca="1">IF(MOD(COLUMN(),3)=1, INDEX(Ind_ListeCharge,1+INT(COLUMNS($A:HU)/3),1,1),"")</f>
        <v>#REF!</v>
      </c>
      <c r="IT2" s="97"/>
      <c r="IU2" s="98"/>
      <c r="IV2" s="96" t="e">
        <f ca="1">IF(MOD(COLUMN(),3)=1, INDEX(Ind_ListeCharge,1+INT(COLUMNS($A:HX)/3),1,1),"")</f>
        <v>#REF!</v>
      </c>
      <c r="IW2" s="97"/>
      <c r="IX2" s="98"/>
      <c r="IY2" s="96" t="e">
        <f ca="1">IF(MOD(COLUMN(),3)=1, INDEX(Ind_ListeCharge,1+INT(COLUMNS($A:IA)/3),1,1),"")</f>
        <v>#REF!</v>
      </c>
      <c r="IZ2" s="97"/>
      <c r="JA2" s="98"/>
      <c r="JB2" s="96" t="e">
        <f ca="1">IF(MOD(COLUMN(),3)=1, INDEX(Ind_ListeCharge,1+INT(COLUMNS($A:ID)/3),1,1),"")</f>
        <v>#REF!</v>
      </c>
      <c r="JC2" s="97"/>
      <c r="JD2" s="98"/>
      <c r="JE2" s="96" t="e">
        <f ca="1">IF(MOD(COLUMN(),3)=1, INDEX(Ind_ListeCharge,1+INT(COLUMNS($A:IG)/3),1,1),"")</f>
        <v>#REF!</v>
      </c>
      <c r="JF2" s="97"/>
      <c r="JG2" s="98"/>
      <c r="JH2" s="96" t="e">
        <f ca="1">IF(MOD(COLUMN(),3)=1, INDEX(Ind_ListeCharge,1+INT(COLUMNS($A:IJ)/3),1,1),"")</f>
        <v>#REF!</v>
      </c>
      <c r="JI2" s="97"/>
      <c r="JJ2" s="98"/>
      <c r="JK2" s="96" t="e">
        <f ca="1">IF(MOD(COLUMN(),3)=1, INDEX(Ind_ListeCharge,1+INT(COLUMNS($A:IM)/3),1,1),"")</f>
        <v>#REF!</v>
      </c>
      <c r="JL2" s="97"/>
      <c r="JM2" s="98"/>
      <c r="JN2" s="96" t="e">
        <f ca="1">IF(MOD(COLUMN(),3)=1, INDEX(Ind_ListeCharge,1+INT(COLUMNS($A:IP)/3),1,1),"")</f>
        <v>#REF!</v>
      </c>
      <c r="JO2" s="97"/>
      <c r="JP2" s="98"/>
      <c r="JQ2" s="96" t="e">
        <f ca="1">IF(MOD(COLUMN(),3)=1, INDEX(Ind_ListeCharge,1+INT(COLUMNS($A:IS)/3),1,1),"")</f>
        <v>#REF!</v>
      </c>
      <c r="JR2" s="97"/>
      <c r="JS2" s="98"/>
      <c r="JT2" s="96" t="e">
        <f ca="1">IF(MOD(COLUMN(),3)=1, INDEX(Ind_ListeCharge,1+INT(COLUMNS($A:IV)/3),1,1),"")</f>
        <v>#REF!</v>
      </c>
      <c r="JU2" s="97"/>
      <c r="JV2" s="98"/>
      <c r="JW2" s="96" t="e">
        <f ca="1">IF(MOD(COLUMN(),3)=1, INDEX(Ind_ListeCharge,1+INT(COLUMNS($A:IY)/3),1,1),"")</f>
        <v>#REF!</v>
      </c>
      <c r="JX2" s="97"/>
      <c r="JY2" s="98"/>
      <c r="JZ2" s="96" t="e">
        <f ca="1">IF(MOD(COLUMN(),3)=1, INDEX(Ind_ListeCharge,1+INT(COLUMNS($A:JB)/3),1,1),"")</f>
        <v>#REF!</v>
      </c>
      <c r="KA2" s="97"/>
      <c r="KB2" s="98"/>
      <c r="KC2" s="96" t="e">
        <f ca="1">IF(MOD(COLUMN(),3)=1, INDEX(Ind_ListeCharge,1+INT(COLUMNS($A:JE)/3),1,1),"")</f>
        <v>#REF!</v>
      </c>
      <c r="KD2" s="97"/>
      <c r="KE2" s="98"/>
      <c r="KF2" s="96" t="e">
        <f ca="1">IF(MOD(COLUMN(),3)=1, INDEX(Ind_ListeCharge,1+INT(COLUMNS($A:JH)/3),1,1),"")</f>
        <v>#REF!</v>
      </c>
      <c r="KG2" s="97"/>
      <c r="KH2" s="98"/>
      <c r="KI2" s="96" t="e">
        <f ca="1">IF(MOD(COLUMN(),3)=1, INDEX(Ind_ListeCharge,1+INT(COLUMNS($A:JK)/3),1,1),"")</f>
        <v>#REF!</v>
      </c>
      <c r="KJ2" s="97"/>
      <c r="KK2" s="98"/>
      <c r="KL2" s="96" t="e">
        <f ca="1">IF(MOD(COLUMN(),3)=1, INDEX(Ind_ListeCharge,1+INT(COLUMNS($A:JN)/3),1,1),"")</f>
        <v>#REF!</v>
      </c>
      <c r="KM2" s="97"/>
      <c r="KN2" s="98"/>
      <c r="KO2" s="96" t="e">
        <f ca="1">IF(MOD(COLUMN(),3)=1, INDEX(Ind_ListeCharge,1+INT(COLUMNS($A:JQ)/3),1,1),"")</f>
        <v>#REF!</v>
      </c>
      <c r="KP2" s="97"/>
      <c r="KQ2" s="98"/>
      <c r="KR2" s="96" t="e">
        <f ca="1">IF(MOD(COLUMN(),3)=1, INDEX(Ind_ListeCharge,1+INT(COLUMNS($A:JT)/3),1,1),"")</f>
        <v>#REF!</v>
      </c>
      <c r="KS2" s="97"/>
      <c r="KT2" s="98"/>
      <c r="KU2" s="96" t="e">
        <f ca="1">IF(MOD(COLUMN(),3)=1, INDEX(Ind_ListeCharge,1+INT(COLUMNS($A:JW)/3),1,1),"")</f>
        <v>#REF!</v>
      </c>
      <c r="KV2" s="97"/>
      <c r="KW2" s="98"/>
      <c r="KX2" s="96" t="e">
        <f ca="1">IF(MOD(COLUMN(),3)=1, INDEX(Ind_ListeCharge,1+INT(COLUMNS($A:JZ)/3),1,1),"")</f>
        <v>#REF!</v>
      </c>
      <c r="KY2" s="97"/>
      <c r="KZ2" s="98"/>
      <c r="LA2" s="96" t="e">
        <f ca="1">IF(MOD(COLUMN(),3)=1, INDEX(Ind_ListeCharge,1+INT(COLUMNS($A:KC)/3),1,1),"")</f>
        <v>#REF!</v>
      </c>
      <c r="LB2" s="97"/>
      <c r="LC2" s="98"/>
      <c r="LD2" s="96" t="e">
        <f ca="1">IF(MOD(COLUMN(),3)=1, INDEX(Ind_ListeCharge,1+INT(COLUMNS($A:KF)/3),1,1),"")</f>
        <v>#REF!</v>
      </c>
      <c r="LE2" s="97"/>
      <c r="LF2" s="98"/>
      <c r="LG2" s="96" t="e">
        <f ca="1">IF(MOD(COLUMN(),3)=1, INDEX(Ind_ListeCharge,1+INT(COLUMNS($A:KI)/3),1,1),"")</f>
        <v>#REF!</v>
      </c>
      <c r="LH2" s="97"/>
      <c r="LI2" s="98"/>
      <c r="LJ2" s="96" t="e">
        <f ca="1">IF(MOD(COLUMN(),3)=1, INDEX(Ind_ListeCharge,1+INT(COLUMNS($A:KL)/3),1,1),"")</f>
        <v>#REF!</v>
      </c>
      <c r="LK2" s="97"/>
      <c r="LL2" s="98"/>
      <c r="LM2" s="96" t="e">
        <f ca="1">IF(MOD(COLUMN(),3)=1, INDEX(Ind_ListeCharge,1+INT(COLUMNS($A:KO)/3),1,1),"")</f>
        <v>#REF!</v>
      </c>
      <c r="LN2" s="97"/>
      <c r="LO2" s="98"/>
      <c r="LP2" s="96" t="e">
        <f ca="1">IF(MOD(COLUMN(),3)=1, INDEX(Ind_ListeCharge,1+INT(COLUMNS($A:KR)/3),1,1),"")</f>
        <v>#REF!</v>
      </c>
      <c r="LQ2" s="97"/>
      <c r="LR2" s="98"/>
      <c r="LS2" s="96" t="e">
        <f ca="1">IF(MOD(COLUMN(),3)=1, INDEX(Ind_ListeCharge,1+INT(COLUMNS($A:KU)/3),1,1),"")</f>
        <v>#REF!</v>
      </c>
      <c r="LT2" s="97"/>
      <c r="LU2" s="98"/>
      <c r="LV2" s="96" t="e">
        <f ca="1">IF(MOD(COLUMN(),3)=1, INDEX(Ind_ListeCharge,1+INT(COLUMNS($A:KX)/3),1,1),"")</f>
        <v>#REF!</v>
      </c>
      <c r="LW2" s="97"/>
      <c r="LX2" s="98"/>
      <c r="LY2" s="96" t="e">
        <f ca="1">IF(MOD(COLUMN(),3)=1, INDEX(Ind_ListeCharge,1+INT(COLUMNS($A:LA)/3),1,1),"")</f>
        <v>#REF!</v>
      </c>
      <c r="LZ2" s="97"/>
      <c r="MA2" s="98"/>
      <c r="MB2" s="96" t="e">
        <f ca="1">IF(MOD(COLUMN(),3)=1, INDEX(Ind_ListeCharge,1+INT(COLUMNS($A:LD)/3),1,1),"")</f>
        <v>#REF!</v>
      </c>
      <c r="MC2" s="97"/>
      <c r="MD2" s="98"/>
      <c r="ME2" s="96" t="e">
        <f ca="1">IF(MOD(COLUMN(),3)=1, INDEX(Ind_ListeCharge,1+INT(COLUMNS($A:LG)/3),1,1),"")</f>
        <v>#REF!</v>
      </c>
      <c r="MF2" s="97"/>
      <c r="MG2" s="98"/>
      <c r="MH2" s="96" t="e">
        <f ca="1">IF(MOD(COLUMN(),3)=1, INDEX(Ind_ListeCharge,1+INT(COLUMNS($A:LJ)/3),1,1),"")</f>
        <v>#REF!</v>
      </c>
      <c r="MI2" s="97"/>
      <c r="MJ2" s="98"/>
      <c r="MK2" s="96" t="e">
        <f ca="1">IF(MOD(COLUMN(),3)=1, INDEX(Ind_ListeCharge,1+INT(COLUMNS($A:LM)/3),1,1),"")</f>
        <v>#REF!</v>
      </c>
      <c r="ML2" s="97"/>
      <c r="MM2" s="98"/>
      <c r="MN2" s="96" t="e">
        <f ca="1">IF(MOD(COLUMN(),3)=1, INDEX(Ind_ListeCharge,1+INT(COLUMNS($A:LP)/3),1,1),"")</f>
        <v>#REF!</v>
      </c>
      <c r="MO2" s="97"/>
      <c r="MP2" s="98"/>
      <c r="MQ2" s="96" t="e">
        <f ca="1">IF(MOD(COLUMN(),3)=1, INDEX(Ind_ListeCharge,1+INT(COLUMNS($A:LS)/3),1,1),"")</f>
        <v>#REF!</v>
      </c>
      <c r="MR2" s="97"/>
      <c r="MS2" s="98"/>
      <c r="MT2" s="96" t="e">
        <f ca="1">IF(MOD(COLUMN(),3)=1, INDEX(Ind_ListeCharge,1+INT(COLUMNS($A:LV)/3),1,1),"")</f>
        <v>#REF!</v>
      </c>
      <c r="MU2" s="97"/>
      <c r="MV2" s="98"/>
      <c r="MW2" s="96" t="e">
        <f ca="1">IF(MOD(COLUMN(),3)=1, INDEX(Ind_ListeCharge,1+INT(COLUMNS($A:LY)/3),1,1),"")</f>
        <v>#REF!</v>
      </c>
      <c r="MX2" s="97"/>
      <c r="MY2" s="98"/>
      <c r="MZ2" s="96" t="e">
        <f ca="1">IF(MOD(COLUMN(),3)=1, INDEX(Ind_ListeCharge,1+INT(COLUMNS($A:MB)/3),1,1),"")</f>
        <v>#REF!</v>
      </c>
      <c r="NA2" s="97"/>
      <c r="NB2" s="98"/>
      <c r="NC2" s="96" t="e">
        <f ca="1">IF(MOD(COLUMN(),3)=1, INDEX(Ind_ListeCharge,1+INT(COLUMNS($A:ME)/3),1,1),"")</f>
        <v>#REF!</v>
      </c>
      <c r="ND2" s="97"/>
      <c r="NE2" s="98"/>
      <c r="NF2" s="96" t="e">
        <f ca="1">IF(MOD(COLUMN(),3)=1, INDEX(Ind_ListeCharge,1+INT(COLUMNS($A:MH)/3),1,1),"")</f>
        <v>#REF!</v>
      </c>
      <c r="NG2" s="97"/>
      <c r="NH2" s="98"/>
      <c r="NI2" s="96" t="e">
        <f ca="1">IF(MOD(COLUMN(),3)=1, INDEX(Ind_ListeCharge,1+INT(COLUMNS($A:MK)/3),1,1),"")</f>
        <v>#REF!</v>
      </c>
      <c r="NJ2" s="97"/>
      <c r="NK2" s="98"/>
      <c r="NL2" s="96" t="e">
        <f ca="1">IF(MOD(COLUMN(),3)=1, INDEX(Ind_ListeCharge,1+INT(COLUMNS($A:MN)/3),1,1),"")</f>
        <v>#REF!</v>
      </c>
      <c r="NM2" s="97"/>
      <c r="NN2" s="98"/>
      <c r="NO2" s="96" t="e">
        <f ca="1">IF(MOD(COLUMN(),3)=1, INDEX(Ind_ListeCharge,1+INT(COLUMNS($A:MQ)/3),1,1),"")</f>
        <v>#REF!</v>
      </c>
      <c r="NP2" s="97"/>
      <c r="NQ2" s="98"/>
      <c r="NR2" s="96" t="e">
        <f ca="1">IF(MOD(COLUMN(),3)=1, INDEX(Ind_ListeCharge,1+INT(COLUMNS($A:MT)/3),1,1),"")</f>
        <v>#REF!</v>
      </c>
      <c r="NS2" s="97"/>
      <c r="NT2" s="98"/>
      <c r="NU2" s="96" t="e">
        <f ca="1">IF(MOD(COLUMN(),3)=1, INDEX(Ind_ListeCharge,1+INT(COLUMNS($A:MW)/3),1,1),"")</f>
        <v>#REF!</v>
      </c>
      <c r="NV2" s="97"/>
      <c r="NW2" s="98"/>
      <c r="NX2" s="96" t="e">
        <f ca="1">IF(MOD(COLUMN(),3)=1, INDEX(Ind_ListeCharge,1+INT(COLUMNS($A:MZ)/3),1,1),"")</f>
        <v>#REF!</v>
      </c>
      <c r="NY2" s="97"/>
      <c r="NZ2" s="98"/>
      <c r="OA2" s="96" t="e">
        <f ca="1">IF(MOD(COLUMN(),3)=1, INDEX(Ind_ListeCharge,1+INT(COLUMNS($A:NC)/3),1,1),"")</f>
        <v>#REF!</v>
      </c>
      <c r="OB2" s="97"/>
      <c r="OC2" s="98"/>
      <c r="OD2" s="96" t="e">
        <f ca="1">IF(MOD(COLUMN(),3)=1, INDEX(Ind_ListeCharge,1+INT(COLUMNS($A:NF)/3),1,1),"")</f>
        <v>#REF!</v>
      </c>
      <c r="OE2" s="97"/>
      <c r="OF2" s="98"/>
      <c r="OG2" s="96" t="e">
        <f ca="1">IF(MOD(COLUMN(),3)=1, INDEX(Ind_ListeCharge,1+INT(COLUMNS($A:NI)/3),1,1),"")</f>
        <v>#REF!</v>
      </c>
      <c r="OH2" s="97"/>
      <c r="OI2" s="98"/>
      <c r="OJ2" s="96" t="e">
        <f ca="1">IF(MOD(COLUMN(),3)=1, INDEX(Ind_ListeCharge,1+INT(COLUMNS($A:NL)/3),1,1),"")</f>
        <v>#REF!</v>
      </c>
      <c r="OK2" s="97"/>
      <c r="OL2" s="98"/>
      <c r="OM2" s="96" t="e">
        <f ca="1">IF(MOD(COLUMN(),3)=1, INDEX(Ind_ListeCharge,1+INT(COLUMNS($A:NO)/3),1,1),"")</f>
        <v>#REF!</v>
      </c>
      <c r="ON2" s="97"/>
      <c r="OO2" s="98"/>
      <c r="OP2" s="96" t="e">
        <f ca="1">IF(MOD(COLUMN(),3)=1, INDEX(Ind_ListeCharge,1+INT(COLUMNS($A:NR)/3),1,1),"")</f>
        <v>#REF!</v>
      </c>
      <c r="OQ2" s="97"/>
      <c r="OR2" s="98"/>
      <c r="OS2" s="96" t="e">
        <f ca="1">IF(MOD(COLUMN(),3)=1, INDEX(Ind_ListeCharge,1+INT(COLUMNS($A:NU)/3),1,1),"")</f>
        <v>#REF!</v>
      </c>
      <c r="OT2" s="97"/>
      <c r="OU2" s="98"/>
      <c r="OV2" s="96" t="e">
        <f ca="1">IF(MOD(COLUMN(),3)=1, INDEX(Ind_ListeCharge,1+INT(COLUMNS($A:NX)/3),1,1),"")</f>
        <v>#REF!</v>
      </c>
      <c r="OW2" s="97"/>
      <c r="OX2" s="98"/>
      <c r="OY2" s="96" t="e">
        <f ca="1">IF(MOD(COLUMN(),3)=1, INDEX(Ind_ListeCharge,1+INT(COLUMNS($A:OA)/3),1,1),"")</f>
        <v>#REF!</v>
      </c>
      <c r="OZ2" s="97"/>
      <c r="PA2" s="98"/>
      <c r="PB2" s="96" t="e">
        <f ca="1">IF(MOD(COLUMN(),3)=1, INDEX(Ind_ListeCharge,1+INT(COLUMNS($A:OD)/3),1,1),"")</f>
        <v>#REF!</v>
      </c>
      <c r="PC2" s="97"/>
      <c r="PD2" s="98"/>
      <c r="PE2" s="96" t="e">
        <f ca="1">IF(MOD(COLUMN(),3)=1, INDEX(Ind_ListeCharge,1+INT(COLUMNS($A:OG)/3),1,1),"")</f>
        <v>#REF!</v>
      </c>
      <c r="PF2" s="97"/>
      <c r="PG2" s="98"/>
      <c r="PH2" s="96" t="e">
        <f ca="1">IF(MOD(COLUMN(),3)=1, INDEX(Ind_ListeCharge,1+INT(COLUMNS($A:OJ)/3),1,1),"")</f>
        <v>#REF!</v>
      </c>
      <c r="PI2" s="97"/>
      <c r="PJ2" s="98"/>
      <c r="PK2" s="96" t="e">
        <f ca="1">IF(MOD(COLUMN(),3)=1, INDEX(Ind_ListeCharge,1+INT(COLUMNS($A:OM)/3),1,1),"")</f>
        <v>#REF!</v>
      </c>
      <c r="PL2" s="97"/>
      <c r="PM2" s="98"/>
      <c r="PN2" s="96" t="e">
        <f ca="1">IF(MOD(COLUMN(),3)=1, INDEX(Ind_ListeCharge,1+INT(COLUMNS($A:OP)/3),1,1),"")</f>
        <v>#REF!</v>
      </c>
      <c r="PO2" s="97"/>
      <c r="PP2" s="98"/>
      <c r="PQ2" s="96" t="e">
        <f ca="1">IF(MOD(COLUMN(),3)=1, INDEX(Ind_ListeCharge,1+INT(COLUMNS($A:OS)/3),1,1),"")</f>
        <v>#REF!</v>
      </c>
      <c r="PR2" s="97"/>
      <c r="PS2" s="98"/>
      <c r="PT2" s="96" t="e">
        <f ca="1">IF(MOD(COLUMN(),3)=1, INDEX(Ind_ListeCharge,1+INT(COLUMNS($A:OV)/3),1,1),"")</f>
        <v>#REF!</v>
      </c>
      <c r="PU2" s="97"/>
      <c r="PV2" s="98"/>
      <c r="PW2" s="96" t="e">
        <f ca="1">IF(MOD(COLUMN(),3)=1, INDEX(Ind_ListeCharge,1+INT(COLUMNS($A:OY)/3),1,1),"")</f>
        <v>#REF!</v>
      </c>
      <c r="PX2" s="97"/>
      <c r="PY2" s="98"/>
      <c r="PZ2" s="96" t="e">
        <f ca="1">IF(MOD(COLUMN(),3)=1, INDEX(Ind_ListeCharge,1+INT(COLUMNS($A:PB)/3),1,1),"")</f>
        <v>#REF!</v>
      </c>
      <c r="QA2" s="97"/>
      <c r="QB2" s="98"/>
      <c r="QC2" s="96" t="e">
        <f ca="1">IF(MOD(COLUMN(),3)=1, INDEX(Ind_ListeCharge,1+INT(COLUMNS($A:PE)/3),1,1),"")</f>
        <v>#REF!</v>
      </c>
      <c r="QD2" s="97"/>
      <c r="QE2" s="98"/>
      <c r="QF2" s="96" t="e">
        <f ca="1">IF(MOD(COLUMN(),3)=1, INDEX(Ind_ListeCharge,1+INT(COLUMNS($A:PH)/3),1,1),"")</f>
        <v>#REF!</v>
      </c>
      <c r="QG2" s="97"/>
      <c r="QH2" s="98"/>
      <c r="QI2" s="96" t="e">
        <f ca="1">IF(MOD(COLUMN(),3)=1, INDEX(Ind_ListeCharge,1+INT(COLUMNS($A:PK)/3),1,1),"")</f>
        <v>#REF!</v>
      </c>
      <c r="QJ2" s="97"/>
      <c r="QK2" s="98"/>
      <c r="QL2" s="96" t="e">
        <f ca="1">IF(MOD(COLUMN(),3)=1, INDEX(Ind_ListeCharge,1+INT(COLUMNS($A:PN)/3),1,1),"")</f>
        <v>#REF!</v>
      </c>
      <c r="QM2" s="97"/>
      <c r="QN2" s="98"/>
      <c r="QO2" s="96" t="e">
        <f ca="1">IF(MOD(COLUMN(),3)=1, INDEX(Ind_ListeCharge,1+INT(COLUMNS($A:PQ)/3),1,1),"")</f>
        <v>#REF!</v>
      </c>
      <c r="QP2" s="97"/>
      <c r="QQ2" s="98"/>
      <c r="QR2" s="96" t="e">
        <f ca="1">IF(MOD(COLUMN(),3)=1, INDEX(Ind_ListeCharge,1+INT(COLUMNS($A:PT)/3),1,1),"")</f>
        <v>#REF!</v>
      </c>
      <c r="QS2" s="97"/>
      <c r="QT2" s="98"/>
      <c r="QU2" s="96" t="e">
        <f ca="1">IF(MOD(COLUMN(),3)=1, INDEX(Ind_ListeCharge,1+INT(COLUMNS($A:PW)/3),1,1),"")</f>
        <v>#REF!</v>
      </c>
      <c r="QV2" s="97"/>
      <c r="QW2" s="98"/>
      <c r="QX2" s="96" t="e">
        <f ca="1">IF(MOD(COLUMN(),3)=1, INDEX(Ind_ListeCharge,1+INT(COLUMNS($A:PZ)/3),1,1),"")</f>
        <v>#REF!</v>
      </c>
      <c r="QY2" s="97"/>
      <c r="QZ2" s="98"/>
      <c r="RA2" s="96" t="e">
        <f ca="1">IF(MOD(COLUMN(),3)=1, INDEX(Ind_ListeCharge,1+INT(COLUMNS($A:QC)/3),1,1),"")</f>
        <v>#REF!</v>
      </c>
      <c r="RB2" s="97"/>
      <c r="RC2" s="98"/>
      <c r="RD2" s="96" t="e">
        <f ca="1">IF(MOD(COLUMN(),3)=1, INDEX(Ind_ListeCharge,1+INT(COLUMNS($A:QF)/3),1,1),"")</f>
        <v>#REF!</v>
      </c>
      <c r="RE2" s="97"/>
      <c r="RF2" s="98"/>
      <c r="RG2" s="96" t="e">
        <f ca="1">IF(MOD(COLUMN(),3)=1, INDEX(Ind_ListeCharge,1+INT(COLUMNS($A:QI)/3),1,1),"")</f>
        <v>#REF!</v>
      </c>
      <c r="RH2" s="97"/>
      <c r="RI2" s="98"/>
      <c r="RJ2" s="96" t="e">
        <f ca="1">IF(MOD(COLUMN(),3)=1, INDEX(Ind_ListeCharge,1+INT(COLUMNS($A:QL)/3),1,1),"")</f>
        <v>#REF!</v>
      </c>
      <c r="RK2" s="97"/>
      <c r="RL2" s="98"/>
      <c r="RM2" s="96" t="e">
        <f ca="1">IF(MOD(COLUMN(),3)=1, INDEX(Ind_ListeCharge,1+INT(COLUMNS($A:QO)/3),1,1),"")</f>
        <v>#REF!</v>
      </c>
      <c r="RN2" s="97"/>
      <c r="RO2" s="98"/>
      <c r="RP2" s="96" t="e">
        <f ca="1">IF(MOD(COLUMN(),3)=1, INDEX(Ind_ListeCharge,1+INT(COLUMNS($A:QR)/3),1,1),"")</f>
        <v>#REF!</v>
      </c>
      <c r="RQ2" s="97"/>
      <c r="RR2" s="98"/>
      <c r="RS2" s="96" t="e">
        <f ca="1">IF(MOD(COLUMN(),3)=1, INDEX(Ind_ListeCharge,1+INT(COLUMNS($A:QU)/3),1,1),"")</f>
        <v>#REF!</v>
      </c>
      <c r="RT2" s="97"/>
      <c r="RU2" s="98"/>
      <c r="RV2" s="96" t="e">
        <f ca="1">IF(MOD(COLUMN(),3)=1, INDEX(Ind_ListeCharge,1+INT(COLUMNS($A:QX)/3),1,1),"")</f>
        <v>#REF!</v>
      </c>
      <c r="RW2" s="97"/>
      <c r="RX2" s="98"/>
      <c r="RY2" s="96" t="e">
        <f ca="1">IF(MOD(COLUMN(),3)=1, INDEX(Ind_ListeCharge,1+INT(COLUMNS($A:RA)/3),1,1),"")</f>
        <v>#REF!</v>
      </c>
      <c r="RZ2" s="97"/>
      <c r="SA2" s="98"/>
      <c r="SB2" s="96" t="e">
        <f ca="1">IF(MOD(COLUMN(),3)=1, INDEX(Ind_ListeCharge,1+INT(COLUMNS($A:RD)/3),1,1),"")</f>
        <v>#REF!</v>
      </c>
      <c r="SC2" s="97"/>
      <c r="SD2" s="98"/>
      <c r="SE2" s="96" t="e">
        <f ca="1">IF(MOD(COLUMN(),3)=1, INDEX(Ind_ListeCharge,1+INT(COLUMNS($A:RG)/3),1,1),"")</f>
        <v>#REF!</v>
      </c>
      <c r="SF2" s="97"/>
      <c r="SG2" s="98"/>
      <c r="SH2" s="96" t="e">
        <f ca="1">IF(MOD(COLUMN(),3)=1, INDEX(Ind_ListeCharge,1+INT(COLUMNS($A:RJ)/3),1,1),"")</f>
        <v>#REF!</v>
      </c>
      <c r="SI2" s="97"/>
      <c r="SJ2" s="98"/>
      <c r="SK2" s="96" t="e">
        <f ca="1">IF(MOD(COLUMN(),3)=1, INDEX(Ind_ListeCharge,1+INT(COLUMNS($A:RM)/3),1,1),"")</f>
        <v>#REF!</v>
      </c>
      <c r="SL2" s="97"/>
      <c r="SM2" s="98"/>
      <c r="SN2" s="96" t="e">
        <f ca="1">IF(MOD(COLUMN(),3)=1, INDEX(Ind_ListeCharge,1+INT(COLUMNS($A:RP)/3),1,1),"")</f>
        <v>#REF!</v>
      </c>
      <c r="SO2" s="97"/>
      <c r="SP2" s="98"/>
      <c r="SQ2" s="96" t="e">
        <f ca="1">IF(MOD(COLUMN(),3)=1, INDEX(Ind_ListeCharge,1+INT(COLUMNS($A:RS)/3),1,1),"")</f>
        <v>#REF!</v>
      </c>
      <c r="SR2" s="97"/>
      <c r="SS2" s="98"/>
      <c r="ST2" s="96" t="e">
        <f ca="1">IF(MOD(COLUMN(),3)=1, INDEX(Ind_ListeCharge,1+INT(COLUMNS($A:RV)/3),1,1),"")</f>
        <v>#REF!</v>
      </c>
      <c r="SU2" s="97"/>
      <c r="SV2" s="98"/>
      <c r="SW2" s="96" t="e">
        <f ca="1">IF(MOD(COLUMN(),3)=1, INDEX(Ind_ListeCharge,1+INT(COLUMNS($A:RY)/3),1,1),"")</f>
        <v>#REF!</v>
      </c>
      <c r="SX2" s="97"/>
      <c r="SY2" s="98"/>
      <c r="SZ2" s="96" t="e">
        <f ca="1">IF(MOD(COLUMN(),3)=1, INDEX(Ind_ListeCharge,1+INT(COLUMNS($A:SB)/3),1,1),"")</f>
        <v>#REF!</v>
      </c>
      <c r="TA2" s="97"/>
      <c r="TB2" s="98"/>
      <c r="TC2" s="96" t="e">
        <f ca="1">IF(MOD(COLUMN(),3)=1, INDEX(Ind_ListeCharge,1+INT(COLUMNS($A:SE)/3),1,1),"")</f>
        <v>#REF!</v>
      </c>
      <c r="TD2" s="97"/>
      <c r="TE2" s="98"/>
      <c r="TF2" s="96" t="e">
        <f ca="1">IF(MOD(COLUMN(),3)=1, INDEX(Ind_ListeCharge,1+INT(COLUMNS($A:SH)/3),1,1),"")</f>
        <v>#REF!</v>
      </c>
      <c r="TG2" s="97"/>
      <c r="TH2" s="98"/>
      <c r="TI2" s="96" t="e">
        <f ca="1">IF(MOD(COLUMN(),3)=1, INDEX(Ind_ListeCharge,1+INT(COLUMNS($A:SK)/3),1,1),"")</f>
        <v>#REF!</v>
      </c>
      <c r="TJ2" s="97"/>
      <c r="TK2" s="98"/>
      <c r="TL2" s="96" t="e">
        <f ca="1">IF(MOD(COLUMN(),3)=1, INDEX(Ind_ListeCharge,1+INT(COLUMNS($A:SN)/3),1,1),"")</f>
        <v>#REF!</v>
      </c>
      <c r="TM2" s="97"/>
      <c r="TN2" s="98"/>
      <c r="TO2" s="96" t="e">
        <f ca="1">IF(MOD(COLUMN(),3)=1, INDEX(Ind_ListeCharge,1+INT(COLUMNS($A:SQ)/3),1,1),"")</f>
        <v>#REF!</v>
      </c>
      <c r="TP2" s="97"/>
      <c r="TQ2" s="98"/>
      <c r="TR2" s="96" t="e">
        <f ca="1">IF(MOD(COLUMN(),3)=1, INDEX(Ind_ListeCharge,1+INT(COLUMNS($A:ST)/3),1,1),"")</f>
        <v>#REF!</v>
      </c>
      <c r="TS2" s="97"/>
      <c r="TT2" s="98"/>
      <c r="TU2" s="96" t="e">
        <f ca="1">IF(MOD(COLUMN(),3)=1, INDEX(Ind_ListeCharge,1+INT(COLUMNS($A:SW)/3),1,1),"")</f>
        <v>#REF!</v>
      </c>
      <c r="TV2" s="97"/>
      <c r="TW2" s="98"/>
      <c r="TX2" s="96" t="e">
        <f ca="1">IF(MOD(COLUMN(),3)=1, INDEX(Ind_ListeCharge,1+INT(COLUMNS($A:SZ)/3),1,1),"")</f>
        <v>#REF!</v>
      </c>
      <c r="TY2" s="97"/>
      <c r="TZ2" s="98"/>
      <c r="UA2" s="96" t="e">
        <f ca="1">IF(MOD(COLUMN(),3)=1, INDEX(Ind_ListeCharge,1+INT(COLUMNS($A:TC)/3),1,1),"")</f>
        <v>#REF!</v>
      </c>
      <c r="UB2" s="97"/>
      <c r="UC2" s="98"/>
      <c r="UD2" s="96" t="e">
        <f ca="1">IF(MOD(COLUMN(),3)=1, INDEX(Ind_ListeCharge,1+INT(COLUMNS($A:TF)/3),1,1),"")</f>
        <v>#REF!</v>
      </c>
      <c r="UE2" s="97"/>
      <c r="UF2" s="98"/>
      <c r="UG2" s="96" t="e">
        <f ca="1">IF(MOD(COLUMN(),3)=1, INDEX(Ind_ListeCharge,1+INT(COLUMNS($A:TI)/3),1,1),"")</f>
        <v>#REF!</v>
      </c>
      <c r="UH2" s="97"/>
      <c r="UI2" s="98"/>
      <c r="UJ2" s="96" t="e">
        <f ca="1">IF(MOD(COLUMN(),3)=1, INDEX(Ind_ListeCharge,1+INT(COLUMNS($A:TL)/3),1,1),"")</f>
        <v>#REF!</v>
      </c>
      <c r="UK2" s="97"/>
      <c r="UL2" s="98"/>
      <c r="UM2" s="96" t="e">
        <f ca="1">IF(MOD(COLUMN(),3)=1, INDEX(Ind_ListeCharge,1+INT(COLUMNS($A:TO)/3),1,1),"")</f>
        <v>#REF!</v>
      </c>
      <c r="UN2" s="97"/>
      <c r="UO2" s="98"/>
      <c r="UP2" s="96" t="e">
        <f ca="1">IF(MOD(COLUMN(),3)=1, INDEX(Ind_ListeCharge,1+INT(COLUMNS($A:TR)/3),1,1),"")</f>
        <v>#REF!</v>
      </c>
      <c r="UQ2" s="97"/>
      <c r="UR2" s="98"/>
      <c r="US2" s="96" t="e">
        <f ca="1">IF(MOD(COLUMN(),3)=1, INDEX(Ind_ListeCharge,1+INT(COLUMNS($A:TU)/3),1,1),"")</f>
        <v>#REF!</v>
      </c>
      <c r="UT2" s="97"/>
      <c r="UU2" s="98"/>
      <c r="UV2" s="96" t="e">
        <f ca="1">IF(MOD(COLUMN(),3)=1, INDEX(Ind_ListeCharge,1+INT(COLUMNS($A:TX)/3),1,1),"")</f>
        <v>#REF!</v>
      </c>
      <c r="UW2" s="97"/>
      <c r="UX2" s="98"/>
      <c r="UY2" s="96" t="e">
        <f ca="1">IF(MOD(COLUMN(),3)=1, INDEX(Ind_ListeCharge,1+INT(COLUMNS($A:UA)/3),1,1),"")</f>
        <v>#REF!</v>
      </c>
      <c r="UZ2" s="97"/>
      <c r="VA2" s="98"/>
      <c r="VB2" s="96" t="e">
        <f ca="1">IF(MOD(COLUMN(),3)=1, INDEX(Ind_ListeCharge,1+INT(COLUMNS($A:UD)/3),1,1),"")</f>
        <v>#REF!</v>
      </c>
      <c r="VC2" s="97"/>
      <c r="VD2" s="98"/>
      <c r="VE2" s="96" t="e">
        <f ca="1">IF(MOD(COLUMN(),3)=1, INDEX(Ind_ListeCharge,1+INT(COLUMNS($A:UG)/3),1,1),"")</f>
        <v>#REF!</v>
      </c>
      <c r="VF2" s="97"/>
      <c r="VG2" s="98"/>
      <c r="VH2" s="96" t="e">
        <f ca="1">IF(MOD(COLUMN(),3)=1, INDEX(Ind_ListeCharge,1+INT(COLUMNS($A:UJ)/3),1,1),"")</f>
        <v>#REF!</v>
      </c>
      <c r="VI2" s="97"/>
      <c r="VJ2" s="98"/>
      <c r="VK2" s="96" t="e">
        <f ca="1">IF(MOD(COLUMN(),3)=1, INDEX(Ind_ListeCharge,1+INT(COLUMNS($A:UM)/3),1,1),"")</f>
        <v>#REF!</v>
      </c>
      <c r="VL2" s="97"/>
      <c r="VM2" s="98"/>
      <c r="VN2" s="96" t="e">
        <f ca="1">IF(MOD(COLUMN(),3)=1, INDEX(Ind_ListeCharge,1+INT(COLUMNS($A:UP)/3),1,1),"")</f>
        <v>#REF!</v>
      </c>
      <c r="VO2" s="97"/>
      <c r="VP2" s="98"/>
      <c r="VQ2" s="96" t="e">
        <f ca="1">IF(MOD(COLUMN(),3)=1, INDEX(Ind_ListeCharge,1+INT(COLUMNS($A:US)/3),1,1),"")</f>
        <v>#REF!</v>
      </c>
      <c r="VR2" s="97"/>
      <c r="VS2" s="98"/>
      <c r="VT2" s="96" t="e">
        <f ca="1">IF(MOD(COLUMN(),3)=1, INDEX(Ind_ListeCharge,1+INT(COLUMNS($A:UV)/3),1,1),"")</f>
        <v>#REF!</v>
      </c>
      <c r="VU2" s="97"/>
      <c r="VV2" s="98"/>
      <c r="VW2" s="96" t="e">
        <f ca="1">IF(MOD(COLUMN(),3)=1, INDEX(Ind_ListeCharge,1+INT(COLUMNS($A:UY)/3),1,1),"")</f>
        <v>#REF!</v>
      </c>
      <c r="VX2" s="97"/>
      <c r="VY2" s="98"/>
      <c r="VZ2" s="96" t="e">
        <f ca="1">IF(MOD(COLUMN(),3)=1, INDEX(Ind_ListeCharge,1+INT(COLUMNS($A:VB)/3),1,1),"")</f>
        <v>#REF!</v>
      </c>
      <c r="WA2" s="97"/>
      <c r="WB2" s="98"/>
      <c r="WC2" s="96" t="e">
        <f ca="1">IF(MOD(COLUMN(),3)=1, INDEX(Ind_ListeCharge,1+INT(COLUMNS($A:VE)/3),1,1),"")</f>
        <v>#REF!</v>
      </c>
      <c r="WD2" s="97"/>
      <c r="WE2" s="98"/>
      <c r="WF2" s="96" t="e">
        <f ca="1">IF(MOD(COLUMN(),3)=1, INDEX(Ind_ListeCharge,1+INT(COLUMNS($A:VH)/3),1,1),"")</f>
        <v>#REF!</v>
      </c>
      <c r="WG2" s="97"/>
      <c r="WH2" s="98"/>
      <c r="WI2" s="96" t="e">
        <f ca="1">IF(MOD(COLUMN(),3)=1, INDEX(Ind_ListeCharge,1+INT(COLUMNS($A:VK)/3),1,1),"")</f>
        <v>#REF!</v>
      </c>
      <c r="WJ2" s="97"/>
      <c r="WK2" s="98"/>
      <c r="WL2" s="96" t="e">
        <f ca="1">IF(MOD(COLUMN(),3)=1, INDEX(Ind_ListeCharge,1+INT(COLUMNS($A:VN)/3),1,1),"")</f>
        <v>#REF!</v>
      </c>
      <c r="WM2" s="97"/>
      <c r="WN2" s="98"/>
      <c r="WO2" s="96" t="e">
        <f ca="1">IF(MOD(COLUMN(),3)=1, INDEX(Ind_ListeCharge,1+INT(COLUMNS($A:VQ)/3),1,1),"")</f>
        <v>#REF!</v>
      </c>
      <c r="WP2" s="97"/>
      <c r="WQ2" s="98"/>
      <c r="WR2" s="96" t="e">
        <f ca="1">IF(MOD(COLUMN(),3)=1, INDEX(Ind_ListeCharge,1+INT(COLUMNS($A:VT)/3),1,1),"")</f>
        <v>#REF!</v>
      </c>
      <c r="WS2" s="97"/>
      <c r="WT2" s="98"/>
      <c r="WU2" s="96" t="e">
        <f ca="1">IF(MOD(COLUMN(),3)=1, INDEX(Ind_ListeCharge,1+INT(COLUMNS($A:VW)/3),1,1),"")</f>
        <v>#REF!</v>
      </c>
      <c r="WV2" s="97"/>
      <c r="WW2" s="98"/>
      <c r="WX2" s="96" t="e">
        <f ca="1">IF(MOD(COLUMN(),3)=1, INDEX(Ind_ListeCharge,1+INT(COLUMNS($A:VZ)/3),1,1),"")</f>
        <v>#REF!</v>
      </c>
      <c r="WY2" s="97"/>
      <c r="WZ2" s="98"/>
    </row>
    <row r="3" spans="1:624" s="18" customFormat="1" ht="15" customHeight="1" x14ac:dyDescent="0.2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 t="s">
        <v>1</v>
      </c>
      <c r="X3" s="21"/>
      <c r="Y3" s="93">
        <v>100</v>
      </c>
      <c r="Z3" s="94"/>
      <c r="AA3" s="95"/>
      <c r="AB3" s="93">
        <v>100</v>
      </c>
      <c r="AC3" s="94"/>
      <c r="AD3" s="95"/>
      <c r="AE3" s="93">
        <v>100</v>
      </c>
      <c r="AF3" s="94"/>
      <c r="AG3" s="95"/>
      <c r="AH3" s="93">
        <v>100</v>
      </c>
      <c r="AI3" s="94"/>
      <c r="AJ3" s="95"/>
      <c r="AK3" s="93">
        <v>100</v>
      </c>
      <c r="AL3" s="94"/>
      <c r="AM3" s="95"/>
      <c r="AN3" s="93">
        <v>100</v>
      </c>
      <c r="AO3" s="94"/>
      <c r="AP3" s="95"/>
      <c r="AQ3" s="93">
        <v>100</v>
      </c>
      <c r="AR3" s="94"/>
      <c r="AS3" s="95"/>
      <c r="AT3" s="93">
        <v>100</v>
      </c>
      <c r="AU3" s="94"/>
      <c r="AV3" s="95"/>
      <c r="AW3" s="93">
        <v>100</v>
      </c>
      <c r="AX3" s="94"/>
      <c r="AY3" s="95"/>
      <c r="AZ3" s="93">
        <v>100</v>
      </c>
      <c r="BA3" s="94"/>
      <c r="BB3" s="95"/>
      <c r="BC3" s="93">
        <v>100</v>
      </c>
      <c r="BD3" s="94"/>
      <c r="BE3" s="95"/>
      <c r="BF3" s="93">
        <v>100</v>
      </c>
      <c r="BG3" s="94"/>
      <c r="BH3" s="95"/>
      <c r="BI3" s="93">
        <v>100</v>
      </c>
      <c r="BJ3" s="94"/>
      <c r="BK3" s="95"/>
      <c r="BL3" s="93">
        <v>100</v>
      </c>
      <c r="BM3" s="94"/>
      <c r="BN3" s="95"/>
      <c r="BO3" s="93">
        <v>100</v>
      </c>
      <c r="BP3" s="94"/>
      <c r="BQ3" s="95"/>
      <c r="BR3" s="93">
        <v>100</v>
      </c>
      <c r="BS3" s="94"/>
      <c r="BT3" s="95"/>
      <c r="BU3" s="93">
        <v>100</v>
      </c>
      <c r="BV3" s="94"/>
      <c r="BW3" s="95"/>
      <c r="BX3" s="93">
        <v>100</v>
      </c>
      <c r="BY3" s="94"/>
      <c r="BZ3" s="95"/>
      <c r="CA3" s="93">
        <v>100</v>
      </c>
      <c r="CB3" s="94"/>
      <c r="CC3" s="95"/>
      <c r="CD3" s="93">
        <v>100</v>
      </c>
      <c r="CE3" s="94"/>
      <c r="CF3" s="95"/>
      <c r="CG3" s="93">
        <v>100</v>
      </c>
      <c r="CH3" s="94"/>
      <c r="CI3" s="95"/>
      <c r="CJ3" s="93">
        <v>100</v>
      </c>
      <c r="CK3" s="94"/>
      <c r="CL3" s="95"/>
      <c r="CM3" s="93">
        <v>100</v>
      </c>
      <c r="CN3" s="94"/>
      <c r="CO3" s="95"/>
      <c r="CP3" s="93">
        <v>100</v>
      </c>
      <c r="CQ3" s="94"/>
      <c r="CR3" s="95"/>
      <c r="CS3" s="93">
        <v>100</v>
      </c>
      <c r="CT3" s="94"/>
      <c r="CU3" s="95"/>
      <c r="CV3" s="93">
        <v>100</v>
      </c>
      <c r="CW3" s="94"/>
      <c r="CX3" s="95"/>
      <c r="CY3" s="93">
        <v>100</v>
      </c>
      <c r="CZ3" s="94"/>
      <c r="DA3" s="95"/>
      <c r="DB3" s="93">
        <v>100</v>
      </c>
      <c r="DC3" s="94"/>
      <c r="DD3" s="95"/>
      <c r="DE3" s="93">
        <v>100</v>
      </c>
      <c r="DF3" s="94"/>
      <c r="DG3" s="95"/>
      <c r="DH3" s="93">
        <v>100</v>
      </c>
      <c r="DI3" s="94"/>
      <c r="DJ3" s="95"/>
      <c r="DK3" s="93">
        <v>100</v>
      </c>
      <c r="DL3" s="94"/>
      <c r="DM3" s="95"/>
      <c r="DN3" s="93">
        <v>100</v>
      </c>
      <c r="DO3" s="94"/>
      <c r="DP3" s="95"/>
      <c r="DQ3" s="93">
        <v>100</v>
      </c>
      <c r="DR3" s="94"/>
      <c r="DS3" s="95"/>
      <c r="DT3" s="93">
        <v>100</v>
      </c>
      <c r="DU3" s="94"/>
      <c r="DV3" s="95"/>
      <c r="DW3" s="93">
        <v>100</v>
      </c>
      <c r="DX3" s="94"/>
      <c r="DY3" s="95"/>
      <c r="DZ3" s="93">
        <v>100</v>
      </c>
      <c r="EA3" s="94"/>
      <c r="EB3" s="95"/>
      <c r="EC3" s="93">
        <v>100</v>
      </c>
      <c r="ED3" s="94"/>
      <c r="EE3" s="95"/>
      <c r="EF3" s="93">
        <v>100</v>
      </c>
      <c r="EG3" s="94"/>
      <c r="EH3" s="95"/>
      <c r="EI3" s="93">
        <v>100</v>
      </c>
      <c r="EJ3" s="94"/>
      <c r="EK3" s="95"/>
      <c r="EL3" s="93">
        <v>100</v>
      </c>
      <c r="EM3" s="94"/>
      <c r="EN3" s="95"/>
      <c r="EO3" s="93">
        <v>100</v>
      </c>
      <c r="EP3" s="94"/>
      <c r="EQ3" s="95"/>
      <c r="ER3" s="93">
        <v>100</v>
      </c>
      <c r="ES3" s="94"/>
      <c r="ET3" s="95"/>
      <c r="EU3" s="93">
        <v>100</v>
      </c>
      <c r="EV3" s="94"/>
      <c r="EW3" s="95"/>
      <c r="EX3" s="93">
        <v>100</v>
      </c>
      <c r="EY3" s="94"/>
      <c r="EZ3" s="95"/>
      <c r="FA3" s="93">
        <v>100</v>
      </c>
      <c r="FB3" s="94"/>
      <c r="FC3" s="95"/>
      <c r="FD3" s="93">
        <v>100</v>
      </c>
      <c r="FE3" s="94"/>
      <c r="FF3" s="95"/>
      <c r="FG3" s="93">
        <v>100</v>
      </c>
      <c r="FH3" s="94"/>
      <c r="FI3" s="95"/>
      <c r="FJ3" s="93">
        <v>100</v>
      </c>
      <c r="FK3" s="94"/>
      <c r="FL3" s="95"/>
      <c r="FM3" s="93">
        <v>100</v>
      </c>
      <c r="FN3" s="94"/>
      <c r="FO3" s="95"/>
      <c r="FP3" s="93">
        <v>100</v>
      </c>
      <c r="FQ3" s="94"/>
      <c r="FR3" s="95"/>
      <c r="FS3" s="93">
        <v>100</v>
      </c>
      <c r="FT3" s="94"/>
      <c r="FU3" s="95"/>
      <c r="FV3" s="93">
        <v>100</v>
      </c>
      <c r="FW3" s="94"/>
      <c r="FX3" s="95"/>
      <c r="FY3" s="93">
        <v>100</v>
      </c>
      <c r="FZ3" s="94"/>
      <c r="GA3" s="95"/>
      <c r="GB3" s="93">
        <v>100</v>
      </c>
      <c r="GC3" s="94"/>
      <c r="GD3" s="95"/>
      <c r="GE3" s="93">
        <v>100</v>
      </c>
      <c r="GF3" s="94"/>
      <c r="GG3" s="95"/>
      <c r="GH3" s="93">
        <v>100</v>
      </c>
      <c r="GI3" s="94"/>
      <c r="GJ3" s="95"/>
      <c r="GK3" s="93">
        <v>100</v>
      </c>
      <c r="GL3" s="94"/>
      <c r="GM3" s="95"/>
      <c r="GN3" s="93">
        <v>100</v>
      </c>
      <c r="GO3" s="94"/>
      <c r="GP3" s="95"/>
      <c r="GQ3" s="93">
        <v>100</v>
      </c>
      <c r="GR3" s="94"/>
      <c r="GS3" s="95"/>
      <c r="GT3" s="93">
        <v>100</v>
      </c>
      <c r="GU3" s="94"/>
      <c r="GV3" s="95"/>
      <c r="GW3" s="93">
        <v>100</v>
      </c>
      <c r="GX3" s="94"/>
      <c r="GY3" s="95"/>
      <c r="GZ3" s="93">
        <v>100</v>
      </c>
      <c r="HA3" s="94"/>
      <c r="HB3" s="95"/>
      <c r="HC3" s="93">
        <v>100</v>
      </c>
      <c r="HD3" s="94"/>
      <c r="HE3" s="95"/>
      <c r="HF3" s="93">
        <v>100</v>
      </c>
      <c r="HG3" s="94"/>
      <c r="HH3" s="95"/>
      <c r="HI3" s="93">
        <v>100</v>
      </c>
      <c r="HJ3" s="94"/>
      <c r="HK3" s="95"/>
      <c r="HL3" s="93">
        <v>100</v>
      </c>
      <c r="HM3" s="94"/>
      <c r="HN3" s="95"/>
      <c r="HO3" s="93">
        <v>100</v>
      </c>
      <c r="HP3" s="94"/>
      <c r="HQ3" s="95"/>
      <c r="HR3" s="93">
        <v>100</v>
      </c>
      <c r="HS3" s="94"/>
      <c r="HT3" s="95"/>
      <c r="HU3" s="93">
        <v>100</v>
      </c>
      <c r="HV3" s="94"/>
      <c r="HW3" s="95"/>
      <c r="HX3" s="93">
        <v>100</v>
      </c>
      <c r="HY3" s="94"/>
      <c r="HZ3" s="95"/>
      <c r="IA3" s="93">
        <v>100</v>
      </c>
      <c r="IB3" s="94"/>
      <c r="IC3" s="95"/>
      <c r="ID3" s="93">
        <v>100</v>
      </c>
      <c r="IE3" s="94"/>
      <c r="IF3" s="95"/>
      <c r="IG3" s="93">
        <v>100</v>
      </c>
      <c r="IH3" s="94"/>
      <c r="II3" s="95"/>
      <c r="IJ3" s="93">
        <v>100</v>
      </c>
      <c r="IK3" s="94"/>
      <c r="IL3" s="95"/>
      <c r="IM3" s="93">
        <v>100</v>
      </c>
      <c r="IN3" s="94"/>
      <c r="IO3" s="95"/>
      <c r="IP3" s="93">
        <v>100</v>
      </c>
      <c r="IQ3" s="94"/>
      <c r="IR3" s="95"/>
      <c r="IS3" s="93">
        <v>100</v>
      </c>
      <c r="IT3" s="94"/>
      <c r="IU3" s="95"/>
      <c r="IV3" s="93">
        <v>100</v>
      </c>
      <c r="IW3" s="94"/>
      <c r="IX3" s="95"/>
      <c r="IY3" s="93">
        <v>100</v>
      </c>
      <c r="IZ3" s="94"/>
      <c r="JA3" s="95"/>
      <c r="JB3" s="93">
        <v>100</v>
      </c>
      <c r="JC3" s="94"/>
      <c r="JD3" s="95"/>
      <c r="JE3" s="93">
        <v>100</v>
      </c>
      <c r="JF3" s="94"/>
      <c r="JG3" s="95"/>
      <c r="JH3" s="93">
        <v>100</v>
      </c>
      <c r="JI3" s="94"/>
      <c r="JJ3" s="95"/>
      <c r="JK3" s="93">
        <v>100</v>
      </c>
      <c r="JL3" s="94"/>
      <c r="JM3" s="95"/>
      <c r="JN3" s="93">
        <v>100</v>
      </c>
      <c r="JO3" s="94"/>
      <c r="JP3" s="95"/>
      <c r="JQ3" s="93">
        <v>100</v>
      </c>
      <c r="JR3" s="94"/>
      <c r="JS3" s="95"/>
      <c r="JT3" s="93">
        <v>100</v>
      </c>
      <c r="JU3" s="94"/>
      <c r="JV3" s="95"/>
      <c r="JW3" s="93">
        <v>100</v>
      </c>
      <c r="JX3" s="94"/>
      <c r="JY3" s="95"/>
      <c r="JZ3" s="93">
        <v>100</v>
      </c>
      <c r="KA3" s="94"/>
      <c r="KB3" s="95"/>
      <c r="KC3" s="93">
        <v>100</v>
      </c>
      <c r="KD3" s="94"/>
      <c r="KE3" s="95"/>
      <c r="KF3" s="93">
        <v>100</v>
      </c>
      <c r="KG3" s="94"/>
      <c r="KH3" s="95"/>
      <c r="KI3" s="93">
        <v>100</v>
      </c>
      <c r="KJ3" s="94"/>
      <c r="KK3" s="95"/>
      <c r="KL3" s="93">
        <v>100</v>
      </c>
      <c r="KM3" s="94"/>
      <c r="KN3" s="95"/>
      <c r="KO3" s="93">
        <v>100</v>
      </c>
      <c r="KP3" s="94"/>
      <c r="KQ3" s="95"/>
      <c r="KR3" s="93">
        <v>100</v>
      </c>
      <c r="KS3" s="94"/>
      <c r="KT3" s="95"/>
      <c r="KU3" s="93">
        <v>100</v>
      </c>
      <c r="KV3" s="94"/>
      <c r="KW3" s="95"/>
      <c r="KX3" s="93">
        <v>100</v>
      </c>
      <c r="KY3" s="94"/>
      <c r="KZ3" s="95"/>
      <c r="LA3" s="93">
        <v>100</v>
      </c>
      <c r="LB3" s="94"/>
      <c r="LC3" s="95"/>
      <c r="LD3" s="93">
        <v>100</v>
      </c>
      <c r="LE3" s="94"/>
      <c r="LF3" s="95"/>
      <c r="LG3" s="93">
        <v>100</v>
      </c>
      <c r="LH3" s="94"/>
      <c r="LI3" s="95"/>
      <c r="LJ3" s="93">
        <v>100</v>
      </c>
      <c r="LK3" s="94"/>
      <c r="LL3" s="95"/>
      <c r="LM3" s="93">
        <v>100</v>
      </c>
      <c r="LN3" s="94"/>
      <c r="LO3" s="95"/>
      <c r="LP3" s="93">
        <v>100</v>
      </c>
      <c r="LQ3" s="94"/>
      <c r="LR3" s="95"/>
      <c r="LS3" s="93">
        <v>100</v>
      </c>
      <c r="LT3" s="94"/>
      <c r="LU3" s="95"/>
      <c r="LV3" s="93">
        <v>100</v>
      </c>
      <c r="LW3" s="94"/>
      <c r="LX3" s="95"/>
      <c r="LY3" s="93">
        <v>100</v>
      </c>
      <c r="LZ3" s="94"/>
      <c r="MA3" s="95"/>
      <c r="MB3" s="93">
        <v>100</v>
      </c>
      <c r="MC3" s="94"/>
      <c r="MD3" s="95"/>
      <c r="ME3" s="93">
        <v>100</v>
      </c>
      <c r="MF3" s="94"/>
      <c r="MG3" s="95"/>
      <c r="MH3" s="93">
        <v>100</v>
      </c>
      <c r="MI3" s="94"/>
      <c r="MJ3" s="95"/>
      <c r="MK3" s="93">
        <v>100</v>
      </c>
      <c r="ML3" s="94"/>
      <c r="MM3" s="95"/>
      <c r="MN3" s="93">
        <v>100</v>
      </c>
      <c r="MO3" s="94"/>
      <c r="MP3" s="95"/>
      <c r="MQ3" s="93">
        <v>100</v>
      </c>
      <c r="MR3" s="94"/>
      <c r="MS3" s="95"/>
      <c r="MT3" s="93">
        <v>100</v>
      </c>
      <c r="MU3" s="94"/>
      <c r="MV3" s="95"/>
      <c r="MW3" s="93">
        <v>100</v>
      </c>
      <c r="MX3" s="94"/>
      <c r="MY3" s="95"/>
      <c r="MZ3" s="93">
        <v>100</v>
      </c>
      <c r="NA3" s="94"/>
      <c r="NB3" s="95"/>
      <c r="NC3" s="93">
        <v>100</v>
      </c>
      <c r="ND3" s="94"/>
      <c r="NE3" s="95"/>
      <c r="NF3" s="93">
        <v>100</v>
      </c>
      <c r="NG3" s="94"/>
      <c r="NH3" s="95"/>
      <c r="NI3" s="93">
        <v>100</v>
      </c>
      <c r="NJ3" s="94"/>
      <c r="NK3" s="95"/>
      <c r="NL3" s="93">
        <v>100</v>
      </c>
      <c r="NM3" s="94"/>
      <c r="NN3" s="95"/>
      <c r="NO3" s="93">
        <v>100</v>
      </c>
      <c r="NP3" s="94"/>
      <c r="NQ3" s="95"/>
      <c r="NR3" s="93">
        <v>100</v>
      </c>
      <c r="NS3" s="94"/>
      <c r="NT3" s="95"/>
      <c r="NU3" s="93">
        <v>100</v>
      </c>
      <c r="NV3" s="94"/>
      <c r="NW3" s="95"/>
      <c r="NX3" s="93">
        <v>100</v>
      </c>
      <c r="NY3" s="94"/>
      <c r="NZ3" s="95"/>
      <c r="OA3" s="93">
        <v>100</v>
      </c>
      <c r="OB3" s="94"/>
      <c r="OC3" s="95"/>
      <c r="OD3" s="93">
        <v>100</v>
      </c>
      <c r="OE3" s="94"/>
      <c r="OF3" s="95"/>
      <c r="OG3" s="93">
        <v>100</v>
      </c>
      <c r="OH3" s="94"/>
      <c r="OI3" s="95"/>
      <c r="OJ3" s="93">
        <v>100</v>
      </c>
      <c r="OK3" s="94"/>
      <c r="OL3" s="95"/>
      <c r="OM3" s="93">
        <v>100</v>
      </c>
      <c r="ON3" s="94"/>
      <c r="OO3" s="95"/>
      <c r="OP3" s="93">
        <v>100</v>
      </c>
      <c r="OQ3" s="94"/>
      <c r="OR3" s="95"/>
      <c r="OS3" s="93">
        <v>100</v>
      </c>
      <c r="OT3" s="94"/>
      <c r="OU3" s="95"/>
      <c r="OV3" s="93">
        <v>100</v>
      </c>
      <c r="OW3" s="94"/>
      <c r="OX3" s="95"/>
      <c r="OY3" s="93">
        <v>100</v>
      </c>
      <c r="OZ3" s="94"/>
      <c r="PA3" s="95"/>
      <c r="PB3" s="93">
        <v>100</v>
      </c>
      <c r="PC3" s="94"/>
      <c r="PD3" s="95"/>
      <c r="PE3" s="93">
        <v>100</v>
      </c>
      <c r="PF3" s="94"/>
      <c r="PG3" s="95"/>
      <c r="PH3" s="93">
        <v>100</v>
      </c>
      <c r="PI3" s="94"/>
      <c r="PJ3" s="95"/>
      <c r="PK3" s="93">
        <v>100</v>
      </c>
      <c r="PL3" s="94"/>
      <c r="PM3" s="95"/>
      <c r="PN3" s="93">
        <v>100</v>
      </c>
      <c r="PO3" s="94"/>
      <c r="PP3" s="95"/>
      <c r="PQ3" s="93">
        <v>100</v>
      </c>
      <c r="PR3" s="94"/>
      <c r="PS3" s="95"/>
      <c r="PT3" s="93">
        <v>100</v>
      </c>
      <c r="PU3" s="94"/>
      <c r="PV3" s="95"/>
      <c r="PW3" s="93">
        <v>100</v>
      </c>
      <c r="PX3" s="94"/>
      <c r="PY3" s="95"/>
      <c r="PZ3" s="93">
        <v>100</v>
      </c>
      <c r="QA3" s="94"/>
      <c r="QB3" s="95"/>
      <c r="QC3" s="93">
        <v>100</v>
      </c>
      <c r="QD3" s="94"/>
      <c r="QE3" s="95"/>
      <c r="QF3" s="93">
        <v>100</v>
      </c>
      <c r="QG3" s="94"/>
      <c r="QH3" s="95"/>
      <c r="QI3" s="93">
        <v>100</v>
      </c>
      <c r="QJ3" s="94"/>
      <c r="QK3" s="95"/>
      <c r="QL3" s="93">
        <v>100</v>
      </c>
      <c r="QM3" s="94"/>
      <c r="QN3" s="95"/>
      <c r="QO3" s="93">
        <v>100</v>
      </c>
      <c r="QP3" s="94"/>
      <c r="QQ3" s="95"/>
      <c r="QR3" s="93">
        <v>100</v>
      </c>
      <c r="QS3" s="94"/>
      <c r="QT3" s="95"/>
      <c r="QU3" s="93">
        <v>100</v>
      </c>
      <c r="QV3" s="94"/>
      <c r="QW3" s="95"/>
      <c r="QX3" s="93">
        <v>100</v>
      </c>
      <c r="QY3" s="94"/>
      <c r="QZ3" s="95"/>
      <c r="RA3" s="93">
        <v>100</v>
      </c>
      <c r="RB3" s="94"/>
      <c r="RC3" s="95"/>
      <c r="RD3" s="93">
        <v>100</v>
      </c>
      <c r="RE3" s="94"/>
      <c r="RF3" s="95"/>
      <c r="RG3" s="93">
        <v>100</v>
      </c>
      <c r="RH3" s="94"/>
      <c r="RI3" s="95"/>
      <c r="RJ3" s="93">
        <v>100</v>
      </c>
      <c r="RK3" s="94"/>
      <c r="RL3" s="95"/>
      <c r="RM3" s="93">
        <v>100</v>
      </c>
      <c r="RN3" s="94"/>
      <c r="RO3" s="95"/>
      <c r="RP3" s="93">
        <v>100</v>
      </c>
      <c r="RQ3" s="94"/>
      <c r="RR3" s="95"/>
      <c r="RS3" s="93">
        <v>100</v>
      </c>
      <c r="RT3" s="94"/>
      <c r="RU3" s="95"/>
      <c r="RV3" s="93">
        <v>100</v>
      </c>
      <c r="RW3" s="94"/>
      <c r="RX3" s="95"/>
      <c r="RY3" s="93">
        <v>100</v>
      </c>
      <c r="RZ3" s="94"/>
      <c r="SA3" s="95"/>
      <c r="SB3" s="93">
        <v>100</v>
      </c>
      <c r="SC3" s="94"/>
      <c r="SD3" s="95"/>
      <c r="SE3" s="93">
        <v>100</v>
      </c>
      <c r="SF3" s="94"/>
      <c r="SG3" s="95"/>
      <c r="SH3" s="93">
        <v>100</v>
      </c>
      <c r="SI3" s="94"/>
      <c r="SJ3" s="95"/>
      <c r="SK3" s="93">
        <v>100</v>
      </c>
      <c r="SL3" s="94"/>
      <c r="SM3" s="95"/>
      <c r="SN3" s="93">
        <v>100</v>
      </c>
      <c r="SO3" s="94"/>
      <c r="SP3" s="95"/>
      <c r="SQ3" s="93">
        <v>100</v>
      </c>
      <c r="SR3" s="94"/>
      <c r="SS3" s="95"/>
      <c r="ST3" s="93">
        <v>100</v>
      </c>
      <c r="SU3" s="94"/>
      <c r="SV3" s="95"/>
      <c r="SW3" s="93">
        <v>100</v>
      </c>
      <c r="SX3" s="94"/>
      <c r="SY3" s="95"/>
      <c r="SZ3" s="93">
        <v>100</v>
      </c>
      <c r="TA3" s="94"/>
      <c r="TB3" s="95"/>
      <c r="TC3" s="93">
        <v>100</v>
      </c>
      <c r="TD3" s="94"/>
      <c r="TE3" s="95"/>
      <c r="TF3" s="93">
        <v>100</v>
      </c>
      <c r="TG3" s="94"/>
      <c r="TH3" s="95"/>
      <c r="TI3" s="93">
        <v>100</v>
      </c>
      <c r="TJ3" s="94"/>
      <c r="TK3" s="95"/>
      <c r="TL3" s="93">
        <v>100</v>
      </c>
      <c r="TM3" s="94"/>
      <c r="TN3" s="95"/>
      <c r="TO3" s="93">
        <v>100</v>
      </c>
      <c r="TP3" s="94"/>
      <c r="TQ3" s="95"/>
      <c r="TR3" s="93">
        <v>100</v>
      </c>
      <c r="TS3" s="94"/>
      <c r="TT3" s="95"/>
      <c r="TU3" s="93">
        <v>100</v>
      </c>
      <c r="TV3" s="94"/>
      <c r="TW3" s="95"/>
      <c r="TX3" s="93">
        <v>100</v>
      </c>
      <c r="TY3" s="94"/>
      <c r="TZ3" s="95"/>
      <c r="UA3" s="93">
        <v>100</v>
      </c>
      <c r="UB3" s="94"/>
      <c r="UC3" s="95"/>
      <c r="UD3" s="93">
        <v>100</v>
      </c>
      <c r="UE3" s="94"/>
      <c r="UF3" s="95"/>
      <c r="UG3" s="93">
        <v>100</v>
      </c>
      <c r="UH3" s="94"/>
      <c r="UI3" s="95"/>
      <c r="UJ3" s="93">
        <v>100</v>
      </c>
      <c r="UK3" s="94"/>
      <c r="UL3" s="95"/>
      <c r="UM3" s="93">
        <v>100</v>
      </c>
      <c r="UN3" s="94"/>
      <c r="UO3" s="95"/>
      <c r="UP3" s="93">
        <v>100</v>
      </c>
      <c r="UQ3" s="94"/>
      <c r="UR3" s="95"/>
      <c r="US3" s="93">
        <v>100</v>
      </c>
      <c r="UT3" s="94"/>
      <c r="UU3" s="95"/>
      <c r="UV3" s="93">
        <v>100</v>
      </c>
      <c r="UW3" s="94"/>
      <c r="UX3" s="95"/>
      <c r="UY3" s="93">
        <v>100</v>
      </c>
      <c r="UZ3" s="94"/>
      <c r="VA3" s="95"/>
      <c r="VB3" s="93">
        <v>100</v>
      </c>
      <c r="VC3" s="94"/>
      <c r="VD3" s="95"/>
      <c r="VE3" s="93">
        <v>100</v>
      </c>
      <c r="VF3" s="94"/>
      <c r="VG3" s="95"/>
      <c r="VH3" s="93">
        <v>100</v>
      </c>
      <c r="VI3" s="94"/>
      <c r="VJ3" s="95"/>
      <c r="VK3" s="93">
        <v>100</v>
      </c>
      <c r="VL3" s="94"/>
      <c r="VM3" s="95"/>
      <c r="VN3" s="93">
        <v>100</v>
      </c>
      <c r="VO3" s="94"/>
      <c r="VP3" s="95"/>
      <c r="VQ3" s="93">
        <v>100</v>
      </c>
      <c r="VR3" s="94"/>
      <c r="VS3" s="95"/>
      <c r="VT3" s="93">
        <v>100</v>
      </c>
      <c r="VU3" s="94"/>
      <c r="VV3" s="95"/>
      <c r="VW3" s="93">
        <v>100</v>
      </c>
      <c r="VX3" s="94"/>
      <c r="VY3" s="95"/>
      <c r="VZ3" s="93">
        <v>100</v>
      </c>
      <c r="WA3" s="94"/>
      <c r="WB3" s="95"/>
      <c r="WC3" s="93">
        <v>100</v>
      </c>
      <c r="WD3" s="94"/>
      <c r="WE3" s="95"/>
      <c r="WF3" s="93">
        <v>100</v>
      </c>
      <c r="WG3" s="94"/>
      <c r="WH3" s="95"/>
      <c r="WI3" s="93">
        <v>100</v>
      </c>
      <c r="WJ3" s="94"/>
      <c r="WK3" s="95"/>
      <c r="WL3" s="93">
        <v>100</v>
      </c>
      <c r="WM3" s="94"/>
      <c r="WN3" s="95"/>
      <c r="WO3" s="93">
        <v>100</v>
      </c>
      <c r="WP3" s="94"/>
      <c r="WQ3" s="95"/>
      <c r="WR3" s="93">
        <v>100</v>
      </c>
      <c r="WS3" s="94"/>
      <c r="WT3" s="95"/>
      <c r="WU3" s="93">
        <v>100</v>
      </c>
      <c r="WV3" s="94"/>
      <c r="WW3" s="95"/>
      <c r="WX3" s="93">
        <v>100</v>
      </c>
      <c r="WY3" s="94"/>
      <c r="WZ3" s="95"/>
    </row>
    <row r="4" spans="1:624" ht="18.75" customHeight="1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>
        <f>SUM(Tab_Base[CMrépartis])</f>
        <v>75</v>
      </c>
      <c r="N4" s="19"/>
      <c r="O4" s="19"/>
      <c r="P4" s="19">
        <f>SUM(Tab_Base[TDrépartis])</f>
        <v>136</v>
      </c>
      <c r="Q4" s="19"/>
      <c r="R4" s="19"/>
      <c r="S4" s="19">
        <f>SUM(Tab_Base[Parépartis])</f>
        <v>36</v>
      </c>
      <c r="T4" s="19"/>
      <c r="U4" s="19"/>
      <c r="V4" s="22" t="s">
        <v>2</v>
      </c>
      <c r="W4" s="22"/>
      <c r="X4" s="22"/>
      <c r="Y4" s="90">
        <v>192</v>
      </c>
      <c r="Z4" s="91"/>
      <c r="AA4" s="92"/>
      <c r="AB4" s="90">
        <v>192</v>
      </c>
      <c r="AC4" s="91"/>
      <c r="AD4" s="92"/>
      <c r="AE4" s="90">
        <v>192</v>
      </c>
      <c r="AF4" s="91"/>
      <c r="AG4" s="92"/>
      <c r="AH4" s="90">
        <v>192</v>
      </c>
      <c r="AI4" s="91"/>
      <c r="AJ4" s="92"/>
      <c r="AK4" s="90">
        <v>192</v>
      </c>
      <c r="AL4" s="91"/>
      <c r="AM4" s="92"/>
      <c r="AN4" s="90">
        <v>192</v>
      </c>
      <c r="AO4" s="91"/>
      <c r="AP4" s="92"/>
      <c r="AQ4" s="90">
        <v>192</v>
      </c>
      <c r="AR4" s="91"/>
      <c r="AS4" s="92"/>
      <c r="AT4" s="90">
        <v>192</v>
      </c>
      <c r="AU4" s="91"/>
      <c r="AV4" s="92"/>
      <c r="AW4" s="90">
        <v>192</v>
      </c>
      <c r="AX4" s="91"/>
      <c r="AY4" s="92"/>
      <c r="AZ4" s="90">
        <v>192</v>
      </c>
      <c r="BA4" s="91"/>
      <c r="BB4" s="92"/>
      <c r="BC4" s="90">
        <v>192</v>
      </c>
      <c r="BD4" s="91"/>
      <c r="BE4" s="92"/>
      <c r="BF4" s="90">
        <v>192</v>
      </c>
      <c r="BG4" s="91"/>
      <c r="BH4" s="92"/>
      <c r="BI4" s="90">
        <v>192</v>
      </c>
      <c r="BJ4" s="91"/>
      <c r="BK4" s="92"/>
      <c r="BL4" s="90">
        <v>192</v>
      </c>
      <c r="BM4" s="91"/>
      <c r="BN4" s="92"/>
      <c r="BO4" s="90">
        <v>192</v>
      </c>
      <c r="BP4" s="91"/>
      <c r="BQ4" s="92"/>
      <c r="BR4" s="90">
        <v>192</v>
      </c>
      <c r="BS4" s="91"/>
      <c r="BT4" s="92"/>
      <c r="BU4" s="90">
        <v>192</v>
      </c>
      <c r="BV4" s="91"/>
      <c r="BW4" s="92"/>
      <c r="BX4" s="90">
        <v>192</v>
      </c>
      <c r="BY4" s="91"/>
      <c r="BZ4" s="92"/>
      <c r="CA4" s="90">
        <v>192</v>
      </c>
      <c r="CB4" s="91"/>
      <c r="CC4" s="92"/>
      <c r="CD4" s="90">
        <v>192</v>
      </c>
      <c r="CE4" s="91"/>
      <c r="CF4" s="92"/>
      <c r="CG4" s="90">
        <v>192</v>
      </c>
      <c r="CH4" s="91"/>
      <c r="CI4" s="92"/>
      <c r="CJ4" s="90">
        <v>192</v>
      </c>
      <c r="CK4" s="91"/>
      <c r="CL4" s="92"/>
      <c r="CM4" s="90">
        <v>192</v>
      </c>
      <c r="CN4" s="91"/>
      <c r="CO4" s="92"/>
      <c r="CP4" s="90">
        <v>192</v>
      </c>
      <c r="CQ4" s="91"/>
      <c r="CR4" s="92"/>
      <c r="CS4" s="90">
        <v>192</v>
      </c>
      <c r="CT4" s="91"/>
      <c r="CU4" s="92"/>
      <c r="CV4" s="90">
        <v>192</v>
      </c>
      <c r="CW4" s="91"/>
      <c r="CX4" s="92"/>
      <c r="CY4" s="90">
        <v>192</v>
      </c>
      <c r="CZ4" s="91"/>
      <c r="DA4" s="92"/>
      <c r="DB4" s="90">
        <v>192</v>
      </c>
      <c r="DC4" s="91"/>
      <c r="DD4" s="92"/>
      <c r="DE4" s="90">
        <v>192</v>
      </c>
      <c r="DF4" s="91"/>
      <c r="DG4" s="92"/>
      <c r="DH4" s="90">
        <v>192</v>
      </c>
      <c r="DI4" s="91"/>
      <c r="DJ4" s="92"/>
      <c r="DK4" s="90">
        <v>192</v>
      </c>
      <c r="DL4" s="91"/>
      <c r="DM4" s="92"/>
      <c r="DN4" s="90">
        <v>192</v>
      </c>
      <c r="DO4" s="91"/>
      <c r="DP4" s="92"/>
      <c r="DQ4" s="90">
        <v>192</v>
      </c>
      <c r="DR4" s="91"/>
      <c r="DS4" s="92"/>
      <c r="DT4" s="90">
        <v>192</v>
      </c>
      <c r="DU4" s="91"/>
      <c r="DV4" s="92"/>
      <c r="DW4" s="90">
        <v>192</v>
      </c>
      <c r="DX4" s="91"/>
      <c r="DY4" s="92"/>
      <c r="DZ4" s="90">
        <v>192</v>
      </c>
      <c r="EA4" s="91"/>
      <c r="EB4" s="92"/>
      <c r="EC4" s="90">
        <v>192</v>
      </c>
      <c r="ED4" s="91"/>
      <c r="EE4" s="92"/>
      <c r="EF4" s="90">
        <v>192</v>
      </c>
      <c r="EG4" s="91"/>
      <c r="EH4" s="92"/>
      <c r="EI4" s="90">
        <v>192</v>
      </c>
      <c r="EJ4" s="91"/>
      <c r="EK4" s="92"/>
      <c r="EL4" s="90">
        <v>192</v>
      </c>
      <c r="EM4" s="91"/>
      <c r="EN4" s="92"/>
      <c r="EO4" s="90">
        <v>192</v>
      </c>
      <c r="EP4" s="91"/>
      <c r="EQ4" s="92"/>
      <c r="ER4" s="90">
        <v>192</v>
      </c>
      <c r="ES4" s="91"/>
      <c r="ET4" s="92"/>
      <c r="EU4" s="90">
        <v>192</v>
      </c>
      <c r="EV4" s="91"/>
      <c r="EW4" s="92"/>
      <c r="EX4" s="90">
        <v>192</v>
      </c>
      <c r="EY4" s="91"/>
      <c r="EZ4" s="92"/>
      <c r="FA4" s="90">
        <v>192</v>
      </c>
      <c r="FB4" s="91"/>
      <c r="FC4" s="92"/>
      <c r="FD4" s="90">
        <v>192</v>
      </c>
      <c r="FE4" s="91"/>
      <c r="FF4" s="92"/>
      <c r="FG4" s="90">
        <v>192</v>
      </c>
      <c r="FH4" s="91"/>
      <c r="FI4" s="92"/>
      <c r="FJ4" s="90">
        <v>192</v>
      </c>
      <c r="FK4" s="91"/>
      <c r="FL4" s="92"/>
      <c r="FM4" s="90">
        <v>192</v>
      </c>
      <c r="FN4" s="91"/>
      <c r="FO4" s="92"/>
      <c r="FP4" s="90">
        <v>192</v>
      </c>
      <c r="FQ4" s="91"/>
      <c r="FR4" s="92"/>
      <c r="FS4" s="90">
        <v>192</v>
      </c>
      <c r="FT4" s="91"/>
      <c r="FU4" s="92"/>
      <c r="FV4" s="90">
        <v>192</v>
      </c>
      <c r="FW4" s="91"/>
      <c r="FX4" s="92"/>
      <c r="FY4" s="90">
        <v>192</v>
      </c>
      <c r="FZ4" s="91"/>
      <c r="GA4" s="92"/>
      <c r="GB4" s="90">
        <v>192</v>
      </c>
      <c r="GC4" s="91"/>
      <c r="GD4" s="92"/>
      <c r="GE4" s="90">
        <v>192</v>
      </c>
      <c r="GF4" s="91"/>
      <c r="GG4" s="92"/>
      <c r="GH4" s="90">
        <v>192</v>
      </c>
      <c r="GI4" s="91"/>
      <c r="GJ4" s="92"/>
      <c r="GK4" s="90">
        <v>192</v>
      </c>
      <c r="GL4" s="91"/>
      <c r="GM4" s="92"/>
      <c r="GN4" s="90">
        <v>192</v>
      </c>
      <c r="GO4" s="91"/>
      <c r="GP4" s="92"/>
      <c r="GQ4" s="90">
        <v>192</v>
      </c>
      <c r="GR4" s="91"/>
      <c r="GS4" s="92"/>
      <c r="GT4" s="90">
        <v>192</v>
      </c>
      <c r="GU4" s="91"/>
      <c r="GV4" s="92"/>
      <c r="GW4" s="90">
        <v>192</v>
      </c>
      <c r="GX4" s="91"/>
      <c r="GY4" s="92"/>
      <c r="GZ4" s="90">
        <v>192</v>
      </c>
      <c r="HA4" s="91"/>
      <c r="HB4" s="92"/>
      <c r="HC4" s="90">
        <v>192</v>
      </c>
      <c r="HD4" s="91"/>
      <c r="HE4" s="92"/>
      <c r="HF4" s="90">
        <v>192</v>
      </c>
      <c r="HG4" s="91"/>
      <c r="HH4" s="92"/>
      <c r="HI4" s="90">
        <v>192</v>
      </c>
      <c r="HJ4" s="91"/>
      <c r="HK4" s="92"/>
      <c r="HL4" s="90">
        <v>192</v>
      </c>
      <c r="HM4" s="91"/>
      <c r="HN4" s="92"/>
      <c r="HO4" s="90">
        <v>192</v>
      </c>
      <c r="HP4" s="91"/>
      <c r="HQ4" s="92"/>
      <c r="HR4" s="90">
        <v>192</v>
      </c>
      <c r="HS4" s="91"/>
      <c r="HT4" s="92"/>
      <c r="HU4" s="90">
        <v>192</v>
      </c>
      <c r="HV4" s="91"/>
      <c r="HW4" s="92"/>
      <c r="HX4" s="90">
        <v>192</v>
      </c>
      <c r="HY4" s="91"/>
      <c r="HZ4" s="92"/>
      <c r="IA4" s="90">
        <v>192</v>
      </c>
      <c r="IB4" s="91"/>
      <c r="IC4" s="92"/>
      <c r="ID4" s="90">
        <v>192</v>
      </c>
      <c r="IE4" s="91"/>
      <c r="IF4" s="92"/>
      <c r="IG4" s="90">
        <v>192</v>
      </c>
      <c r="IH4" s="91"/>
      <c r="II4" s="92"/>
      <c r="IJ4" s="90">
        <v>192</v>
      </c>
      <c r="IK4" s="91"/>
      <c r="IL4" s="92"/>
      <c r="IM4" s="90">
        <v>192</v>
      </c>
      <c r="IN4" s="91"/>
      <c r="IO4" s="92"/>
      <c r="IP4" s="90">
        <v>192</v>
      </c>
      <c r="IQ4" s="91"/>
      <c r="IR4" s="92"/>
      <c r="IS4" s="90">
        <v>192</v>
      </c>
      <c r="IT4" s="91"/>
      <c r="IU4" s="92"/>
      <c r="IV4" s="90">
        <v>192</v>
      </c>
      <c r="IW4" s="91"/>
      <c r="IX4" s="92"/>
      <c r="IY4" s="90">
        <v>192</v>
      </c>
      <c r="IZ4" s="91"/>
      <c r="JA4" s="92"/>
      <c r="JB4" s="90">
        <v>192</v>
      </c>
      <c r="JC4" s="91"/>
      <c r="JD4" s="92"/>
      <c r="JE4" s="90">
        <v>192</v>
      </c>
      <c r="JF4" s="91"/>
      <c r="JG4" s="92"/>
      <c r="JH4" s="90">
        <v>192</v>
      </c>
      <c r="JI4" s="91"/>
      <c r="JJ4" s="92"/>
      <c r="JK4" s="90">
        <v>192</v>
      </c>
      <c r="JL4" s="91"/>
      <c r="JM4" s="92"/>
      <c r="JN4" s="90">
        <v>192</v>
      </c>
      <c r="JO4" s="91"/>
      <c r="JP4" s="92"/>
      <c r="JQ4" s="90">
        <v>192</v>
      </c>
      <c r="JR4" s="91"/>
      <c r="JS4" s="92"/>
      <c r="JT4" s="90">
        <v>192</v>
      </c>
      <c r="JU4" s="91"/>
      <c r="JV4" s="92"/>
      <c r="JW4" s="90">
        <v>192</v>
      </c>
      <c r="JX4" s="91"/>
      <c r="JY4" s="92"/>
      <c r="JZ4" s="90">
        <v>192</v>
      </c>
      <c r="KA4" s="91"/>
      <c r="KB4" s="92"/>
      <c r="KC4" s="90">
        <v>192</v>
      </c>
      <c r="KD4" s="91"/>
      <c r="KE4" s="92"/>
      <c r="KF4" s="90">
        <v>192</v>
      </c>
      <c r="KG4" s="91"/>
      <c r="KH4" s="92"/>
      <c r="KI4" s="90">
        <v>192</v>
      </c>
      <c r="KJ4" s="91"/>
      <c r="KK4" s="92"/>
      <c r="KL4" s="90">
        <v>192</v>
      </c>
      <c r="KM4" s="91"/>
      <c r="KN4" s="92"/>
      <c r="KO4" s="90">
        <v>192</v>
      </c>
      <c r="KP4" s="91"/>
      <c r="KQ4" s="92"/>
      <c r="KR4" s="90">
        <v>192</v>
      </c>
      <c r="KS4" s="91"/>
      <c r="KT4" s="92"/>
      <c r="KU4" s="90">
        <v>192</v>
      </c>
      <c r="KV4" s="91"/>
      <c r="KW4" s="92"/>
      <c r="KX4" s="90">
        <v>192</v>
      </c>
      <c r="KY4" s="91"/>
      <c r="KZ4" s="92"/>
      <c r="LA4" s="90">
        <v>192</v>
      </c>
      <c r="LB4" s="91"/>
      <c r="LC4" s="92"/>
      <c r="LD4" s="90">
        <v>192</v>
      </c>
      <c r="LE4" s="91"/>
      <c r="LF4" s="92"/>
      <c r="LG4" s="90">
        <v>192</v>
      </c>
      <c r="LH4" s="91"/>
      <c r="LI4" s="92"/>
      <c r="LJ4" s="90">
        <v>192</v>
      </c>
      <c r="LK4" s="91"/>
      <c r="LL4" s="92"/>
      <c r="LM4" s="90">
        <v>192</v>
      </c>
      <c r="LN4" s="91"/>
      <c r="LO4" s="92"/>
      <c r="LP4" s="90">
        <v>192</v>
      </c>
      <c r="LQ4" s="91"/>
      <c r="LR4" s="92"/>
      <c r="LS4" s="90">
        <v>192</v>
      </c>
      <c r="LT4" s="91"/>
      <c r="LU4" s="92"/>
      <c r="LV4" s="90">
        <v>192</v>
      </c>
      <c r="LW4" s="91"/>
      <c r="LX4" s="92"/>
      <c r="LY4" s="90">
        <v>192</v>
      </c>
      <c r="LZ4" s="91"/>
      <c r="MA4" s="92"/>
      <c r="MB4" s="90">
        <v>192</v>
      </c>
      <c r="MC4" s="91"/>
      <c r="MD4" s="92"/>
      <c r="ME4" s="90">
        <v>192</v>
      </c>
      <c r="MF4" s="91"/>
      <c r="MG4" s="92"/>
      <c r="MH4" s="90">
        <v>192</v>
      </c>
      <c r="MI4" s="91"/>
      <c r="MJ4" s="92"/>
      <c r="MK4" s="90">
        <v>192</v>
      </c>
      <c r="ML4" s="91"/>
      <c r="MM4" s="92"/>
      <c r="MN4" s="90">
        <v>192</v>
      </c>
      <c r="MO4" s="91"/>
      <c r="MP4" s="92"/>
      <c r="MQ4" s="90">
        <v>192</v>
      </c>
      <c r="MR4" s="91"/>
      <c r="MS4" s="92"/>
      <c r="MT4" s="90">
        <v>192</v>
      </c>
      <c r="MU4" s="91"/>
      <c r="MV4" s="92"/>
      <c r="MW4" s="90">
        <v>192</v>
      </c>
      <c r="MX4" s="91"/>
      <c r="MY4" s="92"/>
      <c r="MZ4" s="90">
        <v>192</v>
      </c>
      <c r="NA4" s="91"/>
      <c r="NB4" s="92"/>
      <c r="NC4" s="90">
        <v>192</v>
      </c>
      <c r="ND4" s="91"/>
      <c r="NE4" s="92"/>
      <c r="NF4" s="90">
        <v>192</v>
      </c>
      <c r="NG4" s="91"/>
      <c r="NH4" s="92"/>
      <c r="NI4" s="90">
        <v>192</v>
      </c>
      <c r="NJ4" s="91"/>
      <c r="NK4" s="92"/>
      <c r="NL4" s="90">
        <v>192</v>
      </c>
      <c r="NM4" s="91"/>
      <c r="NN4" s="92"/>
      <c r="NO4" s="90">
        <v>192</v>
      </c>
      <c r="NP4" s="91"/>
      <c r="NQ4" s="92"/>
      <c r="NR4" s="90">
        <v>192</v>
      </c>
      <c r="NS4" s="91"/>
      <c r="NT4" s="92"/>
      <c r="NU4" s="90">
        <v>192</v>
      </c>
      <c r="NV4" s="91"/>
      <c r="NW4" s="92"/>
      <c r="NX4" s="90">
        <v>192</v>
      </c>
      <c r="NY4" s="91"/>
      <c r="NZ4" s="92"/>
      <c r="OA4" s="90">
        <v>192</v>
      </c>
      <c r="OB4" s="91"/>
      <c r="OC4" s="92"/>
      <c r="OD4" s="90">
        <v>192</v>
      </c>
      <c r="OE4" s="91"/>
      <c r="OF4" s="92"/>
      <c r="OG4" s="90">
        <v>192</v>
      </c>
      <c r="OH4" s="91"/>
      <c r="OI4" s="92"/>
      <c r="OJ4" s="90">
        <v>192</v>
      </c>
      <c r="OK4" s="91"/>
      <c r="OL4" s="92"/>
      <c r="OM4" s="90">
        <v>192</v>
      </c>
      <c r="ON4" s="91"/>
      <c r="OO4" s="92"/>
      <c r="OP4" s="90">
        <v>192</v>
      </c>
      <c r="OQ4" s="91"/>
      <c r="OR4" s="92"/>
      <c r="OS4" s="90">
        <v>192</v>
      </c>
      <c r="OT4" s="91"/>
      <c r="OU4" s="92"/>
      <c r="OV4" s="90">
        <v>192</v>
      </c>
      <c r="OW4" s="91"/>
      <c r="OX4" s="92"/>
      <c r="OY4" s="90">
        <v>192</v>
      </c>
      <c r="OZ4" s="91"/>
      <c r="PA4" s="92"/>
      <c r="PB4" s="90">
        <v>192</v>
      </c>
      <c r="PC4" s="91"/>
      <c r="PD4" s="92"/>
      <c r="PE4" s="90">
        <v>192</v>
      </c>
      <c r="PF4" s="91"/>
      <c r="PG4" s="92"/>
      <c r="PH4" s="90">
        <v>192</v>
      </c>
      <c r="PI4" s="91"/>
      <c r="PJ4" s="92"/>
      <c r="PK4" s="90">
        <v>192</v>
      </c>
      <c r="PL4" s="91"/>
      <c r="PM4" s="92"/>
      <c r="PN4" s="90">
        <v>192</v>
      </c>
      <c r="PO4" s="91"/>
      <c r="PP4" s="92"/>
      <c r="PQ4" s="90">
        <v>192</v>
      </c>
      <c r="PR4" s="91"/>
      <c r="PS4" s="92"/>
      <c r="PT4" s="90">
        <v>192</v>
      </c>
      <c r="PU4" s="91"/>
      <c r="PV4" s="92"/>
      <c r="PW4" s="90">
        <v>192</v>
      </c>
      <c r="PX4" s="91"/>
      <c r="PY4" s="92"/>
      <c r="PZ4" s="90">
        <v>192</v>
      </c>
      <c r="QA4" s="91"/>
      <c r="QB4" s="92"/>
      <c r="QC4" s="90">
        <v>192</v>
      </c>
      <c r="QD4" s="91"/>
      <c r="QE4" s="92"/>
      <c r="QF4" s="90">
        <v>192</v>
      </c>
      <c r="QG4" s="91"/>
      <c r="QH4" s="92"/>
      <c r="QI4" s="90">
        <v>192</v>
      </c>
      <c r="QJ4" s="91"/>
      <c r="QK4" s="92"/>
      <c r="QL4" s="90">
        <v>192</v>
      </c>
      <c r="QM4" s="91"/>
      <c r="QN4" s="92"/>
      <c r="QO4" s="90">
        <v>192</v>
      </c>
      <c r="QP4" s="91"/>
      <c r="QQ4" s="92"/>
      <c r="QR4" s="90">
        <v>192</v>
      </c>
      <c r="QS4" s="91"/>
      <c r="QT4" s="92"/>
      <c r="QU4" s="90">
        <v>192</v>
      </c>
      <c r="QV4" s="91"/>
      <c r="QW4" s="92"/>
      <c r="QX4" s="90">
        <v>192</v>
      </c>
      <c r="QY4" s="91"/>
      <c r="QZ4" s="92"/>
      <c r="RA4" s="90">
        <v>192</v>
      </c>
      <c r="RB4" s="91"/>
      <c r="RC4" s="92"/>
      <c r="RD4" s="90">
        <v>192</v>
      </c>
      <c r="RE4" s="91"/>
      <c r="RF4" s="92"/>
      <c r="RG4" s="90">
        <v>192</v>
      </c>
      <c r="RH4" s="91"/>
      <c r="RI4" s="92"/>
      <c r="RJ4" s="90">
        <v>192</v>
      </c>
      <c r="RK4" s="91"/>
      <c r="RL4" s="92"/>
      <c r="RM4" s="90">
        <v>192</v>
      </c>
      <c r="RN4" s="91"/>
      <c r="RO4" s="92"/>
      <c r="RP4" s="90">
        <v>192</v>
      </c>
      <c r="RQ4" s="91"/>
      <c r="RR4" s="92"/>
      <c r="RS4" s="90">
        <v>192</v>
      </c>
      <c r="RT4" s="91"/>
      <c r="RU4" s="92"/>
      <c r="RV4" s="90">
        <v>192</v>
      </c>
      <c r="RW4" s="91"/>
      <c r="RX4" s="92"/>
      <c r="RY4" s="90">
        <v>192</v>
      </c>
      <c r="RZ4" s="91"/>
      <c r="SA4" s="92"/>
      <c r="SB4" s="90">
        <v>192</v>
      </c>
      <c r="SC4" s="91"/>
      <c r="SD4" s="92"/>
      <c r="SE4" s="90">
        <v>192</v>
      </c>
      <c r="SF4" s="91"/>
      <c r="SG4" s="92"/>
      <c r="SH4" s="90">
        <v>192</v>
      </c>
      <c r="SI4" s="91"/>
      <c r="SJ4" s="92"/>
      <c r="SK4" s="90">
        <v>192</v>
      </c>
      <c r="SL4" s="91"/>
      <c r="SM4" s="92"/>
      <c r="SN4" s="90">
        <v>192</v>
      </c>
      <c r="SO4" s="91"/>
      <c r="SP4" s="92"/>
      <c r="SQ4" s="90">
        <v>192</v>
      </c>
      <c r="SR4" s="91"/>
      <c r="SS4" s="92"/>
      <c r="ST4" s="90">
        <v>192</v>
      </c>
      <c r="SU4" s="91"/>
      <c r="SV4" s="92"/>
      <c r="SW4" s="90">
        <v>192</v>
      </c>
      <c r="SX4" s="91"/>
      <c r="SY4" s="92"/>
      <c r="SZ4" s="90">
        <v>192</v>
      </c>
      <c r="TA4" s="91"/>
      <c r="TB4" s="92"/>
      <c r="TC4" s="90">
        <v>192</v>
      </c>
      <c r="TD4" s="91"/>
      <c r="TE4" s="92"/>
      <c r="TF4" s="90">
        <v>192</v>
      </c>
      <c r="TG4" s="91"/>
      <c r="TH4" s="92"/>
      <c r="TI4" s="90">
        <v>192</v>
      </c>
      <c r="TJ4" s="91"/>
      <c r="TK4" s="92"/>
      <c r="TL4" s="90">
        <v>192</v>
      </c>
      <c r="TM4" s="91"/>
      <c r="TN4" s="92"/>
      <c r="TO4" s="90">
        <v>192</v>
      </c>
      <c r="TP4" s="91"/>
      <c r="TQ4" s="92"/>
      <c r="TR4" s="90">
        <v>192</v>
      </c>
      <c r="TS4" s="91"/>
      <c r="TT4" s="92"/>
      <c r="TU4" s="90">
        <v>192</v>
      </c>
      <c r="TV4" s="91"/>
      <c r="TW4" s="92"/>
      <c r="TX4" s="90">
        <v>192</v>
      </c>
      <c r="TY4" s="91"/>
      <c r="TZ4" s="92"/>
      <c r="UA4" s="90">
        <v>192</v>
      </c>
      <c r="UB4" s="91"/>
      <c r="UC4" s="92"/>
      <c r="UD4" s="90">
        <v>192</v>
      </c>
      <c r="UE4" s="91"/>
      <c r="UF4" s="92"/>
      <c r="UG4" s="90">
        <v>192</v>
      </c>
      <c r="UH4" s="91"/>
      <c r="UI4" s="92"/>
      <c r="UJ4" s="90">
        <v>192</v>
      </c>
      <c r="UK4" s="91"/>
      <c r="UL4" s="92"/>
      <c r="UM4" s="90">
        <v>192</v>
      </c>
      <c r="UN4" s="91"/>
      <c r="UO4" s="92"/>
      <c r="UP4" s="90">
        <v>192</v>
      </c>
      <c r="UQ4" s="91"/>
      <c r="UR4" s="92"/>
      <c r="US4" s="90">
        <v>192</v>
      </c>
      <c r="UT4" s="91"/>
      <c r="UU4" s="92"/>
      <c r="UV4" s="90">
        <v>192</v>
      </c>
      <c r="UW4" s="91"/>
      <c r="UX4" s="92"/>
      <c r="UY4" s="90">
        <v>192</v>
      </c>
      <c r="UZ4" s="91"/>
      <c r="VA4" s="92"/>
      <c r="VB4" s="90">
        <v>192</v>
      </c>
      <c r="VC4" s="91"/>
      <c r="VD4" s="92"/>
      <c r="VE4" s="90">
        <v>192</v>
      </c>
      <c r="VF4" s="91"/>
      <c r="VG4" s="92"/>
      <c r="VH4" s="90">
        <v>192</v>
      </c>
      <c r="VI4" s="91"/>
      <c r="VJ4" s="92"/>
      <c r="VK4" s="90">
        <v>192</v>
      </c>
      <c r="VL4" s="91"/>
      <c r="VM4" s="92"/>
      <c r="VN4" s="90">
        <v>192</v>
      </c>
      <c r="VO4" s="91"/>
      <c r="VP4" s="92"/>
      <c r="VQ4" s="90">
        <v>192</v>
      </c>
      <c r="VR4" s="91"/>
      <c r="VS4" s="92"/>
      <c r="VT4" s="90">
        <v>192</v>
      </c>
      <c r="VU4" s="91"/>
      <c r="VV4" s="92"/>
      <c r="VW4" s="90">
        <v>192</v>
      </c>
      <c r="VX4" s="91"/>
      <c r="VY4" s="92"/>
      <c r="VZ4" s="90">
        <v>192</v>
      </c>
      <c r="WA4" s="91"/>
      <c r="WB4" s="92"/>
      <c r="WC4" s="90">
        <v>192</v>
      </c>
      <c r="WD4" s="91"/>
      <c r="WE4" s="92"/>
      <c r="WF4" s="90">
        <v>192</v>
      </c>
      <c r="WG4" s="91"/>
      <c r="WH4" s="92"/>
      <c r="WI4" s="90">
        <v>192</v>
      </c>
      <c r="WJ4" s="91"/>
      <c r="WK4" s="92"/>
      <c r="WL4" s="90">
        <v>192</v>
      </c>
      <c r="WM4" s="91"/>
      <c r="WN4" s="92"/>
      <c r="WO4" s="90">
        <v>192</v>
      </c>
      <c r="WP4" s="91"/>
      <c r="WQ4" s="92"/>
      <c r="WR4" s="90">
        <v>192</v>
      </c>
      <c r="WS4" s="91"/>
      <c r="WT4" s="92"/>
      <c r="WU4" s="90">
        <v>192</v>
      </c>
      <c r="WV4" s="91"/>
      <c r="WW4" s="92"/>
      <c r="WX4" s="90">
        <v>192</v>
      </c>
      <c r="WY4" s="91"/>
      <c r="WZ4" s="92"/>
    </row>
    <row r="5" spans="1:624" ht="28.5" customHeight="1" x14ac:dyDescent="0.25">
      <c r="A5" s="23" t="s">
        <v>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14" t="s">
        <v>7</v>
      </c>
      <c r="W5" s="15"/>
      <c r="X5" s="16"/>
      <c r="Y5" s="87" t="s">
        <v>50</v>
      </c>
      <c r="Z5" s="88"/>
      <c r="AA5" s="89"/>
      <c r="AB5" s="87" t="s">
        <v>50</v>
      </c>
      <c r="AC5" s="88"/>
      <c r="AD5" s="89"/>
      <c r="AE5" s="87" t="s">
        <v>50</v>
      </c>
      <c r="AF5" s="88"/>
      <c r="AG5" s="89"/>
      <c r="AH5" s="87" t="s">
        <v>50</v>
      </c>
      <c r="AI5" s="88"/>
      <c r="AJ5" s="89"/>
      <c r="AK5" s="87" t="s">
        <v>50</v>
      </c>
      <c r="AL5" s="88"/>
      <c r="AM5" s="89"/>
      <c r="AN5" s="87" t="s">
        <v>50</v>
      </c>
      <c r="AO5" s="88"/>
      <c r="AP5" s="89"/>
      <c r="AQ5" s="87" t="s">
        <v>50</v>
      </c>
      <c r="AR5" s="88"/>
      <c r="AS5" s="89"/>
      <c r="AT5" s="87" t="s">
        <v>50</v>
      </c>
      <c r="AU5" s="88"/>
      <c r="AV5" s="89"/>
      <c r="AW5" s="87" t="s">
        <v>50</v>
      </c>
      <c r="AX5" s="88"/>
      <c r="AY5" s="89"/>
      <c r="AZ5" s="87" t="s">
        <v>50</v>
      </c>
      <c r="BA5" s="88"/>
      <c r="BB5" s="89"/>
      <c r="BC5" s="87" t="s">
        <v>50</v>
      </c>
      <c r="BD5" s="88"/>
      <c r="BE5" s="89"/>
      <c r="BF5" s="87" t="s">
        <v>50</v>
      </c>
      <c r="BG5" s="88"/>
      <c r="BH5" s="89"/>
      <c r="BI5" s="87" t="s">
        <v>50</v>
      </c>
      <c r="BJ5" s="88"/>
      <c r="BK5" s="89"/>
      <c r="BL5" s="87" t="s">
        <v>50</v>
      </c>
      <c r="BM5" s="88"/>
      <c r="BN5" s="89"/>
      <c r="BO5" s="87" t="s">
        <v>50</v>
      </c>
      <c r="BP5" s="88"/>
      <c r="BQ5" s="89"/>
      <c r="BR5" s="87" t="s">
        <v>50</v>
      </c>
      <c r="BS5" s="88"/>
      <c r="BT5" s="89"/>
      <c r="BU5" s="87" t="s">
        <v>50</v>
      </c>
      <c r="BV5" s="88"/>
      <c r="BW5" s="89"/>
      <c r="BX5" s="87" t="s">
        <v>50</v>
      </c>
      <c r="BY5" s="88"/>
      <c r="BZ5" s="89"/>
      <c r="CA5" s="87" t="s">
        <v>50</v>
      </c>
      <c r="CB5" s="88"/>
      <c r="CC5" s="89"/>
      <c r="CD5" s="87" t="s">
        <v>50</v>
      </c>
      <c r="CE5" s="88"/>
      <c r="CF5" s="89"/>
      <c r="CG5" s="87" t="s">
        <v>50</v>
      </c>
      <c r="CH5" s="88"/>
      <c r="CI5" s="89"/>
      <c r="CJ5" s="87" t="s">
        <v>50</v>
      </c>
      <c r="CK5" s="88"/>
      <c r="CL5" s="89"/>
      <c r="CM5" s="87" t="s">
        <v>50</v>
      </c>
      <c r="CN5" s="88"/>
      <c r="CO5" s="89"/>
      <c r="CP5" s="87" t="s">
        <v>50</v>
      </c>
      <c r="CQ5" s="88"/>
      <c r="CR5" s="89"/>
      <c r="CS5" s="87" t="s">
        <v>50</v>
      </c>
      <c r="CT5" s="88"/>
      <c r="CU5" s="89"/>
      <c r="CV5" s="87" t="s">
        <v>50</v>
      </c>
      <c r="CW5" s="88"/>
      <c r="CX5" s="89"/>
      <c r="CY5" s="87" t="s">
        <v>50</v>
      </c>
      <c r="CZ5" s="88"/>
      <c r="DA5" s="89"/>
      <c r="DB5" s="87" t="s">
        <v>50</v>
      </c>
      <c r="DC5" s="88"/>
      <c r="DD5" s="89"/>
      <c r="DE5" s="87" t="s">
        <v>50</v>
      </c>
      <c r="DF5" s="88"/>
      <c r="DG5" s="89"/>
      <c r="DH5" s="87" t="s">
        <v>50</v>
      </c>
      <c r="DI5" s="88"/>
      <c r="DJ5" s="89"/>
      <c r="DK5" s="87" t="s">
        <v>50</v>
      </c>
      <c r="DL5" s="88"/>
      <c r="DM5" s="89"/>
      <c r="DN5" s="87" t="s">
        <v>50</v>
      </c>
      <c r="DO5" s="88"/>
      <c r="DP5" s="89"/>
      <c r="DQ5" s="87" t="s">
        <v>50</v>
      </c>
      <c r="DR5" s="88"/>
      <c r="DS5" s="89"/>
      <c r="DT5" s="87" t="s">
        <v>50</v>
      </c>
      <c r="DU5" s="88"/>
      <c r="DV5" s="89"/>
      <c r="DW5" s="87" t="s">
        <v>50</v>
      </c>
      <c r="DX5" s="88"/>
      <c r="DY5" s="89"/>
      <c r="DZ5" s="87" t="s">
        <v>50</v>
      </c>
      <c r="EA5" s="88"/>
      <c r="EB5" s="89"/>
      <c r="EC5" s="87" t="s">
        <v>50</v>
      </c>
      <c r="ED5" s="88"/>
      <c r="EE5" s="89"/>
      <c r="EF5" s="87" t="s">
        <v>50</v>
      </c>
      <c r="EG5" s="88"/>
      <c r="EH5" s="89"/>
      <c r="EI5" s="87" t="s">
        <v>50</v>
      </c>
      <c r="EJ5" s="88"/>
      <c r="EK5" s="89"/>
      <c r="EL5" s="87" t="s">
        <v>50</v>
      </c>
      <c r="EM5" s="88"/>
      <c r="EN5" s="89"/>
      <c r="EO5" s="87" t="s">
        <v>50</v>
      </c>
      <c r="EP5" s="88"/>
      <c r="EQ5" s="89"/>
      <c r="ER5" s="87" t="s">
        <v>50</v>
      </c>
      <c r="ES5" s="88"/>
      <c r="ET5" s="89"/>
      <c r="EU5" s="87" t="s">
        <v>50</v>
      </c>
      <c r="EV5" s="88"/>
      <c r="EW5" s="89"/>
      <c r="EX5" s="87" t="s">
        <v>50</v>
      </c>
      <c r="EY5" s="88"/>
      <c r="EZ5" s="89"/>
      <c r="FA5" s="87" t="s">
        <v>50</v>
      </c>
      <c r="FB5" s="88"/>
      <c r="FC5" s="89"/>
      <c r="FD5" s="87" t="s">
        <v>50</v>
      </c>
      <c r="FE5" s="88"/>
      <c r="FF5" s="89"/>
      <c r="FG5" s="87" t="s">
        <v>50</v>
      </c>
      <c r="FH5" s="88"/>
      <c r="FI5" s="89"/>
      <c r="FJ5" s="87" t="s">
        <v>50</v>
      </c>
      <c r="FK5" s="88"/>
      <c r="FL5" s="89"/>
      <c r="FM5" s="87" t="s">
        <v>50</v>
      </c>
      <c r="FN5" s="88"/>
      <c r="FO5" s="89"/>
      <c r="FP5" s="87" t="s">
        <v>50</v>
      </c>
      <c r="FQ5" s="88"/>
      <c r="FR5" s="89"/>
      <c r="FS5" s="87" t="s">
        <v>50</v>
      </c>
      <c r="FT5" s="88"/>
      <c r="FU5" s="89"/>
      <c r="FV5" s="87" t="s">
        <v>50</v>
      </c>
      <c r="FW5" s="88"/>
      <c r="FX5" s="89"/>
      <c r="FY5" s="87" t="s">
        <v>50</v>
      </c>
      <c r="FZ5" s="88"/>
      <c r="GA5" s="89"/>
      <c r="GB5" s="87" t="s">
        <v>50</v>
      </c>
      <c r="GC5" s="88"/>
      <c r="GD5" s="89"/>
      <c r="GE5" s="87" t="s">
        <v>50</v>
      </c>
      <c r="GF5" s="88"/>
      <c r="GG5" s="89"/>
      <c r="GH5" s="87" t="s">
        <v>50</v>
      </c>
      <c r="GI5" s="88"/>
      <c r="GJ5" s="89"/>
      <c r="GK5" s="87" t="s">
        <v>50</v>
      </c>
      <c r="GL5" s="88"/>
      <c r="GM5" s="89"/>
      <c r="GN5" s="87" t="s">
        <v>50</v>
      </c>
      <c r="GO5" s="88"/>
      <c r="GP5" s="89"/>
      <c r="GQ5" s="87" t="s">
        <v>50</v>
      </c>
      <c r="GR5" s="88"/>
      <c r="GS5" s="89"/>
      <c r="GT5" s="87" t="s">
        <v>50</v>
      </c>
      <c r="GU5" s="88"/>
      <c r="GV5" s="89"/>
      <c r="GW5" s="87" t="s">
        <v>50</v>
      </c>
      <c r="GX5" s="88"/>
      <c r="GY5" s="89"/>
      <c r="GZ5" s="87" t="s">
        <v>50</v>
      </c>
      <c r="HA5" s="88"/>
      <c r="HB5" s="89"/>
      <c r="HC5" s="87" t="s">
        <v>50</v>
      </c>
      <c r="HD5" s="88"/>
      <c r="HE5" s="89"/>
      <c r="HF5" s="87" t="s">
        <v>50</v>
      </c>
      <c r="HG5" s="88"/>
      <c r="HH5" s="89"/>
      <c r="HI5" s="87" t="s">
        <v>50</v>
      </c>
      <c r="HJ5" s="88"/>
      <c r="HK5" s="89"/>
      <c r="HL5" s="87" t="s">
        <v>50</v>
      </c>
      <c r="HM5" s="88"/>
      <c r="HN5" s="89"/>
      <c r="HO5" s="87" t="s">
        <v>50</v>
      </c>
      <c r="HP5" s="88"/>
      <c r="HQ5" s="89"/>
      <c r="HR5" s="87" t="s">
        <v>50</v>
      </c>
      <c r="HS5" s="88"/>
      <c r="HT5" s="89"/>
      <c r="HU5" s="87" t="s">
        <v>50</v>
      </c>
      <c r="HV5" s="88"/>
      <c r="HW5" s="89"/>
      <c r="HX5" s="87" t="s">
        <v>50</v>
      </c>
      <c r="HY5" s="88"/>
      <c r="HZ5" s="89"/>
      <c r="IA5" s="87" t="s">
        <v>50</v>
      </c>
      <c r="IB5" s="88"/>
      <c r="IC5" s="89"/>
      <c r="ID5" s="87" t="s">
        <v>50</v>
      </c>
      <c r="IE5" s="88"/>
      <c r="IF5" s="89"/>
      <c r="IG5" s="87" t="s">
        <v>50</v>
      </c>
      <c r="IH5" s="88"/>
      <c r="II5" s="89"/>
      <c r="IJ5" s="87" t="s">
        <v>50</v>
      </c>
      <c r="IK5" s="88"/>
      <c r="IL5" s="89"/>
      <c r="IM5" s="87" t="s">
        <v>50</v>
      </c>
      <c r="IN5" s="88"/>
      <c r="IO5" s="89"/>
      <c r="IP5" s="87" t="s">
        <v>50</v>
      </c>
      <c r="IQ5" s="88"/>
      <c r="IR5" s="89"/>
      <c r="IS5" s="87" t="s">
        <v>50</v>
      </c>
      <c r="IT5" s="88"/>
      <c r="IU5" s="89"/>
      <c r="IV5" s="87" t="s">
        <v>50</v>
      </c>
      <c r="IW5" s="88"/>
      <c r="IX5" s="89"/>
      <c r="IY5" s="87" t="s">
        <v>50</v>
      </c>
      <c r="IZ5" s="88"/>
      <c r="JA5" s="89"/>
      <c r="JB5" s="87" t="s">
        <v>50</v>
      </c>
      <c r="JC5" s="88"/>
      <c r="JD5" s="89"/>
      <c r="JE5" s="87" t="s">
        <v>50</v>
      </c>
      <c r="JF5" s="88"/>
      <c r="JG5" s="89"/>
      <c r="JH5" s="87" t="s">
        <v>50</v>
      </c>
      <c r="JI5" s="88"/>
      <c r="JJ5" s="89"/>
      <c r="JK5" s="87" t="s">
        <v>50</v>
      </c>
      <c r="JL5" s="88"/>
      <c r="JM5" s="89"/>
      <c r="JN5" s="87" t="s">
        <v>50</v>
      </c>
      <c r="JO5" s="88"/>
      <c r="JP5" s="89"/>
      <c r="JQ5" s="87" t="s">
        <v>50</v>
      </c>
      <c r="JR5" s="88"/>
      <c r="JS5" s="89"/>
      <c r="JT5" s="87" t="s">
        <v>50</v>
      </c>
      <c r="JU5" s="88"/>
      <c r="JV5" s="89"/>
      <c r="JW5" s="87" t="s">
        <v>50</v>
      </c>
      <c r="JX5" s="88"/>
      <c r="JY5" s="89"/>
      <c r="JZ5" s="87" t="s">
        <v>50</v>
      </c>
      <c r="KA5" s="88"/>
      <c r="KB5" s="89"/>
      <c r="KC5" s="87" t="s">
        <v>50</v>
      </c>
      <c r="KD5" s="88"/>
      <c r="KE5" s="89"/>
      <c r="KF5" s="87" t="s">
        <v>50</v>
      </c>
      <c r="KG5" s="88"/>
      <c r="KH5" s="89"/>
      <c r="KI5" s="87" t="s">
        <v>50</v>
      </c>
      <c r="KJ5" s="88"/>
      <c r="KK5" s="89"/>
      <c r="KL5" s="87" t="s">
        <v>50</v>
      </c>
      <c r="KM5" s="88"/>
      <c r="KN5" s="89"/>
      <c r="KO5" s="87" t="s">
        <v>50</v>
      </c>
      <c r="KP5" s="88"/>
      <c r="KQ5" s="89"/>
      <c r="KR5" s="87" t="s">
        <v>50</v>
      </c>
      <c r="KS5" s="88"/>
      <c r="KT5" s="89"/>
      <c r="KU5" s="87" t="s">
        <v>50</v>
      </c>
      <c r="KV5" s="88"/>
      <c r="KW5" s="89"/>
      <c r="KX5" s="87" t="s">
        <v>50</v>
      </c>
      <c r="KY5" s="88"/>
      <c r="KZ5" s="89"/>
      <c r="LA5" s="87" t="s">
        <v>50</v>
      </c>
      <c r="LB5" s="88"/>
      <c r="LC5" s="89"/>
      <c r="LD5" s="87" t="s">
        <v>50</v>
      </c>
      <c r="LE5" s="88"/>
      <c r="LF5" s="89"/>
      <c r="LG5" s="87" t="s">
        <v>50</v>
      </c>
      <c r="LH5" s="88"/>
      <c r="LI5" s="89"/>
      <c r="LJ5" s="87" t="s">
        <v>50</v>
      </c>
      <c r="LK5" s="88"/>
      <c r="LL5" s="89"/>
      <c r="LM5" s="87" t="s">
        <v>50</v>
      </c>
      <c r="LN5" s="88"/>
      <c r="LO5" s="89"/>
      <c r="LP5" s="87" t="s">
        <v>50</v>
      </c>
      <c r="LQ5" s="88"/>
      <c r="LR5" s="89"/>
      <c r="LS5" s="87" t="s">
        <v>50</v>
      </c>
      <c r="LT5" s="88"/>
      <c r="LU5" s="89"/>
      <c r="LV5" s="87" t="s">
        <v>50</v>
      </c>
      <c r="LW5" s="88"/>
      <c r="LX5" s="89"/>
      <c r="LY5" s="87" t="s">
        <v>50</v>
      </c>
      <c r="LZ5" s="88"/>
      <c r="MA5" s="89"/>
      <c r="MB5" s="87" t="s">
        <v>50</v>
      </c>
      <c r="MC5" s="88"/>
      <c r="MD5" s="89"/>
      <c r="ME5" s="87" t="s">
        <v>50</v>
      </c>
      <c r="MF5" s="88"/>
      <c r="MG5" s="89"/>
      <c r="MH5" s="87" t="s">
        <v>50</v>
      </c>
      <c r="MI5" s="88"/>
      <c r="MJ5" s="89"/>
      <c r="MK5" s="87" t="s">
        <v>50</v>
      </c>
      <c r="ML5" s="88"/>
      <c r="MM5" s="89"/>
      <c r="MN5" s="87" t="s">
        <v>50</v>
      </c>
      <c r="MO5" s="88"/>
      <c r="MP5" s="89"/>
      <c r="MQ5" s="87" t="s">
        <v>50</v>
      </c>
      <c r="MR5" s="88"/>
      <c r="MS5" s="89"/>
      <c r="MT5" s="87" t="s">
        <v>50</v>
      </c>
      <c r="MU5" s="88"/>
      <c r="MV5" s="89"/>
      <c r="MW5" s="87" t="s">
        <v>50</v>
      </c>
      <c r="MX5" s="88"/>
      <c r="MY5" s="89"/>
      <c r="MZ5" s="87" t="s">
        <v>50</v>
      </c>
      <c r="NA5" s="88"/>
      <c r="NB5" s="89"/>
      <c r="NC5" s="87" t="s">
        <v>50</v>
      </c>
      <c r="ND5" s="88"/>
      <c r="NE5" s="89"/>
      <c r="NF5" s="87" t="s">
        <v>50</v>
      </c>
      <c r="NG5" s="88"/>
      <c r="NH5" s="89"/>
      <c r="NI5" s="87" t="s">
        <v>50</v>
      </c>
      <c r="NJ5" s="88"/>
      <c r="NK5" s="89"/>
      <c r="NL5" s="87" t="s">
        <v>50</v>
      </c>
      <c r="NM5" s="88"/>
      <c r="NN5" s="89"/>
      <c r="NO5" s="87" t="s">
        <v>50</v>
      </c>
      <c r="NP5" s="88"/>
      <c r="NQ5" s="89"/>
      <c r="NR5" s="87" t="s">
        <v>50</v>
      </c>
      <c r="NS5" s="88"/>
      <c r="NT5" s="89"/>
      <c r="NU5" s="87" t="s">
        <v>50</v>
      </c>
      <c r="NV5" s="88"/>
      <c r="NW5" s="89"/>
      <c r="NX5" s="87" t="s">
        <v>50</v>
      </c>
      <c r="NY5" s="88"/>
      <c r="NZ5" s="89"/>
      <c r="OA5" s="87" t="s">
        <v>50</v>
      </c>
      <c r="OB5" s="88"/>
      <c r="OC5" s="89"/>
      <c r="OD5" s="87" t="s">
        <v>50</v>
      </c>
      <c r="OE5" s="88"/>
      <c r="OF5" s="89"/>
      <c r="OG5" s="87" t="s">
        <v>50</v>
      </c>
      <c r="OH5" s="88"/>
      <c r="OI5" s="89"/>
      <c r="OJ5" s="87" t="s">
        <v>50</v>
      </c>
      <c r="OK5" s="88"/>
      <c r="OL5" s="89"/>
      <c r="OM5" s="87" t="s">
        <v>50</v>
      </c>
      <c r="ON5" s="88"/>
      <c r="OO5" s="89"/>
      <c r="OP5" s="87" t="s">
        <v>50</v>
      </c>
      <c r="OQ5" s="88"/>
      <c r="OR5" s="89"/>
      <c r="OS5" s="87" t="s">
        <v>50</v>
      </c>
      <c r="OT5" s="88"/>
      <c r="OU5" s="89"/>
      <c r="OV5" s="87" t="s">
        <v>50</v>
      </c>
      <c r="OW5" s="88"/>
      <c r="OX5" s="89"/>
      <c r="OY5" s="87" t="s">
        <v>50</v>
      </c>
      <c r="OZ5" s="88"/>
      <c r="PA5" s="89"/>
      <c r="PB5" s="87" t="s">
        <v>50</v>
      </c>
      <c r="PC5" s="88"/>
      <c r="PD5" s="89"/>
      <c r="PE5" s="87" t="s">
        <v>50</v>
      </c>
      <c r="PF5" s="88"/>
      <c r="PG5" s="89"/>
      <c r="PH5" s="87" t="s">
        <v>50</v>
      </c>
      <c r="PI5" s="88"/>
      <c r="PJ5" s="89"/>
      <c r="PK5" s="87" t="s">
        <v>50</v>
      </c>
      <c r="PL5" s="88"/>
      <c r="PM5" s="89"/>
      <c r="PN5" s="87" t="s">
        <v>50</v>
      </c>
      <c r="PO5" s="88"/>
      <c r="PP5" s="89"/>
      <c r="PQ5" s="87" t="s">
        <v>50</v>
      </c>
      <c r="PR5" s="88"/>
      <c r="PS5" s="89"/>
      <c r="PT5" s="87" t="s">
        <v>50</v>
      </c>
      <c r="PU5" s="88"/>
      <c r="PV5" s="89"/>
      <c r="PW5" s="87" t="s">
        <v>50</v>
      </c>
      <c r="PX5" s="88"/>
      <c r="PY5" s="89"/>
      <c r="PZ5" s="87" t="s">
        <v>50</v>
      </c>
      <c r="QA5" s="88"/>
      <c r="QB5" s="89"/>
      <c r="QC5" s="87" t="s">
        <v>50</v>
      </c>
      <c r="QD5" s="88"/>
      <c r="QE5" s="89"/>
      <c r="QF5" s="87" t="s">
        <v>50</v>
      </c>
      <c r="QG5" s="88"/>
      <c r="QH5" s="89"/>
      <c r="QI5" s="87" t="s">
        <v>50</v>
      </c>
      <c r="QJ5" s="88"/>
      <c r="QK5" s="89"/>
      <c r="QL5" s="87" t="s">
        <v>50</v>
      </c>
      <c r="QM5" s="88"/>
      <c r="QN5" s="89"/>
      <c r="QO5" s="87" t="s">
        <v>50</v>
      </c>
      <c r="QP5" s="88"/>
      <c r="QQ5" s="89"/>
      <c r="QR5" s="87" t="s">
        <v>50</v>
      </c>
      <c r="QS5" s="88"/>
      <c r="QT5" s="89"/>
      <c r="QU5" s="87" t="s">
        <v>50</v>
      </c>
      <c r="QV5" s="88"/>
      <c r="QW5" s="89"/>
      <c r="QX5" s="87" t="s">
        <v>50</v>
      </c>
      <c r="QY5" s="88"/>
      <c r="QZ5" s="89"/>
      <c r="RA5" s="87" t="s">
        <v>50</v>
      </c>
      <c r="RB5" s="88"/>
      <c r="RC5" s="89"/>
      <c r="RD5" s="87" t="s">
        <v>50</v>
      </c>
      <c r="RE5" s="88"/>
      <c r="RF5" s="89"/>
      <c r="RG5" s="87" t="s">
        <v>50</v>
      </c>
      <c r="RH5" s="88"/>
      <c r="RI5" s="89"/>
      <c r="RJ5" s="87" t="s">
        <v>50</v>
      </c>
      <c r="RK5" s="88"/>
      <c r="RL5" s="89"/>
      <c r="RM5" s="87" t="s">
        <v>50</v>
      </c>
      <c r="RN5" s="88"/>
      <c r="RO5" s="89"/>
      <c r="RP5" s="87" t="s">
        <v>50</v>
      </c>
      <c r="RQ5" s="88"/>
      <c r="RR5" s="89"/>
      <c r="RS5" s="87" t="s">
        <v>50</v>
      </c>
      <c r="RT5" s="88"/>
      <c r="RU5" s="89"/>
      <c r="RV5" s="87" t="s">
        <v>50</v>
      </c>
      <c r="RW5" s="88"/>
      <c r="RX5" s="89"/>
      <c r="RY5" s="87" t="s">
        <v>50</v>
      </c>
      <c r="RZ5" s="88"/>
      <c r="SA5" s="89"/>
      <c r="SB5" s="87" t="s">
        <v>50</v>
      </c>
      <c r="SC5" s="88"/>
      <c r="SD5" s="89"/>
      <c r="SE5" s="87" t="s">
        <v>50</v>
      </c>
      <c r="SF5" s="88"/>
      <c r="SG5" s="89"/>
      <c r="SH5" s="87" t="s">
        <v>50</v>
      </c>
      <c r="SI5" s="88"/>
      <c r="SJ5" s="89"/>
      <c r="SK5" s="87" t="s">
        <v>50</v>
      </c>
      <c r="SL5" s="88"/>
      <c r="SM5" s="89"/>
      <c r="SN5" s="87" t="s">
        <v>50</v>
      </c>
      <c r="SO5" s="88"/>
      <c r="SP5" s="89"/>
      <c r="SQ5" s="87" t="s">
        <v>50</v>
      </c>
      <c r="SR5" s="88"/>
      <c r="SS5" s="89"/>
      <c r="ST5" s="87" t="s">
        <v>50</v>
      </c>
      <c r="SU5" s="88"/>
      <c r="SV5" s="89"/>
      <c r="SW5" s="87" t="s">
        <v>50</v>
      </c>
      <c r="SX5" s="88"/>
      <c r="SY5" s="89"/>
      <c r="SZ5" s="87" t="s">
        <v>50</v>
      </c>
      <c r="TA5" s="88"/>
      <c r="TB5" s="89"/>
      <c r="TC5" s="87" t="s">
        <v>50</v>
      </c>
      <c r="TD5" s="88"/>
      <c r="TE5" s="89"/>
      <c r="TF5" s="87" t="s">
        <v>50</v>
      </c>
      <c r="TG5" s="88"/>
      <c r="TH5" s="89"/>
      <c r="TI5" s="87" t="s">
        <v>50</v>
      </c>
      <c r="TJ5" s="88"/>
      <c r="TK5" s="89"/>
      <c r="TL5" s="87" t="s">
        <v>50</v>
      </c>
      <c r="TM5" s="88"/>
      <c r="TN5" s="89"/>
      <c r="TO5" s="87" t="s">
        <v>50</v>
      </c>
      <c r="TP5" s="88"/>
      <c r="TQ5" s="89"/>
      <c r="TR5" s="87" t="s">
        <v>50</v>
      </c>
      <c r="TS5" s="88"/>
      <c r="TT5" s="89"/>
      <c r="TU5" s="87" t="s">
        <v>50</v>
      </c>
      <c r="TV5" s="88"/>
      <c r="TW5" s="89"/>
      <c r="TX5" s="87" t="s">
        <v>50</v>
      </c>
      <c r="TY5" s="88"/>
      <c r="TZ5" s="89"/>
      <c r="UA5" s="87" t="s">
        <v>50</v>
      </c>
      <c r="UB5" s="88"/>
      <c r="UC5" s="89"/>
      <c r="UD5" s="87" t="s">
        <v>50</v>
      </c>
      <c r="UE5" s="88"/>
      <c r="UF5" s="89"/>
      <c r="UG5" s="87" t="s">
        <v>50</v>
      </c>
      <c r="UH5" s="88"/>
      <c r="UI5" s="89"/>
      <c r="UJ5" s="87" t="s">
        <v>50</v>
      </c>
      <c r="UK5" s="88"/>
      <c r="UL5" s="89"/>
      <c r="UM5" s="87" t="s">
        <v>50</v>
      </c>
      <c r="UN5" s="88"/>
      <c r="UO5" s="89"/>
      <c r="UP5" s="87" t="s">
        <v>50</v>
      </c>
      <c r="UQ5" s="88"/>
      <c r="UR5" s="89"/>
      <c r="US5" s="87" t="s">
        <v>50</v>
      </c>
      <c r="UT5" s="88"/>
      <c r="UU5" s="89"/>
      <c r="UV5" s="87" t="s">
        <v>50</v>
      </c>
      <c r="UW5" s="88"/>
      <c r="UX5" s="89"/>
      <c r="UY5" s="87" t="s">
        <v>50</v>
      </c>
      <c r="UZ5" s="88"/>
      <c r="VA5" s="89"/>
      <c r="VB5" s="87" t="s">
        <v>50</v>
      </c>
      <c r="VC5" s="88"/>
      <c r="VD5" s="89"/>
      <c r="VE5" s="87" t="s">
        <v>50</v>
      </c>
      <c r="VF5" s="88"/>
      <c r="VG5" s="89"/>
      <c r="VH5" s="87" t="s">
        <v>50</v>
      </c>
      <c r="VI5" s="88"/>
      <c r="VJ5" s="89"/>
      <c r="VK5" s="87" t="s">
        <v>50</v>
      </c>
      <c r="VL5" s="88"/>
      <c r="VM5" s="89"/>
      <c r="VN5" s="87" t="s">
        <v>50</v>
      </c>
      <c r="VO5" s="88"/>
      <c r="VP5" s="89"/>
      <c r="VQ5" s="87" t="s">
        <v>50</v>
      </c>
      <c r="VR5" s="88"/>
      <c r="VS5" s="89"/>
      <c r="VT5" s="87" t="s">
        <v>50</v>
      </c>
      <c r="VU5" s="88"/>
      <c r="VV5" s="89"/>
      <c r="VW5" s="87" t="s">
        <v>50</v>
      </c>
      <c r="VX5" s="88"/>
      <c r="VY5" s="89"/>
      <c r="VZ5" s="87" t="s">
        <v>50</v>
      </c>
      <c r="WA5" s="88"/>
      <c r="WB5" s="89"/>
      <c r="WC5" s="87" t="s">
        <v>50</v>
      </c>
      <c r="WD5" s="88"/>
      <c r="WE5" s="89"/>
      <c r="WF5" s="87" t="s">
        <v>50</v>
      </c>
      <c r="WG5" s="88"/>
      <c r="WH5" s="89"/>
      <c r="WI5" s="87" t="s">
        <v>50</v>
      </c>
      <c r="WJ5" s="88"/>
      <c r="WK5" s="89"/>
      <c r="WL5" s="87" t="s">
        <v>50</v>
      </c>
      <c r="WM5" s="88"/>
      <c r="WN5" s="89"/>
      <c r="WO5" s="87" t="s">
        <v>50</v>
      </c>
      <c r="WP5" s="88"/>
      <c r="WQ5" s="89"/>
      <c r="WR5" s="87" t="s">
        <v>50</v>
      </c>
      <c r="WS5" s="88"/>
      <c r="WT5" s="89"/>
      <c r="WU5" s="87" t="s">
        <v>50</v>
      </c>
      <c r="WV5" s="88"/>
      <c r="WW5" s="89"/>
      <c r="WX5" s="87" t="s">
        <v>50</v>
      </c>
      <c r="WY5" s="88"/>
      <c r="WZ5" s="89"/>
    </row>
    <row r="6" spans="1:624" ht="129.75" x14ac:dyDescent="0.25">
      <c r="A6" s="25" t="s">
        <v>3</v>
      </c>
      <c r="B6" s="26" t="s">
        <v>4</v>
      </c>
      <c r="C6" s="26" t="s">
        <v>15</v>
      </c>
      <c r="D6" s="27" t="s">
        <v>34</v>
      </c>
      <c r="E6" s="28" t="s">
        <v>35</v>
      </c>
      <c r="F6" s="29" t="s">
        <v>36</v>
      </c>
      <c r="G6" s="30" t="s">
        <v>37</v>
      </c>
      <c r="H6" s="28" t="s">
        <v>38</v>
      </c>
      <c r="I6" s="28" t="s">
        <v>39</v>
      </c>
      <c r="J6" s="31" t="s">
        <v>40</v>
      </c>
      <c r="K6" s="31" t="s">
        <v>657</v>
      </c>
      <c r="L6" s="32" t="s">
        <v>41</v>
      </c>
      <c r="M6" s="33" t="s">
        <v>129</v>
      </c>
      <c r="N6" s="34" t="s">
        <v>130</v>
      </c>
      <c r="O6" s="34" t="s">
        <v>127</v>
      </c>
      <c r="P6" s="33" t="s">
        <v>126</v>
      </c>
      <c r="Q6" s="34" t="s">
        <v>131</v>
      </c>
      <c r="R6" s="34" t="s">
        <v>128</v>
      </c>
      <c r="S6" s="33" t="s">
        <v>654</v>
      </c>
      <c r="T6" s="34" t="s">
        <v>655</v>
      </c>
      <c r="U6" s="34" t="s">
        <v>656</v>
      </c>
      <c r="V6" s="35" t="s">
        <v>5</v>
      </c>
      <c r="W6" s="35" t="s">
        <v>6</v>
      </c>
      <c r="X6" s="35" t="s">
        <v>669</v>
      </c>
      <c r="Y6" s="56" t="s">
        <v>21</v>
      </c>
      <c r="Z6" s="56" t="s">
        <v>23</v>
      </c>
      <c r="AA6" s="56" t="s">
        <v>134</v>
      </c>
      <c r="AB6" s="56" t="s">
        <v>19</v>
      </c>
      <c r="AC6" s="56" t="s">
        <v>24</v>
      </c>
      <c r="AD6" s="56" t="s">
        <v>135</v>
      </c>
      <c r="AE6" s="56" t="s">
        <v>22</v>
      </c>
      <c r="AF6" s="56" t="s">
        <v>20</v>
      </c>
      <c r="AG6" s="56" t="s">
        <v>136</v>
      </c>
      <c r="AH6" s="56" t="s">
        <v>42</v>
      </c>
      <c r="AI6" s="56" t="s">
        <v>43</v>
      </c>
      <c r="AJ6" s="56" t="s">
        <v>137</v>
      </c>
      <c r="AK6" s="56" t="s">
        <v>44</v>
      </c>
      <c r="AL6" s="56" t="s">
        <v>45</v>
      </c>
      <c r="AM6" s="56" t="s">
        <v>138</v>
      </c>
      <c r="AN6" s="56" t="s">
        <v>58</v>
      </c>
      <c r="AO6" s="56" t="s">
        <v>59</v>
      </c>
      <c r="AP6" s="56" t="s">
        <v>139</v>
      </c>
      <c r="AQ6" s="56" t="s">
        <v>60</v>
      </c>
      <c r="AR6" s="56" t="s">
        <v>61</v>
      </c>
      <c r="AS6" s="56" t="s">
        <v>140</v>
      </c>
      <c r="AT6" s="56" t="s">
        <v>62</v>
      </c>
      <c r="AU6" s="56" t="s">
        <v>63</v>
      </c>
      <c r="AV6" s="56" t="s">
        <v>141</v>
      </c>
      <c r="AW6" s="56" t="s">
        <v>64</v>
      </c>
      <c r="AX6" s="56" t="s">
        <v>65</v>
      </c>
      <c r="AY6" s="56" t="s">
        <v>142</v>
      </c>
      <c r="AZ6" s="56" t="s">
        <v>66</v>
      </c>
      <c r="BA6" s="56" t="s">
        <v>67</v>
      </c>
      <c r="BB6" s="56" t="s">
        <v>143</v>
      </c>
      <c r="BC6" s="56" t="s">
        <v>68</v>
      </c>
      <c r="BD6" s="56" t="s">
        <v>69</v>
      </c>
      <c r="BE6" s="56" t="s">
        <v>144</v>
      </c>
      <c r="BF6" s="56" t="s">
        <v>70</v>
      </c>
      <c r="BG6" s="56" t="s">
        <v>71</v>
      </c>
      <c r="BH6" s="56" t="s">
        <v>145</v>
      </c>
      <c r="BI6" s="56" t="s">
        <v>72</v>
      </c>
      <c r="BJ6" s="56" t="s">
        <v>73</v>
      </c>
      <c r="BK6" s="56" t="s">
        <v>146</v>
      </c>
      <c r="BL6" s="56" t="s">
        <v>74</v>
      </c>
      <c r="BM6" s="56" t="s">
        <v>75</v>
      </c>
      <c r="BN6" s="56" t="s">
        <v>147</v>
      </c>
      <c r="BO6" s="56" t="s">
        <v>76</v>
      </c>
      <c r="BP6" s="56" t="s">
        <v>77</v>
      </c>
      <c r="BQ6" s="56" t="s">
        <v>148</v>
      </c>
      <c r="BR6" s="56" t="s">
        <v>78</v>
      </c>
      <c r="BS6" s="56" t="s">
        <v>79</v>
      </c>
      <c r="BT6" s="56" t="s">
        <v>149</v>
      </c>
      <c r="BU6" s="56" t="s">
        <v>80</v>
      </c>
      <c r="BV6" s="56" t="s">
        <v>81</v>
      </c>
      <c r="BW6" s="56" t="s">
        <v>150</v>
      </c>
      <c r="BX6" s="56" t="s">
        <v>82</v>
      </c>
      <c r="BY6" s="56" t="s">
        <v>83</v>
      </c>
      <c r="BZ6" s="56" t="s">
        <v>151</v>
      </c>
      <c r="CA6" s="56" t="s">
        <v>84</v>
      </c>
      <c r="CB6" s="56" t="s">
        <v>85</v>
      </c>
      <c r="CC6" s="56" t="s">
        <v>152</v>
      </c>
      <c r="CD6" s="56" t="s">
        <v>86</v>
      </c>
      <c r="CE6" s="56" t="s">
        <v>87</v>
      </c>
      <c r="CF6" s="56" t="s">
        <v>153</v>
      </c>
      <c r="CG6" s="56" t="s">
        <v>88</v>
      </c>
      <c r="CH6" s="56" t="s">
        <v>89</v>
      </c>
      <c r="CI6" s="56" t="s">
        <v>154</v>
      </c>
      <c r="CJ6" s="56" t="s">
        <v>90</v>
      </c>
      <c r="CK6" s="56" t="s">
        <v>91</v>
      </c>
      <c r="CL6" s="56" t="s">
        <v>155</v>
      </c>
      <c r="CM6" s="56" t="s">
        <v>92</v>
      </c>
      <c r="CN6" s="56" t="s">
        <v>93</v>
      </c>
      <c r="CO6" s="56" t="s">
        <v>156</v>
      </c>
      <c r="CP6" s="56" t="s">
        <v>94</v>
      </c>
      <c r="CQ6" s="56" t="s">
        <v>95</v>
      </c>
      <c r="CR6" s="56" t="s">
        <v>157</v>
      </c>
      <c r="CS6" s="56" t="s">
        <v>96</v>
      </c>
      <c r="CT6" s="56" t="s">
        <v>97</v>
      </c>
      <c r="CU6" s="56" t="s">
        <v>158</v>
      </c>
      <c r="CV6" s="56" t="s">
        <v>98</v>
      </c>
      <c r="CW6" s="56" t="s">
        <v>99</v>
      </c>
      <c r="CX6" s="56" t="s">
        <v>159</v>
      </c>
      <c r="CY6" s="56" t="s">
        <v>100</v>
      </c>
      <c r="CZ6" s="56" t="s">
        <v>101</v>
      </c>
      <c r="DA6" s="56" t="s">
        <v>160</v>
      </c>
      <c r="DB6" s="56" t="s">
        <v>102</v>
      </c>
      <c r="DC6" s="56" t="s">
        <v>103</v>
      </c>
      <c r="DD6" s="56" t="s">
        <v>161</v>
      </c>
      <c r="DE6" s="56" t="s">
        <v>104</v>
      </c>
      <c r="DF6" s="56" t="s">
        <v>105</v>
      </c>
      <c r="DG6" s="56" t="s">
        <v>162</v>
      </c>
      <c r="DH6" s="56" t="s">
        <v>106</v>
      </c>
      <c r="DI6" s="56" t="s">
        <v>107</v>
      </c>
      <c r="DJ6" s="56" t="s">
        <v>163</v>
      </c>
      <c r="DK6" s="56" t="s">
        <v>108</v>
      </c>
      <c r="DL6" s="56" t="s">
        <v>109</v>
      </c>
      <c r="DM6" s="56" t="s">
        <v>164</v>
      </c>
      <c r="DN6" s="56" t="s">
        <v>110</v>
      </c>
      <c r="DO6" s="56" t="s">
        <v>111</v>
      </c>
      <c r="DP6" s="56" t="s">
        <v>165</v>
      </c>
      <c r="DQ6" s="56" t="s">
        <v>112</v>
      </c>
      <c r="DR6" s="56" t="s">
        <v>113</v>
      </c>
      <c r="DS6" s="56" t="s">
        <v>166</v>
      </c>
      <c r="DT6" s="56" t="s">
        <v>114</v>
      </c>
      <c r="DU6" s="56" t="s">
        <v>115</v>
      </c>
      <c r="DV6" s="56" t="s">
        <v>167</v>
      </c>
      <c r="DW6" s="56" t="s">
        <v>116</v>
      </c>
      <c r="DX6" s="56" t="s">
        <v>117</v>
      </c>
      <c r="DY6" s="56" t="s">
        <v>168</v>
      </c>
      <c r="DZ6" s="56" t="s">
        <v>118</v>
      </c>
      <c r="EA6" s="56" t="s">
        <v>119</v>
      </c>
      <c r="EB6" s="56" t="s">
        <v>169</v>
      </c>
      <c r="EC6" s="56" t="s">
        <v>120</v>
      </c>
      <c r="ED6" s="56" t="s">
        <v>121</v>
      </c>
      <c r="EE6" s="56" t="s">
        <v>170</v>
      </c>
      <c r="EF6" s="56" t="s">
        <v>122</v>
      </c>
      <c r="EG6" s="56" t="s">
        <v>123</v>
      </c>
      <c r="EH6" s="56" t="s">
        <v>171</v>
      </c>
      <c r="EI6" s="56" t="s">
        <v>124</v>
      </c>
      <c r="EJ6" s="56" t="s">
        <v>125</v>
      </c>
      <c r="EK6" s="56" t="s">
        <v>172</v>
      </c>
      <c r="EL6" s="56" t="s">
        <v>334</v>
      </c>
      <c r="EM6" s="56" t="s">
        <v>335</v>
      </c>
      <c r="EN6" s="56" t="s">
        <v>173</v>
      </c>
      <c r="EO6" s="56" t="s">
        <v>336</v>
      </c>
      <c r="EP6" s="56" t="s">
        <v>337</v>
      </c>
      <c r="EQ6" s="56" t="s">
        <v>174</v>
      </c>
      <c r="ER6" s="56" t="s">
        <v>338</v>
      </c>
      <c r="ES6" s="56" t="s">
        <v>339</v>
      </c>
      <c r="ET6" s="56" t="s">
        <v>175</v>
      </c>
      <c r="EU6" s="56" t="s">
        <v>340</v>
      </c>
      <c r="EV6" s="56" t="s">
        <v>341</v>
      </c>
      <c r="EW6" s="56" t="s">
        <v>176</v>
      </c>
      <c r="EX6" s="56" t="s">
        <v>342</v>
      </c>
      <c r="EY6" s="56" t="s">
        <v>343</v>
      </c>
      <c r="EZ6" s="56" t="s">
        <v>177</v>
      </c>
      <c r="FA6" s="56" t="s">
        <v>344</v>
      </c>
      <c r="FB6" s="56" t="s">
        <v>345</v>
      </c>
      <c r="FC6" s="56" t="s">
        <v>178</v>
      </c>
      <c r="FD6" s="56" t="s">
        <v>346</v>
      </c>
      <c r="FE6" s="56" t="s">
        <v>347</v>
      </c>
      <c r="FF6" s="56" t="s">
        <v>179</v>
      </c>
      <c r="FG6" s="56" t="s">
        <v>348</v>
      </c>
      <c r="FH6" s="56" t="s">
        <v>349</v>
      </c>
      <c r="FI6" s="56" t="s">
        <v>180</v>
      </c>
      <c r="FJ6" s="56" t="s">
        <v>350</v>
      </c>
      <c r="FK6" s="56" t="s">
        <v>351</v>
      </c>
      <c r="FL6" s="56" t="s">
        <v>181</v>
      </c>
      <c r="FM6" s="56" t="s">
        <v>352</v>
      </c>
      <c r="FN6" s="56" t="s">
        <v>353</v>
      </c>
      <c r="FO6" s="56" t="s">
        <v>182</v>
      </c>
      <c r="FP6" s="56" t="s">
        <v>354</v>
      </c>
      <c r="FQ6" s="56" t="s">
        <v>355</v>
      </c>
      <c r="FR6" s="56" t="s">
        <v>183</v>
      </c>
      <c r="FS6" s="56" t="s">
        <v>356</v>
      </c>
      <c r="FT6" s="56" t="s">
        <v>357</v>
      </c>
      <c r="FU6" s="56" t="s">
        <v>184</v>
      </c>
      <c r="FV6" s="56" t="s">
        <v>358</v>
      </c>
      <c r="FW6" s="56" t="s">
        <v>359</v>
      </c>
      <c r="FX6" s="56" t="s">
        <v>185</v>
      </c>
      <c r="FY6" s="56" t="s">
        <v>360</v>
      </c>
      <c r="FZ6" s="56" t="s">
        <v>361</v>
      </c>
      <c r="GA6" s="56" t="s">
        <v>186</v>
      </c>
      <c r="GB6" s="56" t="s">
        <v>362</v>
      </c>
      <c r="GC6" s="56" t="s">
        <v>363</v>
      </c>
      <c r="GD6" s="56" t="s">
        <v>187</v>
      </c>
      <c r="GE6" s="56" t="s">
        <v>364</v>
      </c>
      <c r="GF6" s="56" t="s">
        <v>365</v>
      </c>
      <c r="GG6" s="56" t="s">
        <v>188</v>
      </c>
      <c r="GH6" s="56" t="s">
        <v>366</v>
      </c>
      <c r="GI6" s="56" t="s">
        <v>367</v>
      </c>
      <c r="GJ6" s="56" t="s">
        <v>189</v>
      </c>
      <c r="GK6" s="56" t="s">
        <v>368</v>
      </c>
      <c r="GL6" s="56" t="s">
        <v>369</v>
      </c>
      <c r="GM6" s="56" t="s">
        <v>190</v>
      </c>
      <c r="GN6" s="56" t="s">
        <v>370</v>
      </c>
      <c r="GO6" s="56" t="s">
        <v>371</v>
      </c>
      <c r="GP6" s="56" t="s">
        <v>191</v>
      </c>
      <c r="GQ6" s="56" t="s">
        <v>372</v>
      </c>
      <c r="GR6" s="56" t="s">
        <v>373</v>
      </c>
      <c r="GS6" s="56" t="s">
        <v>192</v>
      </c>
      <c r="GT6" s="56" t="s">
        <v>374</v>
      </c>
      <c r="GU6" s="56" t="s">
        <v>375</v>
      </c>
      <c r="GV6" s="56" t="s">
        <v>193</v>
      </c>
      <c r="GW6" s="56" t="s">
        <v>376</v>
      </c>
      <c r="GX6" s="56" t="s">
        <v>377</v>
      </c>
      <c r="GY6" s="56" t="s">
        <v>194</v>
      </c>
      <c r="GZ6" s="56" t="s">
        <v>378</v>
      </c>
      <c r="HA6" s="56" t="s">
        <v>379</v>
      </c>
      <c r="HB6" s="56" t="s">
        <v>195</v>
      </c>
      <c r="HC6" s="56" t="s">
        <v>380</v>
      </c>
      <c r="HD6" s="56" t="s">
        <v>381</v>
      </c>
      <c r="HE6" s="56" t="s">
        <v>196</v>
      </c>
      <c r="HF6" s="56" t="s">
        <v>382</v>
      </c>
      <c r="HG6" s="56" t="s">
        <v>383</v>
      </c>
      <c r="HH6" s="56" t="s">
        <v>197</v>
      </c>
      <c r="HI6" s="56" t="s">
        <v>384</v>
      </c>
      <c r="HJ6" s="56" t="s">
        <v>385</v>
      </c>
      <c r="HK6" s="56" t="s">
        <v>198</v>
      </c>
      <c r="HL6" s="56" t="s">
        <v>386</v>
      </c>
      <c r="HM6" s="56" t="s">
        <v>387</v>
      </c>
      <c r="HN6" s="56" t="s">
        <v>199</v>
      </c>
      <c r="HO6" s="56" t="s">
        <v>388</v>
      </c>
      <c r="HP6" s="56" t="s">
        <v>389</v>
      </c>
      <c r="HQ6" s="56" t="s">
        <v>200</v>
      </c>
      <c r="HR6" s="56" t="s">
        <v>390</v>
      </c>
      <c r="HS6" s="56" t="s">
        <v>391</v>
      </c>
      <c r="HT6" s="56" t="s">
        <v>201</v>
      </c>
      <c r="HU6" s="56" t="s">
        <v>392</v>
      </c>
      <c r="HV6" s="56" t="s">
        <v>393</v>
      </c>
      <c r="HW6" s="56" t="s">
        <v>202</v>
      </c>
      <c r="HX6" s="56" t="s">
        <v>394</v>
      </c>
      <c r="HY6" s="56" t="s">
        <v>395</v>
      </c>
      <c r="HZ6" s="56" t="s">
        <v>203</v>
      </c>
      <c r="IA6" s="56" t="s">
        <v>396</v>
      </c>
      <c r="IB6" s="56" t="s">
        <v>397</v>
      </c>
      <c r="IC6" s="56" t="s">
        <v>204</v>
      </c>
      <c r="ID6" s="56" t="s">
        <v>398</v>
      </c>
      <c r="IE6" s="56" t="s">
        <v>399</v>
      </c>
      <c r="IF6" s="56" t="s">
        <v>205</v>
      </c>
      <c r="IG6" s="56" t="s">
        <v>400</v>
      </c>
      <c r="IH6" s="56" t="s">
        <v>401</v>
      </c>
      <c r="II6" s="56" t="s">
        <v>206</v>
      </c>
      <c r="IJ6" s="56" t="s">
        <v>402</v>
      </c>
      <c r="IK6" s="56" t="s">
        <v>403</v>
      </c>
      <c r="IL6" s="56" t="s">
        <v>207</v>
      </c>
      <c r="IM6" s="56" t="s">
        <v>404</v>
      </c>
      <c r="IN6" s="56" t="s">
        <v>405</v>
      </c>
      <c r="IO6" s="56" t="s">
        <v>208</v>
      </c>
      <c r="IP6" s="56" t="s">
        <v>406</v>
      </c>
      <c r="IQ6" s="56" t="s">
        <v>407</v>
      </c>
      <c r="IR6" s="56" t="s">
        <v>209</v>
      </c>
      <c r="IS6" s="56" t="s">
        <v>408</v>
      </c>
      <c r="IT6" s="56" t="s">
        <v>409</v>
      </c>
      <c r="IU6" s="56" t="s">
        <v>210</v>
      </c>
      <c r="IV6" s="56" t="s">
        <v>410</v>
      </c>
      <c r="IW6" s="56" t="s">
        <v>411</v>
      </c>
      <c r="IX6" s="56" t="s">
        <v>211</v>
      </c>
      <c r="IY6" s="56" t="s">
        <v>412</v>
      </c>
      <c r="IZ6" s="56" t="s">
        <v>413</v>
      </c>
      <c r="JA6" s="56" t="s">
        <v>212</v>
      </c>
      <c r="JB6" s="56" t="s">
        <v>414</v>
      </c>
      <c r="JC6" s="56" t="s">
        <v>415</v>
      </c>
      <c r="JD6" s="56" t="s">
        <v>213</v>
      </c>
      <c r="JE6" s="56" t="s">
        <v>416</v>
      </c>
      <c r="JF6" s="56" t="s">
        <v>417</v>
      </c>
      <c r="JG6" s="56" t="s">
        <v>214</v>
      </c>
      <c r="JH6" s="56" t="s">
        <v>418</v>
      </c>
      <c r="JI6" s="56" t="s">
        <v>419</v>
      </c>
      <c r="JJ6" s="56" t="s">
        <v>215</v>
      </c>
      <c r="JK6" s="56" t="s">
        <v>420</v>
      </c>
      <c r="JL6" s="56" t="s">
        <v>421</v>
      </c>
      <c r="JM6" s="56" t="s">
        <v>216</v>
      </c>
      <c r="JN6" s="56" t="s">
        <v>422</v>
      </c>
      <c r="JO6" s="56" t="s">
        <v>423</v>
      </c>
      <c r="JP6" s="56" t="s">
        <v>217</v>
      </c>
      <c r="JQ6" s="56" t="s">
        <v>424</v>
      </c>
      <c r="JR6" s="56" t="s">
        <v>425</v>
      </c>
      <c r="JS6" s="56" t="s">
        <v>218</v>
      </c>
      <c r="JT6" s="56" t="s">
        <v>426</v>
      </c>
      <c r="JU6" s="56" t="s">
        <v>427</v>
      </c>
      <c r="JV6" s="56" t="s">
        <v>219</v>
      </c>
      <c r="JW6" s="56" t="s">
        <v>428</v>
      </c>
      <c r="JX6" s="56" t="s">
        <v>429</v>
      </c>
      <c r="JY6" s="56" t="s">
        <v>220</v>
      </c>
      <c r="JZ6" s="56" t="s">
        <v>430</v>
      </c>
      <c r="KA6" s="56" t="s">
        <v>431</v>
      </c>
      <c r="KB6" s="56" t="s">
        <v>221</v>
      </c>
      <c r="KC6" s="56" t="s">
        <v>432</v>
      </c>
      <c r="KD6" s="56" t="s">
        <v>433</v>
      </c>
      <c r="KE6" s="56" t="s">
        <v>222</v>
      </c>
      <c r="KF6" s="56" t="s">
        <v>434</v>
      </c>
      <c r="KG6" s="56" t="s">
        <v>435</v>
      </c>
      <c r="KH6" s="56" t="s">
        <v>223</v>
      </c>
      <c r="KI6" s="56" t="s">
        <v>436</v>
      </c>
      <c r="KJ6" s="56" t="s">
        <v>437</v>
      </c>
      <c r="KK6" s="56" t="s">
        <v>224</v>
      </c>
      <c r="KL6" s="56" t="s">
        <v>438</v>
      </c>
      <c r="KM6" s="56" t="s">
        <v>439</v>
      </c>
      <c r="KN6" s="56" t="s">
        <v>225</v>
      </c>
      <c r="KO6" s="56" t="s">
        <v>440</v>
      </c>
      <c r="KP6" s="56" t="s">
        <v>441</v>
      </c>
      <c r="KQ6" s="56" t="s">
        <v>226</v>
      </c>
      <c r="KR6" s="56" t="s">
        <v>442</v>
      </c>
      <c r="KS6" s="56" t="s">
        <v>443</v>
      </c>
      <c r="KT6" s="56" t="s">
        <v>227</v>
      </c>
      <c r="KU6" s="56" t="s">
        <v>444</v>
      </c>
      <c r="KV6" s="56" t="s">
        <v>445</v>
      </c>
      <c r="KW6" s="56" t="s">
        <v>228</v>
      </c>
      <c r="KX6" s="56" t="s">
        <v>446</v>
      </c>
      <c r="KY6" s="56" t="s">
        <v>447</v>
      </c>
      <c r="KZ6" s="56" t="s">
        <v>229</v>
      </c>
      <c r="LA6" s="56" t="s">
        <v>448</v>
      </c>
      <c r="LB6" s="56" t="s">
        <v>449</v>
      </c>
      <c r="LC6" s="56" t="s">
        <v>230</v>
      </c>
      <c r="LD6" s="56" t="s">
        <v>450</v>
      </c>
      <c r="LE6" s="56" t="s">
        <v>451</v>
      </c>
      <c r="LF6" s="56" t="s">
        <v>231</v>
      </c>
      <c r="LG6" s="56" t="s">
        <v>452</v>
      </c>
      <c r="LH6" s="56" t="s">
        <v>453</v>
      </c>
      <c r="LI6" s="56" t="s">
        <v>232</v>
      </c>
      <c r="LJ6" s="56" t="s">
        <v>454</v>
      </c>
      <c r="LK6" s="56" t="s">
        <v>455</v>
      </c>
      <c r="LL6" s="56" t="s">
        <v>233</v>
      </c>
      <c r="LM6" s="56" t="s">
        <v>456</v>
      </c>
      <c r="LN6" s="56" t="s">
        <v>457</v>
      </c>
      <c r="LO6" s="56" t="s">
        <v>234</v>
      </c>
      <c r="LP6" s="56" t="s">
        <v>458</v>
      </c>
      <c r="LQ6" s="56" t="s">
        <v>459</v>
      </c>
      <c r="LR6" s="56" t="s">
        <v>235</v>
      </c>
      <c r="LS6" s="56" t="s">
        <v>460</v>
      </c>
      <c r="LT6" s="56" t="s">
        <v>461</v>
      </c>
      <c r="LU6" s="56" t="s">
        <v>236</v>
      </c>
      <c r="LV6" s="56" t="s">
        <v>462</v>
      </c>
      <c r="LW6" s="56" t="s">
        <v>463</v>
      </c>
      <c r="LX6" s="56" t="s">
        <v>237</v>
      </c>
      <c r="LY6" s="56" t="s">
        <v>464</v>
      </c>
      <c r="LZ6" s="56" t="s">
        <v>465</v>
      </c>
      <c r="MA6" s="56" t="s">
        <v>238</v>
      </c>
      <c r="MB6" s="56" t="s">
        <v>466</v>
      </c>
      <c r="MC6" s="56" t="s">
        <v>467</v>
      </c>
      <c r="MD6" s="56" t="s">
        <v>239</v>
      </c>
      <c r="ME6" s="56" t="s">
        <v>468</v>
      </c>
      <c r="MF6" s="56" t="s">
        <v>469</v>
      </c>
      <c r="MG6" s="56" t="s">
        <v>240</v>
      </c>
      <c r="MH6" s="56" t="s">
        <v>470</v>
      </c>
      <c r="MI6" s="56" t="s">
        <v>471</v>
      </c>
      <c r="MJ6" s="56" t="s">
        <v>241</v>
      </c>
      <c r="MK6" s="56" t="s">
        <v>472</v>
      </c>
      <c r="ML6" s="56" t="s">
        <v>473</v>
      </c>
      <c r="MM6" s="56" t="s">
        <v>242</v>
      </c>
      <c r="MN6" s="56" t="s">
        <v>132</v>
      </c>
      <c r="MO6" s="56" t="s">
        <v>133</v>
      </c>
      <c r="MP6" s="56" t="s">
        <v>243</v>
      </c>
      <c r="MQ6" s="56" t="s">
        <v>474</v>
      </c>
      <c r="MR6" s="56" t="s">
        <v>475</v>
      </c>
      <c r="MS6" s="56" t="s">
        <v>244</v>
      </c>
      <c r="MT6" s="56" t="s">
        <v>476</v>
      </c>
      <c r="MU6" s="56" t="s">
        <v>477</v>
      </c>
      <c r="MV6" s="56" t="s">
        <v>245</v>
      </c>
      <c r="MW6" s="56" t="s">
        <v>478</v>
      </c>
      <c r="MX6" s="56" t="s">
        <v>479</v>
      </c>
      <c r="MY6" s="56" t="s">
        <v>246</v>
      </c>
      <c r="MZ6" s="56" t="s">
        <v>480</v>
      </c>
      <c r="NA6" s="56" t="s">
        <v>481</v>
      </c>
      <c r="NB6" s="56" t="s">
        <v>247</v>
      </c>
      <c r="NC6" s="56" t="s">
        <v>482</v>
      </c>
      <c r="ND6" s="56" t="s">
        <v>483</v>
      </c>
      <c r="NE6" s="56" t="s">
        <v>248</v>
      </c>
      <c r="NF6" s="56" t="s">
        <v>484</v>
      </c>
      <c r="NG6" s="56" t="s">
        <v>485</v>
      </c>
      <c r="NH6" s="56" t="s">
        <v>249</v>
      </c>
      <c r="NI6" s="56" t="s">
        <v>486</v>
      </c>
      <c r="NJ6" s="56" t="s">
        <v>487</v>
      </c>
      <c r="NK6" s="56" t="s">
        <v>250</v>
      </c>
      <c r="NL6" s="56" t="s">
        <v>488</v>
      </c>
      <c r="NM6" s="56" t="s">
        <v>489</v>
      </c>
      <c r="NN6" s="56" t="s">
        <v>251</v>
      </c>
      <c r="NO6" s="56" t="s">
        <v>490</v>
      </c>
      <c r="NP6" s="56" t="s">
        <v>491</v>
      </c>
      <c r="NQ6" s="56" t="s">
        <v>252</v>
      </c>
      <c r="NR6" s="56" t="s">
        <v>492</v>
      </c>
      <c r="NS6" s="56" t="s">
        <v>493</v>
      </c>
      <c r="NT6" s="56" t="s">
        <v>253</v>
      </c>
      <c r="NU6" s="56" t="s">
        <v>494</v>
      </c>
      <c r="NV6" s="56" t="s">
        <v>495</v>
      </c>
      <c r="NW6" s="56" t="s">
        <v>254</v>
      </c>
      <c r="NX6" s="56" t="s">
        <v>496</v>
      </c>
      <c r="NY6" s="56" t="s">
        <v>497</v>
      </c>
      <c r="NZ6" s="56" t="s">
        <v>255</v>
      </c>
      <c r="OA6" s="56" t="s">
        <v>498</v>
      </c>
      <c r="OB6" s="56" t="s">
        <v>499</v>
      </c>
      <c r="OC6" s="56" t="s">
        <v>256</v>
      </c>
      <c r="OD6" s="56" t="s">
        <v>500</v>
      </c>
      <c r="OE6" s="56" t="s">
        <v>501</v>
      </c>
      <c r="OF6" s="56" t="s">
        <v>257</v>
      </c>
      <c r="OG6" s="56" t="s">
        <v>502</v>
      </c>
      <c r="OH6" s="56" t="s">
        <v>503</v>
      </c>
      <c r="OI6" s="56" t="s">
        <v>258</v>
      </c>
      <c r="OJ6" s="56" t="s">
        <v>504</v>
      </c>
      <c r="OK6" s="56" t="s">
        <v>505</v>
      </c>
      <c r="OL6" s="56" t="s">
        <v>259</v>
      </c>
      <c r="OM6" s="56" t="s">
        <v>506</v>
      </c>
      <c r="ON6" s="56" t="s">
        <v>507</v>
      </c>
      <c r="OO6" s="56" t="s">
        <v>260</v>
      </c>
      <c r="OP6" s="56" t="s">
        <v>508</v>
      </c>
      <c r="OQ6" s="56" t="s">
        <v>509</v>
      </c>
      <c r="OR6" s="56" t="s">
        <v>261</v>
      </c>
      <c r="OS6" s="56" t="s">
        <v>510</v>
      </c>
      <c r="OT6" s="56" t="s">
        <v>511</v>
      </c>
      <c r="OU6" s="56" t="s">
        <v>262</v>
      </c>
      <c r="OV6" s="56" t="s">
        <v>512</v>
      </c>
      <c r="OW6" s="56" t="s">
        <v>513</v>
      </c>
      <c r="OX6" s="56" t="s">
        <v>263</v>
      </c>
      <c r="OY6" s="56" t="s">
        <v>514</v>
      </c>
      <c r="OZ6" s="56" t="s">
        <v>515</v>
      </c>
      <c r="PA6" s="56" t="s">
        <v>264</v>
      </c>
      <c r="PB6" s="56" t="s">
        <v>516</v>
      </c>
      <c r="PC6" s="56" t="s">
        <v>517</v>
      </c>
      <c r="PD6" s="56" t="s">
        <v>265</v>
      </c>
      <c r="PE6" s="56" t="s">
        <v>518</v>
      </c>
      <c r="PF6" s="56" t="s">
        <v>519</v>
      </c>
      <c r="PG6" s="56" t="s">
        <v>266</v>
      </c>
      <c r="PH6" s="56" t="s">
        <v>520</v>
      </c>
      <c r="PI6" s="56" t="s">
        <v>521</v>
      </c>
      <c r="PJ6" s="56" t="s">
        <v>267</v>
      </c>
      <c r="PK6" s="56" t="s">
        <v>522</v>
      </c>
      <c r="PL6" s="56" t="s">
        <v>523</v>
      </c>
      <c r="PM6" s="56" t="s">
        <v>268</v>
      </c>
      <c r="PN6" s="56" t="s">
        <v>524</v>
      </c>
      <c r="PO6" s="56" t="s">
        <v>525</v>
      </c>
      <c r="PP6" s="56" t="s">
        <v>269</v>
      </c>
      <c r="PQ6" s="56" t="s">
        <v>526</v>
      </c>
      <c r="PR6" s="56" t="s">
        <v>527</v>
      </c>
      <c r="PS6" s="56" t="s">
        <v>270</v>
      </c>
      <c r="PT6" s="56" t="s">
        <v>528</v>
      </c>
      <c r="PU6" s="56" t="s">
        <v>529</v>
      </c>
      <c r="PV6" s="56" t="s">
        <v>271</v>
      </c>
      <c r="PW6" s="56" t="s">
        <v>530</v>
      </c>
      <c r="PX6" s="56" t="s">
        <v>531</v>
      </c>
      <c r="PY6" s="56" t="s">
        <v>272</v>
      </c>
      <c r="PZ6" s="56" t="s">
        <v>532</v>
      </c>
      <c r="QA6" s="56" t="s">
        <v>533</v>
      </c>
      <c r="QB6" s="56" t="s">
        <v>273</v>
      </c>
      <c r="QC6" s="56" t="s">
        <v>534</v>
      </c>
      <c r="QD6" s="56" t="s">
        <v>535</v>
      </c>
      <c r="QE6" s="56" t="s">
        <v>274</v>
      </c>
      <c r="QF6" s="56" t="s">
        <v>536</v>
      </c>
      <c r="QG6" s="56" t="s">
        <v>537</v>
      </c>
      <c r="QH6" s="56" t="s">
        <v>275</v>
      </c>
      <c r="QI6" s="56" t="s">
        <v>538</v>
      </c>
      <c r="QJ6" s="56" t="s">
        <v>539</v>
      </c>
      <c r="QK6" s="56" t="s">
        <v>276</v>
      </c>
      <c r="QL6" s="56" t="s">
        <v>540</v>
      </c>
      <c r="QM6" s="56" t="s">
        <v>541</v>
      </c>
      <c r="QN6" s="56" t="s">
        <v>277</v>
      </c>
      <c r="QO6" s="56" t="s">
        <v>542</v>
      </c>
      <c r="QP6" s="56" t="s">
        <v>543</v>
      </c>
      <c r="QQ6" s="56" t="s">
        <v>278</v>
      </c>
      <c r="QR6" s="56" t="s">
        <v>544</v>
      </c>
      <c r="QS6" s="56" t="s">
        <v>545</v>
      </c>
      <c r="QT6" s="56" t="s">
        <v>279</v>
      </c>
      <c r="QU6" s="56" t="s">
        <v>546</v>
      </c>
      <c r="QV6" s="56" t="s">
        <v>547</v>
      </c>
      <c r="QW6" s="56" t="s">
        <v>280</v>
      </c>
      <c r="QX6" s="56" t="s">
        <v>548</v>
      </c>
      <c r="QY6" s="56" t="s">
        <v>549</v>
      </c>
      <c r="QZ6" s="56" t="s">
        <v>281</v>
      </c>
      <c r="RA6" s="56" t="s">
        <v>550</v>
      </c>
      <c r="RB6" s="56" t="s">
        <v>551</v>
      </c>
      <c r="RC6" s="56" t="s">
        <v>282</v>
      </c>
      <c r="RD6" s="56" t="s">
        <v>552</v>
      </c>
      <c r="RE6" s="56" t="s">
        <v>553</v>
      </c>
      <c r="RF6" s="56" t="s">
        <v>283</v>
      </c>
      <c r="RG6" s="56" t="s">
        <v>554</v>
      </c>
      <c r="RH6" s="56" t="s">
        <v>555</v>
      </c>
      <c r="RI6" s="56" t="s">
        <v>284</v>
      </c>
      <c r="RJ6" s="56" t="s">
        <v>556</v>
      </c>
      <c r="RK6" s="56" t="s">
        <v>557</v>
      </c>
      <c r="RL6" s="56" t="s">
        <v>285</v>
      </c>
      <c r="RM6" s="56" t="s">
        <v>558</v>
      </c>
      <c r="RN6" s="56" t="s">
        <v>559</v>
      </c>
      <c r="RO6" s="56" t="s">
        <v>286</v>
      </c>
      <c r="RP6" s="56" t="s">
        <v>560</v>
      </c>
      <c r="RQ6" s="56" t="s">
        <v>561</v>
      </c>
      <c r="RR6" s="56" t="s">
        <v>287</v>
      </c>
      <c r="RS6" s="56" t="s">
        <v>562</v>
      </c>
      <c r="RT6" s="56" t="s">
        <v>563</v>
      </c>
      <c r="RU6" s="56" t="s">
        <v>288</v>
      </c>
      <c r="RV6" s="56" t="s">
        <v>564</v>
      </c>
      <c r="RW6" s="56" t="s">
        <v>565</v>
      </c>
      <c r="RX6" s="56" t="s">
        <v>289</v>
      </c>
      <c r="RY6" s="56" t="s">
        <v>566</v>
      </c>
      <c r="RZ6" s="56" t="s">
        <v>567</v>
      </c>
      <c r="SA6" s="56" t="s">
        <v>290</v>
      </c>
      <c r="SB6" s="56" t="s">
        <v>568</v>
      </c>
      <c r="SC6" s="56" t="s">
        <v>569</v>
      </c>
      <c r="SD6" s="56" t="s">
        <v>291</v>
      </c>
      <c r="SE6" s="56" t="s">
        <v>570</v>
      </c>
      <c r="SF6" s="56" t="s">
        <v>571</v>
      </c>
      <c r="SG6" s="56" t="s">
        <v>292</v>
      </c>
      <c r="SH6" s="56" t="s">
        <v>572</v>
      </c>
      <c r="SI6" s="56" t="s">
        <v>573</v>
      </c>
      <c r="SJ6" s="56" t="s">
        <v>293</v>
      </c>
      <c r="SK6" s="56" t="s">
        <v>574</v>
      </c>
      <c r="SL6" s="56" t="s">
        <v>575</v>
      </c>
      <c r="SM6" s="56" t="s">
        <v>294</v>
      </c>
      <c r="SN6" s="56" t="s">
        <v>576</v>
      </c>
      <c r="SO6" s="56" t="s">
        <v>577</v>
      </c>
      <c r="SP6" s="56" t="s">
        <v>295</v>
      </c>
      <c r="SQ6" s="56" t="s">
        <v>578</v>
      </c>
      <c r="SR6" s="56" t="s">
        <v>579</v>
      </c>
      <c r="SS6" s="56" t="s">
        <v>296</v>
      </c>
      <c r="ST6" s="56" t="s">
        <v>580</v>
      </c>
      <c r="SU6" s="56" t="s">
        <v>581</v>
      </c>
      <c r="SV6" s="56" t="s">
        <v>297</v>
      </c>
      <c r="SW6" s="56" t="s">
        <v>582</v>
      </c>
      <c r="SX6" s="56" t="s">
        <v>583</v>
      </c>
      <c r="SY6" s="56" t="s">
        <v>298</v>
      </c>
      <c r="SZ6" s="56" t="s">
        <v>584</v>
      </c>
      <c r="TA6" s="56" t="s">
        <v>585</v>
      </c>
      <c r="TB6" s="56" t="s">
        <v>299</v>
      </c>
      <c r="TC6" s="56" t="s">
        <v>586</v>
      </c>
      <c r="TD6" s="56" t="s">
        <v>587</v>
      </c>
      <c r="TE6" s="56" t="s">
        <v>300</v>
      </c>
      <c r="TF6" s="56" t="s">
        <v>588</v>
      </c>
      <c r="TG6" s="56" t="s">
        <v>589</v>
      </c>
      <c r="TH6" s="56" t="s">
        <v>301</v>
      </c>
      <c r="TI6" s="56" t="s">
        <v>590</v>
      </c>
      <c r="TJ6" s="56" t="s">
        <v>591</v>
      </c>
      <c r="TK6" s="56" t="s">
        <v>302</v>
      </c>
      <c r="TL6" s="56" t="s">
        <v>592</v>
      </c>
      <c r="TM6" s="56" t="s">
        <v>593</v>
      </c>
      <c r="TN6" s="56" t="s">
        <v>303</v>
      </c>
      <c r="TO6" s="56" t="s">
        <v>594</v>
      </c>
      <c r="TP6" s="56" t="s">
        <v>595</v>
      </c>
      <c r="TQ6" s="56" t="s">
        <v>304</v>
      </c>
      <c r="TR6" s="56" t="s">
        <v>596</v>
      </c>
      <c r="TS6" s="56" t="s">
        <v>597</v>
      </c>
      <c r="TT6" s="56" t="s">
        <v>305</v>
      </c>
      <c r="TU6" s="56" t="s">
        <v>598</v>
      </c>
      <c r="TV6" s="56" t="s">
        <v>599</v>
      </c>
      <c r="TW6" s="56" t="s">
        <v>306</v>
      </c>
      <c r="TX6" s="56" t="s">
        <v>600</v>
      </c>
      <c r="TY6" s="56" t="s">
        <v>601</v>
      </c>
      <c r="TZ6" s="56" t="s">
        <v>307</v>
      </c>
      <c r="UA6" s="56" t="s">
        <v>602</v>
      </c>
      <c r="UB6" s="56" t="s">
        <v>603</v>
      </c>
      <c r="UC6" s="56" t="s">
        <v>308</v>
      </c>
      <c r="UD6" s="56" t="s">
        <v>604</v>
      </c>
      <c r="UE6" s="56" t="s">
        <v>605</v>
      </c>
      <c r="UF6" s="56" t="s">
        <v>309</v>
      </c>
      <c r="UG6" s="56" t="s">
        <v>606</v>
      </c>
      <c r="UH6" s="56" t="s">
        <v>607</v>
      </c>
      <c r="UI6" s="56" t="s">
        <v>310</v>
      </c>
      <c r="UJ6" s="56" t="s">
        <v>608</v>
      </c>
      <c r="UK6" s="56" t="s">
        <v>609</v>
      </c>
      <c r="UL6" s="56" t="s">
        <v>311</v>
      </c>
      <c r="UM6" s="56" t="s">
        <v>610</v>
      </c>
      <c r="UN6" s="56" t="s">
        <v>611</v>
      </c>
      <c r="UO6" s="56" t="s">
        <v>312</v>
      </c>
      <c r="UP6" s="56" t="s">
        <v>612</v>
      </c>
      <c r="UQ6" s="56" t="s">
        <v>613</v>
      </c>
      <c r="UR6" s="56" t="s">
        <v>313</v>
      </c>
      <c r="US6" s="56" t="s">
        <v>614</v>
      </c>
      <c r="UT6" s="56" t="s">
        <v>615</v>
      </c>
      <c r="UU6" s="56" t="s">
        <v>314</v>
      </c>
      <c r="UV6" s="56" t="s">
        <v>616</v>
      </c>
      <c r="UW6" s="56" t="s">
        <v>617</v>
      </c>
      <c r="UX6" s="56" t="s">
        <v>315</v>
      </c>
      <c r="UY6" s="56" t="s">
        <v>618</v>
      </c>
      <c r="UZ6" s="56" t="s">
        <v>619</v>
      </c>
      <c r="VA6" s="56" t="s">
        <v>316</v>
      </c>
      <c r="VB6" s="56" t="s">
        <v>620</v>
      </c>
      <c r="VC6" s="56" t="s">
        <v>621</v>
      </c>
      <c r="VD6" s="56" t="s">
        <v>317</v>
      </c>
      <c r="VE6" s="56" t="s">
        <v>622</v>
      </c>
      <c r="VF6" s="56" t="s">
        <v>623</v>
      </c>
      <c r="VG6" s="56" t="s">
        <v>318</v>
      </c>
      <c r="VH6" s="56" t="s">
        <v>624</v>
      </c>
      <c r="VI6" s="56" t="s">
        <v>625</v>
      </c>
      <c r="VJ6" s="56" t="s">
        <v>319</v>
      </c>
      <c r="VK6" s="56" t="s">
        <v>626</v>
      </c>
      <c r="VL6" s="56" t="s">
        <v>627</v>
      </c>
      <c r="VM6" s="56" t="s">
        <v>320</v>
      </c>
      <c r="VN6" s="56" t="s">
        <v>628</v>
      </c>
      <c r="VO6" s="56" t="s">
        <v>629</v>
      </c>
      <c r="VP6" s="56" t="s">
        <v>321</v>
      </c>
      <c r="VQ6" s="56" t="s">
        <v>630</v>
      </c>
      <c r="VR6" s="56" t="s">
        <v>631</v>
      </c>
      <c r="VS6" s="56" t="s">
        <v>322</v>
      </c>
      <c r="VT6" s="56" t="s">
        <v>632</v>
      </c>
      <c r="VU6" s="56" t="s">
        <v>633</v>
      </c>
      <c r="VV6" s="56" t="s">
        <v>323</v>
      </c>
      <c r="VW6" s="56" t="s">
        <v>634</v>
      </c>
      <c r="VX6" s="56" t="s">
        <v>635</v>
      </c>
      <c r="VY6" s="56" t="s">
        <v>324</v>
      </c>
      <c r="VZ6" s="56" t="s">
        <v>636</v>
      </c>
      <c r="WA6" s="56" t="s">
        <v>637</v>
      </c>
      <c r="WB6" s="56" t="s">
        <v>325</v>
      </c>
      <c r="WC6" s="56" t="s">
        <v>638</v>
      </c>
      <c r="WD6" s="56" t="s">
        <v>639</v>
      </c>
      <c r="WE6" s="56" t="s">
        <v>326</v>
      </c>
      <c r="WF6" s="56" t="s">
        <v>640</v>
      </c>
      <c r="WG6" s="56" t="s">
        <v>641</v>
      </c>
      <c r="WH6" s="56" t="s">
        <v>327</v>
      </c>
      <c r="WI6" s="56" t="s">
        <v>642</v>
      </c>
      <c r="WJ6" s="56" t="s">
        <v>643</v>
      </c>
      <c r="WK6" s="56" t="s">
        <v>328</v>
      </c>
      <c r="WL6" s="56" t="s">
        <v>644</v>
      </c>
      <c r="WM6" s="56" t="s">
        <v>645</v>
      </c>
      <c r="WN6" s="56" t="s">
        <v>329</v>
      </c>
      <c r="WO6" s="56" t="s">
        <v>646</v>
      </c>
      <c r="WP6" s="56" t="s">
        <v>647</v>
      </c>
      <c r="WQ6" s="56" t="s">
        <v>330</v>
      </c>
      <c r="WR6" s="56" t="s">
        <v>648</v>
      </c>
      <c r="WS6" s="56" t="s">
        <v>649</v>
      </c>
      <c r="WT6" s="56" t="s">
        <v>331</v>
      </c>
      <c r="WU6" s="56" t="s">
        <v>650</v>
      </c>
      <c r="WV6" s="56" t="s">
        <v>651</v>
      </c>
      <c r="WW6" s="56" t="s">
        <v>332</v>
      </c>
      <c r="WX6" s="56" t="s">
        <v>652</v>
      </c>
      <c r="WY6" s="56" t="s">
        <v>653</v>
      </c>
      <c r="WZ6" s="56" t="s">
        <v>333</v>
      </c>
    </row>
    <row r="7" spans="1:624" s="53" customFormat="1" ht="13.5" customHeight="1" x14ac:dyDescent="0.25">
      <c r="A7" s="37" t="s">
        <v>674</v>
      </c>
      <c r="B7" s="36"/>
      <c r="C7" s="37" t="s">
        <v>675</v>
      </c>
      <c r="D7" s="38">
        <v>6</v>
      </c>
      <c r="E7" s="38">
        <v>15</v>
      </c>
      <c r="F7" s="38">
        <v>3</v>
      </c>
      <c r="G7" s="39">
        <f>Tab_Base[[#This Row],[HCM]]*Tab_Base[[#This Row],[NB Gp CM]]*1.5</f>
        <v>67.5</v>
      </c>
      <c r="H7" s="40">
        <v>24</v>
      </c>
      <c r="I7" s="38">
        <v>1</v>
      </c>
      <c r="J7" s="41">
        <f>Tab_Base[[#This Row],[HTD]]*I7</f>
        <v>24</v>
      </c>
      <c r="K7" s="41">
        <v>36</v>
      </c>
      <c r="L7" s="42">
        <f>Tab_Base[[#This Row],[TOTAL HCM converties en HTD (coeff : 1,5)]]+Tab_Base[[#This Row],[TOTAL HTD]]+Tab_Base[[#This Row],[TOTAL PA]]</f>
        <v>127.5</v>
      </c>
      <c r="M7" s="43">
        <f>SUMPRODUCT((MOD(COLUMN(Tab_Base[[#This Row],[CM1]:[PA200]]),3)=1)*1,Tab_Base[[#This Row],[CM1]:[PA200]])</f>
        <v>67.5</v>
      </c>
      <c r="N7" s="43">
        <f>Tab_Base[[#This Row],[TOTAL HCM converties en HTD (coeff : 1,5)]]-Tab_Base[[#This Row],[CMrépartis]]</f>
        <v>0</v>
      </c>
      <c r="O7" s="43" t="str">
        <f>IF(Tab_Base[[#This Row],[CMrépartis]]&gt;Tab_Base[[#This Row],[TOTAL HCM converties en HTD (coeff : 1,5)]],"dépassement","OK")</f>
        <v>OK</v>
      </c>
      <c r="P7" s="44">
        <f>SUMPRODUCT((MOD(COLUMN(Tab_Base[[#This Row],[CM1]:[PA200]]),3)=2)*1,Tab_Base[[#This Row],[CM1]:[PA200]])</f>
        <v>24</v>
      </c>
      <c r="Q7" s="43">
        <f>Tab_Base[[#This Row],[TOTAL HTD]]-Tab_Base[[#This Row],[TDrépartis]]</f>
        <v>0</v>
      </c>
      <c r="R7" s="45" t="str">
        <f>IF(Tab_Base[[#This Row],[TDrépartis]]&gt;Tab_Base[[#This Row],[TOTAL HTD]],"dépassement","OK")</f>
        <v>OK</v>
      </c>
      <c r="S7" s="45">
        <f>SUMPRODUCT((MOD(COLUMN(Tab_Base[[#This Row],[CM1]:[PA200]]),3)=0)*1,Tab_Base[[#This Row],[CM1]:[PA200]])</f>
        <v>36</v>
      </c>
      <c r="T7" s="45">
        <f>Tab_Base[[#This Row],[TOTAL PA]]-Tab_Base[[#This Row],[Parépartis]]</f>
        <v>0</v>
      </c>
      <c r="U7" s="45" t="str">
        <f>IF(Tab_Base[[#This Row],[Parépartis]]&gt;Tab_Base[[#This Row],[TOTAL PA]],"dépassement","OK")</f>
        <v>OK</v>
      </c>
      <c r="V7" s="46"/>
      <c r="W7" s="46"/>
      <c r="X7" s="46"/>
      <c r="Y7" s="85">
        <v>22.5</v>
      </c>
      <c r="Z7" s="55">
        <v>10</v>
      </c>
      <c r="AA7" s="55">
        <v>12</v>
      </c>
      <c r="AB7" s="55">
        <v>9</v>
      </c>
      <c r="AC7" s="55"/>
      <c r="AD7" s="55">
        <v>3</v>
      </c>
      <c r="AE7" s="85"/>
      <c r="AF7" s="55">
        <v>10</v>
      </c>
      <c r="AG7" s="55">
        <v>6</v>
      </c>
      <c r="AH7" s="55">
        <v>13.5</v>
      </c>
      <c r="AI7" s="55"/>
      <c r="AJ7" s="55">
        <v>15</v>
      </c>
      <c r="AK7" s="85">
        <v>22.5</v>
      </c>
      <c r="AL7" s="55">
        <v>4</v>
      </c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  <c r="CT7" s="55"/>
      <c r="CU7" s="55"/>
      <c r="CV7" s="55"/>
      <c r="CW7" s="55"/>
      <c r="CX7" s="55"/>
      <c r="CY7" s="55"/>
      <c r="CZ7" s="55"/>
      <c r="DA7" s="55"/>
      <c r="DB7" s="55"/>
      <c r="DC7" s="55"/>
      <c r="DD7" s="55"/>
      <c r="DE7" s="55"/>
      <c r="DF7" s="55"/>
      <c r="DG7" s="55"/>
      <c r="DH7" s="55"/>
      <c r="DI7" s="55"/>
      <c r="DJ7" s="55"/>
      <c r="DK7" s="55"/>
      <c r="DL7" s="55"/>
      <c r="DM7" s="55"/>
      <c r="DN7" s="55"/>
      <c r="DO7" s="55"/>
      <c r="DP7" s="55"/>
      <c r="DQ7" s="55"/>
      <c r="DR7" s="55"/>
      <c r="DS7" s="55"/>
      <c r="DT7" s="55"/>
      <c r="DU7" s="55"/>
      <c r="DV7" s="55"/>
      <c r="DW7" s="55"/>
      <c r="DX7" s="55"/>
      <c r="DY7" s="55"/>
      <c r="DZ7" s="55"/>
      <c r="EA7" s="55"/>
      <c r="EB7" s="55"/>
      <c r="EC7" s="55"/>
      <c r="ED7" s="55"/>
      <c r="EE7" s="55"/>
      <c r="EF7" s="55"/>
      <c r="EG7" s="55"/>
      <c r="EH7" s="55"/>
      <c r="EI7" s="55"/>
      <c r="EJ7" s="55"/>
      <c r="EK7" s="55"/>
      <c r="EL7" s="55"/>
      <c r="EM7" s="55"/>
      <c r="EN7" s="55"/>
      <c r="EO7" s="55"/>
      <c r="EP7" s="55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5"/>
      <c r="FH7" s="55"/>
      <c r="FI7" s="55"/>
      <c r="FJ7" s="55"/>
      <c r="FK7" s="55"/>
      <c r="FL7" s="55"/>
      <c r="FM7" s="55"/>
      <c r="FN7" s="55"/>
      <c r="FO7" s="55"/>
      <c r="FP7" s="55"/>
      <c r="FQ7" s="55"/>
      <c r="FR7" s="55"/>
      <c r="FS7" s="55"/>
      <c r="FT7" s="55"/>
      <c r="FU7" s="55"/>
      <c r="FV7" s="55"/>
      <c r="FW7" s="55"/>
      <c r="FX7" s="55"/>
      <c r="FY7" s="55"/>
      <c r="FZ7" s="55"/>
      <c r="GA7" s="55"/>
      <c r="GB7" s="55"/>
      <c r="GC7" s="55"/>
      <c r="GD7" s="55"/>
      <c r="GE7" s="55"/>
      <c r="GF7" s="55"/>
      <c r="GG7" s="55"/>
      <c r="GH7" s="55"/>
      <c r="GI7" s="55"/>
      <c r="GJ7" s="55"/>
      <c r="GK7" s="55"/>
      <c r="GL7" s="55"/>
      <c r="GM7" s="55"/>
      <c r="GN7" s="55"/>
      <c r="GO7" s="55"/>
      <c r="GP7" s="55"/>
      <c r="GQ7" s="55"/>
      <c r="GR7" s="55"/>
      <c r="GS7" s="55"/>
      <c r="GT7" s="55"/>
      <c r="GU7" s="55"/>
      <c r="GV7" s="55"/>
      <c r="GW7" s="55"/>
      <c r="GX7" s="55"/>
      <c r="GY7" s="55"/>
      <c r="GZ7" s="55"/>
      <c r="HA7" s="55"/>
      <c r="HB7" s="55"/>
      <c r="HC7" s="55"/>
      <c r="HD7" s="55"/>
      <c r="HE7" s="55"/>
      <c r="HF7" s="55"/>
      <c r="HG7" s="55"/>
      <c r="HH7" s="55"/>
      <c r="HI7" s="55"/>
      <c r="HJ7" s="55"/>
      <c r="HK7" s="55"/>
      <c r="HL7" s="55"/>
      <c r="HM7" s="55"/>
      <c r="HN7" s="55"/>
      <c r="HO7" s="55"/>
      <c r="HP7" s="55"/>
      <c r="HQ7" s="55"/>
      <c r="HR7" s="55"/>
      <c r="HS7" s="55"/>
      <c r="HT7" s="55"/>
      <c r="HU7" s="55"/>
      <c r="HV7" s="55"/>
      <c r="HW7" s="55"/>
      <c r="HX7" s="55"/>
      <c r="HY7" s="55"/>
      <c r="HZ7" s="55"/>
      <c r="IA7" s="55"/>
      <c r="IB7" s="55"/>
      <c r="IC7" s="55"/>
      <c r="ID7" s="55"/>
      <c r="IE7" s="55"/>
      <c r="IF7" s="55"/>
      <c r="IG7" s="55"/>
      <c r="IH7" s="55"/>
      <c r="II7" s="55"/>
      <c r="IJ7" s="55"/>
      <c r="IK7" s="55"/>
      <c r="IL7" s="55"/>
      <c r="IM7" s="55"/>
      <c r="IN7" s="55"/>
      <c r="IO7" s="55"/>
      <c r="IP7" s="55"/>
      <c r="IQ7" s="55"/>
      <c r="IR7" s="55"/>
      <c r="IS7" s="55"/>
      <c r="IT7" s="55"/>
      <c r="IU7" s="55"/>
      <c r="IV7" s="55"/>
      <c r="IW7" s="55"/>
      <c r="IX7" s="55"/>
      <c r="IY7" s="55"/>
      <c r="IZ7" s="55"/>
      <c r="JA7" s="55"/>
      <c r="JB7" s="55"/>
      <c r="JC7" s="55"/>
      <c r="JD7" s="55"/>
      <c r="JE7" s="55"/>
      <c r="JF7" s="55"/>
      <c r="JG7" s="55"/>
      <c r="JH7" s="55"/>
      <c r="JI7" s="55"/>
      <c r="JJ7" s="55"/>
      <c r="JK7" s="55"/>
      <c r="JL7" s="55"/>
      <c r="JM7" s="55"/>
      <c r="JN7" s="55"/>
      <c r="JO7" s="55"/>
      <c r="JP7" s="55"/>
      <c r="JQ7" s="55"/>
      <c r="JR7" s="55"/>
      <c r="JS7" s="55"/>
      <c r="JT7" s="55"/>
      <c r="JU7" s="55"/>
      <c r="JV7" s="55"/>
      <c r="JW7" s="55"/>
      <c r="JX7" s="55"/>
      <c r="JY7" s="55"/>
      <c r="JZ7" s="55"/>
      <c r="KA7" s="55"/>
      <c r="KB7" s="55"/>
      <c r="KC7" s="55"/>
      <c r="KD7" s="55"/>
      <c r="KE7" s="55"/>
      <c r="KF7" s="55"/>
      <c r="KG7" s="55"/>
      <c r="KH7" s="55"/>
      <c r="KI7" s="55"/>
      <c r="KJ7" s="55"/>
      <c r="KK7" s="55"/>
      <c r="KL7" s="55"/>
      <c r="KM7" s="55"/>
      <c r="KN7" s="55"/>
      <c r="KO7" s="55"/>
      <c r="KP7" s="55"/>
      <c r="KQ7" s="55"/>
      <c r="KR7" s="55"/>
      <c r="KS7" s="55"/>
      <c r="KT7" s="55"/>
      <c r="KU7" s="55"/>
      <c r="KV7" s="55"/>
      <c r="KW7" s="55"/>
      <c r="KX7" s="55"/>
      <c r="KY7" s="55"/>
      <c r="KZ7" s="55"/>
      <c r="LA7" s="55"/>
      <c r="LB7" s="55"/>
      <c r="LC7" s="55"/>
      <c r="LD7" s="55"/>
      <c r="LE7" s="55"/>
      <c r="LF7" s="55"/>
      <c r="LG7" s="55"/>
      <c r="LH7" s="55"/>
      <c r="LI7" s="55"/>
      <c r="LJ7" s="55"/>
      <c r="LK7" s="55"/>
      <c r="LL7" s="55"/>
      <c r="LM7" s="55"/>
      <c r="LN7" s="55"/>
      <c r="LO7" s="55"/>
      <c r="LP7" s="55"/>
      <c r="LQ7" s="55"/>
      <c r="LR7" s="55"/>
      <c r="LS7" s="55"/>
      <c r="LT7" s="55"/>
      <c r="LU7" s="55"/>
      <c r="LV7" s="55"/>
      <c r="LW7" s="55"/>
      <c r="LX7" s="55"/>
      <c r="LY7" s="55"/>
      <c r="LZ7" s="55"/>
      <c r="MA7" s="55"/>
      <c r="MB7" s="55"/>
      <c r="MC7" s="55"/>
      <c r="MD7" s="55"/>
      <c r="ME7" s="55"/>
      <c r="MF7" s="55"/>
      <c r="MG7" s="55"/>
      <c r="MH7" s="55"/>
      <c r="MI7" s="55"/>
      <c r="MJ7" s="55"/>
      <c r="MK7" s="55"/>
      <c r="ML7" s="55"/>
      <c r="MM7" s="55"/>
      <c r="MN7" s="55"/>
      <c r="MO7" s="55"/>
      <c r="MP7" s="55"/>
      <c r="MQ7" s="55"/>
      <c r="MR7" s="55"/>
      <c r="MS7" s="55"/>
      <c r="MT7" s="55"/>
      <c r="MU7" s="55"/>
      <c r="MV7" s="55"/>
      <c r="MW7" s="55"/>
      <c r="MX7" s="55"/>
      <c r="MY7" s="55"/>
      <c r="MZ7" s="55"/>
      <c r="NA7" s="55"/>
      <c r="NB7" s="55"/>
      <c r="NC7" s="55"/>
      <c r="ND7" s="55"/>
      <c r="NE7" s="55"/>
      <c r="NF7" s="55"/>
      <c r="NG7" s="55"/>
      <c r="NH7" s="55"/>
      <c r="NI7" s="55"/>
      <c r="NJ7" s="55"/>
      <c r="NK7" s="55"/>
      <c r="NL7" s="55"/>
      <c r="NM7" s="55"/>
      <c r="NN7" s="55"/>
      <c r="NO7" s="55"/>
      <c r="NP7" s="55"/>
      <c r="NQ7" s="55"/>
      <c r="NR7" s="55"/>
      <c r="NS7" s="55"/>
      <c r="NT7" s="55"/>
      <c r="NU7" s="55"/>
      <c r="NV7" s="55"/>
      <c r="NW7" s="55"/>
      <c r="NX7" s="55"/>
      <c r="NY7" s="55"/>
      <c r="NZ7" s="55"/>
      <c r="OA7" s="55"/>
      <c r="OB7" s="55"/>
      <c r="OC7" s="55"/>
      <c r="OD7" s="55"/>
      <c r="OE7" s="55"/>
      <c r="OF7" s="55"/>
      <c r="OG7" s="55"/>
      <c r="OH7" s="55"/>
      <c r="OI7" s="55"/>
      <c r="OJ7" s="55"/>
      <c r="OK7" s="55"/>
      <c r="OL7" s="55"/>
      <c r="OM7" s="55"/>
      <c r="ON7" s="55"/>
      <c r="OO7" s="55"/>
      <c r="OP7" s="55"/>
      <c r="OQ7" s="55"/>
      <c r="OR7" s="55"/>
      <c r="OS7" s="55"/>
      <c r="OT7" s="55"/>
      <c r="OU7" s="55"/>
      <c r="OV7" s="55"/>
      <c r="OW7" s="55"/>
      <c r="OX7" s="55"/>
      <c r="OY7" s="55"/>
      <c r="OZ7" s="55"/>
      <c r="PA7" s="55"/>
      <c r="PB7" s="55"/>
      <c r="PC7" s="55"/>
      <c r="PD7" s="55"/>
      <c r="PE7" s="55"/>
      <c r="PF7" s="55"/>
      <c r="PG7" s="55"/>
      <c r="PH7" s="55"/>
      <c r="PI7" s="55"/>
      <c r="PJ7" s="55"/>
      <c r="PK7" s="55"/>
      <c r="PL7" s="55"/>
      <c r="PM7" s="55"/>
      <c r="PN7" s="55"/>
      <c r="PO7" s="55"/>
      <c r="PP7" s="55"/>
      <c r="PQ7" s="55"/>
      <c r="PR7" s="55"/>
      <c r="PS7" s="55"/>
      <c r="PT7" s="55"/>
      <c r="PU7" s="55"/>
      <c r="PV7" s="55"/>
      <c r="PW7" s="55"/>
      <c r="PX7" s="55"/>
      <c r="PY7" s="55"/>
      <c r="PZ7" s="55"/>
      <c r="QA7" s="55"/>
      <c r="QB7" s="55"/>
      <c r="QC7" s="55"/>
      <c r="QD7" s="55"/>
      <c r="QE7" s="55"/>
      <c r="QF7" s="55"/>
      <c r="QG7" s="55"/>
      <c r="QH7" s="55"/>
      <c r="QI7" s="55"/>
      <c r="QJ7" s="55"/>
      <c r="QK7" s="55"/>
      <c r="QL7" s="55"/>
      <c r="QM7" s="55"/>
      <c r="QN7" s="55"/>
      <c r="QO7" s="55"/>
      <c r="QP7" s="55"/>
      <c r="QQ7" s="55"/>
      <c r="QR7" s="55"/>
      <c r="QS7" s="55"/>
      <c r="QT7" s="55"/>
      <c r="QU7" s="55"/>
      <c r="QV7" s="55"/>
      <c r="QW7" s="55"/>
      <c r="QX7" s="55"/>
      <c r="QY7" s="55"/>
      <c r="QZ7" s="55"/>
      <c r="RA7" s="55"/>
      <c r="RB7" s="55"/>
      <c r="RC7" s="55"/>
      <c r="RD7" s="55"/>
      <c r="RE7" s="55"/>
      <c r="RF7" s="55"/>
      <c r="RG7" s="55"/>
      <c r="RH7" s="55"/>
      <c r="RI7" s="55"/>
      <c r="RJ7" s="55"/>
      <c r="RK7" s="55"/>
      <c r="RL7" s="55"/>
      <c r="RM7" s="55"/>
      <c r="RN7" s="55"/>
      <c r="RO7" s="55"/>
      <c r="RP7" s="55"/>
      <c r="RQ7" s="55"/>
      <c r="RR7" s="55"/>
      <c r="RS7" s="55"/>
      <c r="RT7" s="55"/>
      <c r="RU7" s="55"/>
      <c r="RV7" s="55"/>
      <c r="RW7" s="55"/>
      <c r="RX7" s="55"/>
      <c r="RY7" s="55"/>
      <c r="RZ7" s="55"/>
      <c r="SA7" s="55"/>
      <c r="SB7" s="55"/>
      <c r="SC7" s="55"/>
      <c r="SD7" s="55"/>
      <c r="SE7" s="55"/>
      <c r="SF7" s="55"/>
      <c r="SG7" s="55"/>
      <c r="SH7" s="55"/>
      <c r="SI7" s="55"/>
      <c r="SJ7" s="55"/>
      <c r="SK7" s="55"/>
      <c r="SL7" s="55"/>
      <c r="SM7" s="55"/>
      <c r="SN7" s="55"/>
      <c r="SO7" s="55"/>
      <c r="SP7" s="55"/>
      <c r="SQ7" s="55"/>
      <c r="SR7" s="55"/>
      <c r="SS7" s="55"/>
      <c r="ST7" s="55"/>
      <c r="SU7" s="55"/>
      <c r="SV7" s="55"/>
      <c r="SW7" s="55"/>
      <c r="SX7" s="55"/>
      <c r="SY7" s="55"/>
      <c r="SZ7" s="55"/>
      <c r="TA7" s="55"/>
      <c r="TB7" s="55"/>
      <c r="TC7" s="55"/>
      <c r="TD7" s="55"/>
      <c r="TE7" s="55"/>
      <c r="TF7" s="55"/>
      <c r="TG7" s="55"/>
      <c r="TH7" s="55"/>
      <c r="TI7" s="55"/>
      <c r="TJ7" s="55"/>
      <c r="TK7" s="55"/>
      <c r="TL7" s="55"/>
      <c r="TM7" s="55"/>
      <c r="TN7" s="55"/>
      <c r="TO7" s="55"/>
      <c r="TP7" s="55"/>
      <c r="TQ7" s="55"/>
      <c r="TR7" s="55"/>
      <c r="TS7" s="55"/>
      <c r="TT7" s="55"/>
      <c r="TU7" s="55"/>
      <c r="TV7" s="55"/>
      <c r="TW7" s="55"/>
      <c r="TX7" s="55"/>
      <c r="TY7" s="55"/>
      <c r="TZ7" s="55"/>
      <c r="UA7" s="55"/>
      <c r="UB7" s="55"/>
      <c r="UC7" s="55"/>
      <c r="UD7" s="55"/>
      <c r="UE7" s="55"/>
      <c r="UF7" s="55"/>
      <c r="UG7" s="55"/>
      <c r="UH7" s="55"/>
      <c r="UI7" s="55"/>
      <c r="UJ7" s="55"/>
      <c r="UK7" s="55"/>
      <c r="UL7" s="55"/>
      <c r="UM7" s="55"/>
      <c r="UN7" s="55"/>
      <c r="UO7" s="55"/>
      <c r="UP7" s="55"/>
      <c r="UQ7" s="55"/>
      <c r="UR7" s="55"/>
      <c r="US7" s="55"/>
      <c r="UT7" s="55"/>
      <c r="UU7" s="55"/>
      <c r="UV7" s="55"/>
      <c r="UW7" s="55"/>
      <c r="UX7" s="55"/>
      <c r="UY7" s="55"/>
      <c r="UZ7" s="55"/>
      <c r="VA7" s="55"/>
      <c r="VB7" s="55"/>
      <c r="VC7" s="55"/>
      <c r="VD7" s="55"/>
      <c r="VE7" s="55"/>
      <c r="VF7" s="55"/>
      <c r="VG7" s="55"/>
      <c r="VH7" s="55"/>
      <c r="VI7" s="55"/>
      <c r="VJ7" s="55"/>
      <c r="VK7" s="55"/>
      <c r="VL7" s="55"/>
      <c r="VM7" s="55"/>
      <c r="VN7" s="55"/>
      <c r="VO7" s="55"/>
      <c r="VP7" s="55"/>
      <c r="VQ7" s="55"/>
      <c r="VR7" s="55"/>
      <c r="VS7" s="55"/>
      <c r="VT7" s="55"/>
      <c r="VU7" s="55"/>
      <c r="VV7" s="55"/>
      <c r="VW7" s="55"/>
      <c r="VX7" s="55"/>
      <c r="VY7" s="55"/>
      <c r="VZ7" s="55"/>
      <c r="WA7" s="55"/>
      <c r="WB7" s="55"/>
      <c r="WC7" s="55"/>
      <c r="WD7" s="55"/>
      <c r="WE7" s="55"/>
      <c r="WF7" s="55"/>
      <c r="WG7" s="55"/>
      <c r="WH7" s="55"/>
      <c r="WI7" s="55"/>
      <c r="WJ7" s="55"/>
      <c r="WK7" s="55"/>
      <c r="WL7" s="55"/>
      <c r="WM7" s="55"/>
      <c r="WN7" s="55"/>
      <c r="WO7" s="55"/>
      <c r="WP7" s="55"/>
      <c r="WQ7" s="55"/>
      <c r="WR7" s="55"/>
      <c r="WS7" s="55"/>
      <c r="WT7" s="55"/>
      <c r="WU7" s="55"/>
      <c r="WV7" s="55"/>
      <c r="WW7" s="55"/>
      <c r="WX7" s="55"/>
      <c r="WY7" s="55"/>
      <c r="WZ7" s="55"/>
    </row>
    <row r="8" spans="1:624" s="53" customFormat="1" ht="15" customHeight="1" x14ac:dyDescent="0.25">
      <c r="A8" s="37" t="s">
        <v>676</v>
      </c>
      <c r="B8" s="36"/>
      <c r="C8" s="37" t="s">
        <v>677</v>
      </c>
      <c r="D8" s="38">
        <v>3</v>
      </c>
      <c r="E8" s="38"/>
      <c r="F8" s="47"/>
      <c r="G8" s="39">
        <f>Tab_Base[[#This Row],[HCM]]*Tab_Base[[#This Row],[NB Gp CM]]*1.5</f>
        <v>0</v>
      </c>
      <c r="H8" s="40">
        <v>24</v>
      </c>
      <c r="I8" s="38">
        <v>1</v>
      </c>
      <c r="J8" s="41">
        <f>Tab_Base[[#This Row],[HTD]]*I8</f>
        <v>24</v>
      </c>
      <c r="K8" s="41"/>
      <c r="L8" s="42">
        <f>Tab_Base[[#This Row],[TOTAL HCM converties en HTD (coeff : 1,5)]]+Tab_Base[[#This Row],[TOTAL HTD]]+Tab_Base[[#This Row],[TOTAL PA]]</f>
        <v>24</v>
      </c>
      <c r="M8" s="43">
        <f>SUMPRODUCT((MOD(COLUMN(Tab_Base[[#This Row],[CM1]:[PA200]]),3)=1)*1,Tab_Base[[#This Row],[CM1]:[PA200]])</f>
        <v>0</v>
      </c>
      <c r="N8" s="43">
        <f>Tab_Base[[#This Row],[TOTAL HCM converties en HTD (coeff : 1,5)]]-Tab_Base[[#This Row],[CMrépartis]]</f>
        <v>0</v>
      </c>
      <c r="O8" s="43" t="str">
        <f>IF(Tab_Base[[#This Row],[CMrépartis]]&gt;Tab_Base[[#This Row],[TOTAL HCM converties en HTD (coeff : 1,5)]],"dépassement","OK")</f>
        <v>OK</v>
      </c>
      <c r="P8" s="44">
        <f>SUMPRODUCT((MOD(COLUMN(Tab_Base[[#This Row],[CM1]:[PA200]]),3)=2)*1,Tab_Base[[#This Row],[CM1]:[PA200]])</f>
        <v>24</v>
      </c>
      <c r="Q8" s="43">
        <f>Tab_Base[[#This Row],[TOTAL HTD]]-Tab_Base[[#This Row],[TDrépartis]]</f>
        <v>0</v>
      </c>
      <c r="R8" s="45" t="str">
        <f>IF(Tab_Base[[#This Row],[TDrépartis]]&gt;Tab_Base[[#This Row],[TOTAL HTD]],"dépassement","OK")</f>
        <v>OK</v>
      </c>
      <c r="S8" s="45">
        <f>SUMPRODUCT((MOD(COLUMN(Tab_Base[[#This Row],[CM1]:[PA200]]),3)=0)*1,Tab_Base[[#This Row],[CM1]:[PA200]])</f>
        <v>0</v>
      </c>
      <c r="T8" s="45">
        <f>Tab_Base[[#This Row],[TOTAL PA]]-Tab_Base[[#This Row],[Parépartis]]</f>
        <v>0</v>
      </c>
      <c r="U8" s="45" t="str">
        <f>IF(Tab_Base[[#This Row],[Parépartis]]&gt;Tab_Base[[#This Row],[TOTAL PA]],"dépassement","OK")</f>
        <v>OK</v>
      </c>
      <c r="V8" s="46"/>
      <c r="W8" s="46"/>
      <c r="X8" s="46"/>
      <c r="Y8" s="55"/>
      <c r="Z8" s="55">
        <v>24</v>
      </c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55"/>
      <c r="DW8" s="55"/>
      <c r="DX8" s="55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5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5"/>
      <c r="HJ8" s="55"/>
      <c r="HK8" s="55"/>
      <c r="HL8" s="55"/>
      <c r="HM8" s="55"/>
      <c r="HN8" s="55"/>
      <c r="HO8" s="55"/>
      <c r="HP8" s="55"/>
      <c r="HQ8" s="55"/>
      <c r="HR8" s="55"/>
      <c r="HS8" s="55"/>
      <c r="HT8" s="55"/>
      <c r="HU8" s="55"/>
      <c r="HV8" s="55"/>
      <c r="HW8" s="55"/>
      <c r="HX8" s="55"/>
      <c r="HY8" s="55"/>
      <c r="HZ8" s="55"/>
      <c r="IA8" s="55"/>
      <c r="IB8" s="55"/>
      <c r="IC8" s="55"/>
      <c r="ID8" s="55"/>
      <c r="IE8" s="55"/>
      <c r="IF8" s="55"/>
      <c r="IG8" s="55"/>
      <c r="IH8" s="55"/>
      <c r="II8" s="55"/>
      <c r="IJ8" s="55"/>
      <c r="IK8" s="55"/>
      <c r="IL8" s="55"/>
      <c r="IM8" s="55"/>
      <c r="IN8" s="55"/>
      <c r="IO8" s="55"/>
      <c r="IP8" s="55"/>
      <c r="IQ8" s="55"/>
      <c r="IR8" s="55"/>
      <c r="IS8" s="55"/>
      <c r="IT8" s="55"/>
      <c r="IU8" s="55"/>
      <c r="IV8" s="55"/>
      <c r="IW8" s="55"/>
      <c r="IX8" s="55"/>
      <c r="IY8" s="55"/>
      <c r="IZ8" s="55"/>
      <c r="JA8" s="55"/>
      <c r="JB8" s="55"/>
      <c r="JC8" s="55"/>
      <c r="JD8" s="55"/>
      <c r="JE8" s="55"/>
      <c r="JF8" s="55"/>
      <c r="JG8" s="55"/>
      <c r="JH8" s="55"/>
      <c r="JI8" s="55"/>
      <c r="JJ8" s="55"/>
      <c r="JK8" s="55"/>
      <c r="JL8" s="55"/>
      <c r="JM8" s="55"/>
      <c r="JN8" s="55"/>
      <c r="JO8" s="55"/>
      <c r="JP8" s="55"/>
      <c r="JQ8" s="55"/>
      <c r="JR8" s="55"/>
      <c r="JS8" s="55"/>
      <c r="JT8" s="55"/>
      <c r="JU8" s="55"/>
      <c r="JV8" s="55"/>
      <c r="JW8" s="55"/>
      <c r="JX8" s="55"/>
      <c r="JY8" s="55"/>
      <c r="JZ8" s="55"/>
      <c r="KA8" s="55"/>
      <c r="KB8" s="55"/>
      <c r="KC8" s="55"/>
      <c r="KD8" s="55"/>
      <c r="KE8" s="55"/>
      <c r="KF8" s="55"/>
      <c r="KG8" s="55"/>
      <c r="KH8" s="55"/>
      <c r="KI8" s="55"/>
      <c r="KJ8" s="55"/>
      <c r="KK8" s="55"/>
      <c r="KL8" s="55"/>
      <c r="KM8" s="55"/>
      <c r="KN8" s="55"/>
      <c r="KO8" s="55"/>
      <c r="KP8" s="55"/>
      <c r="KQ8" s="55"/>
      <c r="KR8" s="55"/>
      <c r="KS8" s="55"/>
      <c r="KT8" s="55"/>
      <c r="KU8" s="55"/>
      <c r="KV8" s="55"/>
      <c r="KW8" s="55"/>
      <c r="KX8" s="55"/>
      <c r="KY8" s="55"/>
      <c r="KZ8" s="55"/>
      <c r="LA8" s="55"/>
      <c r="LB8" s="55"/>
      <c r="LC8" s="55"/>
      <c r="LD8" s="55"/>
      <c r="LE8" s="55"/>
      <c r="LF8" s="55"/>
      <c r="LG8" s="55"/>
      <c r="LH8" s="55"/>
      <c r="LI8" s="55"/>
      <c r="LJ8" s="55"/>
      <c r="LK8" s="55"/>
      <c r="LL8" s="55"/>
      <c r="LM8" s="55"/>
      <c r="LN8" s="55"/>
      <c r="LO8" s="55"/>
      <c r="LP8" s="55"/>
      <c r="LQ8" s="55"/>
      <c r="LR8" s="55"/>
      <c r="LS8" s="55"/>
      <c r="LT8" s="55"/>
      <c r="LU8" s="55"/>
      <c r="LV8" s="55"/>
      <c r="LW8" s="55"/>
      <c r="LX8" s="55"/>
      <c r="LY8" s="55"/>
      <c r="LZ8" s="55"/>
      <c r="MA8" s="55"/>
      <c r="MB8" s="55"/>
      <c r="MC8" s="55"/>
      <c r="MD8" s="55"/>
      <c r="ME8" s="55"/>
      <c r="MF8" s="55"/>
      <c r="MG8" s="55"/>
      <c r="MH8" s="55"/>
      <c r="MI8" s="55"/>
      <c r="MJ8" s="55"/>
      <c r="MK8" s="55"/>
      <c r="ML8" s="55"/>
      <c r="MM8" s="55"/>
      <c r="MN8" s="55"/>
      <c r="MO8" s="55"/>
      <c r="MP8" s="55"/>
      <c r="MQ8" s="55"/>
      <c r="MR8" s="55"/>
      <c r="MS8" s="55"/>
      <c r="MT8" s="55"/>
      <c r="MU8" s="55"/>
      <c r="MV8" s="55"/>
      <c r="MW8" s="55"/>
      <c r="MX8" s="55"/>
      <c r="MY8" s="55"/>
      <c r="MZ8" s="55"/>
      <c r="NA8" s="55"/>
      <c r="NB8" s="55"/>
      <c r="NC8" s="55"/>
      <c r="ND8" s="55"/>
      <c r="NE8" s="55"/>
      <c r="NF8" s="55"/>
      <c r="NG8" s="55"/>
      <c r="NH8" s="55"/>
      <c r="NI8" s="55"/>
      <c r="NJ8" s="55"/>
      <c r="NK8" s="55"/>
      <c r="NL8" s="55"/>
      <c r="NM8" s="55"/>
      <c r="NN8" s="55"/>
      <c r="NO8" s="55"/>
      <c r="NP8" s="55"/>
      <c r="NQ8" s="55"/>
      <c r="NR8" s="55"/>
      <c r="NS8" s="55"/>
      <c r="NT8" s="55"/>
      <c r="NU8" s="55"/>
      <c r="NV8" s="55"/>
      <c r="NW8" s="55"/>
      <c r="NX8" s="55"/>
      <c r="NY8" s="55"/>
      <c r="NZ8" s="55"/>
      <c r="OA8" s="55"/>
      <c r="OB8" s="55"/>
      <c r="OC8" s="55"/>
      <c r="OD8" s="55"/>
      <c r="OE8" s="55"/>
      <c r="OF8" s="55"/>
      <c r="OG8" s="55"/>
      <c r="OH8" s="55"/>
      <c r="OI8" s="55"/>
      <c r="OJ8" s="55"/>
      <c r="OK8" s="55"/>
      <c r="OL8" s="55"/>
      <c r="OM8" s="55"/>
      <c r="ON8" s="55"/>
      <c r="OO8" s="55"/>
      <c r="OP8" s="55"/>
      <c r="OQ8" s="55"/>
      <c r="OR8" s="55"/>
      <c r="OS8" s="55"/>
      <c r="OT8" s="55"/>
      <c r="OU8" s="55"/>
      <c r="OV8" s="55"/>
      <c r="OW8" s="55"/>
      <c r="OX8" s="55"/>
      <c r="OY8" s="55"/>
      <c r="OZ8" s="55"/>
      <c r="PA8" s="55"/>
      <c r="PB8" s="55"/>
      <c r="PC8" s="55"/>
      <c r="PD8" s="55"/>
      <c r="PE8" s="55"/>
      <c r="PF8" s="55"/>
      <c r="PG8" s="55"/>
      <c r="PH8" s="55"/>
      <c r="PI8" s="55"/>
      <c r="PJ8" s="55"/>
      <c r="PK8" s="55"/>
      <c r="PL8" s="55"/>
      <c r="PM8" s="55"/>
      <c r="PN8" s="55"/>
      <c r="PO8" s="55"/>
      <c r="PP8" s="55"/>
      <c r="PQ8" s="55"/>
      <c r="PR8" s="55"/>
      <c r="PS8" s="55"/>
      <c r="PT8" s="55"/>
      <c r="PU8" s="55"/>
      <c r="PV8" s="55"/>
      <c r="PW8" s="55"/>
      <c r="PX8" s="55"/>
      <c r="PY8" s="55"/>
      <c r="PZ8" s="55"/>
      <c r="QA8" s="55"/>
      <c r="QB8" s="55"/>
      <c r="QC8" s="55"/>
      <c r="QD8" s="55"/>
      <c r="QE8" s="55"/>
      <c r="QF8" s="55"/>
      <c r="QG8" s="55"/>
      <c r="QH8" s="55"/>
      <c r="QI8" s="55"/>
      <c r="QJ8" s="55"/>
      <c r="QK8" s="55"/>
      <c r="QL8" s="55"/>
      <c r="QM8" s="55"/>
      <c r="QN8" s="55"/>
      <c r="QO8" s="55"/>
      <c r="QP8" s="55"/>
      <c r="QQ8" s="55"/>
      <c r="QR8" s="55"/>
      <c r="QS8" s="55"/>
      <c r="QT8" s="55"/>
      <c r="QU8" s="55"/>
      <c r="QV8" s="55"/>
      <c r="QW8" s="55"/>
      <c r="QX8" s="55"/>
      <c r="QY8" s="55"/>
      <c r="QZ8" s="55"/>
      <c r="RA8" s="55"/>
      <c r="RB8" s="55"/>
      <c r="RC8" s="55"/>
      <c r="RD8" s="55"/>
      <c r="RE8" s="55"/>
      <c r="RF8" s="55"/>
      <c r="RG8" s="55"/>
      <c r="RH8" s="55"/>
      <c r="RI8" s="55"/>
      <c r="RJ8" s="55"/>
      <c r="RK8" s="55"/>
      <c r="RL8" s="55"/>
      <c r="RM8" s="55"/>
      <c r="RN8" s="55"/>
      <c r="RO8" s="55"/>
      <c r="RP8" s="55"/>
      <c r="RQ8" s="55"/>
      <c r="RR8" s="55"/>
      <c r="RS8" s="55"/>
      <c r="RT8" s="55"/>
      <c r="RU8" s="55"/>
      <c r="RV8" s="55"/>
      <c r="RW8" s="55"/>
      <c r="RX8" s="55"/>
      <c r="RY8" s="55"/>
      <c r="RZ8" s="55"/>
      <c r="SA8" s="55"/>
      <c r="SB8" s="55"/>
      <c r="SC8" s="55"/>
      <c r="SD8" s="55"/>
      <c r="SE8" s="55"/>
      <c r="SF8" s="55"/>
      <c r="SG8" s="55"/>
      <c r="SH8" s="55"/>
      <c r="SI8" s="55"/>
      <c r="SJ8" s="55"/>
      <c r="SK8" s="55"/>
      <c r="SL8" s="55"/>
      <c r="SM8" s="55"/>
      <c r="SN8" s="55"/>
      <c r="SO8" s="55"/>
      <c r="SP8" s="55"/>
      <c r="SQ8" s="55"/>
      <c r="SR8" s="55"/>
      <c r="SS8" s="55"/>
      <c r="ST8" s="55"/>
      <c r="SU8" s="55"/>
      <c r="SV8" s="55"/>
      <c r="SW8" s="55"/>
      <c r="SX8" s="55"/>
      <c r="SY8" s="55"/>
      <c r="SZ8" s="55"/>
      <c r="TA8" s="55"/>
      <c r="TB8" s="55"/>
      <c r="TC8" s="55"/>
      <c r="TD8" s="55"/>
      <c r="TE8" s="55"/>
      <c r="TF8" s="55"/>
      <c r="TG8" s="55"/>
      <c r="TH8" s="55"/>
      <c r="TI8" s="55"/>
      <c r="TJ8" s="55"/>
      <c r="TK8" s="55"/>
      <c r="TL8" s="55"/>
      <c r="TM8" s="55"/>
      <c r="TN8" s="55"/>
      <c r="TO8" s="55"/>
      <c r="TP8" s="55"/>
      <c r="TQ8" s="55"/>
      <c r="TR8" s="55"/>
      <c r="TS8" s="55"/>
      <c r="TT8" s="55"/>
      <c r="TU8" s="55"/>
      <c r="TV8" s="55"/>
      <c r="TW8" s="55"/>
      <c r="TX8" s="55"/>
      <c r="TY8" s="55"/>
      <c r="TZ8" s="55"/>
      <c r="UA8" s="55"/>
      <c r="UB8" s="55"/>
      <c r="UC8" s="55"/>
      <c r="UD8" s="55"/>
      <c r="UE8" s="55"/>
      <c r="UF8" s="55"/>
      <c r="UG8" s="55"/>
      <c r="UH8" s="55"/>
      <c r="UI8" s="55"/>
      <c r="UJ8" s="55"/>
      <c r="UK8" s="55"/>
      <c r="UL8" s="55"/>
      <c r="UM8" s="55"/>
      <c r="UN8" s="55"/>
      <c r="UO8" s="55"/>
      <c r="UP8" s="55"/>
      <c r="UQ8" s="55"/>
      <c r="UR8" s="55"/>
      <c r="US8" s="55"/>
      <c r="UT8" s="55"/>
      <c r="UU8" s="55"/>
      <c r="UV8" s="55"/>
      <c r="UW8" s="55"/>
      <c r="UX8" s="55"/>
      <c r="UY8" s="55"/>
      <c r="UZ8" s="55"/>
      <c r="VA8" s="55"/>
      <c r="VB8" s="55"/>
      <c r="VC8" s="55"/>
      <c r="VD8" s="55"/>
      <c r="VE8" s="55"/>
      <c r="VF8" s="55"/>
      <c r="VG8" s="55"/>
      <c r="VH8" s="55"/>
      <c r="VI8" s="55"/>
      <c r="VJ8" s="55"/>
      <c r="VK8" s="55"/>
      <c r="VL8" s="55"/>
      <c r="VM8" s="55"/>
      <c r="VN8" s="55"/>
      <c r="VO8" s="55"/>
      <c r="VP8" s="55"/>
      <c r="VQ8" s="55"/>
      <c r="VR8" s="55"/>
      <c r="VS8" s="55"/>
      <c r="VT8" s="55"/>
      <c r="VU8" s="55"/>
      <c r="VV8" s="55"/>
      <c r="VW8" s="55"/>
      <c r="VX8" s="55"/>
      <c r="VY8" s="55"/>
      <c r="VZ8" s="55"/>
      <c r="WA8" s="55"/>
      <c r="WB8" s="55"/>
      <c r="WC8" s="55"/>
      <c r="WD8" s="55"/>
      <c r="WE8" s="55"/>
      <c r="WF8" s="55"/>
      <c r="WG8" s="55"/>
      <c r="WH8" s="55"/>
      <c r="WI8" s="55"/>
      <c r="WJ8" s="55"/>
      <c r="WK8" s="55"/>
      <c r="WL8" s="55"/>
      <c r="WM8" s="55"/>
      <c r="WN8" s="55"/>
      <c r="WO8" s="55"/>
      <c r="WP8" s="55"/>
      <c r="WQ8" s="55"/>
      <c r="WR8" s="55"/>
      <c r="WS8" s="55"/>
      <c r="WT8" s="55"/>
      <c r="WU8" s="55"/>
      <c r="WV8" s="55"/>
      <c r="WW8" s="55"/>
      <c r="WX8" s="55"/>
      <c r="WY8" s="55"/>
      <c r="WZ8" s="55"/>
    </row>
    <row r="9" spans="1:624" s="53" customFormat="1" ht="15" customHeight="1" x14ac:dyDescent="0.25">
      <c r="A9" s="37"/>
      <c r="B9" s="36"/>
      <c r="C9" s="37" t="s">
        <v>684</v>
      </c>
      <c r="D9" s="135"/>
      <c r="E9" s="135"/>
      <c r="F9" s="135"/>
      <c r="G9" s="39">
        <f>Tab_Base[[#This Row],[HCM]]*Tab_Base[[#This Row],[NB Gp CM]]*1.5</f>
        <v>0</v>
      </c>
      <c r="H9" s="40"/>
      <c r="I9" s="136"/>
      <c r="J9" s="41">
        <f>Tab_Base[[#This Row],[HTD]]*I9</f>
        <v>0</v>
      </c>
      <c r="K9" s="137"/>
      <c r="L9" s="138">
        <f>Tab_Base[[#This Row],[TOTAL HCM converties en HTD (coeff : 1,5)]]+Tab_Base[[#This Row],[TOTAL HTD]]</f>
        <v>0</v>
      </c>
      <c r="M9" s="139">
        <f>SUMPRODUCT((MOD(COLUMN(Tab_Base[[#This Row],[CM1]:[PA200]]),3)=1)*1,Tab_Base[[#This Row],[CM1]:[PA200]])</f>
        <v>0</v>
      </c>
      <c r="N9" s="140">
        <f>Tab_Base[[#This Row],[TOTAL HCM converties en HTD (coeff : 1,5)]]-Tab_Base[[#This Row],[CMrépartis]]</f>
        <v>0</v>
      </c>
      <c r="O9" s="140" t="str">
        <f>IF(Tab_Base[[#This Row],[CMrépartis]]&gt;Tab_Base[[#This Row],[TOTAL HCM converties en HTD (coeff : 1,5)]],"dépassement","OK")</f>
        <v>OK</v>
      </c>
      <c r="P9" s="141">
        <f>SUMPRODUCT((MOD(COLUMN(Tab_Base[[#This Row],[CM1]:[PA200]]),3)=2)*1,Tab_Base[[#This Row],[CM1]:[PA200]])</f>
        <v>0</v>
      </c>
      <c r="Q9" s="142">
        <f>Tab_Base[[#This Row],[TOTAL HTD]]-Tab_Base[[#This Row],[TDrépartis]]</f>
        <v>0</v>
      </c>
      <c r="R9" s="143" t="str">
        <f>IF(Tab_Base[[#This Row],[TDrépartis]]&gt;Tab_Base[[#This Row],[TOTAL HTD]],"dépassement","OK")</f>
        <v>OK</v>
      </c>
      <c r="S9" s="144">
        <f>SUMPRODUCT((MOD(COLUMN(Tab_Base[[#This Row],[CM1]:[PA200]]),3)=0)*1,Tab_Base[[#This Row],[CM1]:[PA200]])</f>
        <v>0</v>
      </c>
      <c r="T9" s="144">
        <f>Tab_Base[[#This Row],[TOTAL PA]]-Tab_Base[[#This Row],[Parépartis]]</f>
        <v>0</v>
      </c>
      <c r="U9" s="144" t="str">
        <f>IF(Tab_Base[[#This Row],[Parépartis]]&gt;Tab_Base[[#This Row],[TOTAL PA]],"dépassement","OK")</f>
        <v>OK</v>
      </c>
      <c r="V9" s="145"/>
      <c r="W9" s="146"/>
      <c r="X9" s="147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  <c r="CT9" s="55"/>
      <c r="CU9" s="55"/>
      <c r="CV9" s="55"/>
      <c r="CW9" s="55"/>
      <c r="CX9" s="55"/>
      <c r="CY9" s="55"/>
      <c r="CZ9" s="55"/>
      <c r="DA9" s="55"/>
      <c r="DB9" s="55"/>
      <c r="DC9" s="55"/>
      <c r="DD9" s="55"/>
      <c r="DE9" s="55"/>
      <c r="DF9" s="55"/>
      <c r="DG9" s="55"/>
      <c r="DH9" s="55"/>
      <c r="DI9" s="55"/>
      <c r="DJ9" s="55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5"/>
      <c r="DV9" s="55"/>
      <c r="DW9" s="55"/>
      <c r="DX9" s="55"/>
      <c r="DY9" s="55"/>
      <c r="DZ9" s="55"/>
      <c r="EA9" s="55"/>
      <c r="EB9" s="55"/>
      <c r="EC9" s="55"/>
      <c r="ED9" s="55"/>
      <c r="EE9" s="55"/>
      <c r="EF9" s="55"/>
      <c r="EG9" s="55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5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5"/>
      <c r="HJ9" s="55"/>
      <c r="HK9" s="55"/>
      <c r="HL9" s="55"/>
      <c r="HM9" s="55"/>
      <c r="HN9" s="55"/>
      <c r="HO9" s="55"/>
      <c r="HP9" s="55"/>
      <c r="HQ9" s="55"/>
      <c r="HR9" s="55"/>
      <c r="HS9" s="55"/>
      <c r="HT9" s="55"/>
      <c r="HU9" s="55"/>
      <c r="HV9" s="55"/>
      <c r="HW9" s="55"/>
      <c r="HX9" s="55"/>
      <c r="HY9" s="55"/>
      <c r="HZ9" s="55"/>
      <c r="IA9" s="55"/>
      <c r="IB9" s="55"/>
      <c r="IC9" s="55"/>
      <c r="ID9" s="55"/>
      <c r="IE9" s="55"/>
      <c r="IF9" s="55"/>
      <c r="IG9" s="55"/>
      <c r="IH9" s="55"/>
      <c r="II9" s="55"/>
      <c r="IJ9" s="55"/>
      <c r="IK9" s="55"/>
      <c r="IL9" s="55"/>
      <c r="IM9" s="55"/>
      <c r="IN9" s="55"/>
      <c r="IO9" s="55"/>
      <c r="IP9" s="55"/>
      <c r="IQ9" s="55"/>
      <c r="IR9" s="55"/>
      <c r="IS9" s="55"/>
      <c r="IT9" s="55"/>
      <c r="IU9" s="55"/>
      <c r="IV9" s="55"/>
      <c r="IW9" s="55"/>
      <c r="IX9" s="55"/>
      <c r="IY9" s="55"/>
      <c r="IZ9" s="55"/>
      <c r="JA9" s="55"/>
      <c r="JB9" s="55"/>
      <c r="JC9" s="55"/>
      <c r="JD9" s="55"/>
      <c r="JE9" s="55"/>
      <c r="JF9" s="55"/>
      <c r="JG9" s="55"/>
      <c r="JH9" s="55"/>
      <c r="JI9" s="55"/>
      <c r="JJ9" s="55"/>
      <c r="JK9" s="55"/>
      <c r="JL9" s="55"/>
      <c r="JM9" s="55"/>
      <c r="JN9" s="55"/>
      <c r="JO9" s="55"/>
      <c r="JP9" s="55"/>
      <c r="JQ9" s="55"/>
      <c r="JR9" s="55"/>
      <c r="JS9" s="55"/>
      <c r="JT9" s="55"/>
      <c r="JU9" s="55"/>
      <c r="JV9" s="55"/>
      <c r="JW9" s="55"/>
      <c r="JX9" s="55"/>
      <c r="JY9" s="55"/>
      <c r="JZ9" s="55"/>
      <c r="KA9" s="55"/>
      <c r="KB9" s="55"/>
      <c r="KC9" s="55"/>
      <c r="KD9" s="55"/>
      <c r="KE9" s="55"/>
      <c r="KF9" s="55"/>
      <c r="KG9" s="55"/>
      <c r="KH9" s="55"/>
      <c r="KI9" s="55"/>
      <c r="KJ9" s="55"/>
      <c r="KK9" s="55"/>
      <c r="KL9" s="55"/>
      <c r="KM9" s="55"/>
      <c r="KN9" s="55"/>
      <c r="KO9" s="55"/>
      <c r="KP9" s="55"/>
      <c r="KQ9" s="55"/>
      <c r="KR9" s="55"/>
      <c r="KS9" s="55"/>
      <c r="KT9" s="55"/>
      <c r="KU9" s="55"/>
      <c r="KV9" s="55"/>
      <c r="KW9" s="55"/>
      <c r="KX9" s="55"/>
      <c r="KY9" s="55"/>
      <c r="KZ9" s="55"/>
      <c r="LA9" s="55"/>
      <c r="LB9" s="55"/>
      <c r="LC9" s="55"/>
      <c r="LD9" s="55"/>
      <c r="LE9" s="55"/>
      <c r="LF9" s="55"/>
      <c r="LG9" s="55"/>
      <c r="LH9" s="55"/>
      <c r="LI9" s="55"/>
      <c r="LJ9" s="55"/>
      <c r="LK9" s="55"/>
      <c r="LL9" s="55"/>
      <c r="LM9" s="55"/>
      <c r="LN9" s="55"/>
      <c r="LO9" s="55"/>
      <c r="LP9" s="55"/>
      <c r="LQ9" s="55"/>
      <c r="LR9" s="55"/>
      <c r="LS9" s="55"/>
      <c r="LT9" s="55"/>
      <c r="LU9" s="55"/>
      <c r="LV9" s="55"/>
      <c r="LW9" s="55"/>
      <c r="LX9" s="55"/>
      <c r="LY9" s="55"/>
      <c r="LZ9" s="55"/>
      <c r="MA9" s="55"/>
      <c r="MB9" s="55"/>
      <c r="MC9" s="55"/>
      <c r="MD9" s="55"/>
      <c r="ME9" s="55"/>
      <c r="MF9" s="55"/>
      <c r="MG9" s="55"/>
      <c r="MH9" s="55"/>
      <c r="MI9" s="55"/>
      <c r="MJ9" s="55"/>
      <c r="MK9" s="55"/>
      <c r="ML9" s="55"/>
      <c r="MM9" s="55"/>
      <c r="MN9" s="55"/>
      <c r="MO9" s="55"/>
      <c r="MP9" s="55"/>
      <c r="MQ9" s="55"/>
      <c r="MR9" s="55"/>
      <c r="MS9" s="55"/>
      <c r="MT9" s="55"/>
      <c r="MU9" s="55"/>
      <c r="MV9" s="55"/>
      <c r="MW9" s="55"/>
      <c r="MX9" s="55"/>
      <c r="MY9" s="55"/>
      <c r="MZ9" s="55"/>
      <c r="NA9" s="55"/>
      <c r="NB9" s="55"/>
      <c r="NC9" s="55"/>
      <c r="ND9" s="55"/>
      <c r="NE9" s="55"/>
      <c r="NF9" s="55"/>
      <c r="NG9" s="55"/>
      <c r="NH9" s="55"/>
      <c r="NI9" s="55"/>
      <c r="NJ9" s="55"/>
      <c r="NK9" s="55"/>
      <c r="NL9" s="55"/>
      <c r="NM9" s="55"/>
      <c r="NN9" s="55"/>
      <c r="NO9" s="55"/>
      <c r="NP9" s="55"/>
      <c r="NQ9" s="55"/>
      <c r="NR9" s="55"/>
      <c r="NS9" s="55"/>
      <c r="NT9" s="55"/>
      <c r="NU9" s="55"/>
      <c r="NV9" s="55"/>
      <c r="NW9" s="55"/>
      <c r="NX9" s="55"/>
      <c r="NY9" s="55"/>
      <c r="NZ9" s="55"/>
      <c r="OA9" s="55"/>
      <c r="OB9" s="55"/>
      <c r="OC9" s="55"/>
      <c r="OD9" s="55"/>
      <c r="OE9" s="55"/>
      <c r="OF9" s="55"/>
      <c r="OG9" s="55"/>
      <c r="OH9" s="55"/>
      <c r="OI9" s="55"/>
      <c r="OJ9" s="55"/>
      <c r="OK9" s="55"/>
      <c r="OL9" s="55"/>
      <c r="OM9" s="55"/>
      <c r="ON9" s="55"/>
      <c r="OO9" s="55"/>
      <c r="OP9" s="55"/>
      <c r="OQ9" s="55"/>
      <c r="OR9" s="55"/>
      <c r="OS9" s="55"/>
      <c r="OT9" s="55"/>
      <c r="OU9" s="55"/>
      <c r="OV9" s="55"/>
      <c r="OW9" s="55"/>
      <c r="OX9" s="55"/>
      <c r="OY9" s="55"/>
      <c r="OZ9" s="55"/>
      <c r="PA9" s="55"/>
      <c r="PB9" s="55"/>
      <c r="PC9" s="55"/>
      <c r="PD9" s="55"/>
      <c r="PE9" s="55"/>
      <c r="PF9" s="55"/>
      <c r="PG9" s="55"/>
      <c r="PH9" s="55"/>
      <c r="PI9" s="55"/>
      <c r="PJ9" s="55"/>
      <c r="PK9" s="55"/>
      <c r="PL9" s="55"/>
      <c r="PM9" s="55"/>
      <c r="PN9" s="55"/>
      <c r="PO9" s="55"/>
      <c r="PP9" s="55"/>
      <c r="PQ9" s="55"/>
      <c r="PR9" s="55"/>
      <c r="PS9" s="55"/>
      <c r="PT9" s="55"/>
      <c r="PU9" s="55"/>
      <c r="PV9" s="55"/>
      <c r="PW9" s="55"/>
      <c r="PX9" s="55"/>
      <c r="PY9" s="55"/>
      <c r="PZ9" s="55"/>
      <c r="QA9" s="55"/>
      <c r="QB9" s="55"/>
      <c r="QC9" s="55"/>
      <c r="QD9" s="55"/>
      <c r="QE9" s="55"/>
      <c r="QF9" s="55"/>
      <c r="QG9" s="55"/>
      <c r="QH9" s="55"/>
      <c r="QI9" s="55"/>
      <c r="QJ9" s="55"/>
      <c r="QK9" s="55"/>
      <c r="QL9" s="55"/>
      <c r="QM9" s="55"/>
      <c r="QN9" s="55"/>
      <c r="QO9" s="55"/>
      <c r="QP9" s="55"/>
      <c r="QQ9" s="55"/>
      <c r="QR9" s="55"/>
      <c r="QS9" s="55"/>
      <c r="QT9" s="55"/>
      <c r="QU9" s="55"/>
      <c r="QV9" s="55"/>
      <c r="QW9" s="55"/>
      <c r="QX9" s="55"/>
      <c r="QY9" s="55"/>
      <c r="QZ9" s="55"/>
      <c r="RA9" s="55"/>
      <c r="RB9" s="55"/>
      <c r="RC9" s="55"/>
      <c r="RD9" s="55"/>
      <c r="RE9" s="55"/>
      <c r="RF9" s="55"/>
      <c r="RG9" s="55"/>
      <c r="RH9" s="55"/>
      <c r="RI9" s="55"/>
      <c r="RJ9" s="55"/>
      <c r="RK9" s="55"/>
      <c r="RL9" s="55"/>
      <c r="RM9" s="55"/>
      <c r="RN9" s="55"/>
      <c r="RO9" s="55"/>
      <c r="RP9" s="55"/>
      <c r="RQ9" s="55"/>
      <c r="RR9" s="55"/>
      <c r="RS9" s="55"/>
      <c r="RT9" s="55"/>
      <c r="RU9" s="55"/>
      <c r="RV9" s="55"/>
      <c r="RW9" s="55"/>
      <c r="RX9" s="55"/>
      <c r="RY9" s="55"/>
      <c r="RZ9" s="55"/>
      <c r="SA9" s="55"/>
      <c r="SB9" s="55"/>
      <c r="SC9" s="55"/>
      <c r="SD9" s="55"/>
      <c r="SE9" s="55"/>
      <c r="SF9" s="55"/>
      <c r="SG9" s="55"/>
      <c r="SH9" s="55"/>
      <c r="SI9" s="55"/>
      <c r="SJ9" s="55"/>
      <c r="SK9" s="55"/>
      <c r="SL9" s="55"/>
      <c r="SM9" s="55"/>
      <c r="SN9" s="55"/>
      <c r="SO9" s="55"/>
      <c r="SP9" s="55"/>
      <c r="SQ9" s="55"/>
      <c r="SR9" s="55"/>
      <c r="SS9" s="55"/>
      <c r="ST9" s="55"/>
      <c r="SU9" s="55"/>
      <c r="SV9" s="55"/>
      <c r="SW9" s="55"/>
      <c r="SX9" s="55"/>
      <c r="SY9" s="55"/>
      <c r="SZ9" s="55"/>
      <c r="TA9" s="55"/>
      <c r="TB9" s="55"/>
      <c r="TC9" s="55"/>
      <c r="TD9" s="55"/>
      <c r="TE9" s="55"/>
      <c r="TF9" s="55"/>
      <c r="TG9" s="55"/>
      <c r="TH9" s="55"/>
      <c r="TI9" s="55"/>
      <c r="TJ9" s="55"/>
      <c r="TK9" s="55"/>
      <c r="TL9" s="55"/>
      <c r="TM9" s="55"/>
      <c r="TN9" s="55"/>
      <c r="TO9" s="55"/>
      <c r="TP9" s="55"/>
      <c r="TQ9" s="55"/>
      <c r="TR9" s="55"/>
      <c r="TS9" s="55"/>
      <c r="TT9" s="55"/>
      <c r="TU9" s="55"/>
      <c r="TV9" s="55"/>
      <c r="TW9" s="55"/>
      <c r="TX9" s="55"/>
      <c r="TY9" s="55"/>
      <c r="TZ9" s="55"/>
      <c r="UA9" s="55"/>
      <c r="UB9" s="55"/>
      <c r="UC9" s="55"/>
      <c r="UD9" s="55"/>
      <c r="UE9" s="55"/>
      <c r="UF9" s="55"/>
      <c r="UG9" s="55"/>
      <c r="UH9" s="55"/>
      <c r="UI9" s="55"/>
      <c r="UJ9" s="55"/>
      <c r="UK9" s="55"/>
      <c r="UL9" s="55"/>
      <c r="UM9" s="55"/>
      <c r="UN9" s="55"/>
      <c r="UO9" s="55"/>
      <c r="UP9" s="55"/>
      <c r="UQ9" s="55"/>
      <c r="UR9" s="55"/>
      <c r="US9" s="55"/>
      <c r="UT9" s="55"/>
      <c r="UU9" s="55"/>
      <c r="UV9" s="55"/>
      <c r="UW9" s="55"/>
      <c r="UX9" s="55"/>
      <c r="UY9" s="55"/>
      <c r="UZ9" s="55"/>
      <c r="VA9" s="55"/>
      <c r="VB9" s="55"/>
      <c r="VC9" s="55"/>
      <c r="VD9" s="55"/>
      <c r="VE9" s="55"/>
      <c r="VF9" s="55"/>
      <c r="VG9" s="55"/>
      <c r="VH9" s="55"/>
      <c r="VI9" s="55"/>
      <c r="VJ9" s="55"/>
      <c r="VK9" s="55"/>
      <c r="VL9" s="55"/>
      <c r="VM9" s="55"/>
      <c r="VN9" s="55"/>
      <c r="VO9" s="55"/>
      <c r="VP9" s="55"/>
      <c r="VQ9" s="55"/>
      <c r="VR9" s="55"/>
      <c r="VS9" s="55"/>
      <c r="VT9" s="55"/>
      <c r="VU9" s="55"/>
      <c r="VV9" s="55"/>
      <c r="VW9" s="55"/>
      <c r="VX9" s="55"/>
      <c r="VY9" s="55"/>
      <c r="VZ9" s="55"/>
      <c r="WA9" s="55"/>
      <c r="WB9" s="55"/>
      <c r="WC9" s="55"/>
      <c r="WD9" s="55"/>
      <c r="WE9" s="55"/>
      <c r="WF9" s="55"/>
      <c r="WG9" s="55"/>
      <c r="WH9" s="55"/>
      <c r="WI9" s="55"/>
      <c r="WJ9" s="55"/>
      <c r="WK9" s="55"/>
      <c r="WL9" s="55"/>
      <c r="WM9" s="55"/>
      <c r="WN9" s="55"/>
      <c r="WO9" s="55"/>
      <c r="WP9" s="55"/>
      <c r="WQ9" s="55"/>
      <c r="WR9" s="55"/>
      <c r="WS9" s="55"/>
      <c r="WT9" s="55"/>
      <c r="WU9" s="55"/>
      <c r="WV9" s="55"/>
      <c r="WW9" s="55"/>
      <c r="WX9" s="55"/>
      <c r="WY9" s="55"/>
      <c r="WZ9" s="55"/>
    </row>
    <row r="10" spans="1:624" s="53" customFormat="1" ht="15" customHeight="1" x14ac:dyDescent="0.25">
      <c r="A10" s="37" t="s">
        <v>678</v>
      </c>
      <c r="B10" s="36"/>
      <c r="C10" s="37" t="s">
        <v>679</v>
      </c>
      <c r="D10" s="38">
        <v>6</v>
      </c>
      <c r="E10" s="38"/>
      <c r="F10" s="47"/>
      <c r="G10" s="39">
        <f>Tab_Base[[#This Row],[HCM]]*Tab_Base[[#This Row],[NB Gp CM]]*1.5</f>
        <v>0</v>
      </c>
      <c r="H10" s="40">
        <v>30</v>
      </c>
      <c r="I10" s="38">
        <v>2</v>
      </c>
      <c r="J10" s="41">
        <f>Tab_Base[[#This Row],[HTD]]*I10</f>
        <v>60</v>
      </c>
      <c r="K10" s="41"/>
      <c r="L10" s="42">
        <f>Tab_Base[[#This Row],[TOTAL HCM converties en HTD (coeff : 1,5)]]+Tab_Base[[#This Row],[TOTAL HTD]]+Tab_Base[[#This Row],[TOTAL PA]]</f>
        <v>60</v>
      </c>
      <c r="M10" s="43">
        <f>SUMPRODUCT((MOD(COLUMN(Tab_Base[[#This Row],[CM1]:[PA200]]),3)=1)*1,Tab_Base[[#This Row],[CM1]:[PA200]])</f>
        <v>0</v>
      </c>
      <c r="N10" s="43">
        <f>Tab_Base[[#This Row],[TOTAL HCM converties en HTD (coeff : 1,5)]]-Tab_Base[[#This Row],[CMrépartis]]</f>
        <v>0</v>
      </c>
      <c r="O10" s="43" t="str">
        <f>IF(Tab_Base[[#This Row],[CMrépartis]]&gt;Tab_Base[[#This Row],[TOTAL HCM converties en HTD (coeff : 1,5)]],"dépassement","OK")</f>
        <v>OK</v>
      </c>
      <c r="P10" s="44">
        <f>SUMPRODUCT((MOD(COLUMN(Tab_Base[[#This Row],[CM1]:[PA200]]),3)=2)*1,Tab_Base[[#This Row],[CM1]:[PA200]])</f>
        <v>60</v>
      </c>
      <c r="Q10" s="43">
        <f>Tab_Base[[#This Row],[TOTAL HTD]]-Tab_Base[[#This Row],[TDrépartis]]</f>
        <v>0</v>
      </c>
      <c r="R10" s="45" t="str">
        <f>IF(Tab_Base[[#This Row],[TDrépartis]]&gt;Tab_Base[[#This Row],[TOTAL HTD]],"dépassement","OK")</f>
        <v>OK</v>
      </c>
      <c r="S10" s="45">
        <f>SUMPRODUCT((MOD(COLUMN(Tab_Base[[#This Row],[CM1]:[PA200]]),3)=0)*1,Tab_Base[[#This Row],[CM1]:[PA200]])</f>
        <v>0</v>
      </c>
      <c r="T10" s="45">
        <f>Tab_Base[[#This Row],[TOTAL PA]]-Tab_Base[[#This Row],[Parépartis]]</f>
        <v>0</v>
      </c>
      <c r="U10" s="45" t="str">
        <f>IF(Tab_Base[[#This Row],[Parépartis]]&gt;Tab_Base[[#This Row],[TOTAL PA]],"dépassement","OK")</f>
        <v>OK</v>
      </c>
      <c r="V10" s="46"/>
      <c r="W10" s="46"/>
      <c r="X10" s="46"/>
      <c r="Y10" s="55"/>
      <c r="Z10" s="55">
        <v>20</v>
      </c>
      <c r="AA10" s="55"/>
      <c r="AB10" s="55"/>
      <c r="AC10" s="55">
        <v>20</v>
      </c>
      <c r="AD10" s="55"/>
      <c r="AE10" s="55"/>
      <c r="AF10" s="55">
        <v>20</v>
      </c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  <c r="CT10" s="55"/>
      <c r="CU10" s="55"/>
      <c r="CV10" s="55"/>
      <c r="CW10" s="55"/>
      <c r="CX10" s="55"/>
      <c r="CY10" s="55"/>
      <c r="CZ10" s="55"/>
      <c r="DA10" s="55"/>
      <c r="DB10" s="55"/>
      <c r="DC10" s="55"/>
      <c r="DD10" s="55"/>
      <c r="DE10" s="55"/>
      <c r="DF10" s="55"/>
      <c r="DG10" s="55"/>
      <c r="DH10" s="55"/>
      <c r="DI10" s="55"/>
      <c r="DJ10" s="55"/>
      <c r="DK10" s="55"/>
      <c r="DL10" s="55"/>
      <c r="DM10" s="55"/>
      <c r="DN10" s="55"/>
      <c r="DO10" s="55"/>
      <c r="DP10" s="55"/>
      <c r="DQ10" s="55"/>
      <c r="DR10" s="55"/>
      <c r="DS10" s="55"/>
      <c r="DT10" s="55"/>
      <c r="DU10" s="55"/>
      <c r="DV10" s="55"/>
      <c r="DW10" s="55"/>
      <c r="DX10" s="55"/>
      <c r="DY10" s="55"/>
      <c r="DZ10" s="55"/>
      <c r="EA10" s="55"/>
      <c r="EB10" s="55"/>
      <c r="EC10" s="55"/>
      <c r="ED10" s="55"/>
      <c r="EE10" s="55"/>
      <c r="EF10" s="55"/>
      <c r="EG10" s="55"/>
      <c r="EH10" s="55"/>
      <c r="EI10" s="55"/>
      <c r="EJ10" s="55"/>
      <c r="EK10" s="55"/>
      <c r="EL10" s="55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  <c r="FL10" s="55"/>
      <c r="FM10" s="55"/>
      <c r="FN10" s="55"/>
      <c r="FO10" s="55"/>
      <c r="FP10" s="55"/>
      <c r="FQ10" s="55"/>
      <c r="FR10" s="55"/>
      <c r="FS10" s="55"/>
      <c r="FT10" s="55"/>
      <c r="FU10" s="55"/>
      <c r="FV10" s="55"/>
      <c r="FW10" s="55"/>
      <c r="FX10" s="55"/>
      <c r="FY10" s="55"/>
      <c r="FZ10" s="55"/>
      <c r="GA10" s="55"/>
      <c r="GB10" s="55"/>
      <c r="GC10" s="55"/>
      <c r="GD10" s="55"/>
      <c r="GE10" s="55"/>
      <c r="GF10" s="55"/>
      <c r="GG10" s="55"/>
      <c r="GH10" s="55"/>
      <c r="GI10" s="55"/>
      <c r="GJ10" s="55"/>
      <c r="GK10" s="55"/>
      <c r="GL10" s="55"/>
      <c r="GM10" s="55"/>
      <c r="GN10" s="55"/>
      <c r="GO10" s="55"/>
      <c r="GP10" s="55"/>
      <c r="GQ10" s="55"/>
      <c r="GR10" s="55"/>
      <c r="GS10" s="55"/>
      <c r="GT10" s="55"/>
      <c r="GU10" s="55"/>
      <c r="GV10" s="55"/>
      <c r="GW10" s="55"/>
      <c r="GX10" s="55"/>
      <c r="GY10" s="55"/>
      <c r="GZ10" s="55"/>
      <c r="HA10" s="55"/>
      <c r="HB10" s="55"/>
      <c r="HC10" s="55"/>
      <c r="HD10" s="55"/>
      <c r="HE10" s="55"/>
      <c r="HF10" s="55"/>
      <c r="HG10" s="55"/>
      <c r="HH10" s="55"/>
      <c r="HI10" s="55"/>
      <c r="HJ10" s="55"/>
      <c r="HK10" s="55"/>
      <c r="HL10" s="55"/>
      <c r="HM10" s="55"/>
      <c r="HN10" s="55"/>
      <c r="HO10" s="55"/>
      <c r="HP10" s="55"/>
      <c r="HQ10" s="55"/>
      <c r="HR10" s="55"/>
      <c r="HS10" s="55"/>
      <c r="HT10" s="55"/>
      <c r="HU10" s="55"/>
      <c r="HV10" s="55"/>
      <c r="HW10" s="55"/>
      <c r="HX10" s="55"/>
      <c r="HY10" s="55"/>
      <c r="HZ10" s="55"/>
      <c r="IA10" s="55"/>
      <c r="IB10" s="55"/>
      <c r="IC10" s="55"/>
      <c r="ID10" s="55"/>
      <c r="IE10" s="55"/>
      <c r="IF10" s="55"/>
      <c r="IG10" s="55"/>
      <c r="IH10" s="55"/>
      <c r="II10" s="55"/>
      <c r="IJ10" s="55"/>
      <c r="IK10" s="55"/>
      <c r="IL10" s="55"/>
      <c r="IM10" s="55"/>
      <c r="IN10" s="55"/>
      <c r="IO10" s="55"/>
      <c r="IP10" s="55"/>
      <c r="IQ10" s="55"/>
      <c r="IR10" s="55"/>
      <c r="IS10" s="55"/>
      <c r="IT10" s="55"/>
      <c r="IU10" s="55"/>
      <c r="IV10" s="55"/>
      <c r="IW10" s="55"/>
      <c r="IX10" s="55"/>
      <c r="IY10" s="55"/>
      <c r="IZ10" s="55"/>
      <c r="JA10" s="55"/>
      <c r="JB10" s="55"/>
      <c r="JC10" s="55"/>
      <c r="JD10" s="55"/>
      <c r="JE10" s="55"/>
      <c r="JF10" s="55"/>
      <c r="JG10" s="55"/>
      <c r="JH10" s="55"/>
      <c r="JI10" s="55"/>
      <c r="JJ10" s="55"/>
      <c r="JK10" s="55"/>
      <c r="JL10" s="55"/>
      <c r="JM10" s="55"/>
      <c r="JN10" s="55"/>
      <c r="JO10" s="55"/>
      <c r="JP10" s="55"/>
      <c r="JQ10" s="55"/>
      <c r="JR10" s="55"/>
      <c r="JS10" s="55"/>
      <c r="JT10" s="55"/>
      <c r="JU10" s="55"/>
      <c r="JV10" s="55"/>
      <c r="JW10" s="55"/>
      <c r="JX10" s="55"/>
      <c r="JY10" s="55"/>
      <c r="JZ10" s="55"/>
      <c r="KA10" s="55"/>
      <c r="KB10" s="55"/>
      <c r="KC10" s="55"/>
      <c r="KD10" s="55"/>
      <c r="KE10" s="55"/>
      <c r="KF10" s="55"/>
      <c r="KG10" s="55"/>
      <c r="KH10" s="55"/>
      <c r="KI10" s="55"/>
      <c r="KJ10" s="55"/>
      <c r="KK10" s="55"/>
      <c r="KL10" s="55"/>
      <c r="KM10" s="55"/>
      <c r="KN10" s="55"/>
      <c r="KO10" s="55"/>
      <c r="KP10" s="55"/>
      <c r="KQ10" s="55"/>
      <c r="KR10" s="55"/>
      <c r="KS10" s="55"/>
      <c r="KT10" s="55"/>
      <c r="KU10" s="55"/>
      <c r="KV10" s="55"/>
      <c r="KW10" s="55"/>
      <c r="KX10" s="55"/>
      <c r="KY10" s="55"/>
      <c r="KZ10" s="55"/>
      <c r="LA10" s="55"/>
      <c r="LB10" s="55"/>
      <c r="LC10" s="55"/>
      <c r="LD10" s="55"/>
      <c r="LE10" s="55"/>
      <c r="LF10" s="55"/>
      <c r="LG10" s="55"/>
      <c r="LH10" s="55"/>
      <c r="LI10" s="55"/>
      <c r="LJ10" s="55"/>
      <c r="LK10" s="55"/>
      <c r="LL10" s="55"/>
      <c r="LM10" s="55"/>
      <c r="LN10" s="55"/>
      <c r="LO10" s="55"/>
      <c r="LP10" s="55"/>
      <c r="LQ10" s="55"/>
      <c r="LR10" s="55"/>
      <c r="LS10" s="55"/>
      <c r="LT10" s="55"/>
      <c r="LU10" s="55"/>
      <c r="LV10" s="55"/>
      <c r="LW10" s="55"/>
      <c r="LX10" s="55"/>
      <c r="LY10" s="55"/>
      <c r="LZ10" s="55"/>
      <c r="MA10" s="55"/>
      <c r="MB10" s="55"/>
      <c r="MC10" s="55"/>
      <c r="MD10" s="55"/>
      <c r="ME10" s="55"/>
      <c r="MF10" s="55"/>
      <c r="MG10" s="55"/>
      <c r="MH10" s="55"/>
      <c r="MI10" s="55"/>
      <c r="MJ10" s="55"/>
      <c r="MK10" s="55"/>
      <c r="ML10" s="55"/>
      <c r="MM10" s="55"/>
      <c r="MN10" s="55"/>
      <c r="MO10" s="55"/>
      <c r="MP10" s="55"/>
      <c r="MQ10" s="55"/>
      <c r="MR10" s="55"/>
      <c r="MS10" s="55"/>
      <c r="MT10" s="55"/>
      <c r="MU10" s="55"/>
      <c r="MV10" s="55"/>
      <c r="MW10" s="55"/>
      <c r="MX10" s="55"/>
      <c r="MY10" s="55"/>
      <c r="MZ10" s="55"/>
      <c r="NA10" s="55"/>
      <c r="NB10" s="55"/>
      <c r="NC10" s="55"/>
      <c r="ND10" s="55"/>
      <c r="NE10" s="55"/>
      <c r="NF10" s="55"/>
      <c r="NG10" s="55"/>
      <c r="NH10" s="55"/>
      <c r="NI10" s="55"/>
      <c r="NJ10" s="55"/>
      <c r="NK10" s="55"/>
      <c r="NL10" s="55"/>
      <c r="NM10" s="55"/>
      <c r="NN10" s="55"/>
      <c r="NO10" s="55"/>
      <c r="NP10" s="55"/>
      <c r="NQ10" s="55"/>
      <c r="NR10" s="55"/>
      <c r="NS10" s="55"/>
      <c r="NT10" s="55"/>
      <c r="NU10" s="55"/>
      <c r="NV10" s="55"/>
      <c r="NW10" s="55"/>
      <c r="NX10" s="55"/>
      <c r="NY10" s="55"/>
      <c r="NZ10" s="55"/>
      <c r="OA10" s="55"/>
      <c r="OB10" s="55"/>
      <c r="OC10" s="55"/>
      <c r="OD10" s="55"/>
      <c r="OE10" s="55"/>
      <c r="OF10" s="55"/>
      <c r="OG10" s="55"/>
      <c r="OH10" s="55"/>
      <c r="OI10" s="55"/>
      <c r="OJ10" s="55"/>
      <c r="OK10" s="55"/>
      <c r="OL10" s="55"/>
      <c r="OM10" s="55"/>
      <c r="ON10" s="55"/>
      <c r="OO10" s="55"/>
      <c r="OP10" s="55"/>
      <c r="OQ10" s="55"/>
      <c r="OR10" s="55"/>
      <c r="OS10" s="55"/>
      <c r="OT10" s="55"/>
      <c r="OU10" s="55"/>
      <c r="OV10" s="55"/>
      <c r="OW10" s="55"/>
      <c r="OX10" s="55"/>
      <c r="OY10" s="55"/>
      <c r="OZ10" s="55"/>
      <c r="PA10" s="55"/>
      <c r="PB10" s="55"/>
      <c r="PC10" s="55"/>
      <c r="PD10" s="55"/>
      <c r="PE10" s="55"/>
      <c r="PF10" s="55"/>
      <c r="PG10" s="55"/>
      <c r="PH10" s="55"/>
      <c r="PI10" s="55"/>
      <c r="PJ10" s="55"/>
      <c r="PK10" s="55"/>
      <c r="PL10" s="55"/>
      <c r="PM10" s="55"/>
      <c r="PN10" s="55"/>
      <c r="PO10" s="55"/>
      <c r="PP10" s="55"/>
      <c r="PQ10" s="55"/>
      <c r="PR10" s="55"/>
      <c r="PS10" s="55"/>
      <c r="PT10" s="55"/>
      <c r="PU10" s="55"/>
      <c r="PV10" s="55"/>
      <c r="PW10" s="55"/>
      <c r="PX10" s="55"/>
      <c r="PY10" s="55"/>
      <c r="PZ10" s="55"/>
      <c r="QA10" s="55"/>
      <c r="QB10" s="55"/>
      <c r="QC10" s="55"/>
      <c r="QD10" s="55"/>
      <c r="QE10" s="55"/>
      <c r="QF10" s="55"/>
      <c r="QG10" s="55"/>
      <c r="QH10" s="55"/>
      <c r="QI10" s="55"/>
      <c r="QJ10" s="55"/>
      <c r="QK10" s="55"/>
      <c r="QL10" s="55"/>
      <c r="QM10" s="55"/>
      <c r="QN10" s="55"/>
      <c r="QO10" s="55"/>
      <c r="QP10" s="55"/>
      <c r="QQ10" s="55"/>
      <c r="QR10" s="55"/>
      <c r="QS10" s="55"/>
      <c r="QT10" s="55"/>
      <c r="QU10" s="55"/>
      <c r="QV10" s="55"/>
      <c r="QW10" s="55"/>
      <c r="QX10" s="55"/>
      <c r="QY10" s="55"/>
      <c r="QZ10" s="55"/>
      <c r="RA10" s="55"/>
      <c r="RB10" s="55"/>
      <c r="RC10" s="55"/>
      <c r="RD10" s="55"/>
      <c r="RE10" s="55"/>
      <c r="RF10" s="55"/>
      <c r="RG10" s="55"/>
      <c r="RH10" s="55"/>
      <c r="RI10" s="55"/>
      <c r="RJ10" s="55"/>
      <c r="RK10" s="55"/>
      <c r="RL10" s="55"/>
      <c r="RM10" s="55"/>
      <c r="RN10" s="55"/>
      <c r="RO10" s="55"/>
      <c r="RP10" s="55"/>
      <c r="RQ10" s="55"/>
      <c r="RR10" s="55"/>
      <c r="RS10" s="55"/>
      <c r="RT10" s="55"/>
      <c r="RU10" s="55"/>
      <c r="RV10" s="55"/>
      <c r="RW10" s="55"/>
      <c r="RX10" s="55"/>
      <c r="RY10" s="55"/>
      <c r="RZ10" s="55"/>
      <c r="SA10" s="55"/>
      <c r="SB10" s="55"/>
      <c r="SC10" s="55"/>
      <c r="SD10" s="55"/>
      <c r="SE10" s="55"/>
      <c r="SF10" s="55"/>
      <c r="SG10" s="55"/>
      <c r="SH10" s="55"/>
      <c r="SI10" s="55"/>
      <c r="SJ10" s="55"/>
      <c r="SK10" s="55"/>
      <c r="SL10" s="55"/>
      <c r="SM10" s="55"/>
      <c r="SN10" s="55"/>
      <c r="SO10" s="55"/>
      <c r="SP10" s="55"/>
      <c r="SQ10" s="55"/>
      <c r="SR10" s="55"/>
      <c r="SS10" s="55"/>
      <c r="ST10" s="55"/>
      <c r="SU10" s="55"/>
      <c r="SV10" s="55"/>
      <c r="SW10" s="55"/>
      <c r="SX10" s="55"/>
      <c r="SY10" s="55"/>
      <c r="SZ10" s="55"/>
      <c r="TA10" s="55"/>
      <c r="TB10" s="55"/>
      <c r="TC10" s="55"/>
      <c r="TD10" s="55"/>
      <c r="TE10" s="55"/>
      <c r="TF10" s="55"/>
      <c r="TG10" s="55"/>
      <c r="TH10" s="55"/>
      <c r="TI10" s="55"/>
      <c r="TJ10" s="55"/>
      <c r="TK10" s="55"/>
      <c r="TL10" s="55"/>
      <c r="TM10" s="55"/>
      <c r="TN10" s="55"/>
      <c r="TO10" s="55"/>
      <c r="TP10" s="55"/>
      <c r="TQ10" s="55"/>
      <c r="TR10" s="55"/>
      <c r="TS10" s="55"/>
      <c r="TT10" s="55"/>
      <c r="TU10" s="55"/>
      <c r="TV10" s="55"/>
      <c r="TW10" s="55"/>
      <c r="TX10" s="55"/>
      <c r="TY10" s="55"/>
      <c r="TZ10" s="55"/>
      <c r="UA10" s="55"/>
      <c r="UB10" s="55"/>
      <c r="UC10" s="55"/>
      <c r="UD10" s="55"/>
      <c r="UE10" s="55"/>
      <c r="UF10" s="55"/>
      <c r="UG10" s="55"/>
      <c r="UH10" s="55"/>
      <c r="UI10" s="55"/>
      <c r="UJ10" s="55"/>
      <c r="UK10" s="55"/>
      <c r="UL10" s="55"/>
      <c r="UM10" s="55"/>
      <c r="UN10" s="55"/>
      <c r="UO10" s="55"/>
      <c r="UP10" s="55"/>
      <c r="UQ10" s="55"/>
      <c r="UR10" s="55"/>
      <c r="US10" s="55"/>
      <c r="UT10" s="55"/>
      <c r="UU10" s="55"/>
      <c r="UV10" s="55"/>
      <c r="UW10" s="55"/>
      <c r="UX10" s="55"/>
      <c r="UY10" s="55"/>
      <c r="UZ10" s="55"/>
      <c r="VA10" s="55"/>
      <c r="VB10" s="55"/>
      <c r="VC10" s="55"/>
      <c r="VD10" s="55"/>
      <c r="VE10" s="55"/>
      <c r="VF10" s="55"/>
      <c r="VG10" s="55"/>
      <c r="VH10" s="55"/>
      <c r="VI10" s="55"/>
      <c r="VJ10" s="55"/>
      <c r="VK10" s="55"/>
      <c r="VL10" s="55"/>
      <c r="VM10" s="55"/>
      <c r="VN10" s="55"/>
      <c r="VO10" s="55"/>
      <c r="VP10" s="55"/>
      <c r="VQ10" s="55"/>
      <c r="VR10" s="55"/>
      <c r="VS10" s="55"/>
      <c r="VT10" s="55"/>
      <c r="VU10" s="55"/>
      <c r="VV10" s="55"/>
      <c r="VW10" s="55"/>
      <c r="VX10" s="55"/>
      <c r="VY10" s="55"/>
      <c r="VZ10" s="55"/>
      <c r="WA10" s="55"/>
      <c r="WB10" s="55"/>
      <c r="WC10" s="55"/>
      <c r="WD10" s="55"/>
      <c r="WE10" s="55"/>
      <c r="WF10" s="55"/>
      <c r="WG10" s="55"/>
      <c r="WH10" s="55"/>
      <c r="WI10" s="55"/>
      <c r="WJ10" s="55"/>
      <c r="WK10" s="55"/>
      <c r="WL10" s="55"/>
      <c r="WM10" s="55"/>
      <c r="WN10" s="55"/>
      <c r="WO10" s="55"/>
      <c r="WP10" s="55"/>
      <c r="WQ10" s="55"/>
      <c r="WR10" s="55"/>
      <c r="WS10" s="55"/>
      <c r="WT10" s="55"/>
      <c r="WU10" s="55"/>
      <c r="WV10" s="55"/>
      <c r="WW10" s="55"/>
      <c r="WX10" s="55"/>
      <c r="WY10" s="55"/>
      <c r="WZ10" s="55"/>
    </row>
    <row r="11" spans="1:624" s="53" customFormat="1" ht="15" customHeight="1" x14ac:dyDescent="0.25">
      <c r="A11" s="37"/>
      <c r="B11" s="36"/>
      <c r="C11" s="37" t="s">
        <v>685</v>
      </c>
      <c r="D11" s="135"/>
      <c r="E11" s="135"/>
      <c r="F11" s="135"/>
      <c r="G11" s="39">
        <f>Tab_Base[[#This Row],[HCM]]*Tab_Base[[#This Row],[NB Gp CM]]*1.5</f>
        <v>0</v>
      </c>
      <c r="H11" s="40"/>
      <c r="I11" s="136"/>
      <c r="J11" s="41">
        <f>Tab_Base[[#This Row],[HTD]]*I11</f>
        <v>0</v>
      </c>
      <c r="K11" s="137"/>
      <c r="L11" s="138">
        <f>Tab_Base[[#This Row],[TOTAL HCM converties en HTD (coeff : 1,5)]]+Tab_Base[[#This Row],[TOTAL HTD]]</f>
        <v>0</v>
      </c>
      <c r="M11" s="139">
        <f>SUMPRODUCT((MOD(COLUMN(Tab_Base[[#This Row],[CM1]:[PA200]]),3)=1)*1,Tab_Base[[#This Row],[CM1]:[PA200]])</f>
        <v>0</v>
      </c>
      <c r="N11" s="140">
        <f>Tab_Base[[#This Row],[TOTAL HCM converties en HTD (coeff : 1,5)]]-Tab_Base[[#This Row],[CMrépartis]]</f>
        <v>0</v>
      </c>
      <c r="O11" s="140" t="str">
        <f>IF(Tab_Base[[#This Row],[CMrépartis]]&gt;Tab_Base[[#This Row],[TOTAL HCM converties en HTD (coeff : 1,5)]],"dépassement","OK")</f>
        <v>OK</v>
      </c>
      <c r="P11" s="141">
        <f>SUMPRODUCT((MOD(COLUMN(Tab_Base[[#This Row],[CM1]:[PA200]]),3)=2)*1,Tab_Base[[#This Row],[CM1]:[PA200]])</f>
        <v>0</v>
      </c>
      <c r="Q11" s="142">
        <f>Tab_Base[[#This Row],[TOTAL HTD]]-Tab_Base[[#This Row],[TDrépartis]]</f>
        <v>0</v>
      </c>
      <c r="R11" s="143" t="str">
        <f>IF(Tab_Base[[#This Row],[TDrépartis]]&gt;Tab_Base[[#This Row],[TOTAL HTD]],"dépassement","OK")</f>
        <v>OK</v>
      </c>
      <c r="S11" s="144">
        <f>SUMPRODUCT((MOD(COLUMN(Tab_Base[[#This Row],[CM1]:[PA200]]),3)=0)*1,Tab_Base[[#This Row],[CM1]:[PA200]])</f>
        <v>0</v>
      </c>
      <c r="T11" s="144">
        <f>Tab_Base[[#This Row],[TOTAL PA]]-Tab_Base[[#This Row],[Parépartis]]</f>
        <v>0</v>
      </c>
      <c r="U11" s="144" t="str">
        <f>IF(Tab_Base[[#This Row],[Parépartis]]&gt;Tab_Base[[#This Row],[TOTAL PA]],"dépassement","OK")</f>
        <v>OK</v>
      </c>
      <c r="V11" s="145"/>
      <c r="W11" s="146"/>
      <c r="X11" s="147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  <c r="CT11" s="55"/>
      <c r="CU11" s="55"/>
      <c r="CV11" s="55"/>
      <c r="CW11" s="55"/>
      <c r="CX11" s="55"/>
      <c r="CY11" s="55"/>
      <c r="CZ11" s="55"/>
      <c r="DA11" s="55"/>
      <c r="DB11" s="55"/>
      <c r="DC11" s="55"/>
      <c r="DD11" s="55"/>
      <c r="DE11" s="55"/>
      <c r="DF11" s="55"/>
      <c r="DG11" s="55"/>
      <c r="DH11" s="55"/>
      <c r="DI11" s="55"/>
      <c r="DJ11" s="55"/>
      <c r="DK11" s="55"/>
      <c r="DL11" s="55"/>
      <c r="DM11" s="55"/>
      <c r="DN11" s="55"/>
      <c r="DO11" s="55"/>
      <c r="DP11" s="55"/>
      <c r="DQ11" s="55"/>
      <c r="DR11" s="55"/>
      <c r="DS11" s="55"/>
      <c r="DT11" s="55"/>
      <c r="DU11" s="55"/>
      <c r="DV11" s="55"/>
      <c r="DW11" s="55"/>
      <c r="DX11" s="55"/>
      <c r="DY11" s="55"/>
      <c r="DZ11" s="55"/>
      <c r="EA11" s="55"/>
      <c r="EB11" s="55"/>
      <c r="EC11" s="55"/>
      <c r="ED11" s="55"/>
      <c r="EE11" s="55"/>
      <c r="EF11" s="55"/>
      <c r="EG11" s="55"/>
      <c r="EH11" s="55"/>
      <c r="EI11" s="55"/>
      <c r="EJ11" s="55"/>
      <c r="EK11" s="55"/>
      <c r="EL11" s="55"/>
      <c r="EM11" s="55"/>
      <c r="EN11" s="55"/>
      <c r="EO11" s="55"/>
      <c r="EP11" s="55"/>
      <c r="EQ11" s="55"/>
      <c r="ER11" s="55"/>
      <c r="ES11" s="55"/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55"/>
      <c r="FH11" s="55"/>
      <c r="FI11" s="55"/>
      <c r="FJ11" s="55"/>
      <c r="FK11" s="55"/>
      <c r="FL11" s="55"/>
      <c r="FM11" s="55"/>
      <c r="FN11" s="55"/>
      <c r="FO11" s="55"/>
      <c r="FP11" s="55"/>
      <c r="FQ11" s="55"/>
      <c r="FR11" s="55"/>
      <c r="FS11" s="55"/>
      <c r="FT11" s="55"/>
      <c r="FU11" s="55"/>
      <c r="FV11" s="55"/>
      <c r="FW11" s="55"/>
      <c r="FX11" s="55"/>
      <c r="FY11" s="55"/>
      <c r="FZ11" s="55"/>
      <c r="GA11" s="55"/>
      <c r="GB11" s="55"/>
      <c r="GC11" s="55"/>
      <c r="GD11" s="55"/>
      <c r="GE11" s="55"/>
      <c r="GF11" s="55"/>
      <c r="GG11" s="55"/>
      <c r="GH11" s="55"/>
      <c r="GI11" s="55"/>
      <c r="GJ11" s="55"/>
      <c r="GK11" s="55"/>
      <c r="GL11" s="55"/>
      <c r="GM11" s="55"/>
      <c r="GN11" s="55"/>
      <c r="GO11" s="55"/>
      <c r="GP11" s="55"/>
      <c r="GQ11" s="55"/>
      <c r="GR11" s="55"/>
      <c r="GS11" s="55"/>
      <c r="GT11" s="55"/>
      <c r="GU11" s="55"/>
      <c r="GV11" s="55"/>
      <c r="GW11" s="55"/>
      <c r="GX11" s="55"/>
      <c r="GY11" s="55"/>
      <c r="GZ11" s="55"/>
      <c r="HA11" s="55"/>
      <c r="HB11" s="55"/>
      <c r="HC11" s="55"/>
      <c r="HD11" s="55"/>
      <c r="HE11" s="55"/>
      <c r="HF11" s="55"/>
      <c r="HG11" s="55"/>
      <c r="HH11" s="55"/>
      <c r="HI11" s="55"/>
      <c r="HJ11" s="55"/>
      <c r="HK11" s="55"/>
      <c r="HL11" s="55"/>
      <c r="HM11" s="55"/>
      <c r="HN11" s="55"/>
      <c r="HO11" s="55"/>
      <c r="HP11" s="55"/>
      <c r="HQ11" s="55"/>
      <c r="HR11" s="55"/>
      <c r="HS11" s="55"/>
      <c r="HT11" s="55"/>
      <c r="HU11" s="55"/>
      <c r="HV11" s="55"/>
      <c r="HW11" s="55"/>
      <c r="HX11" s="55"/>
      <c r="HY11" s="55"/>
      <c r="HZ11" s="55"/>
      <c r="IA11" s="55"/>
      <c r="IB11" s="55"/>
      <c r="IC11" s="55"/>
      <c r="ID11" s="55"/>
      <c r="IE11" s="55"/>
      <c r="IF11" s="55"/>
      <c r="IG11" s="55"/>
      <c r="IH11" s="55"/>
      <c r="II11" s="55"/>
      <c r="IJ11" s="55"/>
      <c r="IK11" s="55"/>
      <c r="IL11" s="55"/>
      <c r="IM11" s="55"/>
      <c r="IN11" s="55"/>
      <c r="IO11" s="55"/>
      <c r="IP11" s="55"/>
      <c r="IQ11" s="55"/>
      <c r="IR11" s="55"/>
      <c r="IS11" s="55"/>
      <c r="IT11" s="55"/>
      <c r="IU11" s="55"/>
      <c r="IV11" s="55"/>
      <c r="IW11" s="55"/>
      <c r="IX11" s="55"/>
      <c r="IY11" s="55"/>
      <c r="IZ11" s="55"/>
      <c r="JA11" s="55"/>
      <c r="JB11" s="55"/>
      <c r="JC11" s="55"/>
      <c r="JD11" s="55"/>
      <c r="JE11" s="55"/>
      <c r="JF11" s="55"/>
      <c r="JG11" s="55"/>
      <c r="JH11" s="55"/>
      <c r="JI11" s="55"/>
      <c r="JJ11" s="55"/>
      <c r="JK11" s="55"/>
      <c r="JL11" s="55"/>
      <c r="JM11" s="55"/>
      <c r="JN11" s="55"/>
      <c r="JO11" s="55"/>
      <c r="JP11" s="55"/>
      <c r="JQ11" s="55"/>
      <c r="JR11" s="55"/>
      <c r="JS11" s="55"/>
      <c r="JT11" s="55"/>
      <c r="JU11" s="55"/>
      <c r="JV11" s="55"/>
      <c r="JW11" s="55"/>
      <c r="JX11" s="55"/>
      <c r="JY11" s="55"/>
      <c r="JZ11" s="55"/>
      <c r="KA11" s="55"/>
      <c r="KB11" s="55"/>
      <c r="KC11" s="55"/>
      <c r="KD11" s="55"/>
      <c r="KE11" s="55"/>
      <c r="KF11" s="55"/>
      <c r="KG11" s="55"/>
      <c r="KH11" s="55"/>
      <c r="KI11" s="55"/>
      <c r="KJ11" s="55"/>
      <c r="KK11" s="55"/>
      <c r="KL11" s="55"/>
      <c r="KM11" s="55"/>
      <c r="KN11" s="55"/>
      <c r="KO11" s="55"/>
      <c r="KP11" s="55"/>
      <c r="KQ11" s="55"/>
      <c r="KR11" s="55"/>
      <c r="KS11" s="55"/>
      <c r="KT11" s="55"/>
      <c r="KU11" s="55"/>
      <c r="KV11" s="55"/>
      <c r="KW11" s="55"/>
      <c r="KX11" s="55"/>
      <c r="KY11" s="55"/>
      <c r="KZ11" s="55"/>
      <c r="LA11" s="55"/>
      <c r="LB11" s="55"/>
      <c r="LC11" s="55"/>
      <c r="LD11" s="55"/>
      <c r="LE11" s="55"/>
      <c r="LF11" s="55"/>
      <c r="LG11" s="55"/>
      <c r="LH11" s="55"/>
      <c r="LI11" s="55"/>
      <c r="LJ11" s="55"/>
      <c r="LK11" s="55"/>
      <c r="LL11" s="55"/>
      <c r="LM11" s="55"/>
      <c r="LN11" s="55"/>
      <c r="LO11" s="55"/>
      <c r="LP11" s="55"/>
      <c r="LQ11" s="55"/>
      <c r="LR11" s="55"/>
      <c r="LS11" s="55"/>
      <c r="LT11" s="55"/>
      <c r="LU11" s="55"/>
      <c r="LV11" s="55"/>
      <c r="LW11" s="55"/>
      <c r="LX11" s="55"/>
      <c r="LY11" s="55"/>
      <c r="LZ11" s="55"/>
      <c r="MA11" s="55"/>
      <c r="MB11" s="55"/>
      <c r="MC11" s="55"/>
      <c r="MD11" s="55"/>
      <c r="ME11" s="55"/>
      <c r="MF11" s="55"/>
      <c r="MG11" s="55"/>
      <c r="MH11" s="55"/>
      <c r="MI11" s="55"/>
      <c r="MJ11" s="55"/>
      <c r="MK11" s="55"/>
      <c r="ML11" s="55"/>
      <c r="MM11" s="55"/>
      <c r="MN11" s="55"/>
      <c r="MO11" s="55"/>
      <c r="MP11" s="55"/>
      <c r="MQ11" s="55"/>
      <c r="MR11" s="55"/>
      <c r="MS11" s="55"/>
      <c r="MT11" s="55"/>
      <c r="MU11" s="55"/>
      <c r="MV11" s="55"/>
      <c r="MW11" s="55"/>
      <c r="MX11" s="55"/>
      <c r="MY11" s="55"/>
      <c r="MZ11" s="55"/>
      <c r="NA11" s="55"/>
      <c r="NB11" s="55"/>
      <c r="NC11" s="55"/>
      <c r="ND11" s="55"/>
      <c r="NE11" s="55"/>
      <c r="NF11" s="55"/>
      <c r="NG11" s="55"/>
      <c r="NH11" s="55"/>
      <c r="NI11" s="55"/>
      <c r="NJ11" s="55"/>
      <c r="NK11" s="55"/>
      <c r="NL11" s="55"/>
      <c r="NM11" s="55"/>
      <c r="NN11" s="55"/>
      <c r="NO11" s="55"/>
      <c r="NP11" s="55"/>
      <c r="NQ11" s="55"/>
      <c r="NR11" s="55"/>
      <c r="NS11" s="55"/>
      <c r="NT11" s="55"/>
      <c r="NU11" s="55"/>
      <c r="NV11" s="55"/>
      <c r="NW11" s="55"/>
      <c r="NX11" s="55"/>
      <c r="NY11" s="55"/>
      <c r="NZ11" s="55"/>
      <c r="OA11" s="55"/>
      <c r="OB11" s="55"/>
      <c r="OC11" s="55"/>
      <c r="OD11" s="55"/>
      <c r="OE11" s="55"/>
      <c r="OF11" s="55"/>
      <c r="OG11" s="55"/>
      <c r="OH11" s="55"/>
      <c r="OI11" s="55"/>
      <c r="OJ11" s="55"/>
      <c r="OK11" s="55"/>
      <c r="OL11" s="55"/>
      <c r="OM11" s="55"/>
      <c r="ON11" s="55"/>
      <c r="OO11" s="55"/>
      <c r="OP11" s="55"/>
      <c r="OQ11" s="55"/>
      <c r="OR11" s="55"/>
      <c r="OS11" s="55"/>
      <c r="OT11" s="55"/>
      <c r="OU11" s="55"/>
      <c r="OV11" s="55"/>
      <c r="OW11" s="55"/>
      <c r="OX11" s="55"/>
      <c r="OY11" s="55"/>
      <c r="OZ11" s="55"/>
      <c r="PA11" s="55"/>
      <c r="PB11" s="55"/>
      <c r="PC11" s="55"/>
      <c r="PD11" s="55"/>
      <c r="PE11" s="55"/>
      <c r="PF11" s="55"/>
      <c r="PG11" s="55"/>
      <c r="PH11" s="55"/>
      <c r="PI11" s="55"/>
      <c r="PJ11" s="55"/>
      <c r="PK11" s="55"/>
      <c r="PL11" s="55"/>
      <c r="PM11" s="55"/>
      <c r="PN11" s="55"/>
      <c r="PO11" s="55"/>
      <c r="PP11" s="55"/>
      <c r="PQ11" s="55"/>
      <c r="PR11" s="55"/>
      <c r="PS11" s="55"/>
      <c r="PT11" s="55"/>
      <c r="PU11" s="55"/>
      <c r="PV11" s="55"/>
      <c r="PW11" s="55"/>
      <c r="PX11" s="55"/>
      <c r="PY11" s="55"/>
      <c r="PZ11" s="55"/>
      <c r="QA11" s="55"/>
      <c r="QB11" s="55"/>
      <c r="QC11" s="55"/>
      <c r="QD11" s="55"/>
      <c r="QE11" s="55"/>
      <c r="QF11" s="55"/>
      <c r="QG11" s="55"/>
      <c r="QH11" s="55"/>
      <c r="QI11" s="55"/>
      <c r="QJ11" s="55"/>
      <c r="QK11" s="55"/>
      <c r="QL11" s="55"/>
      <c r="QM11" s="55"/>
      <c r="QN11" s="55"/>
      <c r="QO11" s="55"/>
      <c r="QP11" s="55"/>
      <c r="QQ11" s="55"/>
      <c r="QR11" s="55"/>
      <c r="QS11" s="55"/>
      <c r="QT11" s="55"/>
      <c r="QU11" s="55"/>
      <c r="QV11" s="55"/>
      <c r="QW11" s="55"/>
      <c r="QX11" s="55"/>
      <c r="QY11" s="55"/>
      <c r="QZ11" s="55"/>
      <c r="RA11" s="55"/>
      <c r="RB11" s="55"/>
      <c r="RC11" s="55"/>
      <c r="RD11" s="55"/>
      <c r="RE11" s="55"/>
      <c r="RF11" s="55"/>
      <c r="RG11" s="55"/>
      <c r="RH11" s="55"/>
      <c r="RI11" s="55"/>
      <c r="RJ11" s="55"/>
      <c r="RK11" s="55"/>
      <c r="RL11" s="55"/>
      <c r="RM11" s="55"/>
      <c r="RN11" s="55"/>
      <c r="RO11" s="55"/>
      <c r="RP11" s="55"/>
      <c r="RQ11" s="55"/>
      <c r="RR11" s="55"/>
      <c r="RS11" s="55"/>
      <c r="RT11" s="55"/>
      <c r="RU11" s="55"/>
      <c r="RV11" s="55"/>
      <c r="RW11" s="55"/>
      <c r="RX11" s="55"/>
      <c r="RY11" s="55"/>
      <c r="RZ11" s="55"/>
      <c r="SA11" s="55"/>
      <c r="SB11" s="55"/>
      <c r="SC11" s="55"/>
      <c r="SD11" s="55"/>
      <c r="SE11" s="55"/>
      <c r="SF11" s="55"/>
      <c r="SG11" s="55"/>
      <c r="SH11" s="55"/>
      <c r="SI11" s="55"/>
      <c r="SJ11" s="55"/>
      <c r="SK11" s="55"/>
      <c r="SL11" s="55"/>
      <c r="SM11" s="55"/>
      <c r="SN11" s="55"/>
      <c r="SO11" s="55"/>
      <c r="SP11" s="55"/>
      <c r="SQ11" s="55"/>
      <c r="SR11" s="55"/>
      <c r="SS11" s="55"/>
      <c r="ST11" s="55"/>
      <c r="SU11" s="55"/>
      <c r="SV11" s="55"/>
      <c r="SW11" s="55"/>
      <c r="SX11" s="55"/>
      <c r="SY11" s="55"/>
      <c r="SZ11" s="55"/>
      <c r="TA11" s="55"/>
      <c r="TB11" s="55"/>
      <c r="TC11" s="55"/>
      <c r="TD11" s="55"/>
      <c r="TE11" s="55"/>
      <c r="TF11" s="55"/>
      <c r="TG11" s="55"/>
      <c r="TH11" s="55"/>
      <c r="TI11" s="55"/>
      <c r="TJ11" s="55"/>
      <c r="TK11" s="55"/>
      <c r="TL11" s="55"/>
      <c r="TM11" s="55"/>
      <c r="TN11" s="55"/>
      <c r="TO11" s="55"/>
      <c r="TP11" s="55"/>
      <c r="TQ11" s="55"/>
      <c r="TR11" s="55"/>
      <c r="TS11" s="55"/>
      <c r="TT11" s="55"/>
      <c r="TU11" s="55"/>
      <c r="TV11" s="55"/>
      <c r="TW11" s="55"/>
      <c r="TX11" s="55"/>
      <c r="TY11" s="55"/>
      <c r="TZ11" s="55"/>
      <c r="UA11" s="55"/>
      <c r="UB11" s="55"/>
      <c r="UC11" s="55"/>
      <c r="UD11" s="55"/>
      <c r="UE11" s="55"/>
      <c r="UF11" s="55"/>
      <c r="UG11" s="55"/>
      <c r="UH11" s="55"/>
      <c r="UI11" s="55"/>
      <c r="UJ11" s="55"/>
      <c r="UK11" s="55"/>
      <c r="UL11" s="55"/>
      <c r="UM11" s="55"/>
      <c r="UN11" s="55"/>
      <c r="UO11" s="55"/>
      <c r="UP11" s="55"/>
      <c r="UQ11" s="55"/>
      <c r="UR11" s="55"/>
      <c r="US11" s="55"/>
      <c r="UT11" s="55"/>
      <c r="UU11" s="55"/>
      <c r="UV11" s="55"/>
      <c r="UW11" s="55"/>
      <c r="UX11" s="55"/>
      <c r="UY11" s="55"/>
      <c r="UZ11" s="55"/>
      <c r="VA11" s="55"/>
      <c r="VB11" s="55"/>
      <c r="VC11" s="55"/>
      <c r="VD11" s="55"/>
      <c r="VE11" s="55"/>
      <c r="VF11" s="55"/>
      <c r="VG11" s="55"/>
      <c r="VH11" s="55"/>
      <c r="VI11" s="55"/>
      <c r="VJ11" s="55"/>
      <c r="VK11" s="55"/>
      <c r="VL11" s="55"/>
      <c r="VM11" s="55"/>
      <c r="VN11" s="55"/>
      <c r="VO11" s="55"/>
      <c r="VP11" s="55"/>
      <c r="VQ11" s="55"/>
      <c r="VR11" s="55"/>
      <c r="VS11" s="55"/>
      <c r="VT11" s="55"/>
      <c r="VU11" s="55"/>
      <c r="VV11" s="55"/>
      <c r="VW11" s="55"/>
      <c r="VX11" s="55"/>
      <c r="VY11" s="55"/>
      <c r="VZ11" s="55"/>
      <c r="WA11" s="55"/>
      <c r="WB11" s="55"/>
      <c r="WC11" s="55"/>
      <c r="WD11" s="55"/>
      <c r="WE11" s="55"/>
      <c r="WF11" s="55"/>
      <c r="WG11" s="55"/>
      <c r="WH11" s="55"/>
      <c r="WI11" s="55"/>
      <c r="WJ11" s="55"/>
      <c r="WK11" s="55"/>
      <c r="WL11" s="55"/>
      <c r="WM11" s="55"/>
      <c r="WN11" s="55"/>
      <c r="WO11" s="55"/>
      <c r="WP11" s="55"/>
      <c r="WQ11" s="55"/>
      <c r="WR11" s="55"/>
      <c r="WS11" s="55"/>
      <c r="WT11" s="55"/>
      <c r="WU11" s="55"/>
      <c r="WV11" s="55"/>
      <c r="WW11" s="55"/>
      <c r="WX11" s="55"/>
      <c r="WY11" s="55"/>
      <c r="WZ11" s="55"/>
    </row>
    <row r="12" spans="1:624" s="53" customFormat="1" ht="15" customHeight="1" x14ac:dyDescent="0.25">
      <c r="A12" s="37"/>
      <c r="B12" s="36"/>
      <c r="C12" s="37" t="s">
        <v>686</v>
      </c>
      <c r="D12" s="135"/>
      <c r="E12" s="135"/>
      <c r="F12" s="135"/>
      <c r="G12" s="39">
        <f>Tab_Base[[#This Row],[HCM]]*Tab_Base[[#This Row],[NB Gp CM]]*1.5</f>
        <v>0</v>
      </c>
      <c r="H12" s="40"/>
      <c r="I12" s="136"/>
      <c r="J12" s="41">
        <f>Tab_Base[[#This Row],[HTD]]*I12</f>
        <v>0</v>
      </c>
      <c r="K12" s="137"/>
      <c r="L12" s="138">
        <f>Tab_Base[[#This Row],[TOTAL HCM converties en HTD (coeff : 1,5)]]+Tab_Base[[#This Row],[TOTAL HTD]]</f>
        <v>0</v>
      </c>
      <c r="M12" s="139">
        <f>SUMPRODUCT((MOD(COLUMN(Tab_Base[[#This Row],[CM1]:[PA200]]),3)=1)*1,Tab_Base[[#This Row],[CM1]:[PA200]])</f>
        <v>0</v>
      </c>
      <c r="N12" s="140">
        <f>Tab_Base[[#This Row],[TOTAL HCM converties en HTD (coeff : 1,5)]]-Tab_Base[[#This Row],[CMrépartis]]</f>
        <v>0</v>
      </c>
      <c r="O12" s="140" t="str">
        <f>IF(Tab_Base[[#This Row],[CMrépartis]]&gt;Tab_Base[[#This Row],[TOTAL HCM converties en HTD (coeff : 1,5)]],"dépassement","OK")</f>
        <v>OK</v>
      </c>
      <c r="P12" s="141">
        <f>SUMPRODUCT((MOD(COLUMN(Tab_Base[[#This Row],[CM1]:[PA200]]),3)=2)*1,Tab_Base[[#This Row],[CM1]:[PA200]])</f>
        <v>0</v>
      </c>
      <c r="Q12" s="142">
        <f>Tab_Base[[#This Row],[TOTAL HTD]]-Tab_Base[[#This Row],[TDrépartis]]</f>
        <v>0</v>
      </c>
      <c r="R12" s="143" t="str">
        <f>IF(Tab_Base[[#This Row],[TDrépartis]]&gt;Tab_Base[[#This Row],[TOTAL HTD]],"dépassement","OK")</f>
        <v>OK</v>
      </c>
      <c r="S12" s="144">
        <f>SUMPRODUCT((MOD(COLUMN(Tab_Base[[#This Row],[CM1]:[PA200]]),3)=0)*1,Tab_Base[[#This Row],[CM1]:[PA200]])</f>
        <v>0</v>
      </c>
      <c r="T12" s="144">
        <f>Tab_Base[[#This Row],[TOTAL PA]]-Tab_Base[[#This Row],[Parépartis]]</f>
        <v>0</v>
      </c>
      <c r="U12" s="144" t="str">
        <f>IF(Tab_Base[[#This Row],[Parépartis]]&gt;Tab_Base[[#This Row],[TOTAL PA]],"dépassement","OK")</f>
        <v>OK</v>
      </c>
      <c r="V12" s="145"/>
      <c r="W12" s="146"/>
      <c r="X12" s="147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  <c r="IS12" s="55"/>
      <c r="IT12" s="55"/>
      <c r="IU12" s="55"/>
      <c r="IV12" s="55"/>
      <c r="IW12" s="55"/>
      <c r="IX12" s="55"/>
      <c r="IY12" s="55"/>
      <c r="IZ12" s="55"/>
      <c r="JA12" s="55"/>
      <c r="JB12" s="55"/>
      <c r="JC12" s="55"/>
      <c r="JD12" s="55"/>
      <c r="JE12" s="55"/>
      <c r="JF12" s="55"/>
      <c r="JG12" s="55"/>
      <c r="JH12" s="55"/>
      <c r="JI12" s="55"/>
      <c r="JJ12" s="55"/>
      <c r="JK12" s="55"/>
      <c r="JL12" s="55"/>
      <c r="JM12" s="55"/>
      <c r="JN12" s="55"/>
      <c r="JO12" s="55"/>
      <c r="JP12" s="55"/>
      <c r="JQ12" s="55"/>
      <c r="JR12" s="55"/>
      <c r="JS12" s="55"/>
      <c r="JT12" s="55"/>
      <c r="JU12" s="55"/>
      <c r="JV12" s="55"/>
      <c r="JW12" s="55"/>
      <c r="JX12" s="55"/>
      <c r="JY12" s="55"/>
      <c r="JZ12" s="55"/>
      <c r="KA12" s="55"/>
      <c r="KB12" s="55"/>
      <c r="KC12" s="55"/>
      <c r="KD12" s="55"/>
      <c r="KE12" s="55"/>
      <c r="KF12" s="55"/>
      <c r="KG12" s="55"/>
      <c r="KH12" s="55"/>
      <c r="KI12" s="55"/>
      <c r="KJ12" s="55"/>
      <c r="KK12" s="55"/>
      <c r="KL12" s="55"/>
      <c r="KM12" s="55"/>
      <c r="KN12" s="55"/>
      <c r="KO12" s="55"/>
      <c r="KP12" s="55"/>
      <c r="KQ12" s="55"/>
      <c r="KR12" s="55"/>
      <c r="KS12" s="55"/>
      <c r="KT12" s="55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55"/>
      <c r="LY12" s="55"/>
      <c r="LZ12" s="55"/>
      <c r="MA12" s="55"/>
      <c r="MB12" s="55"/>
      <c r="MC12" s="55"/>
      <c r="MD12" s="55"/>
      <c r="ME12" s="55"/>
      <c r="MF12" s="55"/>
      <c r="MG12" s="55"/>
      <c r="MH12" s="55"/>
      <c r="MI12" s="55"/>
      <c r="MJ12" s="55"/>
      <c r="MK12" s="55"/>
      <c r="ML12" s="55"/>
      <c r="MM12" s="55"/>
      <c r="MN12" s="55"/>
      <c r="MO12" s="55"/>
      <c r="MP12" s="55"/>
      <c r="MQ12" s="55"/>
      <c r="MR12" s="55"/>
      <c r="MS12" s="55"/>
      <c r="MT12" s="55"/>
      <c r="MU12" s="55"/>
      <c r="MV12" s="55"/>
      <c r="MW12" s="55"/>
      <c r="MX12" s="55"/>
      <c r="MY12" s="55"/>
      <c r="MZ12" s="55"/>
      <c r="NA12" s="55"/>
      <c r="NB12" s="55"/>
      <c r="NC12" s="55"/>
      <c r="ND12" s="55"/>
      <c r="NE12" s="55"/>
      <c r="NF12" s="55"/>
      <c r="NG12" s="55"/>
      <c r="NH12" s="55"/>
      <c r="NI12" s="55"/>
      <c r="NJ12" s="55"/>
      <c r="NK12" s="55"/>
      <c r="NL12" s="55"/>
      <c r="NM12" s="55"/>
      <c r="NN12" s="55"/>
      <c r="NO12" s="55"/>
      <c r="NP12" s="55"/>
      <c r="NQ12" s="55"/>
      <c r="NR12" s="55"/>
      <c r="NS12" s="55"/>
      <c r="NT12" s="55"/>
      <c r="NU12" s="55"/>
      <c r="NV12" s="55"/>
      <c r="NW12" s="55"/>
      <c r="NX12" s="55"/>
      <c r="NY12" s="55"/>
      <c r="NZ12" s="55"/>
      <c r="OA12" s="55"/>
      <c r="OB12" s="55"/>
      <c r="OC12" s="55"/>
      <c r="OD12" s="55"/>
      <c r="OE12" s="55"/>
      <c r="OF12" s="55"/>
      <c r="OG12" s="55"/>
      <c r="OH12" s="55"/>
      <c r="OI12" s="55"/>
      <c r="OJ12" s="55"/>
      <c r="OK12" s="55"/>
      <c r="OL12" s="55"/>
      <c r="OM12" s="55"/>
      <c r="ON12" s="55"/>
      <c r="OO12" s="55"/>
      <c r="OP12" s="55"/>
      <c r="OQ12" s="55"/>
      <c r="OR12" s="55"/>
      <c r="OS12" s="55"/>
      <c r="OT12" s="55"/>
      <c r="OU12" s="55"/>
      <c r="OV12" s="55"/>
      <c r="OW12" s="55"/>
      <c r="OX12" s="55"/>
      <c r="OY12" s="55"/>
      <c r="OZ12" s="55"/>
      <c r="PA12" s="55"/>
      <c r="PB12" s="55"/>
      <c r="PC12" s="55"/>
      <c r="PD12" s="55"/>
      <c r="PE12" s="55"/>
      <c r="PF12" s="55"/>
      <c r="PG12" s="55"/>
      <c r="PH12" s="55"/>
      <c r="PI12" s="55"/>
      <c r="PJ12" s="55"/>
      <c r="PK12" s="55"/>
      <c r="PL12" s="55"/>
      <c r="PM12" s="55"/>
      <c r="PN12" s="55"/>
      <c r="PO12" s="55"/>
      <c r="PP12" s="55"/>
      <c r="PQ12" s="55"/>
      <c r="PR12" s="55"/>
      <c r="PS12" s="55"/>
      <c r="PT12" s="55"/>
      <c r="PU12" s="55"/>
      <c r="PV12" s="55"/>
      <c r="PW12" s="55"/>
      <c r="PX12" s="55"/>
      <c r="PY12" s="55"/>
      <c r="PZ12" s="55"/>
      <c r="QA12" s="55"/>
      <c r="QB12" s="55"/>
      <c r="QC12" s="55"/>
      <c r="QD12" s="55"/>
      <c r="QE12" s="55"/>
      <c r="QF12" s="55"/>
      <c r="QG12" s="55"/>
      <c r="QH12" s="55"/>
      <c r="QI12" s="55"/>
      <c r="QJ12" s="55"/>
      <c r="QK12" s="55"/>
      <c r="QL12" s="55"/>
      <c r="QM12" s="55"/>
      <c r="QN12" s="55"/>
      <c r="QO12" s="55"/>
      <c r="QP12" s="55"/>
      <c r="QQ12" s="55"/>
      <c r="QR12" s="55"/>
      <c r="QS12" s="55"/>
      <c r="QT12" s="55"/>
      <c r="QU12" s="55"/>
      <c r="QV12" s="55"/>
      <c r="QW12" s="55"/>
      <c r="QX12" s="55"/>
      <c r="QY12" s="55"/>
      <c r="QZ12" s="55"/>
      <c r="RA12" s="55"/>
      <c r="RB12" s="55"/>
      <c r="RC12" s="55"/>
      <c r="RD12" s="55"/>
      <c r="RE12" s="55"/>
      <c r="RF12" s="55"/>
      <c r="RG12" s="55"/>
      <c r="RH12" s="55"/>
      <c r="RI12" s="55"/>
      <c r="RJ12" s="55"/>
      <c r="RK12" s="55"/>
      <c r="RL12" s="55"/>
      <c r="RM12" s="55"/>
      <c r="RN12" s="55"/>
      <c r="RO12" s="55"/>
      <c r="RP12" s="55"/>
      <c r="RQ12" s="55"/>
      <c r="RR12" s="55"/>
      <c r="RS12" s="55"/>
      <c r="RT12" s="55"/>
      <c r="RU12" s="55"/>
      <c r="RV12" s="55"/>
      <c r="RW12" s="55"/>
      <c r="RX12" s="55"/>
      <c r="RY12" s="55"/>
      <c r="RZ12" s="55"/>
      <c r="SA12" s="55"/>
      <c r="SB12" s="55"/>
      <c r="SC12" s="55"/>
      <c r="SD12" s="55"/>
      <c r="SE12" s="55"/>
      <c r="SF12" s="55"/>
      <c r="SG12" s="55"/>
      <c r="SH12" s="55"/>
      <c r="SI12" s="55"/>
      <c r="SJ12" s="55"/>
      <c r="SK12" s="55"/>
      <c r="SL12" s="55"/>
      <c r="SM12" s="55"/>
      <c r="SN12" s="55"/>
      <c r="SO12" s="55"/>
      <c r="SP12" s="55"/>
      <c r="SQ12" s="55"/>
      <c r="SR12" s="55"/>
      <c r="SS12" s="55"/>
      <c r="ST12" s="55"/>
      <c r="SU12" s="55"/>
      <c r="SV12" s="55"/>
      <c r="SW12" s="55"/>
      <c r="SX12" s="55"/>
      <c r="SY12" s="55"/>
      <c r="SZ12" s="55"/>
      <c r="TA12" s="55"/>
      <c r="TB12" s="55"/>
      <c r="TC12" s="55"/>
      <c r="TD12" s="55"/>
      <c r="TE12" s="55"/>
      <c r="TF12" s="55"/>
      <c r="TG12" s="55"/>
      <c r="TH12" s="55"/>
      <c r="TI12" s="55"/>
      <c r="TJ12" s="55"/>
      <c r="TK12" s="55"/>
      <c r="TL12" s="55"/>
      <c r="TM12" s="55"/>
      <c r="TN12" s="55"/>
      <c r="TO12" s="55"/>
      <c r="TP12" s="55"/>
      <c r="TQ12" s="55"/>
      <c r="TR12" s="55"/>
      <c r="TS12" s="55"/>
      <c r="TT12" s="55"/>
      <c r="TU12" s="55"/>
      <c r="TV12" s="55"/>
      <c r="TW12" s="55"/>
      <c r="TX12" s="55"/>
      <c r="TY12" s="55"/>
      <c r="TZ12" s="55"/>
      <c r="UA12" s="55"/>
      <c r="UB12" s="55"/>
      <c r="UC12" s="55"/>
      <c r="UD12" s="55"/>
      <c r="UE12" s="55"/>
      <c r="UF12" s="55"/>
      <c r="UG12" s="55"/>
      <c r="UH12" s="55"/>
      <c r="UI12" s="55"/>
      <c r="UJ12" s="55"/>
      <c r="UK12" s="55"/>
      <c r="UL12" s="55"/>
      <c r="UM12" s="55"/>
      <c r="UN12" s="55"/>
      <c r="UO12" s="55"/>
      <c r="UP12" s="55"/>
      <c r="UQ12" s="55"/>
      <c r="UR12" s="55"/>
      <c r="US12" s="55"/>
      <c r="UT12" s="55"/>
      <c r="UU12" s="55"/>
      <c r="UV12" s="55"/>
      <c r="UW12" s="55"/>
      <c r="UX12" s="55"/>
      <c r="UY12" s="55"/>
      <c r="UZ12" s="55"/>
      <c r="VA12" s="55"/>
      <c r="VB12" s="55"/>
      <c r="VC12" s="55"/>
      <c r="VD12" s="55"/>
      <c r="VE12" s="55"/>
      <c r="VF12" s="55"/>
      <c r="VG12" s="55"/>
      <c r="VH12" s="55"/>
      <c r="VI12" s="55"/>
      <c r="VJ12" s="55"/>
      <c r="VK12" s="55"/>
      <c r="VL12" s="55"/>
      <c r="VM12" s="55"/>
      <c r="VN12" s="55"/>
      <c r="VO12" s="55"/>
      <c r="VP12" s="55"/>
      <c r="VQ12" s="55"/>
      <c r="VR12" s="55"/>
      <c r="VS12" s="55"/>
      <c r="VT12" s="55"/>
      <c r="VU12" s="55"/>
      <c r="VV12" s="55"/>
      <c r="VW12" s="55"/>
      <c r="VX12" s="55"/>
      <c r="VY12" s="55"/>
      <c r="VZ12" s="55"/>
      <c r="WA12" s="55"/>
      <c r="WB12" s="55"/>
      <c r="WC12" s="55"/>
      <c r="WD12" s="55"/>
      <c r="WE12" s="55"/>
      <c r="WF12" s="55"/>
      <c r="WG12" s="55"/>
      <c r="WH12" s="55"/>
      <c r="WI12" s="55"/>
      <c r="WJ12" s="55"/>
      <c r="WK12" s="55"/>
      <c r="WL12" s="55"/>
      <c r="WM12" s="55"/>
      <c r="WN12" s="55"/>
      <c r="WO12" s="55"/>
      <c r="WP12" s="55"/>
      <c r="WQ12" s="55"/>
      <c r="WR12" s="55"/>
      <c r="WS12" s="55"/>
      <c r="WT12" s="55"/>
      <c r="WU12" s="55"/>
      <c r="WV12" s="55"/>
      <c r="WW12" s="55"/>
      <c r="WX12" s="55"/>
      <c r="WY12" s="55"/>
      <c r="WZ12" s="55"/>
    </row>
    <row r="13" spans="1:624" s="53" customFormat="1" ht="15" customHeight="1" x14ac:dyDescent="0.25">
      <c r="A13" s="37" t="s">
        <v>680</v>
      </c>
      <c r="B13" s="36"/>
      <c r="C13" s="37" t="s">
        <v>681</v>
      </c>
      <c r="D13" s="38">
        <v>6</v>
      </c>
      <c r="E13" s="38">
        <v>5</v>
      </c>
      <c r="F13" s="38">
        <v>1</v>
      </c>
      <c r="G13" s="39">
        <f>Tab_Base[[#This Row],[HCM]]*Tab_Base[[#This Row],[NB Gp CM]]*1.5</f>
        <v>7.5</v>
      </c>
      <c r="H13" s="40">
        <v>12</v>
      </c>
      <c r="I13" s="38">
        <v>2</v>
      </c>
      <c r="J13" s="41">
        <f>Tab_Base[[#This Row],[HTD]]*I13</f>
        <v>24</v>
      </c>
      <c r="K13" s="41"/>
      <c r="L13" s="42">
        <f>Tab_Base[[#This Row],[TOTAL HCM converties en HTD (coeff : 1,5)]]+Tab_Base[[#This Row],[TOTAL HTD]]+Tab_Base[[#This Row],[TOTAL PA]]</f>
        <v>31.5</v>
      </c>
      <c r="M13" s="43">
        <f>SUMPRODUCT((MOD(COLUMN(Tab_Base[[#This Row],[CM1]:[PA200]]),3)=1)*1,Tab_Base[[#This Row],[CM1]:[PA200]])</f>
        <v>7.5</v>
      </c>
      <c r="N13" s="43">
        <f>Tab_Base[[#This Row],[TOTAL HCM converties en HTD (coeff : 1,5)]]-Tab_Base[[#This Row],[CMrépartis]]</f>
        <v>0</v>
      </c>
      <c r="O13" s="43" t="str">
        <f>IF(Tab_Base[[#This Row],[CMrépartis]]&gt;Tab_Base[[#This Row],[TOTAL HCM converties en HTD (coeff : 1,5)]],"dépassement","OK")</f>
        <v>OK</v>
      </c>
      <c r="P13" s="44">
        <f>SUMPRODUCT((MOD(COLUMN(Tab_Base[[#This Row],[CM1]:[PA200]]),3)=2)*1,Tab_Base[[#This Row],[CM1]:[PA200]])</f>
        <v>24</v>
      </c>
      <c r="Q13" s="43">
        <f>Tab_Base[[#This Row],[TOTAL HTD]]-Tab_Base[[#This Row],[TDrépartis]]</f>
        <v>0</v>
      </c>
      <c r="R13" s="45" t="str">
        <f>IF(Tab_Base[[#This Row],[TDrépartis]]&gt;Tab_Base[[#This Row],[TOTAL HTD]],"dépassement","OK")</f>
        <v>OK</v>
      </c>
      <c r="S13" s="45">
        <f>SUMPRODUCT((MOD(COLUMN(Tab_Base[[#This Row],[CM1]:[PA200]]),3)=0)*1,Tab_Base[[#This Row],[CM1]:[PA200]])</f>
        <v>0</v>
      </c>
      <c r="T13" s="45">
        <f>Tab_Base[[#This Row],[TOTAL PA]]-Tab_Base[[#This Row],[Parépartis]]</f>
        <v>0</v>
      </c>
      <c r="U13" s="45" t="str">
        <f>IF(Tab_Base[[#This Row],[Parépartis]]&gt;Tab_Base[[#This Row],[TOTAL PA]],"dépassement","OK")</f>
        <v>OK</v>
      </c>
      <c r="V13" s="46"/>
      <c r="W13" s="46"/>
      <c r="X13" s="46"/>
      <c r="Y13" s="85">
        <v>7.5</v>
      </c>
      <c r="Z13" s="55"/>
      <c r="AA13" s="55"/>
      <c r="AB13" s="55"/>
      <c r="AC13" s="55"/>
      <c r="AD13" s="55"/>
      <c r="AE13" s="55"/>
      <c r="AF13" s="55"/>
      <c r="AG13" s="55"/>
      <c r="AH13" s="55"/>
      <c r="AI13" s="55">
        <v>24</v>
      </c>
      <c r="AJ13" s="55"/>
      <c r="AK13" s="8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  <c r="CT13" s="55"/>
      <c r="CU13" s="55"/>
      <c r="CV13" s="55"/>
      <c r="CW13" s="55"/>
      <c r="CX13" s="55"/>
      <c r="CY13" s="55"/>
      <c r="CZ13" s="55"/>
      <c r="DA13" s="55"/>
      <c r="DB13" s="55"/>
      <c r="DC13" s="55"/>
      <c r="DD13" s="55"/>
      <c r="DE13" s="55"/>
      <c r="DF13" s="55"/>
      <c r="DG13" s="55"/>
      <c r="DH13" s="55"/>
      <c r="DI13" s="55"/>
      <c r="DJ13" s="55"/>
      <c r="DK13" s="55"/>
      <c r="DL13" s="55"/>
      <c r="DM13" s="55"/>
      <c r="DN13" s="55"/>
      <c r="DO13" s="55"/>
      <c r="DP13" s="55"/>
      <c r="DQ13" s="55"/>
      <c r="DR13" s="55"/>
      <c r="DS13" s="55"/>
      <c r="DT13" s="55"/>
      <c r="DU13" s="55"/>
      <c r="DV13" s="55"/>
      <c r="DW13" s="55"/>
      <c r="DX13" s="55"/>
      <c r="DY13" s="55"/>
      <c r="DZ13" s="55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55"/>
      <c r="FH13" s="55"/>
      <c r="FI13" s="55"/>
      <c r="FJ13" s="55"/>
      <c r="FK13" s="55"/>
      <c r="FL13" s="55"/>
      <c r="FM13" s="55"/>
      <c r="FN13" s="55"/>
      <c r="FO13" s="55"/>
      <c r="FP13" s="55"/>
      <c r="FQ13" s="55"/>
      <c r="FR13" s="55"/>
      <c r="FS13" s="55"/>
      <c r="FT13" s="55"/>
      <c r="FU13" s="55"/>
      <c r="FV13" s="55"/>
      <c r="FW13" s="55"/>
      <c r="FX13" s="55"/>
      <c r="FY13" s="55"/>
      <c r="FZ13" s="55"/>
      <c r="GA13" s="55"/>
      <c r="GB13" s="55"/>
      <c r="GC13" s="55"/>
      <c r="GD13" s="55"/>
      <c r="GE13" s="55"/>
      <c r="GF13" s="55"/>
      <c r="GG13" s="55"/>
      <c r="GH13" s="55"/>
      <c r="GI13" s="55"/>
      <c r="GJ13" s="55"/>
      <c r="GK13" s="55"/>
      <c r="GL13" s="55"/>
      <c r="GM13" s="55"/>
      <c r="GN13" s="55"/>
      <c r="GO13" s="55"/>
      <c r="GP13" s="55"/>
      <c r="GQ13" s="55"/>
      <c r="GR13" s="55"/>
      <c r="GS13" s="55"/>
      <c r="GT13" s="55"/>
      <c r="GU13" s="55"/>
      <c r="GV13" s="55"/>
      <c r="GW13" s="55"/>
      <c r="GX13" s="55"/>
      <c r="GY13" s="55"/>
      <c r="GZ13" s="55"/>
      <c r="HA13" s="55"/>
      <c r="HB13" s="55"/>
      <c r="HC13" s="55"/>
      <c r="HD13" s="55"/>
      <c r="HE13" s="55"/>
      <c r="HF13" s="55"/>
      <c r="HG13" s="55"/>
      <c r="HH13" s="55"/>
      <c r="HI13" s="55"/>
      <c r="HJ13" s="55"/>
      <c r="HK13" s="55"/>
      <c r="HL13" s="55"/>
      <c r="HM13" s="55"/>
      <c r="HN13" s="55"/>
      <c r="HO13" s="55"/>
      <c r="HP13" s="55"/>
      <c r="HQ13" s="55"/>
      <c r="HR13" s="55"/>
      <c r="HS13" s="55"/>
      <c r="HT13" s="55"/>
      <c r="HU13" s="55"/>
      <c r="HV13" s="55"/>
      <c r="HW13" s="55"/>
      <c r="HX13" s="55"/>
      <c r="HY13" s="55"/>
      <c r="HZ13" s="55"/>
      <c r="IA13" s="55"/>
      <c r="IB13" s="55"/>
      <c r="IC13" s="55"/>
      <c r="ID13" s="55"/>
      <c r="IE13" s="55"/>
      <c r="IF13" s="55"/>
      <c r="IG13" s="55"/>
      <c r="IH13" s="55"/>
      <c r="II13" s="55"/>
      <c r="IJ13" s="55"/>
      <c r="IK13" s="55"/>
      <c r="IL13" s="55"/>
      <c r="IM13" s="55"/>
      <c r="IN13" s="55"/>
      <c r="IO13" s="55"/>
      <c r="IP13" s="55"/>
      <c r="IQ13" s="55"/>
      <c r="IR13" s="55"/>
      <c r="IS13" s="55"/>
      <c r="IT13" s="55"/>
      <c r="IU13" s="55"/>
      <c r="IV13" s="55"/>
      <c r="IW13" s="55"/>
      <c r="IX13" s="55"/>
      <c r="IY13" s="55"/>
      <c r="IZ13" s="55"/>
      <c r="JA13" s="55"/>
      <c r="JB13" s="55"/>
      <c r="JC13" s="55"/>
      <c r="JD13" s="55"/>
      <c r="JE13" s="55"/>
      <c r="JF13" s="55"/>
      <c r="JG13" s="55"/>
      <c r="JH13" s="55"/>
      <c r="JI13" s="55"/>
      <c r="JJ13" s="55"/>
      <c r="JK13" s="55"/>
      <c r="JL13" s="55"/>
      <c r="JM13" s="55"/>
      <c r="JN13" s="55"/>
      <c r="JO13" s="55"/>
      <c r="JP13" s="55"/>
      <c r="JQ13" s="55"/>
      <c r="JR13" s="55"/>
      <c r="JS13" s="55"/>
      <c r="JT13" s="55"/>
      <c r="JU13" s="55"/>
      <c r="JV13" s="55"/>
      <c r="JW13" s="55"/>
      <c r="JX13" s="55"/>
      <c r="JY13" s="55"/>
      <c r="JZ13" s="55"/>
      <c r="KA13" s="55"/>
      <c r="KB13" s="55"/>
      <c r="KC13" s="55"/>
      <c r="KD13" s="55"/>
      <c r="KE13" s="55"/>
      <c r="KF13" s="55"/>
      <c r="KG13" s="55"/>
      <c r="KH13" s="55"/>
      <c r="KI13" s="55"/>
      <c r="KJ13" s="55"/>
      <c r="KK13" s="55"/>
      <c r="KL13" s="55"/>
      <c r="KM13" s="55"/>
      <c r="KN13" s="55"/>
      <c r="KO13" s="55"/>
      <c r="KP13" s="55"/>
      <c r="KQ13" s="55"/>
      <c r="KR13" s="55"/>
      <c r="KS13" s="55"/>
      <c r="KT13" s="55"/>
      <c r="KU13" s="55"/>
      <c r="KV13" s="55"/>
      <c r="KW13" s="55"/>
      <c r="KX13" s="55"/>
      <c r="KY13" s="55"/>
      <c r="KZ13" s="55"/>
      <c r="LA13" s="55"/>
      <c r="LB13" s="55"/>
      <c r="LC13" s="55"/>
      <c r="LD13" s="55"/>
      <c r="LE13" s="55"/>
      <c r="LF13" s="55"/>
      <c r="LG13" s="55"/>
      <c r="LH13" s="55"/>
      <c r="LI13" s="55"/>
      <c r="LJ13" s="55"/>
      <c r="LK13" s="55"/>
      <c r="LL13" s="55"/>
      <c r="LM13" s="55"/>
      <c r="LN13" s="55"/>
      <c r="LO13" s="55"/>
      <c r="LP13" s="55"/>
      <c r="LQ13" s="55"/>
      <c r="LR13" s="55"/>
      <c r="LS13" s="55"/>
      <c r="LT13" s="55"/>
      <c r="LU13" s="55"/>
      <c r="LV13" s="55"/>
      <c r="LW13" s="55"/>
      <c r="LX13" s="55"/>
      <c r="LY13" s="55"/>
      <c r="LZ13" s="55"/>
      <c r="MA13" s="55"/>
      <c r="MB13" s="55"/>
      <c r="MC13" s="55"/>
      <c r="MD13" s="55"/>
      <c r="ME13" s="55"/>
      <c r="MF13" s="55"/>
      <c r="MG13" s="55"/>
      <c r="MH13" s="55"/>
      <c r="MI13" s="55"/>
      <c r="MJ13" s="55"/>
      <c r="MK13" s="55"/>
      <c r="ML13" s="55"/>
      <c r="MM13" s="55"/>
      <c r="MN13" s="55"/>
      <c r="MO13" s="55"/>
      <c r="MP13" s="55"/>
      <c r="MQ13" s="55"/>
      <c r="MR13" s="55"/>
      <c r="MS13" s="55"/>
      <c r="MT13" s="55"/>
      <c r="MU13" s="55"/>
      <c r="MV13" s="55"/>
      <c r="MW13" s="55"/>
      <c r="MX13" s="55"/>
      <c r="MY13" s="55"/>
      <c r="MZ13" s="55"/>
      <c r="NA13" s="55"/>
      <c r="NB13" s="55"/>
      <c r="NC13" s="55"/>
      <c r="ND13" s="55"/>
      <c r="NE13" s="55"/>
      <c r="NF13" s="55"/>
      <c r="NG13" s="55"/>
      <c r="NH13" s="55"/>
      <c r="NI13" s="55"/>
      <c r="NJ13" s="55"/>
      <c r="NK13" s="55"/>
      <c r="NL13" s="55"/>
      <c r="NM13" s="55"/>
      <c r="NN13" s="55"/>
      <c r="NO13" s="55"/>
      <c r="NP13" s="55"/>
      <c r="NQ13" s="55"/>
      <c r="NR13" s="55"/>
      <c r="NS13" s="55"/>
      <c r="NT13" s="55"/>
      <c r="NU13" s="55"/>
      <c r="NV13" s="55"/>
      <c r="NW13" s="55"/>
      <c r="NX13" s="55"/>
      <c r="NY13" s="55"/>
      <c r="NZ13" s="55"/>
      <c r="OA13" s="55"/>
      <c r="OB13" s="55"/>
      <c r="OC13" s="55"/>
      <c r="OD13" s="55"/>
      <c r="OE13" s="55"/>
      <c r="OF13" s="55"/>
      <c r="OG13" s="55"/>
      <c r="OH13" s="55"/>
      <c r="OI13" s="55"/>
      <c r="OJ13" s="55"/>
      <c r="OK13" s="55"/>
      <c r="OL13" s="55"/>
      <c r="OM13" s="55"/>
      <c r="ON13" s="55"/>
      <c r="OO13" s="55"/>
      <c r="OP13" s="55"/>
      <c r="OQ13" s="55"/>
      <c r="OR13" s="55"/>
      <c r="OS13" s="55"/>
      <c r="OT13" s="55"/>
      <c r="OU13" s="55"/>
      <c r="OV13" s="55"/>
      <c r="OW13" s="55"/>
      <c r="OX13" s="55"/>
      <c r="OY13" s="55"/>
      <c r="OZ13" s="55"/>
      <c r="PA13" s="55"/>
      <c r="PB13" s="55"/>
      <c r="PC13" s="55"/>
      <c r="PD13" s="55"/>
      <c r="PE13" s="55"/>
      <c r="PF13" s="55"/>
      <c r="PG13" s="55"/>
      <c r="PH13" s="55"/>
      <c r="PI13" s="55"/>
      <c r="PJ13" s="55"/>
      <c r="PK13" s="55"/>
      <c r="PL13" s="55"/>
      <c r="PM13" s="55"/>
      <c r="PN13" s="55"/>
      <c r="PO13" s="55"/>
      <c r="PP13" s="55"/>
      <c r="PQ13" s="55"/>
      <c r="PR13" s="55"/>
      <c r="PS13" s="55"/>
      <c r="PT13" s="55"/>
      <c r="PU13" s="55"/>
      <c r="PV13" s="55"/>
      <c r="PW13" s="55"/>
      <c r="PX13" s="55"/>
      <c r="PY13" s="55"/>
      <c r="PZ13" s="55"/>
      <c r="QA13" s="55"/>
      <c r="QB13" s="55"/>
      <c r="QC13" s="55"/>
      <c r="QD13" s="55"/>
      <c r="QE13" s="55"/>
      <c r="QF13" s="55"/>
      <c r="QG13" s="55"/>
      <c r="QH13" s="55"/>
      <c r="QI13" s="55"/>
      <c r="QJ13" s="55"/>
      <c r="QK13" s="55"/>
      <c r="QL13" s="55"/>
      <c r="QM13" s="55"/>
      <c r="QN13" s="55"/>
      <c r="QO13" s="55"/>
      <c r="QP13" s="55"/>
      <c r="QQ13" s="55"/>
      <c r="QR13" s="55"/>
      <c r="QS13" s="55"/>
      <c r="QT13" s="55"/>
      <c r="QU13" s="55"/>
      <c r="QV13" s="55"/>
      <c r="QW13" s="55"/>
      <c r="QX13" s="55"/>
      <c r="QY13" s="55"/>
      <c r="QZ13" s="55"/>
      <c r="RA13" s="55"/>
      <c r="RB13" s="55"/>
      <c r="RC13" s="55"/>
      <c r="RD13" s="55"/>
      <c r="RE13" s="55"/>
      <c r="RF13" s="55"/>
      <c r="RG13" s="55"/>
      <c r="RH13" s="55"/>
      <c r="RI13" s="55"/>
      <c r="RJ13" s="55"/>
      <c r="RK13" s="55"/>
      <c r="RL13" s="55"/>
      <c r="RM13" s="55"/>
      <c r="RN13" s="55"/>
      <c r="RO13" s="55"/>
      <c r="RP13" s="55"/>
      <c r="RQ13" s="55"/>
      <c r="RR13" s="55"/>
      <c r="RS13" s="55"/>
      <c r="RT13" s="55"/>
      <c r="RU13" s="55"/>
      <c r="RV13" s="55"/>
      <c r="RW13" s="55"/>
      <c r="RX13" s="55"/>
      <c r="RY13" s="55"/>
      <c r="RZ13" s="55"/>
      <c r="SA13" s="55"/>
      <c r="SB13" s="55"/>
      <c r="SC13" s="55"/>
      <c r="SD13" s="55"/>
      <c r="SE13" s="55"/>
      <c r="SF13" s="55"/>
      <c r="SG13" s="55"/>
      <c r="SH13" s="55"/>
      <c r="SI13" s="55"/>
      <c r="SJ13" s="55"/>
      <c r="SK13" s="55"/>
      <c r="SL13" s="55"/>
      <c r="SM13" s="55"/>
      <c r="SN13" s="55"/>
      <c r="SO13" s="55"/>
      <c r="SP13" s="55"/>
      <c r="SQ13" s="55"/>
      <c r="SR13" s="55"/>
      <c r="SS13" s="55"/>
      <c r="ST13" s="55"/>
      <c r="SU13" s="55"/>
      <c r="SV13" s="55"/>
      <c r="SW13" s="55"/>
      <c r="SX13" s="55"/>
      <c r="SY13" s="55"/>
      <c r="SZ13" s="55"/>
      <c r="TA13" s="55"/>
      <c r="TB13" s="55"/>
      <c r="TC13" s="55"/>
      <c r="TD13" s="55"/>
      <c r="TE13" s="55"/>
      <c r="TF13" s="55"/>
      <c r="TG13" s="55"/>
      <c r="TH13" s="55"/>
      <c r="TI13" s="55"/>
      <c r="TJ13" s="55"/>
      <c r="TK13" s="55"/>
      <c r="TL13" s="55"/>
      <c r="TM13" s="55"/>
      <c r="TN13" s="55"/>
      <c r="TO13" s="55"/>
      <c r="TP13" s="55"/>
      <c r="TQ13" s="55"/>
      <c r="TR13" s="55"/>
      <c r="TS13" s="55"/>
      <c r="TT13" s="55"/>
      <c r="TU13" s="55"/>
      <c r="TV13" s="55"/>
      <c r="TW13" s="55"/>
      <c r="TX13" s="55"/>
      <c r="TY13" s="55"/>
      <c r="TZ13" s="55"/>
      <c r="UA13" s="55"/>
      <c r="UB13" s="55"/>
      <c r="UC13" s="55"/>
      <c r="UD13" s="55"/>
      <c r="UE13" s="55"/>
      <c r="UF13" s="55"/>
      <c r="UG13" s="55"/>
      <c r="UH13" s="55"/>
      <c r="UI13" s="55"/>
      <c r="UJ13" s="55"/>
      <c r="UK13" s="55"/>
      <c r="UL13" s="55"/>
      <c r="UM13" s="55"/>
      <c r="UN13" s="55"/>
      <c r="UO13" s="55"/>
      <c r="UP13" s="55"/>
      <c r="UQ13" s="55"/>
      <c r="UR13" s="55"/>
      <c r="US13" s="55"/>
      <c r="UT13" s="55"/>
      <c r="UU13" s="55"/>
      <c r="UV13" s="55"/>
      <c r="UW13" s="55"/>
      <c r="UX13" s="55"/>
      <c r="UY13" s="55"/>
      <c r="UZ13" s="55"/>
      <c r="VA13" s="55"/>
      <c r="VB13" s="55"/>
      <c r="VC13" s="55"/>
      <c r="VD13" s="55"/>
      <c r="VE13" s="55"/>
      <c r="VF13" s="55"/>
      <c r="VG13" s="55"/>
      <c r="VH13" s="55"/>
      <c r="VI13" s="55"/>
      <c r="VJ13" s="55"/>
      <c r="VK13" s="55"/>
      <c r="VL13" s="55"/>
      <c r="VM13" s="55"/>
      <c r="VN13" s="55"/>
      <c r="VO13" s="55"/>
      <c r="VP13" s="55"/>
      <c r="VQ13" s="55"/>
      <c r="VR13" s="55"/>
      <c r="VS13" s="55"/>
      <c r="VT13" s="55"/>
      <c r="VU13" s="55"/>
      <c r="VV13" s="55"/>
      <c r="VW13" s="55"/>
      <c r="VX13" s="55"/>
      <c r="VY13" s="55"/>
      <c r="VZ13" s="55"/>
      <c r="WA13" s="55"/>
      <c r="WB13" s="55"/>
      <c r="WC13" s="55"/>
      <c r="WD13" s="55"/>
      <c r="WE13" s="55"/>
      <c r="WF13" s="55"/>
      <c r="WG13" s="55"/>
      <c r="WH13" s="55"/>
      <c r="WI13" s="55"/>
      <c r="WJ13" s="55"/>
      <c r="WK13" s="55"/>
      <c r="WL13" s="55"/>
      <c r="WM13" s="55"/>
      <c r="WN13" s="55"/>
      <c r="WO13" s="55"/>
      <c r="WP13" s="55"/>
      <c r="WQ13" s="55"/>
      <c r="WR13" s="55"/>
      <c r="WS13" s="55"/>
      <c r="WT13" s="55"/>
      <c r="WU13" s="55"/>
      <c r="WV13" s="55"/>
      <c r="WW13" s="55"/>
      <c r="WX13" s="55"/>
      <c r="WY13" s="55"/>
      <c r="WZ13" s="55"/>
    </row>
    <row r="14" spans="1:624" s="53" customFormat="1" ht="15" customHeight="1" x14ac:dyDescent="0.25">
      <c r="A14" s="37" t="s">
        <v>680</v>
      </c>
      <c r="B14" s="36"/>
      <c r="C14" s="37" t="s">
        <v>682</v>
      </c>
      <c r="D14" s="38">
        <v>3</v>
      </c>
      <c r="E14" s="38"/>
      <c r="F14" s="47"/>
      <c r="G14" s="39">
        <f>Tab_Base[[#This Row],[HCM]]*Tab_Base[[#This Row],[NB Gp CM]]*1.5</f>
        <v>0</v>
      </c>
      <c r="H14" s="40">
        <v>2</v>
      </c>
      <c r="I14" s="38">
        <v>2</v>
      </c>
      <c r="J14" s="41">
        <f>Tab_Base[[#This Row],[HTD]]*I14</f>
        <v>4</v>
      </c>
      <c r="K14" s="41"/>
      <c r="L14" s="42">
        <f>Tab_Base[[#This Row],[TOTAL HCM converties en HTD (coeff : 1,5)]]+Tab_Base[[#This Row],[TOTAL HTD]]+Tab_Base[[#This Row],[TOTAL PA]]</f>
        <v>4</v>
      </c>
      <c r="M14" s="43">
        <f>SUMPRODUCT((MOD(COLUMN(Tab_Base[[#This Row],[CM1]:[PA200]]),3)=1)*1,Tab_Base[[#This Row],[CM1]:[PA200]])</f>
        <v>0</v>
      </c>
      <c r="N14" s="43">
        <f>Tab_Base[[#This Row],[TOTAL HCM converties en HTD (coeff : 1,5)]]-Tab_Base[[#This Row],[CMrépartis]]</f>
        <v>0</v>
      </c>
      <c r="O14" s="43" t="str">
        <f>IF(Tab_Base[[#This Row],[CMrépartis]]&gt;Tab_Base[[#This Row],[TOTAL HCM converties en HTD (coeff : 1,5)]],"dépassement","OK")</f>
        <v>OK</v>
      </c>
      <c r="P14" s="44">
        <f>SUMPRODUCT((MOD(COLUMN(Tab_Base[[#This Row],[CM1]:[PA200]]),3)=2)*1,Tab_Base[[#This Row],[CM1]:[PA200]])</f>
        <v>4</v>
      </c>
      <c r="Q14" s="43">
        <f>Tab_Base[[#This Row],[TOTAL HTD]]-Tab_Base[[#This Row],[TDrépartis]]</f>
        <v>0</v>
      </c>
      <c r="R14" s="45" t="str">
        <f>IF(Tab_Base[[#This Row],[TDrépartis]]&gt;Tab_Base[[#This Row],[TOTAL HTD]],"dépassement","OK")</f>
        <v>OK</v>
      </c>
      <c r="S14" s="45">
        <f>SUMPRODUCT((MOD(COLUMN(Tab_Base[[#This Row],[CM1]:[PA200]]),3)=0)*1,Tab_Base[[#This Row],[CM1]:[PA200]])</f>
        <v>0</v>
      </c>
      <c r="T14" s="45">
        <f>Tab_Base[[#This Row],[TOTAL PA]]-Tab_Base[[#This Row],[Parépartis]]</f>
        <v>0</v>
      </c>
      <c r="U14" s="45" t="str">
        <f>IF(Tab_Base[[#This Row],[Parépartis]]&gt;Tab_Base[[#This Row],[TOTAL PA]],"dépassement","OK")</f>
        <v>OK</v>
      </c>
      <c r="V14" s="46"/>
      <c r="W14" s="46"/>
      <c r="X14" s="46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>
        <v>4</v>
      </c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55"/>
      <c r="DM14" s="55"/>
      <c r="DN14" s="55"/>
      <c r="DO14" s="55"/>
      <c r="DP14" s="55"/>
      <c r="DQ14" s="55"/>
      <c r="DR14" s="55"/>
      <c r="DS14" s="55"/>
      <c r="DT14" s="55"/>
      <c r="DU14" s="55"/>
      <c r="DV14" s="55"/>
      <c r="DW14" s="55"/>
      <c r="DX14" s="55"/>
      <c r="DY14" s="55"/>
      <c r="DZ14" s="55"/>
      <c r="EA14" s="55"/>
      <c r="EB14" s="55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55"/>
      <c r="FH14" s="55"/>
      <c r="FI14" s="55"/>
      <c r="FJ14" s="55"/>
      <c r="FK14" s="55"/>
      <c r="FL14" s="55"/>
      <c r="FM14" s="55"/>
      <c r="FN14" s="55"/>
      <c r="FO14" s="55"/>
      <c r="FP14" s="55"/>
      <c r="FQ14" s="55"/>
      <c r="FR14" s="55"/>
      <c r="FS14" s="55"/>
      <c r="FT14" s="55"/>
      <c r="FU14" s="55"/>
      <c r="FV14" s="55"/>
      <c r="FW14" s="55"/>
      <c r="FX14" s="55"/>
      <c r="FY14" s="55"/>
      <c r="FZ14" s="55"/>
      <c r="GA14" s="55"/>
      <c r="GB14" s="55"/>
      <c r="GC14" s="55"/>
      <c r="GD14" s="55"/>
      <c r="GE14" s="55"/>
      <c r="GF14" s="55"/>
      <c r="GG14" s="55"/>
      <c r="GH14" s="55"/>
      <c r="GI14" s="55"/>
      <c r="GJ14" s="55"/>
      <c r="GK14" s="55"/>
      <c r="GL14" s="55"/>
      <c r="GM14" s="55"/>
      <c r="GN14" s="55"/>
      <c r="GO14" s="55"/>
      <c r="GP14" s="55"/>
      <c r="GQ14" s="55"/>
      <c r="GR14" s="55"/>
      <c r="GS14" s="55"/>
      <c r="GT14" s="55"/>
      <c r="GU14" s="55"/>
      <c r="GV14" s="55"/>
      <c r="GW14" s="55"/>
      <c r="GX14" s="55"/>
      <c r="GY14" s="55"/>
      <c r="GZ14" s="55"/>
      <c r="HA14" s="55"/>
      <c r="HB14" s="55"/>
      <c r="HC14" s="55"/>
      <c r="HD14" s="55"/>
      <c r="HE14" s="55"/>
      <c r="HF14" s="55"/>
      <c r="HG14" s="55"/>
      <c r="HH14" s="55"/>
      <c r="HI14" s="55"/>
      <c r="HJ14" s="55"/>
      <c r="HK14" s="55"/>
      <c r="HL14" s="55"/>
      <c r="HM14" s="55"/>
      <c r="HN14" s="55"/>
      <c r="HO14" s="55"/>
      <c r="HP14" s="55"/>
      <c r="HQ14" s="55"/>
      <c r="HR14" s="55"/>
      <c r="HS14" s="55"/>
      <c r="HT14" s="55"/>
      <c r="HU14" s="55"/>
      <c r="HV14" s="55"/>
      <c r="HW14" s="55"/>
      <c r="HX14" s="55"/>
      <c r="HY14" s="55"/>
      <c r="HZ14" s="55"/>
      <c r="IA14" s="55"/>
      <c r="IB14" s="55"/>
      <c r="IC14" s="55"/>
      <c r="ID14" s="55"/>
      <c r="IE14" s="55"/>
      <c r="IF14" s="55"/>
      <c r="IG14" s="55"/>
      <c r="IH14" s="55"/>
      <c r="II14" s="55"/>
      <c r="IJ14" s="55"/>
      <c r="IK14" s="55"/>
      <c r="IL14" s="55"/>
      <c r="IM14" s="55"/>
      <c r="IN14" s="55"/>
      <c r="IO14" s="55"/>
      <c r="IP14" s="55"/>
      <c r="IQ14" s="55"/>
      <c r="IR14" s="55"/>
      <c r="IS14" s="55"/>
      <c r="IT14" s="55"/>
      <c r="IU14" s="55"/>
      <c r="IV14" s="55"/>
      <c r="IW14" s="55"/>
      <c r="IX14" s="55"/>
      <c r="IY14" s="55"/>
      <c r="IZ14" s="55"/>
      <c r="JA14" s="55"/>
      <c r="JB14" s="55"/>
      <c r="JC14" s="55"/>
      <c r="JD14" s="55"/>
      <c r="JE14" s="55"/>
      <c r="JF14" s="55"/>
      <c r="JG14" s="55"/>
      <c r="JH14" s="55"/>
      <c r="JI14" s="55"/>
      <c r="JJ14" s="55"/>
      <c r="JK14" s="55"/>
      <c r="JL14" s="55"/>
      <c r="JM14" s="55"/>
      <c r="JN14" s="55"/>
      <c r="JO14" s="55"/>
      <c r="JP14" s="55"/>
      <c r="JQ14" s="55"/>
      <c r="JR14" s="55"/>
      <c r="JS14" s="55"/>
      <c r="JT14" s="55"/>
      <c r="JU14" s="55"/>
      <c r="JV14" s="55"/>
      <c r="JW14" s="55"/>
      <c r="JX14" s="55"/>
      <c r="JY14" s="55"/>
      <c r="JZ14" s="55"/>
      <c r="KA14" s="55"/>
      <c r="KB14" s="55"/>
      <c r="KC14" s="55"/>
      <c r="KD14" s="55"/>
      <c r="KE14" s="55"/>
      <c r="KF14" s="55"/>
      <c r="KG14" s="55"/>
      <c r="KH14" s="55"/>
      <c r="KI14" s="55"/>
      <c r="KJ14" s="55"/>
      <c r="KK14" s="55"/>
      <c r="KL14" s="55"/>
      <c r="KM14" s="55"/>
      <c r="KN14" s="55"/>
      <c r="KO14" s="55"/>
      <c r="KP14" s="55"/>
      <c r="KQ14" s="55"/>
      <c r="KR14" s="55"/>
      <c r="KS14" s="55"/>
      <c r="KT14" s="55"/>
      <c r="KU14" s="55"/>
      <c r="KV14" s="55"/>
      <c r="KW14" s="55"/>
      <c r="KX14" s="55"/>
      <c r="KY14" s="55"/>
      <c r="KZ14" s="55"/>
      <c r="LA14" s="55"/>
      <c r="LB14" s="55"/>
      <c r="LC14" s="55"/>
      <c r="LD14" s="55"/>
      <c r="LE14" s="55"/>
      <c r="LF14" s="55"/>
      <c r="LG14" s="55"/>
      <c r="LH14" s="55"/>
      <c r="LI14" s="55"/>
      <c r="LJ14" s="55"/>
      <c r="LK14" s="55"/>
      <c r="LL14" s="55"/>
      <c r="LM14" s="55"/>
      <c r="LN14" s="55"/>
      <c r="LO14" s="55"/>
      <c r="LP14" s="55"/>
      <c r="LQ14" s="55"/>
      <c r="LR14" s="55"/>
      <c r="LS14" s="55"/>
      <c r="LT14" s="55"/>
      <c r="LU14" s="55"/>
      <c r="LV14" s="55"/>
      <c r="LW14" s="55"/>
      <c r="LX14" s="55"/>
      <c r="LY14" s="55"/>
      <c r="LZ14" s="55"/>
      <c r="MA14" s="55"/>
      <c r="MB14" s="55"/>
      <c r="MC14" s="55"/>
      <c r="MD14" s="55"/>
      <c r="ME14" s="55"/>
      <c r="MF14" s="55"/>
      <c r="MG14" s="55"/>
      <c r="MH14" s="55"/>
      <c r="MI14" s="55"/>
      <c r="MJ14" s="55"/>
      <c r="MK14" s="55"/>
      <c r="ML14" s="55"/>
      <c r="MM14" s="55"/>
      <c r="MN14" s="55"/>
      <c r="MO14" s="55"/>
      <c r="MP14" s="55"/>
      <c r="MQ14" s="55"/>
      <c r="MR14" s="55"/>
      <c r="MS14" s="55"/>
      <c r="MT14" s="55"/>
      <c r="MU14" s="55"/>
      <c r="MV14" s="55"/>
      <c r="MW14" s="55"/>
      <c r="MX14" s="55"/>
      <c r="MY14" s="55"/>
      <c r="MZ14" s="55"/>
      <c r="NA14" s="55"/>
      <c r="NB14" s="55"/>
      <c r="NC14" s="55"/>
      <c r="ND14" s="55"/>
      <c r="NE14" s="55"/>
      <c r="NF14" s="55"/>
      <c r="NG14" s="55"/>
      <c r="NH14" s="55"/>
      <c r="NI14" s="55"/>
      <c r="NJ14" s="55"/>
      <c r="NK14" s="55"/>
      <c r="NL14" s="55"/>
      <c r="NM14" s="55"/>
      <c r="NN14" s="55"/>
      <c r="NO14" s="55"/>
      <c r="NP14" s="55"/>
      <c r="NQ14" s="55"/>
      <c r="NR14" s="55"/>
      <c r="NS14" s="55"/>
      <c r="NT14" s="55"/>
      <c r="NU14" s="55"/>
      <c r="NV14" s="55"/>
      <c r="NW14" s="55"/>
      <c r="NX14" s="55"/>
      <c r="NY14" s="55"/>
      <c r="NZ14" s="55"/>
      <c r="OA14" s="55"/>
      <c r="OB14" s="55"/>
      <c r="OC14" s="55"/>
      <c r="OD14" s="55"/>
      <c r="OE14" s="55"/>
      <c r="OF14" s="55"/>
      <c r="OG14" s="55"/>
      <c r="OH14" s="55"/>
      <c r="OI14" s="55"/>
      <c r="OJ14" s="55"/>
      <c r="OK14" s="55"/>
      <c r="OL14" s="55"/>
      <c r="OM14" s="55"/>
      <c r="ON14" s="55"/>
      <c r="OO14" s="55"/>
      <c r="OP14" s="55"/>
      <c r="OQ14" s="55"/>
      <c r="OR14" s="55"/>
      <c r="OS14" s="55"/>
      <c r="OT14" s="55"/>
      <c r="OU14" s="55"/>
      <c r="OV14" s="55"/>
      <c r="OW14" s="55"/>
      <c r="OX14" s="55"/>
      <c r="OY14" s="55"/>
      <c r="OZ14" s="55"/>
      <c r="PA14" s="55"/>
      <c r="PB14" s="55"/>
      <c r="PC14" s="55"/>
      <c r="PD14" s="55"/>
      <c r="PE14" s="55"/>
      <c r="PF14" s="55"/>
      <c r="PG14" s="55"/>
      <c r="PH14" s="55"/>
      <c r="PI14" s="55"/>
      <c r="PJ14" s="55"/>
      <c r="PK14" s="55"/>
      <c r="PL14" s="55"/>
      <c r="PM14" s="55"/>
      <c r="PN14" s="55"/>
      <c r="PO14" s="55"/>
      <c r="PP14" s="55"/>
      <c r="PQ14" s="55"/>
      <c r="PR14" s="55"/>
      <c r="PS14" s="55"/>
      <c r="PT14" s="55"/>
      <c r="PU14" s="55"/>
      <c r="PV14" s="55"/>
      <c r="PW14" s="55"/>
      <c r="PX14" s="55"/>
      <c r="PY14" s="55"/>
      <c r="PZ14" s="55"/>
      <c r="QA14" s="55"/>
      <c r="QB14" s="55"/>
      <c r="QC14" s="55"/>
      <c r="QD14" s="55"/>
      <c r="QE14" s="55"/>
      <c r="QF14" s="55"/>
      <c r="QG14" s="55"/>
      <c r="QH14" s="55"/>
      <c r="QI14" s="55"/>
      <c r="QJ14" s="55"/>
      <c r="QK14" s="55"/>
      <c r="QL14" s="55"/>
      <c r="QM14" s="55"/>
      <c r="QN14" s="55"/>
      <c r="QO14" s="55"/>
      <c r="QP14" s="55"/>
      <c r="QQ14" s="55"/>
      <c r="QR14" s="55"/>
      <c r="QS14" s="55"/>
      <c r="QT14" s="55"/>
      <c r="QU14" s="55"/>
      <c r="QV14" s="55"/>
      <c r="QW14" s="55"/>
      <c r="QX14" s="55"/>
      <c r="QY14" s="55"/>
      <c r="QZ14" s="55"/>
      <c r="RA14" s="55"/>
      <c r="RB14" s="55"/>
      <c r="RC14" s="55"/>
      <c r="RD14" s="55"/>
      <c r="RE14" s="55"/>
      <c r="RF14" s="55"/>
      <c r="RG14" s="55"/>
      <c r="RH14" s="55"/>
      <c r="RI14" s="55"/>
      <c r="RJ14" s="55"/>
      <c r="RK14" s="55"/>
      <c r="RL14" s="55"/>
      <c r="RM14" s="55"/>
      <c r="RN14" s="55"/>
      <c r="RO14" s="55"/>
      <c r="RP14" s="55"/>
      <c r="RQ14" s="55"/>
      <c r="RR14" s="55"/>
      <c r="RS14" s="55"/>
      <c r="RT14" s="55"/>
      <c r="RU14" s="55"/>
      <c r="RV14" s="55"/>
      <c r="RW14" s="55"/>
      <c r="RX14" s="55"/>
      <c r="RY14" s="55"/>
      <c r="RZ14" s="55"/>
      <c r="SA14" s="55"/>
      <c r="SB14" s="55"/>
      <c r="SC14" s="55"/>
      <c r="SD14" s="55"/>
      <c r="SE14" s="55"/>
      <c r="SF14" s="55"/>
      <c r="SG14" s="55"/>
      <c r="SH14" s="55"/>
      <c r="SI14" s="55"/>
      <c r="SJ14" s="55"/>
      <c r="SK14" s="55"/>
      <c r="SL14" s="55"/>
      <c r="SM14" s="55"/>
      <c r="SN14" s="55"/>
      <c r="SO14" s="55"/>
      <c r="SP14" s="55"/>
      <c r="SQ14" s="55"/>
      <c r="SR14" s="55"/>
      <c r="SS14" s="55"/>
      <c r="ST14" s="55"/>
      <c r="SU14" s="55"/>
      <c r="SV14" s="55"/>
      <c r="SW14" s="55"/>
      <c r="SX14" s="55"/>
      <c r="SY14" s="55"/>
      <c r="SZ14" s="55"/>
      <c r="TA14" s="55"/>
      <c r="TB14" s="55"/>
      <c r="TC14" s="55"/>
      <c r="TD14" s="55"/>
      <c r="TE14" s="55"/>
      <c r="TF14" s="55"/>
      <c r="TG14" s="55"/>
      <c r="TH14" s="55"/>
      <c r="TI14" s="55"/>
      <c r="TJ14" s="55"/>
      <c r="TK14" s="55"/>
      <c r="TL14" s="55"/>
      <c r="TM14" s="55"/>
      <c r="TN14" s="55"/>
      <c r="TO14" s="55"/>
      <c r="TP14" s="55"/>
      <c r="TQ14" s="55"/>
      <c r="TR14" s="55"/>
      <c r="TS14" s="55"/>
      <c r="TT14" s="55"/>
      <c r="TU14" s="55"/>
      <c r="TV14" s="55"/>
      <c r="TW14" s="55"/>
      <c r="TX14" s="55"/>
      <c r="TY14" s="55"/>
      <c r="TZ14" s="55"/>
      <c r="UA14" s="55"/>
      <c r="UB14" s="55"/>
      <c r="UC14" s="55"/>
      <c r="UD14" s="55"/>
      <c r="UE14" s="55"/>
      <c r="UF14" s="55"/>
      <c r="UG14" s="55"/>
      <c r="UH14" s="55"/>
      <c r="UI14" s="55"/>
      <c r="UJ14" s="55"/>
      <c r="UK14" s="55"/>
      <c r="UL14" s="55"/>
      <c r="UM14" s="55"/>
      <c r="UN14" s="55"/>
      <c r="UO14" s="55"/>
      <c r="UP14" s="55"/>
      <c r="UQ14" s="55"/>
      <c r="UR14" s="55"/>
      <c r="US14" s="55"/>
      <c r="UT14" s="55"/>
      <c r="UU14" s="55"/>
      <c r="UV14" s="55"/>
      <c r="UW14" s="55"/>
      <c r="UX14" s="55"/>
      <c r="UY14" s="55"/>
      <c r="UZ14" s="55"/>
      <c r="VA14" s="55"/>
      <c r="VB14" s="55"/>
      <c r="VC14" s="55"/>
      <c r="VD14" s="55"/>
      <c r="VE14" s="55"/>
      <c r="VF14" s="55"/>
      <c r="VG14" s="55"/>
      <c r="VH14" s="55"/>
      <c r="VI14" s="55"/>
      <c r="VJ14" s="55"/>
      <c r="VK14" s="55"/>
      <c r="VL14" s="55"/>
      <c r="VM14" s="55"/>
      <c r="VN14" s="55"/>
      <c r="VO14" s="55"/>
      <c r="VP14" s="55"/>
      <c r="VQ14" s="55"/>
      <c r="VR14" s="55"/>
      <c r="VS14" s="55"/>
      <c r="VT14" s="55"/>
      <c r="VU14" s="55"/>
      <c r="VV14" s="55"/>
      <c r="VW14" s="55"/>
      <c r="VX14" s="55"/>
      <c r="VY14" s="55"/>
      <c r="VZ14" s="55"/>
      <c r="WA14" s="55"/>
      <c r="WB14" s="55"/>
      <c r="WC14" s="55"/>
      <c r="WD14" s="55"/>
      <c r="WE14" s="55"/>
      <c r="WF14" s="55"/>
      <c r="WG14" s="55"/>
      <c r="WH14" s="55"/>
      <c r="WI14" s="55"/>
      <c r="WJ14" s="55"/>
      <c r="WK14" s="55"/>
      <c r="WL14" s="55"/>
      <c r="WM14" s="55"/>
      <c r="WN14" s="55"/>
      <c r="WO14" s="55"/>
      <c r="WP14" s="55"/>
      <c r="WQ14" s="55"/>
      <c r="WR14" s="55"/>
      <c r="WS14" s="55"/>
      <c r="WT14" s="55"/>
      <c r="WU14" s="55"/>
      <c r="WV14" s="55"/>
      <c r="WW14" s="55"/>
      <c r="WX14" s="55"/>
      <c r="WY14" s="55"/>
      <c r="WZ14" s="55"/>
    </row>
    <row r="15" spans="1:624" ht="30" customHeight="1" x14ac:dyDescent="0.2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9">
        <f>SUM(Tab_Base[[#Data],[#Totals],[            
Solde
          HTD
            (CM+TD)]])</f>
        <v>247</v>
      </c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57">
        <f>SUM(Y7:Y14)</f>
        <v>30</v>
      </c>
      <c r="Z15" s="57">
        <f>SUM(Z7:Z14)</f>
        <v>54</v>
      </c>
      <c r="AA15" s="57">
        <f>SUM(AA7:AA14)</f>
        <v>12</v>
      </c>
      <c r="AB15" s="57">
        <f>SUM(AB7:AB14)</f>
        <v>9</v>
      </c>
      <c r="AC15" s="57">
        <f>SUM(AC7:AC14)</f>
        <v>20</v>
      </c>
      <c r="AD15" s="57">
        <f>SUM(AD7:AD14)</f>
        <v>3</v>
      </c>
      <c r="AE15" s="57">
        <f>SUM(AE7:AE14)</f>
        <v>0</v>
      </c>
      <c r="AF15" s="57">
        <f>SUM(AF7:AF14)</f>
        <v>30</v>
      </c>
      <c r="AG15" s="57">
        <f>SUM(AG7:AG14)</f>
        <v>6</v>
      </c>
      <c r="AH15" s="57">
        <f>SUM(AH7:AH14)</f>
        <v>13.5</v>
      </c>
      <c r="AI15" s="57">
        <f>SUM(AI7:AI14)</f>
        <v>24</v>
      </c>
      <c r="AJ15" s="57">
        <f>SUM(AJ7:AJ14)</f>
        <v>15</v>
      </c>
      <c r="AK15" s="57">
        <f>SUM(AK7:AK14)</f>
        <v>22.5</v>
      </c>
      <c r="AL15" s="57">
        <f>SUM(AL7:AL14)</f>
        <v>8</v>
      </c>
      <c r="AM15" s="57">
        <f>SUM(AM7:AM14)</f>
        <v>0</v>
      </c>
      <c r="AN15" s="57">
        <f>SUM(AN7:AN14)</f>
        <v>0</v>
      </c>
      <c r="AO15" s="57">
        <f>SUM(AO7:AO14)</f>
        <v>0</v>
      </c>
      <c r="AP15" s="57">
        <f>SUM(AP7:AP14)</f>
        <v>0</v>
      </c>
      <c r="AQ15" s="57">
        <f>SUM(AQ7:AQ14)</f>
        <v>0</v>
      </c>
      <c r="AR15" s="57">
        <f>SUM(AR7:AR14)</f>
        <v>0</v>
      </c>
      <c r="AS15" s="57">
        <f>SUM(AS7:AS14)</f>
        <v>0</v>
      </c>
      <c r="AT15" s="57">
        <f>SUM(AT7:AT14)</f>
        <v>0</v>
      </c>
      <c r="AU15" s="57">
        <f>SUM(AU7:AU14)</f>
        <v>0</v>
      </c>
      <c r="AV15" s="57">
        <f>SUM(AV7:AV14)</f>
        <v>0</v>
      </c>
      <c r="AW15" s="57">
        <f>SUM(AW7:AW14)</f>
        <v>0</v>
      </c>
      <c r="AX15" s="57">
        <f>SUM(AX7:AX14)</f>
        <v>0</v>
      </c>
      <c r="AY15" s="57">
        <f>SUM(AY7:AY14)</f>
        <v>0</v>
      </c>
      <c r="AZ15" s="57">
        <f>SUM(AZ7:AZ14)</f>
        <v>0</v>
      </c>
      <c r="BA15" s="57">
        <f>SUM(BA7:BA14)</f>
        <v>0</v>
      </c>
      <c r="BB15" s="57">
        <f>SUM(BB7:BB14)</f>
        <v>0</v>
      </c>
      <c r="BC15" s="57">
        <f>SUM(BC7:BC14)</f>
        <v>0</v>
      </c>
      <c r="BD15" s="57">
        <f>SUM(BD7:BD14)</f>
        <v>0</v>
      </c>
      <c r="BE15" s="57">
        <f>SUM(BE7:BE14)</f>
        <v>0</v>
      </c>
      <c r="BF15" s="57">
        <f>SUM(BF7:BF14)</f>
        <v>0</v>
      </c>
      <c r="BG15" s="57">
        <f>SUM(BG7:BG14)</f>
        <v>0</v>
      </c>
      <c r="BH15" s="57">
        <f>SUM(BH7:BH14)</f>
        <v>0</v>
      </c>
      <c r="BI15" s="57">
        <f>SUM(BI7:BI14)</f>
        <v>0</v>
      </c>
      <c r="BJ15" s="57">
        <f>SUM(BJ7:BJ14)</f>
        <v>0</v>
      </c>
      <c r="BK15" s="57">
        <f>SUM(BK7:BK14)</f>
        <v>0</v>
      </c>
      <c r="BL15" s="57">
        <f>SUM(BL7:BL14)</f>
        <v>0</v>
      </c>
      <c r="BM15" s="57">
        <f>SUM(BM7:BM14)</f>
        <v>0</v>
      </c>
      <c r="BN15" s="57">
        <f>SUM(BN7:BN14)</f>
        <v>0</v>
      </c>
      <c r="BO15" s="57">
        <f>SUM(BO7:BO14)</f>
        <v>0</v>
      </c>
      <c r="BP15" s="57">
        <f>SUM(BP7:BP14)</f>
        <v>0</v>
      </c>
      <c r="BQ15" s="57">
        <f>SUM(BQ7:BQ14)</f>
        <v>0</v>
      </c>
      <c r="BR15" s="57">
        <f>SUM(BR7:BR14)</f>
        <v>0</v>
      </c>
      <c r="BS15" s="57">
        <f>SUM(BS7:BS14)</f>
        <v>0</v>
      </c>
      <c r="BT15" s="57">
        <f>SUM(BT7:BT14)</f>
        <v>0</v>
      </c>
      <c r="BU15" s="57">
        <f>SUM(BU7:BU14)</f>
        <v>0</v>
      </c>
      <c r="BV15" s="57">
        <f>SUM(BV7:BV14)</f>
        <v>0</v>
      </c>
      <c r="BW15" s="57">
        <f>SUM(BW7:BW14)</f>
        <v>0</v>
      </c>
      <c r="BX15" s="57">
        <f>SUM(BX7:BX14)</f>
        <v>0</v>
      </c>
      <c r="BY15" s="57">
        <f>SUM(BY7:BY14)</f>
        <v>0</v>
      </c>
      <c r="BZ15" s="57">
        <f>SUM(BZ7:BZ14)</f>
        <v>0</v>
      </c>
      <c r="CA15" s="57">
        <f>SUM(CA7:CA14)</f>
        <v>0</v>
      </c>
      <c r="CB15" s="57">
        <f>SUM(CB7:CB14)</f>
        <v>0</v>
      </c>
      <c r="CC15" s="57">
        <f>SUM(CC7:CC14)</f>
        <v>0</v>
      </c>
      <c r="CD15" s="57">
        <f>SUM(CD7:CD14)</f>
        <v>0</v>
      </c>
      <c r="CE15" s="57">
        <f>SUM(CE7:CE14)</f>
        <v>0</v>
      </c>
      <c r="CF15" s="57">
        <f>SUM(CF7:CF14)</f>
        <v>0</v>
      </c>
      <c r="CG15" s="57">
        <f>SUM(CG7:CG14)</f>
        <v>0</v>
      </c>
      <c r="CH15" s="57">
        <f>SUM(CH7:CH14)</f>
        <v>0</v>
      </c>
      <c r="CI15" s="57">
        <f>SUM(CI7:CI14)</f>
        <v>0</v>
      </c>
      <c r="CJ15" s="57">
        <f>SUM(CJ7:CJ14)</f>
        <v>0</v>
      </c>
      <c r="CK15" s="57">
        <f>SUM(CK7:CK14)</f>
        <v>0</v>
      </c>
      <c r="CL15" s="57">
        <f>SUM(CL7:CL14)</f>
        <v>0</v>
      </c>
      <c r="CM15" s="57">
        <f>SUM(CM7:CM14)</f>
        <v>0</v>
      </c>
      <c r="CN15" s="57">
        <f>SUM(CN7:CN14)</f>
        <v>0</v>
      </c>
      <c r="CO15" s="57">
        <f>SUM(CO7:CO14)</f>
        <v>0</v>
      </c>
      <c r="CP15" s="57">
        <f>SUM(CP7:CP14)</f>
        <v>0</v>
      </c>
      <c r="CQ15" s="57">
        <f>SUM(CQ7:CQ14)</f>
        <v>0</v>
      </c>
      <c r="CR15" s="57">
        <f>SUM(CR7:CR14)</f>
        <v>0</v>
      </c>
      <c r="CS15" s="57">
        <f>SUM(CS7:CS14)</f>
        <v>0</v>
      </c>
      <c r="CT15" s="57">
        <f>SUM(CT7:CT14)</f>
        <v>0</v>
      </c>
      <c r="CU15" s="57">
        <f>SUM(CU7:CU14)</f>
        <v>0</v>
      </c>
      <c r="CV15" s="57">
        <f>SUM(CV7:CV14)</f>
        <v>0</v>
      </c>
      <c r="CW15" s="57">
        <f>SUM(CW7:CW14)</f>
        <v>0</v>
      </c>
      <c r="CX15" s="57">
        <f>SUM(CX7:CX14)</f>
        <v>0</v>
      </c>
      <c r="CY15" s="57">
        <f>SUM(CY7:CY14)</f>
        <v>0</v>
      </c>
      <c r="CZ15" s="57">
        <f>SUM(CZ7:CZ14)</f>
        <v>0</v>
      </c>
      <c r="DA15" s="57">
        <f>SUM(DA7:DA14)</f>
        <v>0</v>
      </c>
      <c r="DB15" s="57">
        <f>SUM(DB7:DB14)</f>
        <v>0</v>
      </c>
      <c r="DC15" s="57">
        <f>SUM(DC7:DC14)</f>
        <v>0</v>
      </c>
      <c r="DD15" s="57">
        <f>SUM(DD7:DD14)</f>
        <v>0</v>
      </c>
      <c r="DE15" s="57">
        <f>SUM(DE7:DE14)</f>
        <v>0</v>
      </c>
      <c r="DF15" s="57">
        <f>SUM(DF7:DF14)</f>
        <v>0</v>
      </c>
      <c r="DG15" s="57">
        <f>SUM(DG7:DG14)</f>
        <v>0</v>
      </c>
      <c r="DH15" s="57">
        <f>SUM(DH7:DH14)</f>
        <v>0</v>
      </c>
      <c r="DI15" s="57">
        <f>SUM(DI7:DI14)</f>
        <v>0</v>
      </c>
      <c r="DJ15" s="57">
        <f>SUM(DJ7:DJ14)</f>
        <v>0</v>
      </c>
      <c r="DK15" s="57">
        <f>SUM(DK7:DK14)</f>
        <v>0</v>
      </c>
      <c r="DL15" s="57">
        <f>SUM(DL7:DL14)</f>
        <v>0</v>
      </c>
      <c r="DM15" s="57">
        <f>SUM(DM7:DM14)</f>
        <v>0</v>
      </c>
      <c r="DN15" s="57">
        <f>SUM(DN7:DN14)</f>
        <v>0</v>
      </c>
      <c r="DO15" s="57">
        <f>SUM(DO7:DO14)</f>
        <v>0</v>
      </c>
      <c r="DP15" s="57">
        <f>SUM(DP7:DP14)</f>
        <v>0</v>
      </c>
      <c r="DQ15" s="57">
        <f>SUM(DQ7:DQ14)</f>
        <v>0</v>
      </c>
      <c r="DR15" s="57">
        <f>SUM(DR7:DR14)</f>
        <v>0</v>
      </c>
      <c r="DS15" s="57">
        <f>SUM(DS7:DS14)</f>
        <v>0</v>
      </c>
      <c r="DT15" s="57">
        <f>SUM(DT7:DT14)</f>
        <v>0</v>
      </c>
      <c r="DU15" s="57">
        <f>SUM(DU7:DU14)</f>
        <v>0</v>
      </c>
      <c r="DV15" s="57">
        <f>SUM(DV7:DV14)</f>
        <v>0</v>
      </c>
      <c r="DW15" s="57">
        <f>SUM(DW7:DW14)</f>
        <v>0</v>
      </c>
      <c r="DX15" s="57">
        <f>SUM(DX7:DX14)</f>
        <v>0</v>
      </c>
      <c r="DY15" s="57">
        <f>SUM(DY7:DY14)</f>
        <v>0</v>
      </c>
      <c r="DZ15" s="57">
        <f>SUM(DZ7:DZ14)</f>
        <v>0</v>
      </c>
      <c r="EA15" s="57">
        <f>SUM(EA7:EA14)</f>
        <v>0</v>
      </c>
      <c r="EB15" s="57">
        <f>SUM(EB7:EB14)</f>
        <v>0</v>
      </c>
      <c r="EC15" s="57">
        <f>SUM(EC7:EC14)</f>
        <v>0</v>
      </c>
      <c r="ED15" s="57">
        <f>SUM(ED7:ED14)</f>
        <v>0</v>
      </c>
      <c r="EE15" s="57">
        <f>SUM(EE7:EE14)</f>
        <v>0</v>
      </c>
      <c r="EF15" s="57">
        <f>SUM(EF7:EF14)</f>
        <v>0</v>
      </c>
      <c r="EG15" s="57">
        <f>SUM(EG7:EG14)</f>
        <v>0</v>
      </c>
      <c r="EH15" s="57">
        <f>SUM(EH7:EH14)</f>
        <v>0</v>
      </c>
      <c r="EI15" s="57">
        <f>SUM(EI7:EI14)</f>
        <v>0</v>
      </c>
      <c r="EJ15" s="57">
        <f>SUM(EJ7:EJ14)</f>
        <v>0</v>
      </c>
      <c r="EK15" s="57">
        <f>SUM(EK7:EK14)</f>
        <v>0</v>
      </c>
      <c r="EL15" s="57">
        <f>SUM(EL7:EL14)</f>
        <v>0</v>
      </c>
      <c r="EM15" s="57">
        <f>SUM(EM7:EM14)</f>
        <v>0</v>
      </c>
      <c r="EN15" s="57">
        <f>SUM(EN7:EN14)</f>
        <v>0</v>
      </c>
      <c r="EO15" s="57">
        <f>SUM(EO7:EO14)</f>
        <v>0</v>
      </c>
      <c r="EP15" s="57">
        <f>SUM(EP7:EP14)</f>
        <v>0</v>
      </c>
      <c r="EQ15" s="57">
        <f>SUM(EQ7:EQ14)</f>
        <v>0</v>
      </c>
      <c r="ER15" s="57">
        <f>SUM(ER7:ER14)</f>
        <v>0</v>
      </c>
      <c r="ES15" s="57">
        <f>SUM(ES7:ES14)</f>
        <v>0</v>
      </c>
      <c r="ET15" s="57">
        <f>SUM(ET7:ET14)</f>
        <v>0</v>
      </c>
      <c r="EU15" s="57">
        <f>SUM(EU7:EU14)</f>
        <v>0</v>
      </c>
      <c r="EV15" s="57">
        <f>SUM(EV7:EV14)</f>
        <v>0</v>
      </c>
      <c r="EW15" s="57">
        <f>SUM(EW7:EW14)</f>
        <v>0</v>
      </c>
      <c r="EX15" s="57">
        <f>SUM(EX7:EX14)</f>
        <v>0</v>
      </c>
      <c r="EY15" s="57">
        <f>SUM(EY7:EY14)</f>
        <v>0</v>
      </c>
      <c r="EZ15" s="57">
        <f>SUM(EZ7:EZ14)</f>
        <v>0</v>
      </c>
      <c r="FA15" s="57">
        <f>SUM(FA7:FA14)</f>
        <v>0</v>
      </c>
      <c r="FB15" s="57">
        <f>SUM(FB7:FB14)</f>
        <v>0</v>
      </c>
      <c r="FC15" s="57">
        <f>SUM(FC7:FC14)</f>
        <v>0</v>
      </c>
      <c r="FD15" s="57">
        <f>SUM(FD7:FD14)</f>
        <v>0</v>
      </c>
      <c r="FE15" s="57">
        <f>SUM(FE7:FE14)</f>
        <v>0</v>
      </c>
      <c r="FF15" s="57">
        <f>SUM(FF7:FF14)</f>
        <v>0</v>
      </c>
      <c r="FG15" s="57">
        <f>SUM(FG7:FG14)</f>
        <v>0</v>
      </c>
      <c r="FH15" s="57">
        <f>SUM(FH7:FH14)</f>
        <v>0</v>
      </c>
      <c r="FI15" s="57">
        <f>SUM(FI7:FI14)</f>
        <v>0</v>
      </c>
      <c r="FJ15" s="57">
        <f>SUM(FJ7:FJ14)</f>
        <v>0</v>
      </c>
      <c r="FK15" s="57">
        <f>SUM(FK7:FK14)</f>
        <v>0</v>
      </c>
      <c r="FL15" s="57">
        <f>SUM(FL7:FL14)</f>
        <v>0</v>
      </c>
      <c r="FM15" s="57">
        <f>SUM(FM7:FM14)</f>
        <v>0</v>
      </c>
      <c r="FN15" s="57">
        <f>SUM(FN7:FN14)</f>
        <v>0</v>
      </c>
      <c r="FO15" s="57">
        <f>SUM(FO7:FO14)</f>
        <v>0</v>
      </c>
      <c r="FP15" s="57">
        <f>SUM(FP7:FP14)</f>
        <v>0</v>
      </c>
      <c r="FQ15" s="57">
        <f>SUM(FQ7:FQ14)</f>
        <v>0</v>
      </c>
      <c r="FR15" s="57">
        <f>SUM(FR7:FR14)</f>
        <v>0</v>
      </c>
      <c r="FS15" s="57">
        <f>SUM(FS7:FS14)</f>
        <v>0</v>
      </c>
      <c r="FT15" s="57">
        <f>SUM(FT7:FT14)</f>
        <v>0</v>
      </c>
      <c r="FU15" s="57">
        <f>SUM(FU7:FU14)</f>
        <v>0</v>
      </c>
      <c r="FV15" s="57">
        <f>SUM(FV7:FV14)</f>
        <v>0</v>
      </c>
      <c r="FW15" s="57">
        <f>SUM(FW7:FW14)</f>
        <v>0</v>
      </c>
      <c r="FX15" s="57">
        <f>SUM(FX7:FX14)</f>
        <v>0</v>
      </c>
      <c r="FY15" s="57">
        <f>SUM(FY7:FY14)</f>
        <v>0</v>
      </c>
      <c r="FZ15" s="57">
        <f>SUM(FZ7:FZ14)</f>
        <v>0</v>
      </c>
      <c r="GA15" s="57">
        <f>SUM(GA7:GA14)</f>
        <v>0</v>
      </c>
      <c r="GB15" s="57">
        <f>SUM(GB7:GB14)</f>
        <v>0</v>
      </c>
      <c r="GC15" s="57">
        <f>SUM(GC7:GC14)</f>
        <v>0</v>
      </c>
      <c r="GD15" s="57">
        <f>SUM(GD7:GD14)</f>
        <v>0</v>
      </c>
      <c r="GE15" s="57">
        <f>SUM(GE7:GE14)</f>
        <v>0</v>
      </c>
      <c r="GF15" s="57">
        <f>SUM(GF7:GF14)</f>
        <v>0</v>
      </c>
      <c r="GG15" s="57">
        <f>SUM(GG7:GG14)</f>
        <v>0</v>
      </c>
      <c r="GH15" s="57">
        <f>SUM(GH7:GH14)</f>
        <v>0</v>
      </c>
      <c r="GI15" s="57">
        <f>SUM(GI7:GI14)</f>
        <v>0</v>
      </c>
      <c r="GJ15" s="57">
        <f>SUM(GJ7:GJ14)</f>
        <v>0</v>
      </c>
      <c r="GK15" s="57">
        <f>SUM(GK7:GK14)</f>
        <v>0</v>
      </c>
      <c r="GL15" s="57">
        <f>SUM(GL7:GL14)</f>
        <v>0</v>
      </c>
      <c r="GM15" s="57">
        <f>SUM(GM7:GM14)</f>
        <v>0</v>
      </c>
      <c r="GN15" s="57">
        <f>SUM(GN7:GN14)</f>
        <v>0</v>
      </c>
      <c r="GO15" s="57">
        <f>SUM(GO7:GO14)</f>
        <v>0</v>
      </c>
      <c r="GP15" s="57">
        <f>SUM(GP7:GP14)</f>
        <v>0</v>
      </c>
      <c r="GQ15" s="57">
        <f>SUM(GQ7:GQ14)</f>
        <v>0</v>
      </c>
      <c r="GR15" s="57">
        <f>SUM(GR7:GR14)</f>
        <v>0</v>
      </c>
      <c r="GS15" s="57">
        <f>SUM(GS7:GS14)</f>
        <v>0</v>
      </c>
      <c r="GT15" s="57">
        <f>SUM(GT7:GT14)</f>
        <v>0</v>
      </c>
      <c r="GU15" s="57">
        <f>SUM(GU7:GU14)</f>
        <v>0</v>
      </c>
      <c r="GV15" s="57">
        <f>SUM(GV7:GV14)</f>
        <v>0</v>
      </c>
      <c r="GW15" s="57">
        <f>SUM(GW7:GW14)</f>
        <v>0</v>
      </c>
      <c r="GX15" s="57">
        <f>SUM(GX7:GX14)</f>
        <v>0</v>
      </c>
      <c r="GY15" s="57">
        <f>SUM(GY7:GY14)</f>
        <v>0</v>
      </c>
      <c r="GZ15" s="57">
        <f>SUM(GZ7:GZ14)</f>
        <v>0</v>
      </c>
      <c r="HA15" s="57">
        <f>SUM(HA7:HA14)</f>
        <v>0</v>
      </c>
      <c r="HB15" s="57">
        <f>SUM(HB7:HB14)</f>
        <v>0</v>
      </c>
      <c r="HC15" s="57">
        <f>SUM(HC7:HC14)</f>
        <v>0</v>
      </c>
      <c r="HD15" s="57">
        <f>SUM(HD7:HD14)</f>
        <v>0</v>
      </c>
      <c r="HE15" s="57">
        <f>SUM(HE7:HE14)</f>
        <v>0</v>
      </c>
      <c r="HF15" s="57">
        <f>SUM(HF7:HF14)</f>
        <v>0</v>
      </c>
      <c r="HG15" s="57">
        <f>SUM(HG7:HG14)</f>
        <v>0</v>
      </c>
      <c r="HH15" s="57">
        <f>SUM(HH7:HH14)</f>
        <v>0</v>
      </c>
      <c r="HI15" s="57">
        <f>SUM(HI7:HI14)</f>
        <v>0</v>
      </c>
      <c r="HJ15" s="57">
        <f>SUM(HJ7:HJ14)</f>
        <v>0</v>
      </c>
      <c r="HK15" s="57">
        <f>SUM(HK7:HK14)</f>
        <v>0</v>
      </c>
      <c r="HL15" s="57">
        <f>SUM(HL7:HL14)</f>
        <v>0</v>
      </c>
      <c r="HM15" s="57">
        <f>SUM(HM7:HM14)</f>
        <v>0</v>
      </c>
      <c r="HN15" s="57">
        <f>SUM(HN7:HN14)</f>
        <v>0</v>
      </c>
      <c r="HO15" s="57">
        <f>SUM(HO7:HO14)</f>
        <v>0</v>
      </c>
      <c r="HP15" s="57">
        <f>SUM(HP7:HP14)</f>
        <v>0</v>
      </c>
      <c r="HQ15" s="57">
        <f>SUM(HQ7:HQ14)</f>
        <v>0</v>
      </c>
      <c r="HR15" s="57">
        <f>SUM(HR7:HR14)</f>
        <v>0</v>
      </c>
      <c r="HS15" s="57">
        <f>SUM(HS7:HS14)</f>
        <v>0</v>
      </c>
      <c r="HT15" s="57">
        <f>SUM(HT7:HT14)</f>
        <v>0</v>
      </c>
      <c r="HU15" s="57">
        <f>SUM(HU7:HU14)</f>
        <v>0</v>
      </c>
      <c r="HV15" s="57">
        <f>SUM(HV7:HV14)</f>
        <v>0</v>
      </c>
      <c r="HW15" s="57">
        <f>SUM(HW7:HW14)</f>
        <v>0</v>
      </c>
      <c r="HX15" s="57">
        <f>SUM(HX7:HX14)</f>
        <v>0</v>
      </c>
      <c r="HY15" s="57">
        <f>SUM(HY7:HY14)</f>
        <v>0</v>
      </c>
      <c r="HZ15" s="57">
        <f>SUM(HZ7:HZ14)</f>
        <v>0</v>
      </c>
      <c r="IA15" s="57">
        <f>SUM(IA7:IA14)</f>
        <v>0</v>
      </c>
      <c r="IB15" s="57">
        <f>SUM(IB7:IB14)</f>
        <v>0</v>
      </c>
      <c r="IC15" s="57">
        <f>SUM(IC7:IC14)</f>
        <v>0</v>
      </c>
      <c r="ID15" s="57">
        <f>SUM(ID7:ID14)</f>
        <v>0</v>
      </c>
      <c r="IE15" s="57">
        <f>SUM(IE7:IE14)</f>
        <v>0</v>
      </c>
      <c r="IF15" s="57">
        <f>SUM(IF7:IF14)</f>
        <v>0</v>
      </c>
      <c r="IG15" s="57">
        <f>SUM(IG7:IG14)</f>
        <v>0</v>
      </c>
      <c r="IH15" s="57">
        <f>SUM(IH7:IH14)</f>
        <v>0</v>
      </c>
      <c r="II15" s="57">
        <f>SUM(II7:II14)</f>
        <v>0</v>
      </c>
      <c r="IJ15" s="57">
        <f>SUM(IJ7:IJ14)</f>
        <v>0</v>
      </c>
      <c r="IK15" s="57">
        <f>SUM(IK7:IK14)</f>
        <v>0</v>
      </c>
      <c r="IL15" s="57">
        <f>SUM(IL7:IL14)</f>
        <v>0</v>
      </c>
      <c r="IM15" s="57">
        <f>SUM(IM7:IM14)</f>
        <v>0</v>
      </c>
      <c r="IN15" s="57">
        <f>SUM(IN7:IN14)</f>
        <v>0</v>
      </c>
      <c r="IO15" s="57">
        <f>SUM(IO7:IO14)</f>
        <v>0</v>
      </c>
      <c r="IP15" s="57">
        <f>SUM(IP7:IP14)</f>
        <v>0</v>
      </c>
      <c r="IQ15" s="57">
        <f>SUM(IQ7:IQ14)</f>
        <v>0</v>
      </c>
      <c r="IR15" s="57">
        <f>SUM(IR7:IR14)</f>
        <v>0</v>
      </c>
      <c r="IS15" s="57">
        <f>SUM(IS7:IS14)</f>
        <v>0</v>
      </c>
      <c r="IT15" s="57">
        <f>SUM(IT7:IT14)</f>
        <v>0</v>
      </c>
      <c r="IU15" s="57">
        <f>SUM(IU7:IU14)</f>
        <v>0</v>
      </c>
      <c r="IV15" s="57">
        <f>SUM(IV7:IV14)</f>
        <v>0</v>
      </c>
      <c r="IW15" s="57">
        <f>SUM(IW7:IW14)</f>
        <v>0</v>
      </c>
      <c r="IX15" s="57">
        <f>SUM(IX7:IX14)</f>
        <v>0</v>
      </c>
      <c r="IY15" s="57">
        <f>SUM(IY7:IY14)</f>
        <v>0</v>
      </c>
      <c r="IZ15" s="57">
        <f>SUM(IZ7:IZ14)</f>
        <v>0</v>
      </c>
      <c r="JA15" s="57">
        <f>SUM(JA7:JA14)</f>
        <v>0</v>
      </c>
      <c r="JB15" s="57">
        <f>SUM(JB7:JB14)</f>
        <v>0</v>
      </c>
      <c r="JC15" s="57">
        <f>SUM(JC7:JC14)</f>
        <v>0</v>
      </c>
      <c r="JD15" s="57">
        <f>SUM(JD7:JD14)</f>
        <v>0</v>
      </c>
      <c r="JE15" s="57">
        <f>SUM(JE7:JE14)</f>
        <v>0</v>
      </c>
      <c r="JF15" s="57">
        <f>SUM(JF7:JF14)</f>
        <v>0</v>
      </c>
      <c r="JG15" s="57">
        <f>SUM(JG7:JG14)</f>
        <v>0</v>
      </c>
      <c r="JH15" s="57">
        <f>SUM(JH7:JH14)</f>
        <v>0</v>
      </c>
      <c r="JI15" s="57">
        <f>SUM(JI7:JI14)</f>
        <v>0</v>
      </c>
      <c r="JJ15" s="57">
        <f>SUM(JJ7:JJ14)</f>
        <v>0</v>
      </c>
      <c r="JK15" s="57">
        <f>SUM(JK7:JK14)</f>
        <v>0</v>
      </c>
      <c r="JL15" s="57">
        <f>SUM(JL7:JL14)</f>
        <v>0</v>
      </c>
      <c r="JM15" s="57">
        <f>SUM(JM7:JM14)</f>
        <v>0</v>
      </c>
      <c r="JN15" s="57">
        <f>SUM(JN7:JN14)</f>
        <v>0</v>
      </c>
      <c r="JO15" s="57">
        <f>SUM(JO7:JO14)</f>
        <v>0</v>
      </c>
      <c r="JP15" s="57">
        <f>SUM(JP7:JP14)</f>
        <v>0</v>
      </c>
      <c r="JQ15" s="57">
        <f>SUM(JQ7:JQ14)</f>
        <v>0</v>
      </c>
      <c r="JR15" s="57">
        <f>SUM(JR7:JR14)</f>
        <v>0</v>
      </c>
      <c r="JS15" s="57">
        <f>SUM(JS7:JS14)</f>
        <v>0</v>
      </c>
      <c r="JT15" s="57">
        <f>SUM(JT7:JT14)</f>
        <v>0</v>
      </c>
      <c r="JU15" s="57">
        <f>SUM(JU7:JU14)</f>
        <v>0</v>
      </c>
      <c r="JV15" s="57">
        <f>SUM(JV7:JV14)</f>
        <v>0</v>
      </c>
      <c r="JW15" s="57">
        <f>SUM(JW7:JW14)</f>
        <v>0</v>
      </c>
      <c r="JX15" s="57">
        <f>SUM(JX7:JX14)</f>
        <v>0</v>
      </c>
      <c r="JY15" s="57">
        <f>SUM(JY7:JY14)</f>
        <v>0</v>
      </c>
      <c r="JZ15" s="57">
        <f>SUM(JZ7:JZ14)</f>
        <v>0</v>
      </c>
      <c r="KA15" s="57">
        <f>SUM(KA7:KA14)</f>
        <v>0</v>
      </c>
      <c r="KB15" s="57">
        <f>SUM(KB7:KB14)</f>
        <v>0</v>
      </c>
      <c r="KC15" s="57">
        <f>SUM(KC7:KC14)</f>
        <v>0</v>
      </c>
      <c r="KD15" s="57">
        <f>SUM(KD7:KD14)</f>
        <v>0</v>
      </c>
      <c r="KE15" s="57">
        <f>SUM(KE7:KE14)</f>
        <v>0</v>
      </c>
      <c r="KF15" s="57">
        <f>SUM(KF7:KF14)</f>
        <v>0</v>
      </c>
      <c r="KG15" s="57">
        <f>SUM(KG7:KG14)</f>
        <v>0</v>
      </c>
      <c r="KH15" s="57">
        <f>SUM(KH7:KH14)</f>
        <v>0</v>
      </c>
      <c r="KI15" s="57">
        <f>SUM(KI7:KI14)</f>
        <v>0</v>
      </c>
      <c r="KJ15" s="57">
        <f>SUM(KJ7:KJ14)</f>
        <v>0</v>
      </c>
      <c r="KK15" s="57">
        <f>SUM(KK7:KK14)</f>
        <v>0</v>
      </c>
      <c r="KL15" s="57">
        <f>SUM(KL7:KL14)</f>
        <v>0</v>
      </c>
      <c r="KM15" s="57">
        <f>SUM(KM7:KM14)</f>
        <v>0</v>
      </c>
      <c r="KN15" s="57">
        <f>SUM(KN7:KN14)</f>
        <v>0</v>
      </c>
      <c r="KO15" s="57">
        <f>SUM(KO7:KO14)</f>
        <v>0</v>
      </c>
      <c r="KP15" s="57">
        <f>SUM(KP7:KP14)</f>
        <v>0</v>
      </c>
      <c r="KQ15" s="57">
        <f>SUM(KQ7:KQ14)</f>
        <v>0</v>
      </c>
      <c r="KR15" s="57">
        <f>SUM(KR7:KR14)</f>
        <v>0</v>
      </c>
      <c r="KS15" s="57">
        <f>SUM(KS7:KS14)</f>
        <v>0</v>
      </c>
      <c r="KT15" s="57">
        <f>SUM(KT7:KT14)</f>
        <v>0</v>
      </c>
      <c r="KU15" s="57">
        <f>SUM(KU7:KU14)</f>
        <v>0</v>
      </c>
      <c r="KV15" s="57">
        <f>SUM(KV7:KV14)</f>
        <v>0</v>
      </c>
      <c r="KW15" s="57">
        <f>SUM(KW7:KW14)</f>
        <v>0</v>
      </c>
      <c r="KX15" s="57">
        <f>SUM(KX7:KX14)</f>
        <v>0</v>
      </c>
      <c r="KY15" s="57">
        <f>SUM(KY7:KY14)</f>
        <v>0</v>
      </c>
      <c r="KZ15" s="57">
        <f>SUM(KZ7:KZ14)</f>
        <v>0</v>
      </c>
      <c r="LA15" s="57">
        <f>SUM(LA7:LA14)</f>
        <v>0</v>
      </c>
      <c r="LB15" s="57">
        <f>SUM(LB7:LB14)</f>
        <v>0</v>
      </c>
      <c r="LC15" s="57">
        <f>SUM(LC7:LC14)</f>
        <v>0</v>
      </c>
      <c r="LD15" s="57">
        <f>SUM(LD7:LD14)</f>
        <v>0</v>
      </c>
      <c r="LE15" s="57">
        <f>SUM(LE7:LE14)</f>
        <v>0</v>
      </c>
      <c r="LF15" s="57">
        <f>SUM(LF7:LF14)</f>
        <v>0</v>
      </c>
      <c r="LG15" s="57">
        <f>SUM(LG7:LG14)</f>
        <v>0</v>
      </c>
      <c r="LH15" s="57">
        <f>SUM(LH7:LH14)</f>
        <v>0</v>
      </c>
      <c r="LI15" s="57">
        <f>SUM(LI7:LI14)</f>
        <v>0</v>
      </c>
      <c r="LJ15" s="57">
        <f>SUM(LJ7:LJ14)</f>
        <v>0</v>
      </c>
      <c r="LK15" s="57">
        <f>SUM(LK7:LK14)</f>
        <v>0</v>
      </c>
      <c r="LL15" s="57">
        <f>SUM(LL7:LL14)</f>
        <v>0</v>
      </c>
      <c r="LM15" s="57">
        <f>SUM(LM7:LM14)</f>
        <v>0</v>
      </c>
      <c r="LN15" s="57">
        <f>SUM(LN7:LN14)</f>
        <v>0</v>
      </c>
      <c r="LO15" s="57">
        <f>SUM(LO7:LO14)</f>
        <v>0</v>
      </c>
      <c r="LP15" s="57">
        <f>SUM(LP7:LP14)</f>
        <v>0</v>
      </c>
      <c r="LQ15" s="57">
        <f>SUM(LQ7:LQ14)</f>
        <v>0</v>
      </c>
      <c r="LR15" s="57">
        <f>SUM(LR7:LR14)</f>
        <v>0</v>
      </c>
      <c r="LS15" s="57">
        <f>SUM(LS7:LS14)</f>
        <v>0</v>
      </c>
      <c r="LT15" s="57">
        <f>SUM(LT7:LT14)</f>
        <v>0</v>
      </c>
      <c r="LU15" s="57">
        <f>SUM(LU7:LU14)</f>
        <v>0</v>
      </c>
      <c r="LV15" s="57">
        <f>SUM(LV7:LV14)</f>
        <v>0</v>
      </c>
      <c r="LW15" s="57">
        <f>SUM(LW7:LW14)</f>
        <v>0</v>
      </c>
      <c r="LX15" s="57">
        <f>SUM(LX7:LX14)</f>
        <v>0</v>
      </c>
      <c r="LY15" s="57">
        <f>SUM(LY7:LY14)</f>
        <v>0</v>
      </c>
      <c r="LZ15" s="57">
        <f>SUM(LZ7:LZ14)</f>
        <v>0</v>
      </c>
      <c r="MA15" s="57">
        <f>SUM(MA7:MA14)</f>
        <v>0</v>
      </c>
      <c r="MB15" s="57">
        <f>SUM(MB7:MB14)</f>
        <v>0</v>
      </c>
      <c r="MC15" s="57">
        <f>SUM(MC7:MC14)</f>
        <v>0</v>
      </c>
      <c r="MD15" s="57">
        <f>SUM(MD7:MD14)</f>
        <v>0</v>
      </c>
      <c r="ME15" s="57">
        <f>SUM(ME7:ME14)</f>
        <v>0</v>
      </c>
      <c r="MF15" s="57">
        <f>SUM(MF7:MF14)</f>
        <v>0</v>
      </c>
      <c r="MG15" s="57">
        <f>SUM(MG7:MG14)</f>
        <v>0</v>
      </c>
      <c r="MH15" s="57">
        <f>SUM(MH7:MH14)</f>
        <v>0</v>
      </c>
      <c r="MI15" s="57">
        <f>SUM(MI7:MI14)</f>
        <v>0</v>
      </c>
      <c r="MJ15" s="57">
        <f>SUM(MJ7:MJ14)</f>
        <v>0</v>
      </c>
      <c r="MK15" s="57">
        <f>SUM(MK7:MK14)</f>
        <v>0</v>
      </c>
      <c r="ML15" s="57">
        <f>SUM(ML7:ML14)</f>
        <v>0</v>
      </c>
      <c r="MM15" s="57">
        <f>SUM(MM7:MM14)</f>
        <v>0</v>
      </c>
      <c r="MN15" s="57">
        <f>SUM(MN7:MN14)</f>
        <v>0</v>
      </c>
      <c r="MO15" s="57">
        <f>SUM(MO7:MO14)</f>
        <v>0</v>
      </c>
      <c r="MP15" s="57">
        <f>SUM(MP7:MP14)</f>
        <v>0</v>
      </c>
      <c r="MQ15" s="57">
        <f>SUM(MQ7:MQ14)</f>
        <v>0</v>
      </c>
      <c r="MR15" s="57">
        <f>SUM(MR7:MR14)</f>
        <v>0</v>
      </c>
      <c r="MS15" s="57">
        <f>SUM(MS7:MS14)</f>
        <v>0</v>
      </c>
      <c r="MT15" s="57">
        <f>SUM(MT7:MT14)</f>
        <v>0</v>
      </c>
      <c r="MU15" s="57">
        <f>SUM(MU7:MU14)</f>
        <v>0</v>
      </c>
      <c r="MV15" s="57">
        <f>SUM(MV7:MV14)</f>
        <v>0</v>
      </c>
      <c r="MW15" s="57">
        <f>SUM(MW7:MW14)</f>
        <v>0</v>
      </c>
      <c r="MX15" s="57">
        <f>SUM(MX7:MX14)</f>
        <v>0</v>
      </c>
      <c r="MY15" s="57">
        <f>SUM(MY7:MY14)</f>
        <v>0</v>
      </c>
      <c r="MZ15" s="57">
        <f>SUM(MZ7:MZ14)</f>
        <v>0</v>
      </c>
      <c r="NA15" s="57">
        <f>SUM(NA7:NA14)</f>
        <v>0</v>
      </c>
      <c r="NB15" s="57">
        <f>SUM(NB7:NB14)</f>
        <v>0</v>
      </c>
      <c r="NC15" s="57">
        <f>SUM(NC7:NC14)</f>
        <v>0</v>
      </c>
      <c r="ND15" s="57">
        <f>SUM(ND7:ND14)</f>
        <v>0</v>
      </c>
      <c r="NE15" s="57">
        <f>SUM(NE7:NE14)</f>
        <v>0</v>
      </c>
      <c r="NF15" s="57">
        <f>SUM(NF7:NF14)</f>
        <v>0</v>
      </c>
      <c r="NG15" s="57">
        <f>SUM(NG7:NG14)</f>
        <v>0</v>
      </c>
      <c r="NH15" s="57">
        <f>SUM(NH7:NH14)</f>
        <v>0</v>
      </c>
      <c r="NI15" s="57">
        <f>SUM(NI7:NI14)</f>
        <v>0</v>
      </c>
      <c r="NJ15" s="57">
        <f>SUM(NJ7:NJ14)</f>
        <v>0</v>
      </c>
      <c r="NK15" s="57">
        <f>SUM(NK7:NK14)</f>
        <v>0</v>
      </c>
      <c r="NL15" s="57">
        <f>SUM(NL7:NL14)</f>
        <v>0</v>
      </c>
      <c r="NM15" s="57">
        <f>SUM(NM7:NM14)</f>
        <v>0</v>
      </c>
      <c r="NN15" s="57">
        <f>SUM(NN7:NN14)</f>
        <v>0</v>
      </c>
      <c r="NO15" s="57">
        <f>SUM(NO7:NO14)</f>
        <v>0</v>
      </c>
      <c r="NP15" s="57">
        <f>SUM(NP7:NP14)</f>
        <v>0</v>
      </c>
      <c r="NQ15" s="57">
        <f>SUM(NQ7:NQ14)</f>
        <v>0</v>
      </c>
      <c r="NR15" s="57">
        <f>SUM(NR7:NR14)</f>
        <v>0</v>
      </c>
      <c r="NS15" s="57">
        <f>SUM(NS7:NS14)</f>
        <v>0</v>
      </c>
      <c r="NT15" s="57">
        <f>SUM(NT7:NT14)</f>
        <v>0</v>
      </c>
      <c r="NU15" s="57">
        <f>SUM(NU7:NU14)</f>
        <v>0</v>
      </c>
      <c r="NV15" s="57">
        <f>SUM(NV7:NV14)</f>
        <v>0</v>
      </c>
      <c r="NW15" s="57">
        <f>SUM(NW7:NW14)</f>
        <v>0</v>
      </c>
      <c r="NX15" s="57">
        <f>SUM(NX7:NX14)</f>
        <v>0</v>
      </c>
      <c r="NY15" s="57">
        <f>SUM(NY7:NY14)</f>
        <v>0</v>
      </c>
      <c r="NZ15" s="57">
        <f>SUM(NZ7:NZ14)</f>
        <v>0</v>
      </c>
      <c r="OA15" s="57">
        <f>SUM(OA7:OA14)</f>
        <v>0</v>
      </c>
      <c r="OB15" s="57">
        <f>SUM(OB7:OB14)</f>
        <v>0</v>
      </c>
      <c r="OC15" s="57">
        <f>SUM(OC7:OC14)</f>
        <v>0</v>
      </c>
      <c r="OD15" s="57">
        <f>SUM(OD7:OD14)</f>
        <v>0</v>
      </c>
      <c r="OE15" s="57">
        <f>SUM(OE7:OE14)</f>
        <v>0</v>
      </c>
      <c r="OF15" s="57">
        <f>SUM(OF7:OF14)</f>
        <v>0</v>
      </c>
      <c r="OG15" s="57">
        <f>SUM(OG7:OG14)</f>
        <v>0</v>
      </c>
      <c r="OH15" s="57">
        <f>SUM(OH7:OH14)</f>
        <v>0</v>
      </c>
      <c r="OI15" s="57">
        <f>SUM(OI7:OI14)</f>
        <v>0</v>
      </c>
      <c r="OJ15" s="57">
        <f>SUM(OJ7:OJ14)</f>
        <v>0</v>
      </c>
      <c r="OK15" s="57">
        <f>SUM(OK7:OK14)</f>
        <v>0</v>
      </c>
      <c r="OL15" s="57">
        <f>SUM(OL7:OL14)</f>
        <v>0</v>
      </c>
      <c r="OM15" s="57">
        <f>SUM(OM7:OM14)</f>
        <v>0</v>
      </c>
      <c r="ON15" s="57">
        <f>SUM(ON7:ON14)</f>
        <v>0</v>
      </c>
      <c r="OO15" s="57">
        <f>SUM(OO7:OO14)</f>
        <v>0</v>
      </c>
      <c r="OP15" s="57">
        <f>SUM(OP7:OP14)</f>
        <v>0</v>
      </c>
      <c r="OQ15" s="57">
        <f>SUM(OQ7:OQ14)</f>
        <v>0</v>
      </c>
      <c r="OR15" s="57">
        <f>SUM(OR7:OR14)</f>
        <v>0</v>
      </c>
      <c r="OS15" s="57">
        <f>SUM(OS7:OS14)</f>
        <v>0</v>
      </c>
      <c r="OT15" s="57">
        <f>SUM(OT7:OT14)</f>
        <v>0</v>
      </c>
      <c r="OU15" s="57">
        <f>SUM(OU7:OU14)</f>
        <v>0</v>
      </c>
      <c r="OV15" s="57">
        <f>SUM(OV7:OV14)</f>
        <v>0</v>
      </c>
      <c r="OW15" s="57">
        <f>SUM(OW7:OW14)</f>
        <v>0</v>
      </c>
      <c r="OX15" s="57">
        <f>SUM(OX7:OX14)</f>
        <v>0</v>
      </c>
      <c r="OY15" s="57">
        <f>SUM(OY7:OY14)</f>
        <v>0</v>
      </c>
      <c r="OZ15" s="57">
        <f>SUM(OZ7:OZ14)</f>
        <v>0</v>
      </c>
      <c r="PA15" s="57">
        <f>SUM(PA7:PA14)</f>
        <v>0</v>
      </c>
      <c r="PB15" s="57">
        <f>SUM(PB7:PB14)</f>
        <v>0</v>
      </c>
      <c r="PC15" s="57">
        <f>SUM(PC7:PC14)</f>
        <v>0</v>
      </c>
      <c r="PD15" s="57">
        <f>SUM(PD7:PD14)</f>
        <v>0</v>
      </c>
      <c r="PE15" s="57">
        <f>SUM(PE7:PE14)</f>
        <v>0</v>
      </c>
      <c r="PF15" s="57">
        <f>SUM(PF7:PF14)</f>
        <v>0</v>
      </c>
      <c r="PG15" s="57">
        <f>SUM(PG7:PG14)</f>
        <v>0</v>
      </c>
      <c r="PH15" s="57">
        <f>SUM(PH7:PH14)</f>
        <v>0</v>
      </c>
      <c r="PI15" s="57">
        <f>SUM(PI7:PI14)</f>
        <v>0</v>
      </c>
      <c r="PJ15" s="57">
        <f>SUM(PJ7:PJ14)</f>
        <v>0</v>
      </c>
      <c r="PK15" s="57">
        <f>SUM(PK7:PK14)</f>
        <v>0</v>
      </c>
      <c r="PL15" s="57">
        <f>SUM(PL7:PL14)</f>
        <v>0</v>
      </c>
      <c r="PM15" s="57">
        <f>SUM(PM7:PM14)</f>
        <v>0</v>
      </c>
      <c r="PN15" s="57">
        <f>SUM(PN7:PN14)</f>
        <v>0</v>
      </c>
      <c r="PO15" s="57">
        <f>SUM(PO7:PO14)</f>
        <v>0</v>
      </c>
      <c r="PP15" s="57">
        <f>SUM(PP7:PP14)</f>
        <v>0</v>
      </c>
      <c r="PQ15" s="57">
        <f>SUM(PQ7:PQ14)</f>
        <v>0</v>
      </c>
      <c r="PR15" s="57">
        <f>SUM(PR7:PR14)</f>
        <v>0</v>
      </c>
      <c r="PS15" s="57">
        <f>SUM(PS7:PS14)</f>
        <v>0</v>
      </c>
      <c r="PT15" s="57">
        <f>SUM(PT7:PT14)</f>
        <v>0</v>
      </c>
      <c r="PU15" s="57">
        <f>SUM(PU7:PU14)</f>
        <v>0</v>
      </c>
      <c r="PV15" s="57">
        <f>SUM(PV7:PV14)</f>
        <v>0</v>
      </c>
      <c r="PW15" s="57">
        <f>SUM(PW7:PW14)</f>
        <v>0</v>
      </c>
      <c r="PX15" s="57">
        <f>SUM(PX7:PX14)</f>
        <v>0</v>
      </c>
      <c r="PY15" s="57">
        <f>SUM(PY7:PY14)</f>
        <v>0</v>
      </c>
      <c r="PZ15" s="57">
        <f>SUM(PZ7:PZ14)</f>
        <v>0</v>
      </c>
      <c r="QA15" s="57">
        <f>SUM(QA7:QA14)</f>
        <v>0</v>
      </c>
      <c r="QB15" s="57">
        <f>SUM(QB7:QB14)</f>
        <v>0</v>
      </c>
      <c r="QC15" s="57">
        <f>SUM(QC7:QC14)</f>
        <v>0</v>
      </c>
      <c r="QD15" s="57">
        <f>SUM(QD7:QD14)</f>
        <v>0</v>
      </c>
      <c r="QE15" s="57">
        <f>SUM(QE7:QE14)</f>
        <v>0</v>
      </c>
      <c r="QF15" s="57">
        <f>SUM(QF7:QF14)</f>
        <v>0</v>
      </c>
      <c r="QG15" s="57">
        <f>SUM(QG7:QG14)</f>
        <v>0</v>
      </c>
      <c r="QH15" s="57">
        <f>SUM(QH7:QH14)</f>
        <v>0</v>
      </c>
      <c r="QI15" s="57">
        <f>SUM(QI7:QI14)</f>
        <v>0</v>
      </c>
      <c r="QJ15" s="57">
        <f>SUM(QJ7:QJ14)</f>
        <v>0</v>
      </c>
      <c r="QK15" s="57">
        <f>SUM(QK7:QK14)</f>
        <v>0</v>
      </c>
      <c r="QL15" s="57">
        <f>SUM(QL7:QL14)</f>
        <v>0</v>
      </c>
      <c r="QM15" s="57">
        <f>SUM(QM7:QM14)</f>
        <v>0</v>
      </c>
      <c r="QN15" s="57">
        <f>SUM(QN7:QN14)</f>
        <v>0</v>
      </c>
      <c r="QO15" s="57">
        <f>SUM(QO7:QO14)</f>
        <v>0</v>
      </c>
      <c r="QP15" s="57">
        <f>SUM(QP7:QP14)</f>
        <v>0</v>
      </c>
      <c r="QQ15" s="57">
        <f>SUM(QQ7:QQ14)</f>
        <v>0</v>
      </c>
      <c r="QR15" s="57">
        <f>SUM(QR7:QR14)</f>
        <v>0</v>
      </c>
      <c r="QS15" s="57">
        <f>SUM(QS7:QS14)</f>
        <v>0</v>
      </c>
      <c r="QT15" s="57">
        <f>SUM(QT7:QT14)</f>
        <v>0</v>
      </c>
      <c r="QU15" s="57">
        <f>SUM(QU7:QU14)</f>
        <v>0</v>
      </c>
      <c r="QV15" s="57">
        <f>SUM(QV7:QV14)</f>
        <v>0</v>
      </c>
      <c r="QW15" s="57">
        <f>SUM(QW7:QW14)</f>
        <v>0</v>
      </c>
      <c r="QX15" s="57">
        <f>SUM(QX7:QX14)</f>
        <v>0</v>
      </c>
      <c r="QY15" s="57">
        <f>SUM(QY7:QY14)</f>
        <v>0</v>
      </c>
      <c r="QZ15" s="57">
        <f>SUM(QZ7:QZ14)</f>
        <v>0</v>
      </c>
      <c r="RA15" s="57">
        <f>SUM(RA7:RA14)</f>
        <v>0</v>
      </c>
      <c r="RB15" s="57">
        <f>SUM(RB7:RB14)</f>
        <v>0</v>
      </c>
      <c r="RC15" s="57">
        <f>SUM(RC7:RC14)</f>
        <v>0</v>
      </c>
      <c r="RD15" s="57">
        <f>SUM(RD7:RD14)</f>
        <v>0</v>
      </c>
      <c r="RE15" s="57">
        <f>SUM(RE7:RE14)</f>
        <v>0</v>
      </c>
      <c r="RF15" s="57">
        <f>SUM(RF7:RF14)</f>
        <v>0</v>
      </c>
      <c r="RG15" s="57">
        <f>SUM(RG7:RG14)</f>
        <v>0</v>
      </c>
      <c r="RH15" s="57">
        <f>SUM(RH7:RH14)</f>
        <v>0</v>
      </c>
      <c r="RI15" s="57">
        <f>SUM(RI7:RI14)</f>
        <v>0</v>
      </c>
      <c r="RJ15" s="57">
        <f>SUM(RJ7:RJ14)</f>
        <v>0</v>
      </c>
      <c r="RK15" s="57">
        <f>SUM(RK7:RK14)</f>
        <v>0</v>
      </c>
      <c r="RL15" s="57">
        <f>SUM(RL7:RL14)</f>
        <v>0</v>
      </c>
      <c r="RM15" s="57">
        <f>SUM(RM7:RM14)</f>
        <v>0</v>
      </c>
      <c r="RN15" s="57">
        <f>SUM(RN7:RN14)</f>
        <v>0</v>
      </c>
      <c r="RO15" s="57">
        <f>SUM(RO7:RO14)</f>
        <v>0</v>
      </c>
      <c r="RP15" s="57">
        <f>SUM(RP7:RP14)</f>
        <v>0</v>
      </c>
      <c r="RQ15" s="57">
        <f>SUM(RQ7:RQ14)</f>
        <v>0</v>
      </c>
      <c r="RR15" s="57">
        <f>SUM(RR7:RR14)</f>
        <v>0</v>
      </c>
      <c r="RS15" s="57">
        <f>SUM(RS7:RS14)</f>
        <v>0</v>
      </c>
      <c r="RT15" s="57">
        <f>SUM(RT7:RT14)</f>
        <v>0</v>
      </c>
      <c r="RU15" s="57">
        <f>SUM(RU7:RU14)</f>
        <v>0</v>
      </c>
      <c r="RV15" s="57">
        <f>SUM(RV7:RV14)</f>
        <v>0</v>
      </c>
      <c r="RW15" s="57">
        <f>SUM(RW7:RW14)</f>
        <v>0</v>
      </c>
      <c r="RX15" s="57">
        <f>SUM(RX7:RX14)</f>
        <v>0</v>
      </c>
      <c r="RY15" s="57">
        <f>SUM(RY7:RY14)</f>
        <v>0</v>
      </c>
      <c r="RZ15" s="57">
        <f>SUM(RZ7:RZ14)</f>
        <v>0</v>
      </c>
      <c r="SA15" s="57">
        <f>SUM(SA7:SA14)</f>
        <v>0</v>
      </c>
      <c r="SB15" s="57">
        <f>SUM(SB7:SB14)</f>
        <v>0</v>
      </c>
      <c r="SC15" s="57">
        <f>SUM(SC7:SC14)</f>
        <v>0</v>
      </c>
      <c r="SD15" s="57">
        <f>SUM(SD7:SD14)</f>
        <v>0</v>
      </c>
      <c r="SE15" s="57">
        <f>SUM(SE7:SE14)</f>
        <v>0</v>
      </c>
      <c r="SF15" s="57">
        <f>SUM(SF7:SF14)</f>
        <v>0</v>
      </c>
      <c r="SG15" s="57">
        <f>SUM(SG7:SG14)</f>
        <v>0</v>
      </c>
      <c r="SH15" s="57">
        <f>SUM(SH7:SH14)</f>
        <v>0</v>
      </c>
      <c r="SI15" s="57">
        <f>SUM(SI7:SI14)</f>
        <v>0</v>
      </c>
      <c r="SJ15" s="57">
        <f>SUM(SJ7:SJ14)</f>
        <v>0</v>
      </c>
      <c r="SK15" s="57">
        <f>SUM(SK7:SK14)</f>
        <v>0</v>
      </c>
      <c r="SL15" s="57">
        <f>SUM(SL7:SL14)</f>
        <v>0</v>
      </c>
      <c r="SM15" s="57">
        <f>SUM(SM7:SM14)</f>
        <v>0</v>
      </c>
      <c r="SN15" s="57">
        <f>SUM(SN7:SN14)</f>
        <v>0</v>
      </c>
      <c r="SO15" s="57">
        <f>SUM(SO7:SO14)</f>
        <v>0</v>
      </c>
      <c r="SP15" s="57">
        <f>SUM(SP7:SP14)</f>
        <v>0</v>
      </c>
      <c r="SQ15" s="57">
        <f>SUM(SQ7:SQ14)</f>
        <v>0</v>
      </c>
      <c r="SR15" s="57">
        <f>SUM(SR7:SR14)</f>
        <v>0</v>
      </c>
      <c r="SS15" s="57">
        <f>SUM(SS7:SS14)</f>
        <v>0</v>
      </c>
      <c r="ST15" s="57">
        <f>SUM(ST7:ST14)</f>
        <v>0</v>
      </c>
      <c r="SU15" s="57">
        <f>SUM(SU7:SU14)</f>
        <v>0</v>
      </c>
      <c r="SV15" s="57">
        <f>SUM(SV7:SV14)</f>
        <v>0</v>
      </c>
      <c r="SW15" s="57">
        <f>SUM(SW7:SW14)</f>
        <v>0</v>
      </c>
      <c r="SX15" s="57">
        <f>SUM(SX7:SX14)</f>
        <v>0</v>
      </c>
      <c r="SY15" s="57">
        <f>SUM(SY7:SY14)</f>
        <v>0</v>
      </c>
      <c r="SZ15" s="57">
        <f>SUM(SZ7:SZ14)</f>
        <v>0</v>
      </c>
      <c r="TA15" s="57">
        <f>SUM(TA7:TA14)</f>
        <v>0</v>
      </c>
      <c r="TB15" s="57">
        <f>SUM(TB7:TB14)</f>
        <v>0</v>
      </c>
      <c r="TC15" s="57">
        <f>SUM(TC7:TC14)</f>
        <v>0</v>
      </c>
      <c r="TD15" s="57">
        <f>SUM(TD7:TD14)</f>
        <v>0</v>
      </c>
      <c r="TE15" s="57">
        <f>SUM(TE7:TE14)</f>
        <v>0</v>
      </c>
      <c r="TF15" s="57">
        <f>SUM(TF7:TF14)</f>
        <v>0</v>
      </c>
      <c r="TG15" s="57">
        <f>SUM(TG7:TG14)</f>
        <v>0</v>
      </c>
      <c r="TH15" s="57">
        <f>SUM(TH7:TH14)</f>
        <v>0</v>
      </c>
      <c r="TI15" s="57">
        <f>SUM(TI7:TI14)</f>
        <v>0</v>
      </c>
      <c r="TJ15" s="57">
        <f>SUM(TJ7:TJ14)</f>
        <v>0</v>
      </c>
      <c r="TK15" s="57">
        <f>SUM(TK7:TK14)</f>
        <v>0</v>
      </c>
      <c r="TL15" s="57">
        <f>SUM(TL7:TL14)</f>
        <v>0</v>
      </c>
      <c r="TM15" s="57">
        <f>SUM(TM7:TM14)</f>
        <v>0</v>
      </c>
      <c r="TN15" s="57">
        <f>SUM(TN7:TN14)</f>
        <v>0</v>
      </c>
      <c r="TO15" s="57">
        <f>SUM(TO7:TO14)</f>
        <v>0</v>
      </c>
      <c r="TP15" s="57">
        <f>SUM(TP7:TP14)</f>
        <v>0</v>
      </c>
      <c r="TQ15" s="57">
        <f>SUM(TQ7:TQ14)</f>
        <v>0</v>
      </c>
      <c r="TR15" s="57">
        <f>SUM(TR7:TR14)</f>
        <v>0</v>
      </c>
      <c r="TS15" s="57">
        <f>SUM(TS7:TS14)</f>
        <v>0</v>
      </c>
      <c r="TT15" s="57">
        <f>SUM(TT7:TT14)</f>
        <v>0</v>
      </c>
      <c r="TU15" s="57">
        <f>SUM(TU7:TU14)</f>
        <v>0</v>
      </c>
      <c r="TV15" s="57">
        <f>SUM(TV7:TV14)</f>
        <v>0</v>
      </c>
      <c r="TW15" s="57">
        <f>SUM(TW7:TW14)</f>
        <v>0</v>
      </c>
      <c r="TX15" s="57">
        <f>SUM(TX7:TX14)</f>
        <v>0</v>
      </c>
      <c r="TY15" s="57">
        <f>SUM(TY7:TY14)</f>
        <v>0</v>
      </c>
      <c r="TZ15" s="57">
        <f>SUM(TZ7:TZ14)</f>
        <v>0</v>
      </c>
      <c r="UA15" s="57">
        <f>SUM(UA7:UA14)</f>
        <v>0</v>
      </c>
      <c r="UB15" s="57">
        <f>SUM(UB7:UB14)</f>
        <v>0</v>
      </c>
      <c r="UC15" s="57">
        <f>SUM(UC7:UC14)</f>
        <v>0</v>
      </c>
      <c r="UD15" s="57">
        <f>SUM(UD7:UD14)</f>
        <v>0</v>
      </c>
      <c r="UE15" s="57">
        <f>SUM(UE7:UE14)</f>
        <v>0</v>
      </c>
      <c r="UF15" s="57">
        <f>SUM(UF7:UF14)</f>
        <v>0</v>
      </c>
      <c r="UG15" s="57">
        <f>SUM(UG7:UG14)</f>
        <v>0</v>
      </c>
      <c r="UH15" s="57">
        <f>SUM(UH7:UH14)</f>
        <v>0</v>
      </c>
      <c r="UI15" s="57">
        <f>SUM(UI7:UI14)</f>
        <v>0</v>
      </c>
      <c r="UJ15" s="57">
        <f>SUM(UJ7:UJ14)</f>
        <v>0</v>
      </c>
      <c r="UK15" s="57">
        <f>SUM(UK7:UK14)</f>
        <v>0</v>
      </c>
      <c r="UL15" s="57">
        <f>SUM(UL7:UL14)</f>
        <v>0</v>
      </c>
      <c r="UM15" s="57">
        <f>SUM(UM7:UM14)</f>
        <v>0</v>
      </c>
      <c r="UN15" s="57">
        <f>SUM(UN7:UN14)</f>
        <v>0</v>
      </c>
      <c r="UO15" s="57">
        <f>SUM(UO7:UO14)</f>
        <v>0</v>
      </c>
      <c r="UP15" s="57">
        <f>SUM(UP7:UP14)</f>
        <v>0</v>
      </c>
      <c r="UQ15" s="57">
        <f>SUM(UQ7:UQ14)</f>
        <v>0</v>
      </c>
      <c r="UR15" s="57">
        <f>SUM(UR7:UR14)</f>
        <v>0</v>
      </c>
      <c r="US15" s="57">
        <f>SUM(US7:US14)</f>
        <v>0</v>
      </c>
      <c r="UT15" s="57">
        <f>SUM(UT7:UT14)</f>
        <v>0</v>
      </c>
      <c r="UU15" s="57">
        <f>SUM(UU7:UU14)</f>
        <v>0</v>
      </c>
      <c r="UV15" s="57">
        <f>SUM(UV7:UV14)</f>
        <v>0</v>
      </c>
      <c r="UW15" s="57">
        <f>SUM(UW7:UW14)</f>
        <v>0</v>
      </c>
      <c r="UX15" s="57">
        <f>SUM(UX7:UX14)</f>
        <v>0</v>
      </c>
      <c r="UY15" s="57">
        <f>SUM(UY7:UY14)</f>
        <v>0</v>
      </c>
      <c r="UZ15" s="57">
        <f>SUM(UZ7:UZ14)</f>
        <v>0</v>
      </c>
      <c r="VA15" s="57">
        <f>SUM(VA7:VA14)</f>
        <v>0</v>
      </c>
      <c r="VB15" s="57">
        <f>SUM(VB7:VB14)</f>
        <v>0</v>
      </c>
      <c r="VC15" s="57">
        <f>SUM(VC7:VC14)</f>
        <v>0</v>
      </c>
      <c r="VD15" s="57">
        <f>SUM(VD7:VD14)</f>
        <v>0</v>
      </c>
      <c r="VE15" s="57">
        <f>SUM(VE7:VE14)</f>
        <v>0</v>
      </c>
      <c r="VF15" s="57">
        <f>SUM(VF7:VF14)</f>
        <v>0</v>
      </c>
      <c r="VG15" s="57">
        <f>SUM(VG7:VG14)</f>
        <v>0</v>
      </c>
      <c r="VH15" s="57">
        <f>SUM(VH7:VH14)</f>
        <v>0</v>
      </c>
      <c r="VI15" s="57">
        <f>SUM(VI7:VI14)</f>
        <v>0</v>
      </c>
      <c r="VJ15" s="57">
        <f>SUM(VJ7:VJ14)</f>
        <v>0</v>
      </c>
      <c r="VK15" s="57">
        <f>SUM(VK7:VK14)</f>
        <v>0</v>
      </c>
      <c r="VL15" s="57">
        <f>SUM(VL7:VL14)</f>
        <v>0</v>
      </c>
      <c r="VM15" s="57">
        <f>SUM(VM7:VM14)</f>
        <v>0</v>
      </c>
      <c r="VN15" s="57">
        <f>SUM(VN7:VN14)</f>
        <v>0</v>
      </c>
      <c r="VO15" s="57">
        <f>SUM(VO7:VO14)</f>
        <v>0</v>
      </c>
      <c r="VP15" s="57">
        <f>SUM(VP7:VP14)</f>
        <v>0</v>
      </c>
      <c r="VQ15" s="57">
        <f>SUM(VQ7:VQ14)</f>
        <v>0</v>
      </c>
      <c r="VR15" s="57">
        <f>SUM(VR7:VR14)</f>
        <v>0</v>
      </c>
      <c r="VS15" s="57">
        <f>SUM(VS7:VS14)</f>
        <v>0</v>
      </c>
      <c r="VT15" s="57">
        <f>SUM(VT7:VT14)</f>
        <v>0</v>
      </c>
      <c r="VU15" s="57">
        <f>SUM(VU7:VU14)</f>
        <v>0</v>
      </c>
      <c r="VV15" s="57">
        <f>SUM(VV7:VV14)</f>
        <v>0</v>
      </c>
      <c r="VW15" s="57">
        <f>SUM(VW7:VW14)</f>
        <v>0</v>
      </c>
      <c r="VX15" s="57">
        <f>SUM(VX7:VX14)</f>
        <v>0</v>
      </c>
      <c r="VY15" s="57">
        <f>SUM(VY7:VY14)</f>
        <v>0</v>
      </c>
      <c r="VZ15" s="57">
        <f>SUM(VZ7:VZ14)</f>
        <v>0</v>
      </c>
      <c r="WA15" s="57">
        <f>SUM(WA7:WA14)</f>
        <v>0</v>
      </c>
      <c r="WB15" s="57">
        <f>SUM(WB7:WB14)</f>
        <v>0</v>
      </c>
      <c r="WC15" s="57">
        <f>SUM(WC7:WC14)</f>
        <v>0</v>
      </c>
      <c r="WD15" s="57">
        <f>SUM(WD7:WD14)</f>
        <v>0</v>
      </c>
      <c r="WE15" s="57">
        <f>SUM(WE7:WE14)</f>
        <v>0</v>
      </c>
      <c r="WF15" s="57">
        <f>SUM(WF7:WF14)</f>
        <v>0</v>
      </c>
      <c r="WG15" s="57">
        <f>SUM(WG7:WG14)</f>
        <v>0</v>
      </c>
      <c r="WH15" s="57">
        <f>SUM(WH7:WH14)</f>
        <v>0</v>
      </c>
      <c r="WI15" s="57">
        <f>SUM(WI7:WI14)</f>
        <v>0</v>
      </c>
      <c r="WJ15" s="57">
        <f>SUM(WJ7:WJ14)</f>
        <v>0</v>
      </c>
      <c r="WK15" s="57">
        <f>SUM(WK7:WK14)</f>
        <v>0</v>
      </c>
      <c r="WL15" s="57">
        <f>SUM(WL7:WL14)</f>
        <v>0</v>
      </c>
      <c r="WM15" s="57">
        <f>SUM(WM7:WM14)</f>
        <v>0</v>
      </c>
      <c r="WN15" s="57">
        <f>SUM(WN7:WN14)</f>
        <v>0</v>
      </c>
      <c r="WO15" s="57">
        <f>SUM(WO7:WO14)</f>
        <v>0</v>
      </c>
      <c r="WP15" s="57">
        <f>SUM(WP7:WP14)</f>
        <v>0</v>
      </c>
      <c r="WQ15" s="57">
        <f>SUM(WQ7:WQ14)</f>
        <v>0</v>
      </c>
      <c r="WR15" s="57">
        <f>SUM(WR7:WR14)</f>
        <v>0</v>
      </c>
      <c r="WS15" s="57">
        <f>SUM(WS7:WS14)</f>
        <v>0</v>
      </c>
      <c r="WT15" s="57">
        <f>SUM(WT7:WT14)</f>
        <v>0</v>
      </c>
      <c r="WU15" s="57">
        <f>SUM(WU7:WU14)</f>
        <v>0</v>
      </c>
      <c r="WV15" s="57">
        <f>SUM(WV7:WV14)</f>
        <v>0</v>
      </c>
      <c r="WW15" s="57">
        <f>SUM(WW7:WW14)</f>
        <v>0</v>
      </c>
      <c r="WX15" s="57">
        <f>SUM(WX7:WX14)</f>
        <v>0</v>
      </c>
      <c r="WY15" s="57">
        <f>SUM(WY7:WY14)</f>
        <v>0</v>
      </c>
      <c r="WZ15" s="57">
        <f>SUM(WZ7:WZ14)</f>
        <v>0</v>
      </c>
    </row>
    <row r="16" spans="1:624" ht="30" customHeight="1" x14ac:dyDescent="0.25">
      <c r="A16" s="48"/>
      <c r="B16" s="48"/>
      <c r="C16" s="48"/>
      <c r="D16" s="48"/>
      <c r="E16" s="48"/>
      <c r="F16" s="48"/>
      <c r="G16" s="106" t="s">
        <v>46</v>
      </c>
      <c r="H16" s="107"/>
      <c r="I16" s="107"/>
      <c r="J16" s="108"/>
      <c r="K16" s="58"/>
      <c r="L16" s="48"/>
      <c r="M16" s="48"/>
      <c r="N16" s="48"/>
      <c r="O16" s="48"/>
      <c r="P16" s="48"/>
      <c r="Q16" s="48"/>
      <c r="R16" s="48"/>
      <c r="S16" s="48"/>
      <c r="T16" s="86"/>
      <c r="U16" s="48"/>
      <c r="V16" s="48"/>
      <c r="W16" s="48"/>
      <c r="X16" s="48"/>
      <c r="Y16" s="99">
        <f>Y15+Z15+AA15</f>
        <v>96</v>
      </c>
      <c r="Z16" s="99"/>
      <c r="AA16" s="99"/>
      <c r="AB16" s="99">
        <f>AB15+AC15+AD15</f>
        <v>32</v>
      </c>
      <c r="AC16" s="99"/>
      <c r="AD16" s="99"/>
      <c r="AE16" s="99">
        <f>AE15+AF15+AG15</f>
        <v>36</v>
      </c>
      <c r="AF16" s="99"/>
      <c r="AG16" s="99"/>
      <c r="AH16" s="99">
        <f t="shared" ref="AH16" si="0">AH15+AI15+AJ15</f>
        <v>52.5</v>
      </c>
      <c r="AI16" s="99"/>
      <c r="AJ16" s="99"/>
      <c r="AK16" s="99">
        <f t="shared" ref="AK16" si="1">AK15+AL15+AM15</f>
        <v>30.5</v>
      </c>
      <c r="AL16" s="99"/>
      <c r="AM16" s="99"/>
      <c r="AN16" s="99">
        <f t="shared" ref="AN16" si="2">AN15+AO15+AP15</f>
        <v>0</v>
      </c>
      <c r="AO16" s="99"/>
      <c r="AP16" s="99"/>
      <c r="AQ16" s="99">
        <f t="shared" ref="AQ16" si="3">AQ15+AR15+AS15</f>
        <v>0</v>
      </c>
      <c r="AR16" s="99"/>
      <c r="AS16" s="99"/>
      <c r="AT16" s="99">
        <f t="shared" ref="AT16" si="4">AT15+AU15+AV15</f>
        <v>0</v>
      </c>
      <c r="AU16" s="99"/>
      <c r="AV16" s="99"/>
      <c r="AW16" s="99">
        <f t="shared" ref="AW16" si="5">AW15+AX15+AY15</f>
        <v>0</v>
      </c>
      <c r="AX16" s="99"/>
      <c r="AY16" s="99"/>
      <c r="AZ16" s="99">
        <f t="shared" ref="AZ16" si="6">AZ15+BA15+BB15</f>
        <v>0</v>
      </c>
      <c r="BA16" s="99"/>
      <c r="BB16" s="99"/>
      <c r="BC16" s="99">
        <f t="shared" ref="BC16" si="7">BC15+BD15+BE15</f>
        <v>0</v>
      </c>
      <c r="BD16" s="99"/>
      <c r="BE16" s="99"/>
      <c r="BF16" s="99">
        <f t="shared" ref="BF16" si="8">BF15+BG15+BH15</f>
        <v>0</v>
      </c>
      <c r="BG16" s="99"/>
      <c r="BH16" s="99"/>
      <c r="BI16" s="99">
        <f t="shared" ref="BI16" si="9">BI15+BJ15+BK15</f>
        <v>0</v>
      </c>
      <c r="BJ16" s="99"/>
      <c r="BK16" s="99"/>
      <c r="BL16" s="99">
        <f t="shared" ref="BL16" si="10">BL15+BM15+BN15</f>
        <v>0</v>
      </c>
      <c r="BM16" s="99"/>
      <c r="BN16" s="99"/>
      <c r="BO16" s="99">
        <f t="shared" ref="BO16" si="11">BO15+BP15+BQ15</f>
        <v>0</v>
      </c>
      <c r="BP16" s="99"/>
      <c r="BQ16" s="99"/>
      <c r="BR16" s="99">
        <f t="shared" ref="BR16" si="12">BR15+BS15+BT15</f>
        <v>0</v>
      </c>
      <c r="BS16" s="99"/>
      <c r="BT16" s="99"/>
      <c r="BU16" s="99">
        <f t="shared" ref="BU16" si="13">BU15+BV15+BW15</f>
        <v>0</v>
      </c>
      <c r="BV16" s="99"/>
      <c r="BW16" s="99"/>
      <c r="BX16" s="99">
        <f t="shared" ref="BX16" si="14">BX15+BY15+BZ15</f>
        <v>0</v>
      </c>
      <c r="BY16" s="99"/>
      <c r="BZ16" s="99"/>
      <c r="CA16" s="99">
        <f t="shared" ref="CA16" si="15">CA15+CB15+CC15</f>
        <v>0</v>
      </c>
      <c r="CB16" s="99"/>
      <c r="CC16" s="99"/>
      <c r="CD16" s="99">
        <f t="shared" ref="CD16" si="16">CD15+CE15+CF15</f>
        <v>0</v>
      </c>
      <c r="CE16" s="99"/>
      <c r="CF16" s="99"/>
      <c r="CG16" s="99">
        <f t="shared" ref="CG16" si="17">CG15+CH15+CI15</f>
        <v>0</v>
      </c>
      <c r="CH16" s="99"/>
      <c r="CI16" s="99"/>
      <c r="CJ16" s="99">
        <f t="shared" ref="CJ16" si="18">CJ15+CK15+CL15</f>
        <v>0</v>
      </c>
      <c r="CK16" s="99"/>
      <c r="CL16" s="99"/>
      <c r="CM16" s="99">
        <f t="shared" ref="CM16" si="19">CM15+CN15+CO15</f>
        <v>0</v>
      </c>
      <c r="CN16" s="99"/>
      <c r="CO16" s="99"/>
      <c r="CP16" s="99">
        <f t="shared" ref="CP16" si="20">CP15+CQ15+CR15</f>
        <v>0</v>
      </c>
      <c r="CQ16" s="99"/>
      <c r="CR16" s="99"/>
      <c r="CS16" s="99">
        <f t="shared" ref="CS16" si="21">CS15+CT15+CU15</f>
        <v>0</v>
      </c>
      <c r="CT16" s="99"/>
      <c r="CU16" s="99"/>
      <c r="CV16" s="99">
        <f t="shared" ref="CV16" si="22">CV15+CW15+CX15</f>
        <v>0</v>
      </c>
      <c r="CW16" s="99"/>
      <c r="CX16" s="99"/>
      <c r="CY16" s="99">
        <f t="shared" ref="CY16" si="23">CY15+CZ15+DA15</f>
        <v>0</v>
      </c>
      <c r="CZ16" s="99"/>
      <c r="DA16" s="99"/>
      <c r="DB16" s="99">
        <f t="shared" ref="DB16" si="24">DB15+DC15+DD15</f>
        <v>0</v>
      </c>
      <c r="DC16" s="99"/>
      <c r="DD16" s="99"/>
      <c r="DE16" s="99">
        <f t="shared" ref="DE16" si="25">DE15+DF15+DG15</f>
        <v>0</v>
      </c>
      <c r="DF16" s="99"/>
      <c r="DG16" s="99"/>
      <c r="DH16" s="99">
        <f t="shared" ref="DH16" si="26">DH15+DI15+DJ15</f>
        <v>0</v>
      </c>
      <c r="DI16" s="99"/>
      <c r="DJ16" s="99"/>
      <c r="DK16" s="99">
        <f t="shared" ref="DK16" si="27">DK15+DL15+DM15</f>
        <v>0</v>
      </c>
      <c r="DL16" s="99"/>
      <c r="DM16" s="99"/>
      <c r="DN16" s="99">
        <f t="shared" ref="DN16" si="28">DN15+DO15+DP15</f>
        <v>0</v>
      </c>
      <c r="DO16" s="99"/>
      <c r="DP16" s="99"/>
      <c r="DQ16" s="99">
        <f t="shared" ref="DQ16" si="29">DQ15+DR15+DS15</f>
        <v>0</v>
      </c>
      <c r="DR16" s="99"/>
      <c r="DS16" s="99"/>
      <c r="DT16" s="99">
        <f t="shared" ref="DT16" si="30">DT15+DU15+DV15</f>
        <v>0</v>
      </c>
      <c r="DU16" s="99"/>
      <c r="DV16" s="99"/>
      <c r="DW16" s="99">
        <f t="shared" ref="DW16" si="31">DW15+DX15+DY15</f>
        <v>0</v>
      </c>
      <c r="DX16" s="99"/>
      <c r="DY16" s="99"/>
      <c r="DZ16" s="99">
        <f t="shared" ref="DZ16" si="32">DZ15+EA15+EB15</f>
        <v>0</v>
      </c>
      <c r="EA16" s="99"/>
      <c r="EB16" s="99"/>
      <c r="EC16" s="99">
        <f t="shared" ref="EC16" si="33">EC15+ED15+EE15</f>
        <v>0</v>
      </c>
      <c r="ED16" s="99"/>
      <c r="EE16" s="99"/>
      <c r="EF16" s="99">
        <f t="shared" ref="EF16" si="34">EF15+EG15+EH15</f>
        <v>0</v>
      </c>
      <c r="EG16" s="99"/>
      <c r="EH16" s="99"/>
      <c r="EI16" s="99">
        <f t="shared" ref="EI16" si="35">EI15+EJ15+EK15</f>
        <v>0</v>
      </c>
      <c r="EJ16" s="99"/>
      <c r="EK16" s="99"/>
      <c r="EL16" s="99">
        <f t="shared" ref="EL16" si="36">EL15+EM15+EN15</f>
        <v>0</v>
      </c>
      <c r="EM16" s="99"/>
      <c r="EN16" s="99"/>
      <c r="EO16" s="99">
        <f t="shared" ref="EO16" si="37">EO15+EP15+EQ15</f>
        <v>0</v>
      </c>
      <c r="EP16" s="99"/>
      <c r="EQ16" s="99"/>
      <c r="ER16" s="99">
        <f t="shared" ref="ER16" si="38">ER15+ES15+ET15</f>
        <v>0</v>
      </c>
      <c r="ES16" s="99"/>
      <c r="ET16" s="99"/>
      <c r="EU16" s="99">
        <f t="shared" ref="EU16" si="39">EU15+EV15+EW15</f>
        <v>0</v>
      </c>
      <c r="EV16" s="99"/>
      <c r="EW16" s="99"/>
      <c r="EX16" s="99">
        <f t="shared" ref="EX16" si="40">EX15+EY15+EZ15</f>
        <v>0</v>
      </c>
      <c r="EY16" s="99"/>
      <c r="EZ16" s="99"/>
      <c r="FA16" s="99">
        <f t="shared" ref="FA16" si="41">FA15+FB15+FC15</f>
        <v>0</v>
      </c>
      <c r="FB16" s="99"/>
      <c r="FC16" s="99"/>
      <c r="FD16" s="99">
        <f t="shared" ref="FD16" si="42">FD15+FE15+FF15</f>
        <v>0</v>
      </c>
      <c r="FE16" s="99"/>
      <c r="FF16" s="99"/>
      <c r="FG16" s="99">
        <f t="shared" ref="FG16" si="43">FG15+FH15+FI15</f>
        <v>0</v>
      </c>
      <c r="FH16" s="99"/>
      <c r="FI16" s="99"/>
      <c r="FJ16" s="99">
        <f t="shared" ref="FJ16" si="44">FJ15+FK15+FL15</f>
        <v>0</v>
      </c>
      <c r="FK16" s="99"/>
      <c r="FL16" s="99"/>
      <c r="FM16" s="99">
        <f t="shared" ref="FM16" si="45">FM15+FN15+FO15</f>
        <v>0</v>
      </c>
      <c r="FN16" s="99"/>
      <c r="FO16" s="99"/>
      <c r="FP16" s="99">
        <f t="shared" ref="FP16" si="46">FP15+FQ15+FR15</f>
        <v>0</v>
      </c>
      <c r="FQ16" s="99"/>
      <c r="FR16" s="99"/>
      <c r="FS16" s="99">
        <f t="shared" ref="FS16" si="47">FS15+FT15+FU15</f>
        <v>0</v>
      </c>
      <c r="FT16" s="99"/>
      <c r="FU16" s="99"/>
      <c r="FV16" s="99">
        <f t="shared" ref="FV16" si="48">FV15+FW15+FX15</f>
        <v>0</v>
      </c>
      <c r="FW16" s="99"/>
      <c r="FX16" s="99"/>
      <c r="FY16" s="99">
        <f t="shared" ref="FY16" si="49">FY15+FZ15+GA15</f>
        <v>0</v>
      </c>
      <c r="FZ16" s="99"/>
      <c r="GA16" s="99"/>
      <c r="GB16" s="99">
        <f t="shared" ref="GB16" si="50">GB15+GC15+GD15</f>
        <v>0</v>
      </c>
      <c r="GC16" s="99"/>
      <c r="GD16" s="99"/>
      <c r="GE16" s="99">
        <f t="shared" ref="GE16" si="51">GE15+GF15+GG15</f>
        <v>0</v>
      </c>
      <c r="GF16" s="99"/>
      <c r="GG16" s="99"/>
      <c r="GH16" s="99">
        <f t="shared" ref="GH16" si="52">GH15+GI15+GJ15</f>
        <v>0</v>
      </c>
      <c r="GI16" s="99"/>
      <c r="GJ16" s="99"/>
      <c r="GK16" s="99">
        <f t="shared" ref="GK16" si="53">GK15+GL15+GM15</f>
        <v>0</v>
      </c>
      <c r="GL16" s="99"/>
      <c r="GM16" s="99"/>
      <c r="GN16" s="99">
        <f t="shared" ref="GN16" si="54">GN15+GO15+GP15</f>
        <v>0</v>
      </c>
      <c r="GO16" s="99"/>
      <c r="GP16" s="99"/>
      <c r="GQ16" s="99">
        <f t="shared" ref="GQ16" si="55">GQ15+GR15+GS15</f>
        <v>0</v>
      </c>
      <c r="GR16" s="99"/>
      <c r="GS16" s="99"/>
      <c r="GT16" s="99">
        <f t="shared" ref="GT16" si="56">GT15+GU15+GV15</f>
        <v>0</v>
      </c>
      <c r="GU16" s="99"/>
      <c r="GV16" s="99"/>
      <c r="GW16" s="99">
        <f t="shared" ref="GW16" si="57">GW15+GX15+GY15</f>
        <v>0</v>
      </c>
      <c r="GX16" s="99"/>
      <c r="GY16" s="99"/>
      <c r="GZ16" s="99">
        <f t="shared" ref="GZ16" si="58">GZ15+HA15+HB15</f>
        <v>0</v>
      </c>
      <c r="HA16" s="99"/>
      <c r="HB16" s="99"/>
      <c r="HC16" s="99">
        <f t="shared" ref="HC16" si="59">HC15+HD15+HE15</f>
        <v>0</v>
      </c>
      <c r="HD16" s="99"/>
      <c r="HE16" s="99"/>
      <c r="HF16" s="99">
        <f t="shared" ref="HF16" si="60">HF15+HG15+HH15</f>
        <v>0</v>
      </c>
      <c r="HG16" s="99"/>
      <c r="HH16" s="99"/>
      <c r="HI16" s="99">
        <f t="shared" ref="HI16" si="61">HI15+HJ15+HK15</f>
        <v>0</v>
      </c>
      <c r="HJ16" s="99"/>
      <c r="HK16" s="99"/>
      <c r="HL16" s="99">
        <f t="shared" ref="HL16" si="62">HL15+HM15+HN15</f>
        <v>0</v>
      </c>
      <c r="HM16" s="99"/>
      <c r="HN16" s="99"/>
      <c r="HO16" s="99">
        <f t="shared" ref="HO16" si="63">HO15+HP15+HQ15</f>
        <v>0</v>
      </c>
      <c r="HP16" s="99"/>
      <c r="HQ16" s="99"/>
      <c r="HR16" s="99">
        <f t="shared" ref="HR16" si="64">HR15+HS15+HT15</f>
        <v>0</v>
      </c>
      <c r="HS16" s="99"/>
      <c r="HT16" s="99"/>
      <c r="HU16" s="99">
        <f t="shared" ref="HU16" si="65">HU15+HV15+HW15</f>
        <v>0</v>
      </c>
      <c r="HV16" s="99"/>
      <c r="HW16" s="99"/>
      <c r="HX16" s="99">
        <f t="shared" ref="HX16" si="66">HX15+HY15+HZ15</f>
        <v>0</v>
      </c>
      <c r="HY16" s="99"/>
      <c r="HZ16" s="99"/>
      <c r="IA16" s="99">
        <f t="shared" ref="IA16" si="67">IA15+IB15+IC15</f>
        <v>0</v>
      </c>
      <c r="IB16" s="99"/>
      <c r="IC16" s="99"/>
      <c r="ID16" s="99">
        <f t="shared" ref="ID16" si="68">ID15+IE15+IF15</f>
        <v>0</v>
      </c>
      <c r="IE16" s="99"/>
      <c r="IF16" s="99"/>
      <c r="IG16" s="99">
        <f t="shared" ref="IG16" si="69">IG15+IH15+II15</f>
        <v>0</v>
      </c>
      <c r="IH16" s="99"/>
      <c r="II16" s="99"/>
      <c r="IJ16" s="99">
        <f t="shared" ref="IJ16" si="70">IJ15+IK15+IL15</f>
        <v>0</v>
      </c>
      <c r="IK16" s="99"/>
      <c r="IL16" s="99"/>
      <c r="IM16" s="99">
        <f t="shared" ref="IM16" si="71">IM15+IN15+IO15</f>
        <v>0</v>
      </c>
      <c r="IN16" s="99"/>
      <c r="IO16" s="99"/>
      <c r="IP16" s="99">
        <f t="shared" ref="IP16" si="72">IP15+IQ15+IR15</f>
        <v>0</v>
      </c>
      <c r="IQ16" s="99"/>
      <c r="IR16" s="99"/>
      <c r="IS16" s="99">
        <f t="shared" ref="IS16" si="73">IS15+IT15+IU15</f>
        <v>0</v>
      </c>
      <c r="IT16" s="99"/>
      <c r="IU16" s="99"/>
      <c r="IV16" s="99">
        <f t="shared" ref="IV16" si="74">IV15+IW15+IX15</f>
        <v>0</v>
      </c>
      <c r="IW16" s="99"/>
      <c r="IX16" s="99"/>
      <c r="IY16" s="99">
        <f t="shared" ref="IY16" si="75">IY15+IZ15+JA15</f>
        <v>0</v>
      </c>
      <c r="IZ16" s="99"/>
      <c r="JA16" s="99"/>
      <c r="JB16" s="99">
        <f t="shared" ref="JB16" si="76">JB15+JC15+JD15</f>
        <v>0</v>
      </c>
      <c r="JC16" s="99"/>
      <c r="JD16" s="99"/>
      <c r="JE16" s="99">
        <f t="shared" ref="JE16" si="77">JE15+JF15+JG15</f>
        <v>0</v>
      </c>
      <c r="JF16" s="99"/>
      <c r="JG16" s="99"/>
      <c r="JH16" s="99">
        <f t="shared" ref="JH16" si="78">JH15+JI15+JJ15</f>
        <v>0</v>
      </c>
      <c r="JI16" s="99"/>
      <c r="JJ16" s="99"/>
      <c r="JK16" s="99">
        <f t="shared" ref="JK16" si="79">JK15+JL15+JM15</f>
        <v>0</v>
      </c>
      <c r="JL16" s="99"/>
      <c r="JM16" s="99"/>
      <c r="JN16" s="99">
        <f t="shared" ref="JN16" si="80">JN15+JO15+JP15</f>
        <v>0</v>
      </c>
      <c r="JO16" s="99"/>
      <c r="JP16" s="99"/>
      <c r="JQ16" s="99">
        <f t="shared" ref="JQ16" si="81">JQ15+JR15+JS15</f>
        <v>0</v>
      </c>
      <c r="JR16" s="99"/>
      <c r="JS16" s="99"/>
      <c r="JT16" s="99">
        <f t="shared" ref="JT16" si="82">JT15+JU15+JV15</f>
        <v>0</v>
      </c>
      <c r="JU16" s="99"/>
      <c r="JV16" s="99"/>
      <c r="JW16" s="99">
        <f t="shared" ref="JW16" si="83">JW15+JX15+JY15</f>
        <v>0</v>
      </c>
      <c r="JX16" s="99"/>
      <c r="JY16" s="99"/>
      <c r="JZ16" s="99">
        <f t="shared" ref="JZ16" si="84">JZ15+KA15+KB15</f>
        <v>0</v>
      </c>
      <c r="KA16" s="99"/>
      <c r="KB16" s="99"/>
      <c r="KC16" s="99">
        <f t="shared" ref="KC16" si="85">KC15+KD15+KE15</f>
        <v>0</v>
      </c>
      <c r="KD16" s="99"/>
      <c r="KE16" s="99"/>
      <c r="KF16" s="99">
        <f t="shared" ref="KF16" si="86">KF15+KG15+KH15</f>
        <v>0</v>
      </c>
      <c r="KG16" s="99"/>
      <c r="KH16" s="99"/>
      <c r="KI16" s="99">
        <f t="shared" ref="KI16" si="87">KI15+KJ15+KK15</f>
        <v>0</v>
      </c>
      <c r="KJ16" s="99"/>
      <c r="KK16" s="99"/>
      <c r="KL16" s="99">
        <f t="shared" ref="KL16" si="88">KL15+KM15+KN15</f>
        <v>0</v>
      </c>
      <c r="KM16" s="99"/>
      <c r="KN16" s="99"/>
      <c r="KO16" s="99">
        <f t="shared" ref="KO16" si="89">KO15+KP15+KQ15</f>
        <v>0</v>
      </c>
      <c r="KP16" s="99"/>
      <c r="KQ16" s="99"/>
      <c r="KR16" s="99">
        <f t="shared" ref="KR16" si="90">KR15+KS15+KT15</f>
        <v>0</v>
      </c>
      <c r="KS16" s="99"/>
      <c r="KT16" s="99"/>
      <c r="KU16" s="99">
        <f t="shared" ref="KU16" si="91">KU15+KV15+KW15</f>
        <v>0</v>
      </c>
      <c r="KV16" s="99"/>
      <c r="KW16" s="99"/>
      <c r="KX16" s="99">
        <f t="shared" ref="KX16" si="92">KX15+KY15+KZ15</f>
        <v>0</v>
      </c>
      <c r="KY16" s="99"/>
      <c r="KZ16" s="99"/>
      <c r="LA16" s="99">
        <f t="shared" ref="LA16" si="93">LA15+LB15+LC15</f>
        <v>0</v>
      </c>
      <c r="LB16" s="99"/>
      <c r="LC16" s="99"/>
      <c r="LD16" s="99">
        <f t="shared" ref="LD16" si="94">LD15+LE15+LF15</f>
        <v>0</v>
      </c>
      <c r="LE16" s="99"/>
      <c r="LF16" s="99"/>
      <c r="LG16" s="99">
        <f t="shared" ref="LG16" si="95">LG15+LH15+LI15</f>
        <v>0</v>
      </c>
      <c r="LH16" s="99"/>
      <c r="LI16" s="99"/>
      <c r="LJ16" s="99">
        <f t="shared" ref="LJ16" si="96">LJ15+LK15+LL15</f>
        <v>0</v>
      </c>
      <c r="LK16" s="99"/>
      <c r="LL16" s="99"/>
      <c r="LM16" s="99">
        <f t="shared" ref="LM16" si="97">LM15+LN15+LO15</f>
        <v>0</v>
      </c>
      <c r="LN16" s="99"/>
      <c r="LO16" s="99"/>
      <c r="LP16" s="99">
        <f t="shared" ref="LP16" si="98">LP15+LQ15+LR15</f>
        <v>0</v>
      </c>
      <c r="LQ16" s="99"/>
      <c r="LR16" s="99"/>
      <c r="LS16" s="99">
        <f t="shared" ref="LS16" si="99">LS15+LT15+LU15</f>
        <v>0</v>
      </c>
      <c r="LT16" s="99"/>
      <c r="LU16" s="99"/>
      <c r="LV16" s="99">
        <f t="shared" ref="LV16" si="100">LV15+LW15+LX15</f>
        <v>0</v>
      </c>
      <c r="LW16" s="99"/>
      <c r="LX16" s="99"/>
      <c r="LY16" s="99">
        <f t="shared" ref="LY16" si="101">LY15+LZ15+MA15</f>
        <v>0</v>
      </c>
      <c r="LZ16" s="99"/>
      <c r="MA16" s="99"/>
      <c r="MB16" s="99">
        <f t="shared" ref="MB16" si="102">MB15+MC15+MD15</f>
        <v>0</v>
      </c>
      <c r="MC16" s="99"/>
      <c r="MD16" s="99"/>
      <c r="ME16" s="99">
        <f t="shared" ref="ME16" si="103">ME15+MF15+MG15</f>
        <v>0</v>
      </c>
      <c r="MF16" s="99"/>
      <c r="MG16" s="99"/>
      <c r="MH16" s="99">
        <f t="shared" ref="MH16" si="104">MH15+MI15+MJ15</f>
        <v>0</v>
      </c>
      <c r="MI16" s="99"/>
      <c r="MJ16" s="99"/>
      <c r="MK16" s="99">
        <f t="shared" ref="MK16" si="105">MK15+ML15+MM15</f>
        <v>0</v>
      </c>
      <c r="ML16" s="99"/>
      <c r="MM16" s="99"/>
      <c r="MN16" s="99">
        <f t="shared" ref="MN16" si="106">MN15+MO15+MP15</f>
        <v>0</v>
      </c>
      <c r="MO16" s="99"/>
      <c r="MP16" s="99"/>
      <c r="MQ16" s="99">
        <f t="shared" ref="MQ16" si="107">MQ15+MR15+MS15</f>
        <v>0</v>
      </c>
      <c r="MR16" s="99"/>
      <c r="MS16" s="99"/>
      <c r="MT16" s="99">
        <f t="shared" ref="MT16" si="108">MT15+MU15+MV15</f>
        <v>0</v>
      </c>
      <c r="MU16" s="99"/>
      <c r="MV16" s="99"/>
      <c r="MW16" s="99">
        <f t="shared" ref="MW16" si="109">MW15+MX15+MY15</f>
        <v>0</v>
      </c>
      <c r="MX16" s="99"/>
      <c r="MY16" s="99"/>
      <c r="MZ16" s="99">
        <f t="shared" ref="MZ16" si="110">MZ15+NA15+NB15</f>
        <v>0</v>
      </c>
      <c r="NA16" s="99"/>
      <c r="NB16" s="99"/>
      <c r="NC16" s="99">
        <f t="shared" ref="NC16" si="111">NC15+ND15+NE15</f>
        <v>0</v>
      </c>
      <c r="ND16" s="99"/>
      <c r="NE16" s="99"/>
      <c r="NF16" s="99">
        <f t="shared" ref="NF16" si="112">NF15+NG15+NH15</f>
        <v>0</v>
      </c>
      <c r="NG16" s="99"/>
      <c r="NH16" s="99"/>
      <c r="NI16" s="99">
        <f t="shared" ref="NI16" si="113">NI15+NJ15+NK15</f>
        <v>0</v>
      </c>
      <c r="NJ16" s="99"/>
      <c r="NK16" s="99"/>
      <c r="NL16" s="99">
        <f t="shared" ref="NL16" si="114">NL15+NM15+NN15</f>
        <v>0</v>
      </c>
      <c r="NM16" s="99"/>
      <c r="NN16" s="99"/>
      <c r="NO16" s="99">
        <f t="shared" ref="NO16" si="115">NO15+NP15+NQ15</f>
        <v>0</v>
      </c>
      <c r="NP16" s="99"/>
      <c r="NQ16" s="99"/>
      <c r="NR16" s="99">
        <f t="shared" ref="NR16" si="116">NR15+NS15+NT15</f>
        <v>0</v>
      </c>
      <c r="NS16" s="99"/>
      <c r="NT16" s="99"/>
      <c r="NU16" s="99">
        <f t="shared" ref="NU16" si="117">NU15+NV15+NW15</f>
        <v>0</v>
      </c>
      <c r="NV16" s="99"/>
      <c r="NW16" s="99"/>
      <c r="NX16" s="99">
        <f t="shared" ref="NX16" si="118">NX15+NY15+NZ15</f>
        <v>0</v>
      </c>
      <c r="NY16" s="99"/>
      <c r="NZ16" s="99"/>
      <c r="OA16" s="99">
        <f t="shared" ref="OA16" si="119">OA15+OB15+OC15</f>
        <v>0</v>
      </c>
      <c r="OB16" s="99"/>
      <c r="OC16" s="99"/>
      <c r="OD16" s="99">
        <f t="shared" ref="OD16" si="120">OD15+OE15+OF15</f>
        <v>0</v>
      </c>
      <c r="OE16" s="99"/>
      <c r="OF16" s="99"/>
      <c r="OG16" s="99">
        <f t="shared" ref="OG16" si="121">OG15+OH15+OI15</f>
        <v>0</v>
      </c>
      <c r="OH16" s="99"/>
      <c r="OI16" s="99"/>
      <c r="OJ16" s="99">
        <f t="shared" ref="OJ16" si="122">OJ15+OK15+OL15</f>
        <v>0</v>
      </c>
      <c r="OK16" s="99"/>
      <c r="OL16" s="99"/>
      <c r="OM16" s="99">
        <f t="shared" ref="OM16" si="123">OM15+ON15+OO15</f>
        <v>0</v>
      </c>
      <c r="ON16" s="99"/>
      <c r="OO16" s="99"/>
      <c r="OP16" s="99">
        <f t="shared" ref="OP16" si="124">OP15+OQ15+OR15</f>
        <v>0</v>
      </c>
      <c r="OQ16" s="99"/>
      <c r="OR16" s="99"/>
      <c r="OS16" s="99">
        <f t="shared" ref="OS16" si="125">OS15+OT15+OU15</f>
        <v>0</v>
      </c>
      <c r="OT16" s="99"/>
      <c r="OU16" s="99"/>
      <c r="OV16" s="99">
        <f t="shared" ref="OV16" si="126">OV15+OW15+OX15</f>
        <v>0</v>
      </c>
      <c r="OW16" s="99"/>
      <c r="OX16" s="99"/>
      <c r="OY16" s="99">
        <f t="shared" ref="OY16" si="127">OY15+OZ15+PA15</f>
        <v>0</v>
      </c>
      <c r="OZ16" s="99"/>
      <c r="PA16" s="99"/>
      <c r="PB16" s="99">
        <f t="shared" ref="PB16" si="128">PB15+PC15+PD15</f>
        <v>0</v>
      </c>
      <c r="PC16" s="99"/>
      <c r="PD16" s="99"/>
      <c r="PE16" s="99">
        <f t="shared" ref="PE16" si="129">PE15+PF15+PG15</f>
        <v>0</v>
      </c>
      <c r="PF16" s="99"/>
      <c r="PG16" s="99"/>
      <c r="PH16" s="99">
        <f t="shared" ref="PH16" si="130">PH15+PI15+PJ15</f>
        <v>0</v>
      </c>
      <c r="PI16" s="99"/>
      <c r="PJ16" s="99"/>
      <c r="PK16" s="99">
        <f t="shared" ref="PK16" si="131">PK15+PL15+PM15</f>
        <v>0</v>
      </c>
      <c r="PL16" s="99"/>
      <c r="PM16" s="99"/>
      <c r="PN16" s="99">
        <f t="shared" ref="PN16" si="132">PN15+PO15+PP15</f>
        <v>0</v>
      </c>
      <c r="PO16" s="99"/>
      <c r="PP16" s="99"/>
      <c r="PQ16" s="99">
        <f t="shared" ref="PQ16" si="133">PQ15+PR15+PS15</f>
        <v>0</v>
      </c>
      <c r="PR16" s="99"/>
      <c r="PS16" s="99"/>
      <c r="PT16" s="99">
        <f t="shared" ref="PT16" si="134">PT15+PU15+PV15</f>
        <v>0</v>
      </c>
      <c r="PU16" s="99"/>
      <c r="PV16" s="99"/>
      <c r="PW16" s="99">
        <f t="shared" ref="PW16" si="135">PW15+PX15+PY15</f>
        <v>0</v>
      </c>
      <c r="PX16" s="99"/>
      <c r="PY16" s="99"/>
      <c r="PZ16" s="99">
        <f t="shared" ref="PZ16" si="136">PZ15+QA15+QB15</f>
        <v>0</v>
      </c>
      <c r="QA16" s="99"/>
      <c r="QB16" s="99"/>
      <c r="QC16" s="99">
        <f t="shared" ref="QC16" si="137">QC15+QD15+QE15</f>
        <v>0</v>
      </c>
      <c r="QD16" s="99"/>
      <c r="QE16" s="99"/>
      <c r="QF16" s="99">
        <f t="shared" ref="QF16" si="138">QF15+QG15+QH15</f>
        <v>0</v>
      </c>
      <c r="QG16" s="99"/>
      <c r="QH16" s="99"/>
      <c r="QI16" s="99">
        <f t="shared" ref="QI16" si="139">QI15+QJ15+QK15</f>
        <v>0</v>
      </c>
      <c r="QJ16" s="99"/>
      <c r="QK16" s="99"/>
      <c r="QL16" s="99">
        <f t="shared" ref="QL16" si="140">QL15+QM15+QN15</f>
        <v>0</v>
      </c>
      <c r="QM16" s="99"/>
      <c r="QN16" s="99"/>
      <c r="QO16" s="99">
        <f t="shared" ref="QO16" si="141">QO15+QP15+QQ15</f>
        <v>0</v>
      </c>
      <c r="QP16" s="99"/>
      <c r="QQ16" s="99"/>
      <c r="QR16" s="99">
        <f t="shared" ref="QR16" si="142">QR15+QS15+QT15</f>
        <v>0</v>
      </c>
      <c r="QS16" s="99"/>
      <c r="QT16" s="99"/>
      <c r="QU16" s="99">
        <f t="shared" ref="QU16" si="143">QU15+QV15+QW15</f>
        <v>0</v>
      </c>
      <c r="QV16" s="99"/>
      <c r="QW16" s="99"/>
      <c r="QX16" s="99">
        <f t="shared" ref="QX16" si="144">QX15+QY15+QZ15</f>
        <v>0</v>
      </c>
      <c r="QY16" s="99"/>
      <c r="QZ16" s="99"/>
      <c r="RA16" s="99">
        <f t="shared" ref="RA16" si="145">RA15+RB15+RC15</f>
        <v>0</v>
      </c>
      <c r="RB16" s="99"/>
      <c r="RC16" s="99"/>
      <c r="RD16" s="99">
        <f t="shared" ref="RD16" si="146">RD15+RE15+RF15</f>
        <v>0</v>
      </c>
      <c r="RE16" s="99"/>
      <c r="RF16" s="99"/>
      <c r="RG16" s="99">
        <f t="shared" ref="RG16" si="147">RG15+RH15+RI15</f>
        <v>0</v>
      </c>
      <c r="RH16" s="99"/>
      <c r="RI16" s="99"/>
      <c r="RJ16" s="99">
        <f t="shared" ref="RJ16" si="148">RJ15+RK15+RL15</f>
        <v>0</v>
      </c>
      <c r="RK16" s="99"/>
      <c r="RL16" s="99"/>
      <c r="RM16" s="99">
        <f t="shared" ref="RM16" si="149">RM15+RN15+RO15</f>
        <v>0</v>
      </c>
      <c r="RN16" s="99"/>
      <c r="RO16" s="99"/>
      <c r="RP16" s="99">
        <f t="shared" ref="RP16" si="150">RP15+RQ15+RR15</f>
        <v>0</v>
      </c>
      <c r="RQ16" s="99"/>
      <c r="RR16" s="99"/>
      <c r="RS16" s="99">
        <f t="shared" ref="RS16" si="151">RS15+RT15+RU15</f>
        <v>0</v>
      </c>
      <c r="RT16" s="99"/>
      <c r="RU16" s="99"/>
      <c r="RV16" s="99">
        <f t="shared" ref="RV16" si="152">RV15+RW15+RX15</f>
        <v>0</v>
      </c>
      <c r="RW16" s="99"/>
      <c r="RX16" s="99"/>
      <c r="RY16" s="99">
        <f t="shared" ref="RY16" si="153">RY15+RZ15+SA15</f>
        <v>0</v>
      </c>
      <c r="RZ16" s="99"/>
      <c r="SA16" s="99"/>
      <c r="SB16" s="99">
        <f t="shared" ref="SB16" si="154">SB15+SC15+SD15</f>
        <v>0</v>
      </c>
      <c r="SC16" s="99"/>
      <c r="SD16" s="99"/>
      <c r="SE16" s="99">
        <f t="shared" ref="SE16" si="155">SE15+SF15+SG15</f>
        <v>0</v>
      </c>
      <c r="SF16" s="99"/>
      <c r="SG16" s="99"/>
      <c r="SH16" s="99">
        <f t="shared" ref="SH16" si="156">SH15+SI15+SJ15</f>
        <v>0</v>
      </c>
      <c r="SI16" s="99"/>
      <c r="SJ16" s="99"/>
      <c r="SK16" s="99">
        <f t="shared" ref="SK16" si="157">SK15+SL15+SM15</f>
        <v>0</v>
      </c>
      <c r="SL16" s="99"/>
      <c r="SM16" s="99"/>
      <c r="SN16" s="99">
        <f t="shared" ref="SN16" si="158">SN15+SO15+SP15</f>
        <v>0</v>
      </c>
      <c r="SO16" s="99"/>
      <c r="SP16" s="99"/>
      <c r="SQ16" s="99">
        <f t="shared" ref="SQ16" si="159">SQ15+SR15+SS15</f>
        <v>0</v>
      </c>
      <c r="SR16" s="99"/>
      <c r="SS16" s="99"/>
      <c r="ST16" s="99">
        <f t="shared" ref="ST16" si="160">ST15+SU15+SV15</f>
        <v>0</v>
      </c>
      <c r="SU16" s="99"/>
      <c r="SV16" s="99"/>
      <c r="SW16" s="99">
        <f t="shared" ref="SW16" si="161">SW15+SX15+SY15</f>
        <v>0</v>
      </c>
      <c r="SX16" s="99"/>
      <c r="SY16" s="99"/>
      <c r="SZ16" s="99">
        <f t="shared" ref="SZ16" si="162">SZ15+TA15+TB15</f>
        <v>0</v>
      </c>
      <c r="TA16" s="99"/>
      <c r="TB16" s="99"/>
      <c r="TC16" s="99">
        <f t="shared" ref="TC16" si="163">TC15+TD15+TE15</f>
        <v>0</v>
      </c>
      <c r="TD16" s="99"/>
      <c r="TE16" s="99"/>
      <c r="TF16" s="99">
        <f t="shared" ref="TF16" si="164">TF15+TG15+TH15</f>
        <v>0</v>
      </c>
      <c r="TG16" s="99"/>
      <c r="TH16" s="99"/>
      <c r="TI16" s="99">
        <f t="shared" ref="TI16" si="165">TI15+TJ15+TK15</f>
        <v>0</v>
      </c>
      <c r="TJ16" s="99"/>
      <c r="TK16" s="99"/>
      <c r="TL16" s="99">
        <f t="shared" ref="TL16" si="166">TL15+TM15+TN15</f>
        <v>0</v>
      </c>
      <c r="TM16" s="99"/>
      <c r="TN16" s="99"/>
      <c r="TO16" s="99">
        <f t="shared" ref="TO16" si="167">TO15+TP15+TQ15</f>
        <v>0</v>
      </c>
      <c r="TP16" s="99"/>
      <c r="TQ16" s="99"/>
      <c r="TR16" s="99">
        <f t="shared" ref="TR16" si="168">TR15+TS15+TT15</f>
        <v>0</v>
      </c>
      <c r="TS16" s="99"/>
      <c r="TT16" s="99"/>
      <c r="TU16" s="99">
        <f t="shared" ref="TU16" si="169">TU15+TV15+TW15</f>
        <v>0</v>
      </c>
      <c r="TV16" s="99"/>
      <c r="TW16" s="99"/>
      <c r="TX16" s="99">
        <f t="shared" ref="TX16" si="170">TX15+TY15+TZ15</f>
        <v>0</v>
      </c>
      <c r="TY16" s="99"/>
      <c r="TZ16" s="99"/>
      <c r="UA16" s="99">
        <f t="shared" ref="UA16" si="171">UA15+UB15+UC15</f>
        <v>0</v>
      </c>
      <c r="UB16" s="99"/>
      <c r="UC16" s="99"/>
      <c r="UD16" s="99">
        <f t="shared" ref="UD16" si="172">UD15+UE15+UF15</f>
        <v>0</v>
      </c>
      <c r="UE16" s="99"/>
      <c r="UF16" s="99"/>
      <c r="UG16" s="99">
        <f t="shared" ref="UG16" si="173">UG15+UH15+UI15</f>
        <v>0</v>
      </c>
      <c r="UH16" s="99"/>
      <c r="UI16" s="99"/>
      <c r="UJ16" s="99">
        <f t="shared" ref="UJ16" si="174">UJ15+UK15+UL15</f>
        <v>0</v>
      </c>
      <c r="UK16" s="99"/>
      <c r="UL16" s="99"/>
      <c r="UM16" s="99">
        <f t="shared" ref="UM16" si="175">UM15+UN15+UO15</f>
        <v>0</v>
      </c>
      <c r="UN16" s="99"/>
      <c r="UO16" s="99"/>
      <c r="UP16" s="99">
        <f t="shared" ref="UP16" si="176">UP15+UQ15+UR15</f>
        <v>0</v>
      </c>
      <c r="UQ16" s="99"/>
      <c r="UR16" s="99"/>
      <c r="US16" s="99">
        <f t="shared" ref="US16" si="177">US15+UT15+UU15</f>
        <v>0</v>
      </c>
      <c r="UT16" s="99"/>
      <c r="UU16" s="99"/>
      <c r="UV16" s="99">
        <f t="shared" ref="UV16" si="178">UV15+UW15+UX15</f>
        <v>0</v>
      </c>
      <c r="UW16" s="99"/>
      <c r="UX16" s="99"/>
      <c r="UY16" s="99">
        <f t="shared" ref="UY16" si="179">UY15+UZ15+VA15</f>
        <v>0</v>
      </c>
      <c r="UZ16" s="99"/>
      <c r="VA16" s="99"/>
      <c r="VB16" s="99">
        <f t="shared" ref="VB16" si="180">VB15+VC15+VD15</f>
        <v>0</v>
      </c>
      <c r="VC16" s="99"/>
      <c r="VD16" s="99"/>
      <c r="VE16" s="99">
        <f t="shared" ref="VE16" si="181">VE15+VF15+VG15</f>
        <v>0</v>
      </c>
      <c r="VF16" s="99"/>
      <c r="VG16" s="99"/>
      <c r="VH16" s="99">
        <f t="shared" ref="VH16" si="182">VH15+VI15+VJ15</f>
        <v>0</v>
      </c>
      <c r="VI16" s="99"/>
      <c r="VJ16" s="99"/>
      <c r="VK16" s="99">
        <f t="shared" ref="VK16" si="183">VK15+VL15+VM15</f>
        <v>0</v>
      </c>
      <c r="VL16" s="99"/>
      <c r="VM16" s="99"/>
      <c r="VN16" s="99">
        <f t="shared" ref="VN16" si="184">VN15+VO15+VP15</f>
        <v>0</v>
      </c>
      <c r="VO16" s="99"/>
      <c r="VP16" s="99"/>
      <c r="VQ16" s="99">
        <f t="shared" ref="VQ16" si="185">VQ15+VR15+VS15</f>
        <v>0</v>
      </c>
      <c r="VR16" s="99"/>
      <c r="VS16" s="99"/>
      <c r="VT16" s="99">
        <f t="shared" ref="VT16" si="186">VT15+VU15+VV15</f>
        <v>0</v>
      </c>
      <c r="VU16" s="99"/>
      <c r="VV16" s="99"/>
      <c r="VW16" s="99">
        <f t="shared" ref="VW16" si="187">VW15+VX15+VY15</f>
        <v>0</v>
      </c>
      <c r="VX16" s="99"/>
      <c r="VY16" s="99"/>
      <c r="VZ16" s="99">
        <f t="shared" ref="VZ16" si="188">VZ15+WA15+WB15</f>
        <v>0</v>
      </c>
      <c r="WA16" s="99"/>
      <c r="WB16" s="99"/>
      <c r="WC16" s="99">
        <f t="shared" ref="WC16" si="189">WC15+WD15+WE15</f>
        <v>0</v>
      </c>
      <c r="WD16" s="99"/>
      <c r="WE16" s="99"/>
      <c r="WF16" s="99">
        <f t="shared" ref="WF16" si="190">WF15+WG15+WH15</f>
        <v>0</v>
      </c>
      <c r="WG16" s="99"/>
      <c r="WH16" s="99"/>
      <c r="WI16" s="99">
        <f t="shared" ref="WI16" si="191">WI15+WJ15+WK15</f>
        <v>0</v>
      </c>
      <c r="WJ16" s="99"/>
      <c r="WK16" s="99"/>
      <c r="WL16" s="99">
        <f t="shared" ref="WL16" si="192">WL15+WM15+WN15</f>
        <v>0</v>
      </c>
      <c r="WM16" s="99"/>
      <c r="WN16" s="99"/>
      <c r="WO16" s="99">
        <f t="shared" ref="WO16" si="193">WO15+WP15+WQ15</f>
        <v>0</v>
      </c>
      <c r="WP16" s="99"/>
      <c r="WQ16" s="99"/>
      <c r="WR16" s="99">
        <f t="shared" ref="WR16" si="194">WR15+WS15+WT15</f>
        <v>0</v>
      </c>
      <c r="WS16" s="99"/>
      <c r="WT16" s="99"/>
      <c r="WU16" s="99">
        <f t="shared" ref="WU16" si="195">WU15+WV15+WW15</f>
        <v>0</v>
      </c>
      <c r="WV16" s="99"/>
      <c r="WW16" s="99"/>
      <c r="WX16" s="99">
        <f t="shared" ref="WX16" si="196">WX15+WY15+WZ15</f>
        <v>0</v>
      </c>
      <c r="WY16" s="99"/>
      <c r="WZ16" s="99"/>
    </row>
    <row r="17" spans="1:26" ht="30" customHeight="1" x14ac:dyDescent="0.25">
      <c r="A17" s="48"/>
      <c r="B17" s="48"/>
      <c r="C17" s="48"/>
      <c r="D17" s="109" t="s">
        <v>47</v>
      </c>
      <c r="E17" s="101"/>
      <c r="F17" s="102"/>
      <c r="G17" s="103">
        <f>L15</f>
        <v>247</v>
      </c>
      <c r="H17" s="104"/>
      <c r="I17" s="104"/>
      <c r="J17" s="105"/>
      <c r="K17" s="59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50"/>
      <c r="Z17" s="50"/>
    </row>
    <row r="18" spans="1:26" ht="30" customHeight="1" x14ac:dyDescent="0.25">
      <c r="A18" s="48"/>
      <c r="B18" s="48"/>
      <c r="C18" s="48"/>
      <c r="D18" s="109" t="s">
        <v>49</v>
      </c>
      <c r="E18" s="101"/>
      <c r="F18" s="102"/>
      <c r="G18" s="103">
        <f>SUM(Y16:WZ16)</f>
        <v>247</v>
      </c>
      <c r="H18" s="104"/>
      <c r="I18" s="104"/>
      <c r="J18" s="105"/>
      <c r="K18" s="59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50"/>
      <c r="Z18" s="50"/>
    </row>
    <row r="19" spans="1:26" ht="30" customHeight="1" x14ac:dyDescent="0.25">
      <c r="A19" s="48"/>
      <c r="B19" s="48"/>
      <c r="C19" s="48"/>
      <c r="D19" s="100" t="s">
        <v>48</v>
      </c>
      <c r="E19" s="101"/>
      <c r="F19" s="102"/>
      <c r="G19" s="103">
        <f>G17-G18</f>
        <v>0</v>
      </c>
      <c r="H19" s="104"/>
      <c r="I19" s="104"/>
      <c r="J19" s="105"/>
      <c r="K19" s="59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50"/>
      <c r="Z19" s="50"/>
    </row>
    <row r="20" spans="1:26" ht="30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50"/>
      <c r="Z20" s="50"/>
    </row>
    <row r="21" spans="1:26" ht="30" customHeight="1" x14ac:dyDescent="0.2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50"/>
      <c r="Z21" s="50"/>
    </row>
    <row r="22" spans="1:26" ht="30" customHeight="1" x14ac:dyDescent="0.2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50"/>
      <c r="Z22" s="50"/>
    </row>
    <row r="23" spans="1:26" ht="30" customHeight="1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50"/>
      <c r="Z23" s="50"/>
    </row>
    <row r="24" spans="1:26" ht="30" customHeight="1" x14ac:dyDescent="0.2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50"/>
      <c r="Z24" s="50"/>
    </row>
    <row r="25" spans="1:26" ht="30" customHeight="1" x14ac:dyDescent="0.25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50"/>
      <c r="Z25" s="50"/>
    </row>
    <row r="26" spans="1:26" ht="30" customHeight="1" x14ac:dyDescent="0.25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50"/>
      <c r="Z26" s="50"/>
    </row>
    <row r="27" spans="1:26" ht="30" customHeight="1" x14ac:dyDescent="0.2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50"/>
      <c r="Z27" s="50"/>
    </row>
    <row r="28" spans="1:26" ht="30" customHeight="1" x14ac:dyDescent="0.25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50"/>
      <c r="Z28" s="50"/>
    </row>
    <row r="29" spans="1:26" ht="30" customHeight="1" x14ac:dyDescent="0.2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50"/>
      <c r="Z29" s="50"/>
    </row>
    <row r="30" spans="1:26" ht="30" customHeight="1" x14ac:dyDescent="0.2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50"/>
      <c r="Z30" s="50"/>
    </row>
    <row r="31" spans="1:26" ht="30" customHeight="1" x14ac:dyDescent="0.25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50"/>
      <c r="Z31" s="50"/>
    </row>
    <row r="32" spans="1:26" ht="30" customHeight="1" x14ac:dyDescent="0.25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50"/>
      <c r="Z32" s="50"/>
    </row>
    <row r="33" spans="1:26" ht="30" customHeight="1" x14ac:dyDescent="0.25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50"/>
      <c r="Z33" s="50"/>
    </row>
    <row r="34" spans="1:26" ht="30" customHeight="1" x14ac:dyDescent="0.25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50"/>
      <c r="Z34" s="50"/>
    </row>
    <row r="35" spans="1:26" ht="30" customHeight="1" x14ac:dyDescent="0.25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50"/>
      <c r="Z35" s="50"/>
    </row>
    <row r="36" spans="1:26" ht="30" customHeight="1" x14ac:dyDescent="0.25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50"/>
      <c r="Z36" s="50"/>
    </row>
    <row r="37" spans="1:26" ht="30" customHeight="1" x14ac:dyDescent="0.2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50"/>
      <c r="Z37" s="50"/>
    </row>
    <row r="38" spans="1:26" ht="30" customHeight="1" x14ac:dyDescent="0.2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50"/>
      <c r="Z38" s="50"/>
    </row>
    <row r="39" spans="1:26" ht="30" customHeight="1" x14ac:dyDescent="0.2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50"/>
      <c r="Z39" s="50"/>
    </row>
    <row r="40" spans="1:26" ht="30" customHeight="1" x14ac:dyDescent="0.2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50"/>
      <c r="Z40" s="50"/>
    </row>
    <row r="41" spans="1:26" ht="30" customHeight="1" x14ac:dyDescent="0.2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50"/>
      <c r="Z41" s="50"/>
    </row>
    <row r="42" spans="1:26" ht="30" customHeight="1" x14ac:dyDescent="0.2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50"/>
      <c r="Z42" s="50"/>
    </row>
    <row r="43" spans="1:26" ht="30" customHeight="1" x14ac:dyDescent="0.2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50"/>
      <c r="Z43" s="50"/>
    </row>
    <row r="44" spans="1:26" ht="30" customHeight="1" x14ac:dyDescent="0.2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50"/>
      <c r="Z44" s="50"/>
    </row>
    <row r="45" spans="1:26" ht="30" customHeight="1" x14ac:dyDescent="0.2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50"/>
      <c r="Z45" s="50"/>
    </row>
    <row r="46" spans="1:26" ht="30" customHeight="1" x14ac:dyDescent="0.2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50"/>
      <c r="Z46" s="50"/>
    </row>
    <row r="47" spans="1:26" ht="30" customHeight="1" x14ac:dyDescent="0.2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50"/>
      <c r="Z47" s="50"/>
    </row>
    <row r="48" spans="1:26" ht="30" customHeight="1" x14ac:dyDescent="0.2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50"/>
      <c r="Z48" s="50"/>
    </row>
    <row r="49" spans="1:26" ht="30" customHeight="1" x14ac:dyDescent="0.2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50"/>
      <c r="Z49" s="50"/>
    </row>
    <row r="50" spans="1:26" ht="30" customHeight="1" x14ac:dyDescent="0.2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50"/>
      <c r="Z50" s="50"/>
    </row>
    <row r="51" spans="1:26" ht="30" customHeight="1" x14ac:dyDescent="0.25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50"/>
      <c r="Z51" s="50"/>
    </row>
    <row r="52" spans="1:26" ht="30" customHeight="1" x14ac:dyDescent="0.25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50"/>
      <c r="Z52" s="50"/>
    </row>
    <row r="53" spans="1:26" ht="30" customHeight="1" x14ac:dyDescent="0.25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50"/>
      <c r="Z53" s="50"/>
    </row>
    <row r="54" spans="1:26" ht="30" customHeight="1" x14ac:dyDescent="0.25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50"/>
      <c r="Z54" s="50"/>
    </row>
    <row r="55" spans="1:26" ht="30" customHeight="1" x14ac:dyDescent="0.25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50"/>
      <c r="Z55" s="50"/>
    </row>
    <row r="56" spans="1:26" ht="30" customHeight="1" x14ac:dyDescent="0.25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50"/>
      <c r="Z56" s="50"/>
    </row>
    <row r="57" spans="1:26" ht="30" customHeight="1" x14ac:dyDescent="0.25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50"/>
      <c r="Z57" s="50"/>
    </row>
    <row r="58" spans="1:26" ht="30" customHeight="1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50"/>
      <c r="Z58" s="50"/>
    </row>
    <row r="59" spans="1:26" ht="30" customHeight="1" x14ac:dyDescent="0.25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50"/>
      <c r="Z59" s="50"/>
    </row>
    <row r="60" spans="1:26" ht="30" customHeight="1" x14ac:dyDescent="0.25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50"/>
      <c r="Z60" s="50"/>
    </row>
    <row r="61" spans="1:26" ht="30" customHeight="1" x14ac:dyDescent="0.25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50"/>
      <c r="Z61" s="50"/>
    </row>
    <row r="62" spans="1:26" ht="30" customHeight="1" x14ac:dyDescent="0.25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50"/>
      <c r="Z62" s="50"/>
    </row>
    <row r="63" spans="1:26" ht="30" customHeight="1" x14ac:dyDescent="0.25"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50"/>
      <c r="Z63" s="50"/>
    </row>
    <row r="64" spans="1:26" ht="30" customHeight="1" x14ac:dyDescent="0.25"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50"/>
      <c r="Z64" s="50"/>
    </row>
    <row r="65" spans="3:26" ht="30" customHeight="1" x14ac:dyDescent="0.25"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50"/>
      <c r="Z65" s="50"/>
    </row>
    <row r="66" spans="3:26" ht="30" customHeight="1" x14ac:dyDescent="0.25"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50"/>
      <c r="Z66" s="50"/>
    </row>
    <row r="67" spans="3:26" x14ac:dyDescent="0.25"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50"/>
      <c r="Z67" s="50"/>
    </row>
    <row r="68" spans="3:26" x14ac:dyDescent="0.25"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50"/>
      <c r="Z68" s="50"/>
    </row>
    <row r="69" spans="3:26" x14ac:dyDescent="0.25"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50"/>
      <c r="Z69" s="50"/>
    </row>
    <row r="70" spans="3:26" x14ac:dyDescent="0.25"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50"/>
      <c r="Z70" s="50"/>
    </row>
    <row r="71" spans="3:26" x14ac:dyDescent="0.25"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Y71" s="50"/>
      <c r="Z71" s="50"/>
    </row>
    <row r="72" spans="3:26" x14ac:dyDescent="0.25"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Y72" s="50"/>
      <c r="Z72" s="50"/>
    </row>
    <row r="73" spans="3:26" x14ac:dyDescent="0.25"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Y73" s="50"/>
      <c r="Z73" s="50"/>
    </row>
    <row r="74" spans="3:26" x14ac:dyDescent="0.25"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Y74" s="50"/>
      <c r="Z74" s="50"/>
    </row>
    <row r="75" spans="3:26" x14ac:dyDescent="0.25"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Y75" s="50"/>
      <c r="Z75" s="50"/>
    </row>
    <row r="76" spans="3:26" x14ac:dyDescent="0.25">
      <c r="Y76" s="50"/>
      <c r="Z76" s="50"/>
    </row>
    <row r="77" spans="3:26" x14ac:dyDescent="0.25">
      <c r="Y77" s="50"/>
      <c r="Z77" s="50"/>
    </row>
    <row r="78" spans="3:26" x14ac:dyDescent="0.25">
      <c r="Y78" s="50"/>
      <c r="Z78" s="50"/>
    </row>
    <row r="79" spans="3:26" x14ac:dyDescent="0.25">
      <c r="Y79" s="50"/>
      <c r="Z79" s="50"/>
    </row>
    <row r="80" spans="3:26" x14ac:dyDescent="0.25">
      <c r="Y80" s="50"/>
      <c r="Z80" s="50"/>
    </row>
    <row r="81" spans="25:26" x14ac:dyDescent="0.25">
      <c r="Y81" s="50"/>
      <c r="Z81" s="50"/>
    </row>
    <row r="82" spans="25:26" x14ac:dyDescent="0.25">
      <c r="Y82" s="50"/>
      <c r="Z82" s="50"/>
    </row>
    <row r="83" spans="25:26" x14ac:dyDescent="0.25">
      <c r="Y83" s="50"/>
      <c r="Z83" s="50"/>
    </row>
    <row r="84" spans="25:26" x14ac:dyDescent="0.25">
      <c r="Y84" s="50"/>
      <c r="Z84" s="50"/>
    </row>
    <row r="85" spans="25:26" x14ac:dyDescent="0.25">
      <c r="Y85" s="50"/>
      <c r="Z85" s="50"/>
    </row>
    <row r="86" spans="25:26" x14ac:dyDescent="0.25">
      <c r="Y86" s="50"/>
      <c r="Z86" s="50"/>
    </row>
    <row r="87" spans="25:26" x14ac:dyDescent="0.25">
      <c r="Y87" s="50"/>
      <c r="Z87" s="50"/>
    </row>
    <row r="88" spans="25:26" x14ac:dyDescent="0.25">
      <c r="Y88" s="50"/>
      <c r="Z88" s="50"/>
    </row>
    <row r="89" spans="25:26" x14ac:dyDescent="0.25">
      <c r="Y89" s="50"/>
      <c r="Z89" s="50"/>
    </row>
    <row r="90" spans="25:26" x14ac:dyDescent="0.25">
      <c r="Y90" s="50"/>
      <c r="Z90" s="50"/>
    </row>
    <row r="91" spans="25:26" x14ac:dyDescent="0.25">
      <c r="Y91" s="50"/>
      <c r="Z91" s="50"/>
    </row>
    <row r="92" spans="25:26" x14ac:dyDescent="0.25">
      <c r="Y92" s="50"/>
      <c r="Z92" s="50"/>
    </row>
    <row r="93" spans="25:26" x14ac:dyDescent="0.25">
      <c r="Y93" s="50"/>
      <c r="Z93" s="50"/>
    </row>
    <row r="94" spans="25:26" x14ac:dyDescent="0.25">
      <c r="Y94" s="50"/>
      <c r="Z94" s="50"/>
    </row>
    <row r="95" spans="25:26" x14ac:dyDescent="0.25">
      <c r="Y95" s="50"/>
      <c r="Z95" s="50"/>
    </row>
    <row r="96" spans="25:26" x14ac:dyDescent="0.25">
      <c r="Y96" s="50"/>
      <c r="Z96" s="50"/>
    </row>
    <row r="97" spans="25:26" x14ac:dyDescent="0.25">
      <c r="Y97" s="50"/>
      <c r="Z97" s="50"/>
    </row>
    <row r="98" spans="25:26" x14ac:dyDescent="0.25">
      <c r="Y98" s="50"/>
      <c r="Z98" s="50"/>
    </row>
    <row r="99" spans="25:26" x14ac:dyDescent="0.25">
      <c r="Y99" s="50"/>
      <c r="Z99" s="50"/>
    </row>
    <row r="100" spans="25:26" x14ac:dyDescent="0.25">
      <c r="Y100" s="50"/>
      <c r="Z100" s="50"/>
    </row>
    <row r="101" spans="25:26" x14ac:dyDescent="0.25">
      <c r="Y101" s="50"/>
      <c r="Z101" s="50"/>
    </row>
    <row r="102" spans="25:26" x14ac:dyDescent="0.25">
      <c r="Y102" s="50"/>
      <c r="Z102" s="50"/>
    </row>
    <row r="103" spans="25:26" x14ac:dyDescent="0.25">
      <c r="Y103" s="50"/>
      <c r="Z103" s="50"/>
    </row>
    <row r="104" spans="25:26" x14ac:dyDescent="0.25">
      <c r="Y104" s="50"/>
      <c r="Z104" s="50"/>
    </row>
    <row r="105" spans="25:26" x14ac:dyDescent="0.25">
      <c r="Y105" s="50"/>
      <c r="Z105" s="50"/>
    </row>
    <row r="106" spans="25:26" x14ac:dyDescent="0.25">
      <c r="Y106" s="50"/>
      <c r="Z106" s="50"/>
    </row>
    <row r="107" spans="25:26" x14ac:dyDescent="0.25">
      <c r="Y107" s="50"/>
      <c r="Z107" s="50"/>
    </row>
    <row r="108" spans="25:26" x14ac:dyDescent="0.25">
      <c r="Y108" s="50"/>
      <c r="Z108" s="50"/>
    </row>
    <row r="109" spans="25:26" x14ac:dyDescent="0.25">
      <c r="Y109" s="50"/>
      <c r="Z109" s="50"/>
    </row>
    <row r="110" spans="25:26" x14ac:dyDescent="0.25">
      <c r="Y110" s="50"/>
      <c r="Z110" s="50"/>
    </row>
    <row r="111" spans="25:26" x14ac:dyDescent="0.25">
      <c r="Y111" s="50"/>
      <c r="Z111" s="50"/>
    </row>
    <row r="112" spans="25:26" x14ac:dyDescent="0.25">
      <c r="Y112" s="50"/>
      <c r="Z112" s="50"/>
    </row>
    <row r="113" spans="25:26" x14ac:dyDescent="0.25">
      <c r="Y113" s="50"/>
      <c r="Z113" s="50"/>
    </row>
    <row r="114" spans="25:26" x14ac:dyDescent="0.25">
      <c r="Y114" s="50"/>
      <c r="Z114" s="50"/>
    </row>
    <row r="115" spans="25:26" x14ac:dyDescent="0.25">
      <c r="Y115" s="50"/>
      <c r="Z115" s="50"/>
    </row>
    <row r="116" spans="25:26" x14ac:dyDescent="0.25">
      <c r="Y116" s="50"/>
      <c r="Z116" s="50"/>
    </row>
    <row r="117" spans="25:26" x14ac:dyDescent="0.25">
      <c r="Y117" s="50"/>
      <c r="Z117" s="50"/>
    </row>
    <row r="118" spans="25:26" x14ac:dyDescent="0.25">
      <c r="Y118" s="50"/>
      <c r="Z118" s="50"/>
    </row>
    <row r="119" spans="25:26" x14ac:dyDescent="0.25">
      <c r="Y119" s="50"/>
      <c r="Z119" s="50"/>
    </row>
    <row r="120" spans="25:26" x14ac:dyDescent="0.25">
      <c r="Y120" s="50"/>
      <c r="Z120" s="50"/>
    </row>
    <row r="121" spans="25:26" x14ac:dyDescent="0.25">
      <c r="Y121" s="50"/>
      <c r="Z121" s="50"/>
    </row>
    <row r="122" spans="25:26" x14ac:dyDescent="0.25">
      <c r="Y122" s="50"/>
      <c r="Z122" s="50"/>
    </row>
    <row r="123" spans="25:26" x14ac:dyDescent="0.25">
      <c r="Y123" s="50"/>
      <c r="Z123" s="50"/>
    </row>
    <row r="124" spans="25:26" x14ac:dyDescent="0.25">
      <c r="Y124" s="50"/>
      <c r="Z124" s="50"/>
    </row>
    <row r="125" spans="25:26" x14ac:dyDescent="0.25">
      <c r="Y125" s="50"/>
      <c r="Z125" s="50"/>
    </row>
    <row r="126" spans="25:26" x14ac:dyDescent="0.25">
      <c r="Y126" s="50"/>
      <c r="Z126" s="50"/>
    </row>
    <row r="127" spans="25:26" x14ac:dyDescent="0.25">
      <c r="Y127" s="50"/>
      <c r="Z127" s="50"/>
    </row>
    <row r="128" spans="25:26" x14ac:dyDescent="0.25">
      <c r="Y128" s="50"/>
      <c r="Z128" s="50"/>
    </row>
    <row r="129" spans="25:26" x14ac:dyDescent="0.25">
      <c r="Y129" s="50"/>
      <c r="Z129" s="50"/>
    </row>
    <row r="130" spans="25:26" x14ac:dyDescent="0.25">
      <c r="Y130" s="50"/>
      <c r="Z130" s="50"/>
    </row>
    <row r="131" spans="25:26" x14ac:dyDescent="0.25">
      <c r="Y131" s="50"/>
      <c r="Z131" s="50"/>
    </row>
    <row r="132" spans="25:26" x14ac:dyDescent="0.25">
      <c r="Y132" s="50"/>
      <c r="Z132" s="50"/>
    </row>
    <row r="133" spans="25:26" x14ac:dyDescent="0.25">
      <c r="Y133" s="50"/>
      <c r="Z133" s="50"/>
    </row>
    <row r="134" spans="25:26" x14ac:dyDescent="0.25">
      <c r="Y134" s="50"/>
      <c r="Z134" s="50"/>
    </row>
    <row r="135" spans="25:26" x14ac:dyDescent="0.25">
      <c r="Y135" s="50"/>
      <c r="Z135" s="50"/>
    </row>
    <row r="136" spans="25:26" x14ac:dyDescent="0.25">
      <c r="Y136" s="50"/>
      <c r="Z136" s="50"/>
    </row>
    <row r="137" spans="25:26" x14ac:dyDescent="0.25">
      <c r="Y137" s="50"/>
      <c r="Z137" s="50"/>
    </row>
    <row r="138" spans="25:26" x14ac:dyDescent="0.25">
      <c r="Y138" s="50"/>
      <c r="Z138" s="50"/>
    </row>
    <row r="139" spans="25:26" x14ac:dyDescent="0.25">
      <c r="Y139" s="50"/>
      <c r="Z139" s="50"/>
    </row>
    <row r="140" spans="25:26" x14ac:dyDescent="0.25">
      <c r="Y140" s="50"/>
      <c r="Z140" s="50"/>
    </row>
    <row r="141" spans="25:26" x14ac:dyDescent="0.25">
      <c r="Y141" s="50"/>
      <c r="Z141" s="50"/>
    </row>
    <row r="142" spans="25:26" x14ac:dyDescent="0.25">
      <c r="Y142" s="50"/>
      <c r="Z142" s="50"/>
    </row>
    <row r="143" spans="25:26" x14ac:dyDescent="0.25">
      <c r="Y143" s="50"/>
      <c r="Z143" s="50"/>
    </row>
    <row r="144" spans="25:26" x14ac:dyDescent="0.25">
      <c r="Y144" s="50"/>
      <c r="Z144" s="50"/>
    </row>
    <row r="145" spans="25:26" x14ac:dyDescent="0.25">
      <c r="Y145" s="50"/>
      <c r="Z145" s="50"/>
    </row>
    <row r="146" spans="25:26" x14ac:dyDescent="0.25">
      <c r="Y146" s="50"/>
      <c r="Z146" s="50"/>
    </row>
    <row r="147" spans="25:26" x14ac:dyDescent="0.25">
      <c r="Y147" s="50"/>
      <c r="Z147" s="50"/>
    </row>
    <row r="148" spans="25:26" x14ac:dyDescent="0.25">
      <c r="Y148" s="50"/>
      <c r="Z148" s="50"/>
    </row>
    <row r="149" spans="25:26" x14ac:dyDescent="0.25">
      <c r="Y149" s="50"/>
      <c r="Z149" s="50"/>
    </row>
    <row r="150" spans="25:26" x14ac:dyDescent="0.25">
      <c r="Y150" s="50"/>
      <c r="Z150" s="50"/>
    </row>
    <row r="151" spans="25:26" x14ac:dyDescent="0.25">
      <c r="Y151" s="50"/>
      <c r="Z151" s="50"/>
    </row>
    <row r="152" spans="25:26" x14ac:dyDescent="0.25">
      <c r="Y152" s="50"/>
      <c r="Z152" s="50"/>
    </row>
    <row r="153" spans="25:26" x14ac:dyDescent="0.25">
      <c r="Y153" s="50"/>
      <c r="Z153" s="50"/>
    </row>
    <row r="154" spans="25:26" x14ac:dyDescent="0.25">
      <c r="Y154" s="50"/>
      <c r="Z154" s="50"/>
    </row>
    <row r="155" spans="25:26" x14ac:dyDescent="0.25">
      <c r="Y155" s="50"/>
      <c r="Z155" s="50"/>
    </row>
    <row r="156" spans="25:26" x14ac:dyDescent="0.25">
      <c r="Y156" s="50"/>
      <c r="Z156" s="50"/>
    </row>
    <row r="157" spans="25:26" x14ac:dyDescent="0.25">
      <c r="Y157" s="50"/>
      <c r="Z157" s="50"/>
    </row>
    <row r="158" spans="25:26" x14ac:dyDescent="0.25">
      <c r="Y158" s="50"/>
      <c r="Z158" s="50"/>
    </row>
    <row r="159" spans="25:26" x14ac:dyDescent="0.25">
      <c r="Y159" s="50"/>
      <c r="Z159" s="50"/>
    </row>
    <row r="160" spans="25:26" x14ac:dyDescent="0.25">
      <c r="Y160" s="50"/>
      <c r="Z160" s="50"/>
    </row>
    <row r="161" spans="25:26" x14ac:dyDescent="0.25">
      <c r="Y161" s="50"/>
      <c r="Z161" s="50"/>
    </row>
    <row r="162" spans="25:26" x14ac:dyDescent="0.25">
      <c r="Y162" s="50"/>
      <c r="Z162" s="50"/>
    </row>
    <row r="163" spans="25:26" x14ac:dyDescent="0.25">
      <c r="Y163" s="50"/>
      <c r="Z163" s="50"/>
    </row>
    <row r="164" spans="25:26" x14ac:dyDescent="0.25">
      <c r="Y164" s="50"/>
      <c r="Z164" s="50"/>
    </row>
    <row r="165" spans="25:26" x14ac:dyDescent="0.25">
      <c r="Y165" s="50"/>
      <c r="Z165" s="50"/>
    </row>
    <row r="166" spans="25:26" x14ac:dyDescent="0.25">
      <c r="Y166" s="50"/>
      <c r="Z166" s="50"/>
    </row>
    <row r="167" spans="25:26" x14ac:dyDescent="0.25">
      <c r="Y167" s="50"/>
      <c r="Z167" s="50"/>
    </row>
    <row r="168" spans="25:26" x14ac:dyDescent="0.25">
      <c r="Y168" s="50"/>
      <c r="Z168" s="50"/>
    </row>
    <row r="169" spans="25:26" x14ac:dyDescent="0.25">
      <c r="Y169" s="50"/>
      <c r="Z169" s="50"/>
    </row>
    <row r="170" spans="25:26" x14ac:dyDescent="0.25">
      <c r="Y170" s="50"/>
      <c r="Z170" s="50"/>
    </row>
    <row r="171" spans="25:26" x14ac:dyDescent="0.25">
      <c r="Y171" s="50"/>
      <c r="Z171" s="50"/>
    </row>
    <row r="172" spans="25:26" x14ac:dyDescent="0.25">
      <c r="Y172" s="50"/>
      <c r="Z172" s="50"/>
    </row>
    <row r="173" spans="25:26" x14ac:dyDescent="0.25">
      <c r="Y173" s="50"/>
      <c r="Z173" s="50"/>
    </row>
    <row r="174" spans="25:26" x14ac:dyDescent="0.25">
      <c r="Y174" s="50"/>
      <c r="Z174" s="50"/>
    </row>
    <row r="175" spans="25:26" x14ac:dyDescent="0.25">
      <c r="Y175" s="50"/>
      <c r="Z175" s="50"/>
    </row>
    <row r="176" spans="25:26" x14ac:dyDescent="0.25">
      <c r="Y176" s="50"/>
      <c r="Z176" s="50"/>
    </row>
    <row r="177" spans="25:26" x14ac:dyDescent="0.25">
      <c r="Y177" s="50"/>
      <c r="Z177" s="50"/>
    </row>
    <row r="178" spans="25:26" x14ac:dyDescent="0.25">
      <c r="Y178" s="50"/>
      <c r="Z178" s="50"/>
    </row>
    <row r="179" spans="25:26" x14ac:dyDescent="0.25">
      <c r="Y179" s="50"/>
      <c r="Z179" s="50"/>
    </row>
    <row r="180" spans="25:26" x14ac:dyDescent="0.25">
      <c r="Y180" s="50"/>
      <c r="Z180" s="50"/>
    </row>
    <row r="181" spans="25:26" x14ac:dyDescent="0.25">
      <c r="Y181" s="50"/>
      <c r="Z181" s="50"/>
    </row>
    <row r="182" spans="25:26" x14ac:dyDescent="0.25">
      <c r="Y182" s="50"/>
      <c r="Z182" s="50"/>
    </row>
    <row r="183" spans="25:26" x14ac:dyDescent="0.25">
      <c r="Y183" s="50"/>
      <c r="Z183" s="50"/>
    </row>
    <row r="184" spans="25:26" x14ac:dyDescent="0.25">
      <c r="Y184" s="50"/>
      <c r="Z184" s="50"/>
    </row>
    <row r="185" spans="25:26" x14ac:dyDescent="0.25">
      <c r="Y185" s="50"/>
      <c r="Z185" s="50"/>
    </row>
    <row r="186" spans="25:26" x14ac:dyDescent="0.25">
      <c r="Y186" s="50"/>
      <c r="Z186" s="50"/>
    </row>
    <row r="187" spans="25:26" x14ac:dyDescent="0.25">
      <c r="Y187" s="50"/>
      <c r="Z187" s="50"/>
    </row>
    <row r="188" spans="25:26" x14ac:dyDescent="0.25">
      <c r="Y188" s="50"/>
      <c r="Z188" s="50"/>
    </row>
    <row r="189" spans="25:26" x14ac:dyDescent="0.25">
      <c r="Y189" s="50"/>
      <c r="Z189" s="50"/>
    </row>
    <row r="190" spans="25:26" x14ac:dyDescent="0.25">
      <c r="Y190" s="50"/>
      <c r="Z190" s="50"/>
    </row>
    <row r="191" spans="25:26" x14ac:dyDescent="0.25">
      <c r="Y191" s="50"/>
      <c r="Z191" s="50"/>
    </row>
    <row r="192" spans="25:26" x14ac:dyDescent="0.25">
      <c r="Y192" s="50"/>
      <c r="Z192" s="50"/>
    </row>
    <row r="193" spans="25:26" x14ac:dyDescent="0.25">
      <c r="Y193" s="50"/>
      <c r="Z193" s="50"/>
    </row>
    <row r="194" spans="25:26" x14ac:dyDescent="0.25">
      <c r="Y194" s="50"/>
      <c r="Z194" s="50"/>
    </row>
    <row r="195" spans="25:26" x14ac:dyDescent="0.25">
      <c r="Y195" s="50"/>
      <c r="Z195" s="50"/>
    </row>
    <row r="196" spans="25:26" x14ac:dyDescent="0.25">
      <c r="Y196" s="50"/>
      <c r="Z196" s="50"/>
    </row>
    <row r="197" spans="25:26" x14ac:dyDescent="0.25">
      <c r="Y197" s="50"/>
      <c r="Z197" s="50"/>
    </row>
    <row r="198" spans="25:26" x14ac:dyDescent="0.25">
      <c r="Y198" s="50"/>
      <c r="Z198" s="50"/>
    </row>
    <row r="199" spans="25:26" x14ac:dyDescent="0.25">
      <c r="Y199" s="50"/>
      <c r="Z199" s="50"/>
    </row>
    <row r="200" spans="25:26" x14ac:dyDescent="0.25">
      <c r="Y200" s="50"/>
      <c r="Z200" s="50"/>
    </row>
    <row r="201" spans="25:26" x14ac:dyDescent="0.25">
      <c r="Y201" s="50"/>
      <c r="Z201" s="50"/>
    </row>
    <row r="202" spans="25:26" x14ac:dyDescent="0.25">
      <c r="Y202" s="50"/>
      <c r="Z202" s="50"/>
    </row>
    <row r="203" spans="25:26" x14ac:dyDescent="0.25">
      <c r="Y203" s="50"/>
      <c r="Z203" s="50"/>
    </row>
    <row r="204" spans="25:26" x14ac:dyDescent="0.25">
      <c r="Y204" s="50"/>
      <c r="Z204" s="50"/>
    </row>
    <row r="205" spans="25:26" x14ac:dyDescent="0.25">
      <c r="Y205" s="50"/>
      <c r="Z205" s="50"/>
    </row>
    <row r="206" spans="25:26" x14ac:dyDescent="0.25">
      <c r="Y206" s="50"/>
      <c r="Z206" s="50"/>
    </row>
    <row r="207" spans="25:26" x14ac:dyDescent="0.25">
      <c r="Y207" s="50"/>
      <c r="Z207" s="50"/>
    </row>
    <row r="208" spans="25:26" x14ac:dyDescent="0.25">
      <c r="Y208" s="50"/>
      <c r="Z208" s="50"/>
    </row>
    <row r="209" spans="25:26" x14ac:dyDescent="0.25">
      <c r="Y209" s="50"/>
      <c r="Z209" s="50"/>
    </row>
    <row r="210" spans="25:26" x14ac:dyDescent="0.25">
      <c r="Y210" s="50"/>
      <c r="Z210" s="50"/>
    </row>
    <row r="211" spans="25:26" x14ac:dyDescent="0.25">
      <c r="Y211" s="50"/>
      <c r="Z211" s="50"/>
    </row>
    <row r="212" spans="25:26" x14ac:dyDescent="0.25">
      <c r="Y212" s="50"/>
      <c r="Z212" s="50"/>
    </row>
    <row r="213" spans="25:26" x14ac:dyDescent="0.25">
      <c r="Y213" s="50"/>
      <c r="Z213" s="50"/>
    </row>
    <row r="214" spans="25:26" x14ac:dyDescent="0.25">
      <c r="Y214" s="50"/>
      <c r="Z214" s="50"/>
    </row>
    <row r="215" spans="25:26" x14ac:dyDescent="0.25">
      <c r="Y215" s="50"/>
      <c r="Z215" s="50"/>
    </row>
    <row r="216" spans="25:26" x14ac:dyDescent="0.25">
      <c r="Y216" s="50"/>
      <c r="Z216" s="50"/>
    </row>
    <row r="217" spans="25:26" x14ac:dyDescent="0.25">
      <c r="Y217" s="50"/>
      <c r="Z217" s="50"/>
    </row>
    <row r="218" spans="25:26" x14ac:dyDescent="0.25">
      <c r="Y218" s="50"/>
      <c r="Z218" s="50"/>
    </row>
    <row r="219" spans="25:26" x14ac:dyDescent="0.25">
      <c r="Y219" s="50"/>
      <c r="Z219" s="50"/>
    </row>
    <row r="220" spans="25:26" x14ac:dyDescent="0.25">
      <c r="Y220" s="50"/>
      <c r="Z220" s="50"/>
    </row>
    <row r="221" spans="25:26" x14ac:dyDescent="0.25">
      <c r="Y221" s="50"/>
      <c r="Z221" s="50"/>
    </row>
    <row r="222" spans="25:26" x14ac:dyDescent="0.25">
      <c r="Y222" s="50"/>
      <c r="Z222" s="50"/>
    </row>
    <row r="223" spans="25:26" x14ac:dyDescent="0.25">
      <c r="Y223" s="50"/>
      <c r="Z223" s="50"/>
    </row>
    <row r="224" spans="25:26" x14ac:dyDescent="0.25">
      <c r="Y224" s="50"/>
      <c r="Z224" s="50"/>
    </row>
    <row r="225" spans="25:26" x14ac:dyDescent="0.25">
      <c r="Y225" s="50"/>
      <c r="Z225" s="50"/>
    </row>
    <row r="226" spans="25:26" x14ac:dyDescent="0.25">
      <c r="Y226" s="50"/>
      <c r="Z226" s="50"/>
    </row>
    <row r="227" spans="25:26" x14ac:dyDescent="0.25">
      <c r="Y227" s="50"/>
      <c r="Z227" s="50"/>
    </row>
    <row r="228" spans="25:26" x14ac:dyDescent="0.25">
      <c r="Y228" s="50"/>
      <c r="Z228" s="50"/>
    </row>
    <row r="229" spans="25:26" x14ac:dyDescent="0.25">
      <c r="Y229" s="50"/>
      <c r="Z229" s="50"/>
    </row>
    <row r="230" spans="25:26" x14ac:dyDescent="0.25">
      <c r="Y230" s="50"/>
      <c r="Z230" s="50"/>
    </row>
    <row r="231" spans="25:26" x14ac:dyDescent="0.25">
      <c r="Y231" s="50"/>
      <c r="Z231" s="50"/>
    </row>
    <row r="232" spans="25:26" x14ac:dyDescent="0.25">
      <c r="Y232" s="50"/>
      <c r="Z232" s="50"/>
    </row>
    <row r="233" spans="25:26" x14ac:dyDescent="0.25">
      <c r="Y233" s="50"/>
      <c r="Z233" s="50"/>
    </row>
    <row r="234" spans="25:26" x14ac:dyDescent="0.25">
      <c r="Y234" s="50"/>
      <c r="Z234" s="50"/>
    </row>
    <row r="235" spans="25:26" x14ac:dyDescent="0.25">
      <c r="Y235" s="50"/>
      <c r="Z235" s="50"/>
    </row>
    <row r="236" spans="25:26" x14ac:dyDescent="0.25">
      <c r="Y236" s="50"/>
      <c r="Z236" s="50"/>
    </row>
    <row r="237" spans="25:26" x14ac:dyDescent="0.25">
      <c r="Y237" s="50"/>
      <c r="Z237" s="50"/>
    </row>
    <row r="238" spans="25:26" x14ac:dyDescent="0.25">
      <c r="Y238" s="50"/>
      <c r="Z238" s="50"/>
    </row>
    <row r="239" spans="25:26" x14ac:dyDescent="0.25">
      <c r="Y239" s="50"/>
      <c r="Z239" s="50"/>
    </row>
    <row r="240" spans="25:26" x14ac:dyDescent="0.25">
      <c r="Y240" s="50"/>
      <c r="Z240" s="50"/>
    </row>
    <row r="241" spans="25:26" x14ac:dyDescent="0.25">
      <c r="Y241" s="50"/>
      <c r="Z241" s="50"/>
    </row>
    <row r="242" spans="25:26" x14ac:dyDescent="0.25">
      <c r="Y242" s="50"/>
      <c r="Z242" s="50"/>
    </row>
    <row r="243" spans="25:26" x14ac:dyDescent="0.25">
      <c r="Y243" s="50"/>
      <c r="Z243" s="50"/>
    </row>
    <row r="244" spans="25:26" x14ac:dyDescent="0.25">
      <c r="Y244" s="50"/>
      <c r="Z244" s="50"/>
    </row>
    <row r="245" spans="25:26" x14ac:dyDescent="0.25">
      <c r="Y245" s="50"/>
      <c r="Z245" s="50"/>
    </row>
    <row r="246" spans="25:26" x14ac:dyDescent="0.25">
      <c r="Y246" s="50"/>
      <c r="Z246" s="50"/>
    </row>
    <row r="247" spans="25:26" x14ac:dyDescent="0.25">
      <c r="Y247" s="50"/>
      <c r="Z247" s="50"/>
    </row>
    <row r="248" spans="25:26" x14ac:dyDescent="0.25">
      <c r="Y248" s="50"/>
      <c r="Z248" s="50"/>
    </row>
    <row r="249" spans="25:26" x14ac:dyDescent="0.25">
      <c r="Y249" s="50"/>
      <c r="Z249" s="50"/>
    </row>
    <row r="250" spans="25:26" x14ac:dyDescent="0.25">
      <c r="Y250" s="50"/>
      <c r="Z250" s="50"/>
    </row>
    <row r="251" spans="25:26" x14ac:dyDescent="0.25">
      <c r="Y251" s="50"/>
      <c r="Z251" s="50"/>
    </row>
    <row r="252" spans="25:26" x14ac:dyDescent="0.25">
      <c r="Y252" s="50"/>
      <c r="Z252" s="50"/>
    </row>
    <row r="253" spans="25:26" x14ac:dyDescent="0.25">
      <c r="Y253" s="50"/>
      <c r="Z253" s="50"/>
    </row>
    <row r="254" spans="25:26" x14ac:dyDescent="0.25">
      <c r="Y254" s="50"/>
      <c r="Z254" s="50"/>
    </row>
    <row r="255" spans="25:26" x14ac:dyDescent="0.25">
      <c r="Y255" s="50"/>
      <c r="Z255" s="50"/>
    </row>
    <row r="256" spans="25:26" x14ac:dyDescent="0.25">
      <c r="Y256" s="50"/>
      <c r="Z256" s="50"/>
    </row>
    <row r="257" spans="25:26" x14ac:dyDescent="0.25">
      <c r="Y257" s="50"/>
      <c r="Z257" s="50"/>
    </row>
    <row r="258" spans="25:26" x14ac:dyDescent="0.25">
      <c r="Y258" s="50"/>
      <c r="Z258" s="50"/>
    </row>
    <row r="259" spans="25:26" x14ac:dyDescent="0.25">
      <c r="Y259" s="50"/>
      <c r="Z259" s="50"/>
    </row>
    <row r="260" spans="25:26" x14ac:dyDescent="0.25">
      <c r="Y260" s="50"/>
      <c r="Z260" s="50"/>
    </row>
    <row r="261" spans="25:26" x14ac:dyDescent="0.25">
      <c r="Y261" s="50"/>
      <c r="Z261" s="50"/>
    </row>
    <row r="262" spans="25:26" x14ac:dyDescent="0.25">
      <c r="Y262" s="50"/>
      <c r="Z262" s="50"/>
    </row>
    <row r="263" spans="25:26" x14ac:dyDescent="0.25">
      <c r="Y263" s="50"/>
      <c r="Z263" s="50"/>
    </row>
    <row r="264" spans="25:26" x14ac:dyDescent="0.25">
      <c r="Y264" s="50"/>
      <c r="Z264" s="50"/>
    </row>
    <row r="265" spans="25:26" x14ac:dyDescent="0.25">
      <c r="Y265" s="50"/>
      <c r="Z265" s="50"/>
    </row>
    <row r="266" spans="25:26" x14ac:dyDescent="0.25">
      <c r="Y266" s="50"/>
      <c r="Z266" s="50"/>
    </row>
    <row r="267" spans="25:26" x14ac:dyDescent="0.25">
      <c r="Y267" s="50"/>
      <c r="Z267" s="50"/>
    </row>
    <row r="268" spans="25:26" x14ac:dyDescent="0.25">
      <c r="Y268" s="50"/>
      <c r="Z268" s="50"/>
    </row>
    <row r="269" spans="25:26" x14ac:dyDescent="0.25">
      <c r="Y269" s="50"/>
      <c r="Z269" s="50"/>
    </row>
    <row r="270" spans="25:26" x14ac:dyDescent="0.25">
      <c r="Y270" s="50"/>
      <c r="Z270" s="50"/>
    </row>
    <row r="271" spans="25:26" x14ac:dyDescent="0.25">
      <c r="Y271" s="50"/>
      <c r="Z271" s="50"/>
    </row>
    <row r="272" spans="25:26" x14ac:dyDescent="0.25">
      <c r="Y272" s="50"/>
      <c r="Z272" s="50"/>
    </row>
    <row r="273" spans="25:26" x14ac:dyDescent="0.25">
      <c r="Y273" s="50"/>
      <c r="Z273" s="50"/>
    </row>
    <row r="274" spans="25:26" x14ac:dyDescent="0.25">
      <c r="Y274" s="50"/>
      <c r="Z274" s="50"/>
    </row>
    <row r="275" spans="25:26" x14ac:dyDescent="0.25">
      <c r="Y275" s="50"/>
      <c r="Z275" s="50"/>
    </row>
    <row r="276" spans="25:26" x14ac:dyDescent="0.25">
      <c r="Y276" s="50"/>
      <c r="Z276" s="50"/>
    </row>
    <row r="277" spans="25:26" x14ac:dyDescent="0.25">
      <c r="Y277" s="50"/>
      <c r="Z277" s="50"/>
    </row>
    <row r="278" spans="25:26" x14ac:dyDescent="0.25">
      <c r="Y278" s="50"/>
      <c r="Z278" s="50"/>
    </row>
    <row r="279" spans="25:26" x14ac:dyDescent="0.25">
      <c r="Y279" s="50"/>
      <c r="Z279" s="50"/>
    </row>
    <row r="280" spans="25:26" x14ac:dyDescent="0.25">
      <c r="Y280" s="50"/>
      <c r="Z280" s="50"/>
    </row>
    <row r="281" spans="25:26" x14ac:dyDescent="0.25">
      <c r="Y281" s="50"/>
      <c r="Z281" s="50"/>
    </row>
    <row r="282" spans="25:26" x14ac:dyDescent="0.25">
      <c r="Y282" s="50"/>
      <c r="Z282" s="50"/>
    </row>
    <row r="283" spans="25:26" x14ac:dyDescent="0.25">
      <c r="Y283" s="50"/>
      <c r="Z283" s="50"/>
    </row>
    <row r="284" spans="25:26" x14ac:dyDescent="0.25">
      <c r="Y284" s="50"/>
      <c r="Z284" s="50"/>
    </row>
    <row r="285" spans="25:26" x14ac:dyDescent="0.25">
      <c r="Y285" s="50"/>
      <c r="Z285" s="50"/>
    </row>
    <row r="286" spans="25:26" x14ac:dyDescent="0.25">
      <c r="Y286" s="50"/>
      <c r="Z286" s="50"/>
    </row>
    <row r="287" spans="25:26" x14ac:dyDescent="0.25">
      <c r="Y287" s="50"/>
      <c r="Z287" s="50"/>
    </row>
    <row r="288" spans="25:26" x14ac:dyDescent="0.25">
      <c r="Y288" s="50"/>
      <c r="Z288" s="50"/>
    </row>
    <row r="289" spans="25:26" x14ac:dyDescent="0.25">
      <c r="Y289" s="50"/>
      <c r="Z289" s="50"/>
    </row>
    <row r="290" spans="25:26" x14ac:dyDescent="0.25">
      <c r="Y290" s="50"/>
      <c r="Z290" s="50"/>
    </row>
    <row r="291" spans="25:26" x14ac:dyDescent="0.25">
      <c r="Y291" s="50"/>
      <c r="Z291" s="50"/>
    </row>
    <row r="292" spans="25:26" x14ac:dyDescent="0.25">
      <c r="Y292" s="50"/>
      <c r="Z292" s="50"/>
    </row>
    <row r="293" spans="25:26" x14ac:dyDescent="0.25">
      <c r="Y293" s="50"/>
      <c r="Z293" s="50"/>
    </row>
    <row r="294" spans="25:26" x14ac:dyDescent="0.25">
      <c r="Y294" s="50"/>
      <c r="Z294" s="50"/>
    </row>
    <row r="295" spans="25:26" x14ac:dyDescent="0.25">
      <c r="Y295" s="50"/>
      <c r="Z295" s="50"/>
    </row>
    <row r="296" spans="25:26" x14ac:dyDescent="0.25">
      <c r="Y296" s="50"/>
      <c r="Z296" s="50"/>
    </row>
    <row r="297" spans="25:26" x14ac:dyDescent="0.25">
      <c r="Y297" s="50"/>
      <c r="Z297" s="50"/>
    </row>
    <row r="298" spans="25:26" x14ac:dyDescent="0.25">
      <c r="Y298" s="50"/>
      <c r="Z298" s="50"/>
    </row>
    <row r="299" spans="25:26" x14ac:dyDescent="0.25">
      <c r="Y299" s="50"/>
      <c r="Z299" s="50"/>
    </row>
    <row r="300" spans="25:26" x14ac:dyDescent="0.25">
      <c r="Y300" s="50"/>
      <c r="Z300" s="50"/>
    </row>
    <row r="301" spans="25:26" x14ac:dyDescent="0.25">
      <c r="Y301" s="50"/>
      <c r="Z301" s="50"/>
    </row>
    <row r="302" spans="25:26" x14ac:dyDescent="0.25">
      <c r="Y302" s="50"/>
      <c r="Z302" s="50"/>
    </row>
    <row r="303" spans="25:26" x14ac:dyDescent="0.25">
      <c r="Y303" s="50"/>
      <c r="Z303" s="50"/>
    </row>
    <row r="304" spans="25:26" x14ac:dyDescent="0.25">
      <c r="Y304" s="50"/>
      <c r="Z304" s="50"/>
    </row>
    <row r="305" spans="25:26" x14ac:dyDescent="0.25">
      <c r="Y305" s="50"/>
      <c r="Z305" s="50"/>
    </row>
    <row r="306" spans="25:26" x14ac:dyDescent="0.25">
      <c r="Y306" s="50"/>
      <c r="Z306" s="50"/>
    </row>
    <row r="307" spans="25:26" x14ac:dyDescent="0.25">
      <c r="Y307" s="50"/>
      <c r="Z307" s="50"/>
    </row>
    <row r="308" spans="25:26" x14ac:dyDescent="0.25">
      <c r="Y308" s="50"/>
      <c r="Z308" s="50"/>
    </row>
    <row r="309" spans="25:26" x14ac:dyDescent="0.25">
      <c r="Y309" s="50"/>
      <c r="Z309" s="50"/>
    </row>
    <row r="310" spans="25:26" x14ac:dyDescent="0.25">
      <c r="Y310" s="50"/>
      <c r="Z310" s="50"/>
    </row>
    <row r="311" spans="25:26" x14ac:dyDescent="0.25">
      <c r="Y311" s="50"/>
      <c r="Z311" s="50"/>
    </row>
    <row r="312" spans="25:26" x14ac:dyDescent="0.25">
      <c r="Y312" s="50"/>
      <c r="Z312" s="50"/>
    </row>
    <row r="313" spans="25:26" x14ac:dyDescent="0.25">
      <c r="Y313" s="50"/>
      <c r="Z313" s="50"/>
    </row>
    <row r="314" spans="25:26" x14ac:dyDescent="0.25">
      <c r="Y314" s="50"/>
      <c r="Z314" s="50"/>
    </row>
    <row r="315" spans="25:26" x14ac:dyDescent="0.25">
      <c r="Y315" s="50"/>
      <c r="Z315" s="50"/>
    </row>
    <row r="316" spans="25:26" x14ac:dyDescent="0.25">
      <c r="Y316" s="50"/>
      <c r="Z316" s="50"/>
    </row>
    <row r="317" spans="25:26" x14ac:dyDescent="0.25">
      <c r="Y317" s="50"/>
      <c r="Z317" s="50"/>
    </row>
    <row r="318" spans="25:26" x14ac:dyDescent="0.25">
      <c r="Y318" s="50"/>
      <c r="Z318" s="50"/>
    </row>
    <row r="319" spans="25:26" x14ac:dyDescent="0.25">
      <c r="Y319" s="50"/>
      <c r="Z319" s="50"/>
    </row>
    <row r="320" spans="25:26" x14ac:dyDescent="0.25">
      <c r="Y320" s="50"/>
      <c r="Z320" s="50"/>
    </row>
    <row r="321" spans="25:26" x14ac:dyDescent="0.25">
      <c r="Y321" s="50"/>
      <c r="Z321" s="50"/>
    </row>
    <row r="322" spans="25:26" x14ac:dyDescent="0.25">
      <c r="Y322" s="50"/>
      <c r="Z322" s="50"/>
    </row>
    <row r="323" spans="25:26" x14ac:dyDescent="0.25">
      <c r="Y323" s="50"/>
      <c r="Z323" s="50"/>
    </row>
    <row r="324" spans="25:26" x14ac:dyDescent="0.25">
      <c r="Y324" s="50"/>
      <c r="Z324" s="50"/>
    </row>
    <row r="325" spans="25:26" x14ac:dyDescent="0.25">
      <c r="Y325" s="50"/>
      <c r="Z325" s="50"/>
    </row>
    <row r="326" spans="25:26" x14ac:dyDescent="0.25">
      <c r="Y326" s="50"/>
      <c r="Z326" s="50"/>
    </row>
    <row r="327" spans="25:26" x14ac:dyDescent="0.25">
      <c r="Y327" s="50"/>
      <c r="Z327" s="50"/>
    </row>
    <row r="328" spans="25:26" x14ac:dyDescent="0.25">
      <c r="Y328" s="50"/>
      <c r="Z328" s="50"/>
    </row>
    <row r="329" spans="25:26" x14ac:dyDescent="0.25">
      <c r="Y329" s="50"/>
      <c r="Z329" s="50"/>
    </row>
    <row r="330" spans="25:26" x14ac:dyDescent="0.25">
      <c r="Y330" s="50"/>
      <c r="Z330" s="50"/>
    </row>
    <row r="331" spans="25:26" x14ac:dyDescent="0.25">
      <c r="Y331" s="50"/>
      <c r="Z331" s="50"/>
    </row>
    <row r="332" spans="25:26" x14ac:dyDescent="0.25">
      <c r="Y332" s="50"/>
      <c r="Z332" s="50"/>
    </row>
    <row r="333" spans="25:26" x14ac:dyDescent="0.25">
      <c r="Y333" s="50"/>
      <c r="Z333" s="50"/>
    </row>
    <row r="334" spans="25:26" x14ac:dyDescent="0.25">
      <c r="Y334" s="50"/>
      <c r="Z334" s="50"/>
    </row>
    <row r="335" spans="25:26" x14ac:dyDescent="0.25">
      <c r="Y335" s="50"/>
      <c r="Z335" s="50"/>
    </row>
    <row r="336" spans="25:26" x14ac:dyDescent="0.25">
      <c r="Y336" s="50"/>
      <c r="Z336" s="50"/>
    </row>
    <row r="337" spans="25:26" x14ac:dyDescent="0.25">
      <c r="Y337" s="50"/>
      <c r="Z337" s="50"/>
    </row>
    <row r="338" spans="25:26" x14ac:dyDescent="0.25">
      <c r="Y338" s="50"/>
      <c r="Z338" s="50"/>
    </row>
    <row r="339" spans="25:26" x14ac:dyDescent="0.25">
      <c r="Y339" s="50"/>
      <c r="Z339" s="50"/>
    </row>
    <row r="340" spans="25:26" x14ac:dyDescent="0.25">
      <c r="Y340" s="50"/>
      <c r="Z340" s="50"/>
    </row>
    <row r="341" spans="25:26" x14ac:dyDescent="0.25">
      <c r="Y341" s="50"/>
      <c r="Z341" s="50"/>
    </row>
    <row r="342" spans="25:26" x14ac:dyDescent="0.25">
      <c r="Y342" s="50"/>
      <c r="Z342" s="50"/>
    </row>
    <row r="343" spans="25:26" x14ac:dyDescent="0.25">
      <c r="Y343" s="50"/>
      <c r="Z343" s="50"/>
    </row>
    <row r="344" spans="25:26" x14ac:dyDescent="0.25">
      <c r="Y344" s="50"/>
      <c r="Z344" s="50"/>
    </row>
    <row r="345" spans="25:26" x14ac:dyDescent="0.25">
      <c r="Y345" s="50"/>
      <c r="Z345" s="50"/>
    </row>
    <row r="346" spans="25:26" x14ac:dyDescent="0.25">
      <c r="Y346" s="50"/>
      <c r="Z346" s="50"/>
    </row>
    <row r="347" spans="25:26" x14ac:dyDescent="0.25">
      <c r="Y347" s="50"/>
      <c r="Z347" s="50"/>
    </row>
    <row r="348" spans="25:26" x14ac:dyDescent="0.25">
      <c r="Y348" s="50"/>
      <c r="Z348" s="50"/>
    </row>
    <row r="349" spans="25:26" x14ac:dyDescent="0.25">
      <c r="Y349" s="50"/>
      <c r="Z349" s="50"/>
    </row>
    <row r="350" spans="25:26" x14ac:dyDescent="0.25">
      <c r="Y350" s="50"/>
      <c r="Z350" s="50"/>
    </row>
    <row r="351" spans="25:26" x14ac:dyDescent="0.25">
      <c r="Y351" s="50"/>
      <c r="Z351" s="50"/>
    </row>
    <row r="352" spans="25:26" x14ac:dyDescent="0.25">
      <c r="Y352" s="50"/>
      <c r="Z352" s="50"/>
    </row>
    <row r="353" spans="25:26" x14ac:dyDescent="0.25">
      <c r="Y353" s="50"/>
      <c r="Z353" s="50"/>
    </row>
    <row r="354" spans="25:26" x14ac:dyDescent="0.25">
      <c r="Y354" s="50"/>
      <c r="Z354" s="50"/>
    </row>
    <row r="355" spans="25:26" x14ac:dyDescent="0.25">
      <c r="Y355" s="50"/>
      <c r="Z355" s="50"/>
    </row>
    <row r="356" spans="25:26" x14ac:dyDescent="0.25">
      <c r="Y356" s="50"/>
      <c r="Z356" s="50"/>
    </row>
    <row r="357" spans="25:26" x14ac:dyDescent="0.25">
      <c r="Y357" s="50"/>
      <c r="Z357" s="50"/>
    </row>
    <row r="358" spans="25:26" x14ac:dyDescent="0.25">
      <c r="Y358" s="50"/>
      <c r="Z358" s="50"/>
    </row>
    <row r="359" spans="25:26" x14ac:dyDescent="0.25">
      <c r="Y359" s="50"/>
      <c r="Z359" s="50"/>
    </row>
    <row r="360" spans="25:26" x14ac:dyDescent="0.25">
      <c r="Y360" s="50"/>
      <c r="Z360" s="50"/>
    </row>
    <row r="361" spans="25:26" x14ac:dyDescent="0.25">
      <c r="Y361" s="50"/>
      <c r="Z361" s="50"/>
    </row>
    <row r="362" spans="25:26" x14ac:dyDescent="0.25">
      <c r="Y362" s="50"/>
      <c r="Z362" s="50"/>
    </row>
    <row r="363" spans="25:26" x14ac:dyDescent="0.25">
      <c r="Y363" s="50"/>
      <c r="Z363" s="50"/>
    </row>
    <row r="364" spans="25:26" x14ac:dyDescent="0.25">
      <c r="Y364" s="50"/>
      <c r="Z364" s="50"/>
    </row>
    <row r="365" spans="25:26" x14ac:dyDescent="0.25">
      <c r="Y365" s="50"/>
      <c r="Z365" s="50"/>
    </row>
    <row r="366" spans="25:26" x14ac:dyDescent="0.25">
      <c r="Y366" s="50"/>
      <c r="Z366" s="50"/>
    </row>
    <row r="367" spans="25:26" x14ac:dyDescent="0.25">
      <c r="Y367" s="50"/>
      <c r="Z367" s="50"/>
    </row>
    <row r="368" spans="25:26" x14ac:dyDescent="0.25">
      <c r="Y368" s="50"/>
      <c r="Z368" s="50"/>
    </row>
    <row r="369" spans="25:26" x14ac:dyDescent="0.25">
      <c r="Y369" s="50"/>
      <c r="Z369" s="50"/>
    </row>
    <row r="370" spans="25:26" x14ac:dyDescent="0.25">
      <c r="Y370" s="50"/>
      <c r="Z370" s="50"/>
    </row>
    <row r="371" spans="25:26" x14ac:dyDescent="0.25">
      <c r="Y371" s="50"/>
      <c r="Z371" s="50"/>
    </row>
    <row r="372" spans="25:26" x14ac:dyDescent="0.25">
      <c r="Y372" s="50"/>
      <c r="Z372" s="50"/>
    </row>
    <row r="373" spans="25:26" x14ac:dyDescent="0.25">
      <c r="Y373" s="50"/>
      <c r="Z373" s="50"/>
    </row>
    <row r="374" spans="25:26" x14ac:dyDescent="0.25">
      <c r="Y374" s="50"/>
      <c r="Z374" s="50"/>
    </row>
    <row r="375" spans="25:26" x14ac:dyDescent="0.25">
      <c r="Y375" s="50"/>
      <c r="Z375" s="50"/>
    </row>
    <row r="376" spans="25:26" x14ac:dyDescent="0.25">
      <c r="Y376" s="50"/>
      <c r="Z376" s="50"/>
    </row>
    <row r="377" spans="25:26" x14ac:dyDescent="0.25">
      <c r="Y377" s="50"/>
      <c r="Z377" s="50"/>
    </row>
    <row r="378" spans="25:26" x14ac:dyDescent="0.25">
      <c r="Y378" s="50"/>
      <c r="Z378" s="50"/>
    </row>
    <row r="379" spans="25:26" x14ac:dyDescent="0.25">
      <c r="Y379" s="50"/>
      <c r="Z379" s="50"/>
    </row>
    <row r="380" spans="25:26" x14ac:dyDescent="0.25">
      <c r="Y380" s="50"/>
      <c r="Z380" s="50"/>
    </row>
    <row r="381" spans="25:26" x14ac:dyDescent="0.25">
      <c r="Y381" s="50"/>
      <c r="Z381" s="50"/>
    </row>
    <row r="382" spans="25:26" x14ac:dyDescent="0.25">
      <c r="Y382" s="50"/>
      <c r="Z382" s="50"/>
    </row>
    <row r="383" spans="25:26" x14ac:dyDescent="0.25">
      <c r="Y383" s="50"/>
      <c r="Z383" s="50"/>
    </row>
    <row r="384" spans="25:26" x14ac:dyDescent="0.25">
      <c r="Y384" s="50"/>
      <c r="Z384" s="50"/>
    </row>
    <row r="385" spans="25:26" x14ac:dyDescent="0.25">
      <c r="Y385" s="50"/>
      <c r="Z385" s="50"/>
    </row>
    <row r="386" spans="25:26" x14ac:dyDescent="0.25">
      <c r="Y386" s="50"/>
      <c r="Z386" s="50"/>
    </row>
    <row r="387" spans="25:26" x14ac:dyDescent="0.25">
      <c r="Y387" s="50"/>
      <c r="Z387" s="50"/>
    </row>
    <row r="388" spans="25:26" x14ac:dyDescent="0.25">
      <c r="Y388" s="50"/>
      <c r="Z388" s="50"/>
    </row>
    <row r="389" spans="25:26" x14ac:dyDescent="0.25">
      <c r="Y389" s="50"/>
      <c r="Z389" s="50"/>
    </row>
    <row r="390" spans="25:26" x14ac:dyDescent="0.25">
      <c r="Y390" s="50"/>
      <c r="Z390" s="50"/>
    </row>
    <row r="391" spans="25:26" x14ac:dyDescent="0.25">
      <c r="Y391" s="50"/>
      <c r="Z391" s="50"/>
    </row>
    <row r="392" spans="25:26" x14ac:dyDescent="0.25">
      <c r="Y392" s="50"/>
      <c r="Z392" s="50"/>
    </row>
    <row r="393" spans="25:26" x14ac:dyDescent="0.25">
      <c r="Y393" s="50"/>
      <c r="Z393" s="50"/>
    </row>
    <row r="394" spans="25:26" x14ac:dyDescent="0.25">
      <c r="Y394" s="50"/>
      <c r="Z394" s="50"/>
    </row>
    <row r="395" spans="25:26" x14ac:dyDescent="0.25">
      <c r="Y395" s="50"/>
      <c r="Z395" s="50"/>
    </row>
    <row r="396" spans="25:26" x14ac:dyDescent="0.25">
      <c r="Y396" s="50"/>
      <c r="Z396" s="50"/>
    </row>
    <row r="397" spans="25:26" x14ac:dyDescent="0.25">
      <c r="Y397" s="50"/>
      <c r="Z397" s="50"/>
    </row>
    <row r="398" spans="25:26" x14ac:dyDescent="0.25">
      <c r="Y398" s="50"/>
      <c r="Z398" s="50"/>
    </row>
    <row r="399" spans="25:26" x14ac:dyDescent="0.25">
      <c r="Y399" s="50"/>
      <c r="Z399" s="50"/>
    </row>
    <row r="400" spans="25:26" x14ac:dyDescent="0.25">
      <c r="Y400" s="50"/>
      <c r="Z400" s="50"/>
    </row>
    <row r="401" spans="25:26" x14ac:dyDescent="0.25">
      <c r="Y401" s="50"/>
      <c r="Z401" s="50"/>
    </row>
    <row r="402" spans="25:26" x14ac:dyDescent="0.25">
      <c r="Y402" s="50"/>
      <c r="Z402" s="50"/>
    </row>
    <row r="403" spans="25:26" x14ac:dyDescent="0.25">
      <c r="Y403" s="50"/>
      <c r="Z403" s="50"/>
    </row>
    <row r="404" spans="25:26" x14ac:dyDescent="0.25">
      <c r="Y404" s="50"/>
      <c r="Z404" s="50"/>
    </row>
    <row r="405" spans="25:26" x14ac:dyDescent="0.25">
      <c r="Y405" s="50"/>
      <c r="Z405" s="50"/>
    </row>
    <row r="406" spans="25:26" x14ac:dyDescent="0.25">
      <c r="Y406" s="50"/>
      <c r="Z406" s="50"/>
    </row>
    <row r="407" spans="25:26" x14ac:dyDescent="0.25">
      <c r="Y407" s="50"/>
      <c r="Z407" s="50"/>
    </row>
    <row r="408" spans="25:26" x14ac:dyDescent="0.25">
      <c r="Y408" s="50"/>
      <c r="Z408" s="50"/>
    </row>
    <row r="409" spans="25:26" x14ac:dyDescent="0.25">
      <c r="Y409" s="50"/>
      <c r="Z409" s="50"/>
    </row>
    <row r="410" spans="25:26" x14ac:dyDescent="0.25">
      <c r="Y410" s="50"/>
      <c r="Z410" s="50"/>
    </row>
    <row r="411" spans="25:26" x14ac:dyDescent="0.25">
      <c r="Y411" s="50"/>
      <c r="Z411" s="50"/>
    </row>
    <row r="412" spans="25:26" x14ac:dyDescent="0.25">
      <c r="Y412" s="50"/>
      <c r="Z412" s="50"/>
    </row>
    <row r="413" spans="25:26" x14ac:dyDescent="0.25">
      <c r="Y413" s="50"/>
      <c r="Z413" s="50"/>
    </row>
    <row r="414" spans="25:26" x14ac:dyDescent="0.25">
      <c r="Y414" s="50"/>
      <c r="Z414" s="50"/>
    </row>
    <row r="415" spans="25:26" x14ac:dyDescent="0.25">
      <c r="Y415" s="50"/>
      <c r="Z415" s="50"/>
    </row>
    <row r="416" spans="25:26" x14ac:dyDescent="0.25">
      <c r="Y416" s="50"/>
      <c r="Z416" s="50"/>
    </row>
    <row r="417" spans="25:26" x14ac:dyDescent="0.25">
      <c r="Y417" s="50"/>
      <c r="Z417" s="50"/>
    </row>
    <row r="418" spans="25:26" x14ac:dyDescent="0.25">
      <c r="Y418" s="50"/>
      <c r="Z418" s="50"/>
    </row>
    <row r="419" spans="25:26" x14ac:dyDescent="0.25">
      <c r="Y419" s="50"/>
      <c r="Z419" s="50"/>
    </row>
    <row r="420" spans="25:26" x14ac:dyDescent="0.25">
      <c r="Y420" s="50"/>
      <c r="Z420" s="50"/>
    </row>
    <row r="421" spans="25:26" x14ac:dyDescent="0.25">
      <c r="Y421" s="50"/>
      <c r="Z421" s="50"/>
    </row>
    <row r="422" spans="25:26" x14ac:dyDescent="0.25">
      <c r="Y422" s="50"/>
      <c r="Z422" s="50"/>
    </row>
    <row r="423" spans="25:26" x14ac:dyDescent="0.25">
      <c r="Y423" s="50"/>
      <c r="Z423" s="50"/>
    </row>
    <row r="424" spans="25:26" x14ac:dyDescent="0.25">
      <c r="Y424" s="50"/>
      <c r="Z424" s="50"/>
    </row>
    <row r="425" spans="25:26" x14ac:dyDescent="0.25">
      <c r="Y425" s="50"/>
      <c r="Z425" s="50"/>
    </row>
    <row r="426" spans="25:26" x14ac:dyDescent="0.25">
      <c r="Y426" s="50"/>
      <c r="Z426" s="50"/>
    </row>
    <row r="427" spans="25:26" x14ac:dyDescent="0.25">
      <c r="Y427" s="50"/>
      <c r="Z427" s="50"/>
    </row>
    <row r="428" spans="25:26" x14ac:dyDescent="0.25">
      <c r="Y428" s="50"/>
      <c r="Z428" s="50"/>
    </row>
    <row r="429" spans="25:26" x14ac:dyDescent="0.25">
      <c r="Y429" s="50"/>
      <c r="Z429" s="50"/>
    </row>
    <row r="430" spans="25:26" x14ac:dyDescent="0.25">
      <c r="Y430" s="50"/>
      <c r="Z430" s="50"/>
    </row>
    <row r="431" spans="25:26" x14ac:dyDescent="0.25">
      <c r="Y431" s="50"/>
      <c r="Z431" s="50"/>
    </row>
    <row r="432" spans="25:26" x14ac:dyDescent="0.25">
      <c r="Y432" s="50"/>
      <c r="Z432" s="50"/>
    </row>
    <row r="433" spans="25:26" x14ac:dyDescent="0.25">
      <c r="Y433" s="50"/>
      <c r="Z433" s="50"/>
    </row>
    <row r="434" spans="25:26" x14ac:dyDescent="0.25">
      <c r="Y434" s="50"/>
      <c r="Z434" s="50"/>
    </row>
    <row r="435" spans="25:26" x14ac:dyDescent="0.25">
      <c r="Y435" s="50"/>
      <c r="Z435" s="50"/>
    </row>
    <row r="436" spans="25:26" x14ac:dyDescent="0.25">
      <c r="Y436" s="50"/>
      <c r="Z436" s="50"/>
    </row>
    <row r="437" spans="25:26" x14ac:dyDescent="0.25">
      <c r="Y437" s="50"/>
      <c r="Z437" s="50"/>
    </row>
    <row r="438" spans="25:26" x14ac:dyDescent="0.25">
      <c r="Y438" s="50"/>
      <c r="Z438" s="50"/>
    </row>
    <row r="439" spans="25:26" x14ac:dyDescent="0.25">
      <c r="Y439" s="50"/>
      <c r="Z439" s="50"/>
    </row>
    <row r="440" spans="25:26" x14ac:dyDescent="0.25">
      <c r="Y440" s="50"/>
      <c r="Z440" s="50"/>
    </row>
    <row r="441" spans="25:26" x14ac:dyDescent="0.25">
      <c r="Y441" s="50"/>
      <c r="Z441" s="50"/>
    </row>
    <row r="442" spans="25:26" x14ac:dyDescent="0.25">
      <c r="Y442" s="50"/>
      <c r="Z442" s="50"/>
    </row>
    <row r="443" spans="25:26" x14ac:dyDescent="0.25">
      <c r="Y443" s="50"/>
      <c r="Z443" s="50"/>
    </row>
    <row r="444" spans="25:26" x14ac:dyDescent="0.25">
      <c r="Y444" s="50"/>
      <c r="Z444" s="50"/>
    </row>
    <row r="445" spans="25:26" x14ac:dyDescent="0.25">
      <c r="Y445" s="50"/>
      <c r="Z445" s="50"/>
    </row>
    <row r="446" spans="25:26" x14ac:dyDescent="0.25">
      <c r="Y446" s="50"/>
      <c r="Z446" s="50"/>
    </row>
    <row r="447" spans="25:26" x14ac:dyDescent="0.25">
      <c r="Y447" s="50"/>
      <c r="Z447" s="50"/>
    </row>
    <row r="448" spans="25:26" x14ac:dyDescent="0.25">
      <c r="Y448" s="50"/>
      <c r="Z448" s="50"/>
    </row>
    <row r="449" spans="25:26" x14ac:dyDescent="0.25">
      <c r="Y449" s="50"/>
      <c r="Z449" s="50"/>
    </row>
    <row r="450" spans="25:26" x14ac:dyDescent="0.25">
      <c r="Y450" s="50"/>
      <c r="Z450" s="50"/>
    </row>
    <row r="451" spans="25:26" x14ac:dyDescent="0.25">
      <c r="Y451" s="50"/>
      <c r="Z451" s="50"/>
    </row>
    <row r="452" spans="25:26" x14ac:dyDescent="0.25">
      <c r="Y452" s="50"/>
      <c r="Z452" s="50"/>
    </row>
    <row r="453" spans="25:26" x14ac:dyDescent="0.25">
      <c r="Y453" s="50"/>
      <c r="Z453" s="50"/>
    </row>
    <row r="454" spans="25:26" x14ac:dyDescent="0.25">
      <c r="Y454" s="50"/>
      <c r="Z454" s="50"/>
    </row>
    <row r="455" spans="25:26" x14ac:dyDescent="0.25">
      <c r="Y455" s="50"/>
      <c r="Z455" s="50"/>
    </row>
    <row r="456" spans="25:26" x14ac:dyDescent="0.25">
      <c r="Y456" s="50"/>
      <c r="Z456" s="50"/>
    </row>
    <row r="457" spans="25:26" x14ac:dyDescent="0.25">
      <c r="Y457" s="50"/>
      <c r="Z457" s="50"/>
    </row>
    <row r="458" spans="25:26" x14ac:dyDescent="0.25">
      <c r="Y458" s="50"/>
      <c r="Z458" s="50"/>
    </row>
    <row r="459" spans="25:26" x14ac:dyDescent="0.25">
      <c r="Y459" s="50"/>
      <c r="Z459" s="50"/>
    </row>
    <row r="460" spans="25:26" x14ac:dyDescent="0.25">
      <c r="Y460" s="50"/>
      <c r="Z460" s="50"/>
    </row>
    <row r="461" spans="25:26" x14ac:dyDescent="0.25">
      <c r="Y461" s="50"/>
      <c r="Z461" s="50"/>
    </row>
    <row r="462" spans="25:26" x14ac:dyDescent="0.25">
      <c r="Y462" s="50"/>
      <c r="Z462" s="50"/>
    </row>
    <row r="463" spans="25:26" x14ac:dyDescent="0.25">
      <c r="Y463" s="50"/>
      <c r="Z463" s="50"/>
    </row>
    <row r="464" spans="25:26" x14ac:dyDescent="0.25">
      <c r="Y464" s="50"/>
      <c r="Z464" s="50"/>
    </row>
    <row r="465" spans="25:26" x14ac:dyDescent="0.25">
      <c r="Y465" s="50"/>
      <c r="Z465" s="50"/>
    </row>
    <row r="466" spans="25:26" x14ac:dyDescent="0.25">
      <c r="Y466" s="50"/>
      <c r="Z466" s="50"/>
    </row>
    <row r="467" spans="25:26" x14ac:dyDescent="0.25">
      <c r="Y467" s="50"/>
      <c r="Z467" s="50"/>
    </row>
    <row r="468" spans="25:26" x14ac:dyDescent="0.25">
      <c r="Y468" s="50"/>
      <c r="Z468" s="50"/>
    </row>
    <row r="469" spans="25:26" x14ac:dyDescent="0.25">
      <c r="Y469" s="50"/>
      <c r="Z469" s="50"/>
    </row>
    <row r="470" spans="25:26" x14ac:dyDescent="0.25">
      <c r="Y470" s="50"/>
      <c r="Z470" s="50"/>
    </row>
    <row r="471" spans="25:26" x14ac:dyDescent="0.25">
      <c r="Y471" s="50"/>
      <c r="Z471" s="50"/>
    </row>
    <row r="472" spans="25:26" x14ac:dyDescent="0.25">
      <c r="Y472" s="50"/>
      <c r="Z472" s="50"/>
    </row>
    <row r="473" spans="25:26" x14ac:dyDescent="0.25">
      <c r="Y473" s="50"/>
      <c r="Z473" s="50"/>
    </row>
    <row r="474" spans="25:26" x14ac:dyDescent="0.25">
      <c r="Y474" s="50"/>
      <c r="Z474" s="50"/>
    </row>
    <row r="475" spans="25:26" x14ac:dyDescent="0.25">
      <c r="Y475" s="50"/>
      <c r="Z475" s="50"/>
    </row>
    <row r="476" spans="25:26" x14ac:dyDescent="0.25">
      <c r="Y476" s="50"/>
      <c r="Z476" s="50"/>
    </row>
    <row r="477" spans="25:26" x14ac:dyDescent="0.25">
      <c r="Y477" s="50"/>
      <c r="Z477" s="50"/>
    </row>
    <row r="478" spans="25:26" x14ac:dyDescent="0.25">
      <c r="Y478" s="50"/>
      <c r="Z478" s="50"/>
    </row>
    <row r="479" spans="25:26" x14ac:dyDescent="0.25">
      <c r="Y479" s="50"/>
      <c r="Z479" s="50"/>
    </row>
    <row r="480" spans="25:26" x14ac:dyDescent="0.25">
      <c r="Y480" s="50"/>
      <c r="Z480" s="50"/>
    </row>
    <row r="481" spans="25:26" x14ac:dyDescent="0.25">
      <c r="Y481" s="50"/>
      <c r="Z481" s="50"/>
    </row>
    <row r="482" spans="25:26" x14ac:dyDescent="0.25">
      <c r="Y482" s="50"/>
      <c r="Z482" s="50"/>
    </row>
    <row r="483" spans="25:26" x14ac:dyDescent="0.25">
      <c r="Y483" s="50"/>
      <c r="Z483" s="50"/>
    </row>
    <row r="484" spans="25:26" x14ac:dyDescent="0.25">
      <c r="Y484" s="50"/>
      <c r="Z484" s="50"/>
    </row>
    <row r="485" spans="25:26" x14ac:dyDescent="0.25">
      <c r="Y485" s="50"/>
      <c r="Z485" s="50"/>
    </row>
    <row r="486" spans="25:26" x14ac:dyDescent="0.25">
      <c r="Y486" s="50"/>
      <c r="Z486" s="50"/>
    </row>
    <row r="487" spans="25:26" x14ac:dyDescent="0.25">
      <c r="Y487" s="50"/>
      <c r="Z487" s="50"/>
    </row>
    <row r="488" spans="25:26" x14ac:dyDescent="0.25">
      <c r="Y488" s="50"/>
      <c r="Z488" s="50"/>
    </row>
    <row r="489" spans="25:26" x14ac:dyDescent="0.25">
      <c r="Y489" s="50"/>
      <c r="Z489" s="50"/>
    </row>
    <row r="490" spans="25:26" x14ac:dyDescent="0.25">
      <c r="Y490" s="50"/>
      <c r="Z490" s="50"/>
    </row>
    <row r="491" spans="25:26" x14ac:dyDescent="0.25">
      <c r="Y491" s="50"/>
      <c r="Z491" s="50"/>
    </row>
    <row r="492" spans="25:26" x14ac:dyDescent="0.25">
      <c r="Y492" s="50"/>
      <c r="Z492" s="50"/>
    </row>
    <row r="493" spans="25:26" x14ac:dyDescent="0.25">
      <c r="Y493" s="50"/>
      <c r="Z493" s="50"/>
    </row>
    <row r="494" spans="25:26" x14ac:dyDescent="0.25">
      <c r="Y494" s="50"/>
      <c r="Z494" s="50"/>
    </row>
    <row r="495" spans="25:26" x14ac:dyDescent="0.25">
      <c r="Y495" s="50"/>
      <c r="Z495" s="50"/>
    </row>
    <row r="496" spans="25:26" x14ac:dyDescent="0.25">
      <c r="Y496" s="50"/>
      <c r="Z496" s="50"/>
    </row>
    <row r="497" spans="25:26" x14ac:dyDescent="0.25">
      <c r="Y497" s="50"/>
      <c r="Z497" s="50"/>
    </row>
    <row r="498" spans="25:26" x14ac:dyDescent="0.25">
      <c r="Y498" s="50"/>
      <c r="Z498" s="50"/>
    </row>
    <row r="499" spans="25:26" x14ac:dyDescent="0.25">
      <c r="Y499" s="50"/>
      <c r="Z499" s="50"/>
    </row>
    <row r="500" spans="25:26" x14ac:dyDescent="0.25">
      <c r="Y500" s="50"/>
      <c r="Z500" s="50"/>
    </row>
    <row r="501" spans="25:26" x14ac:dyDescent="0.25">
      <c r="Y501" s="50"/>
      <c r="Z501" s="50"/>
    </row>
    <row r="502" spans="25:26" x14ac:dyDescent="0.25">
      <c r="Y502" s="50"/>
      <c r="Z502" s="50"/>
    </row>
    <row r="503" spans="25:26" x14ac:dyDescent="0.25">
      <c r="Y503" s="50"/>
      <c r="Z503" s="50"/>
    </row>
    <row r="504" spans="25:26" x14ac:dyDescent="0.25">
      <c r="Y504" s="50"/>
      <c r="Z504" s="50"/>
    </row>
    <row r="505" spans="25:26" x14ac:dyDescent="0.25">
      <c r="Y505" s="50"/>
      <c r="Z505" s="50"/>
    </row>
    <row r="506" spans="25:26" x14ac:dyDescent="0.25">
      <c r="Y506" s="50"/>
      <c r="Z506" s="50"/>
    </row>
    <row r="507" spans="25:26" x14ac:dyDescent="0.25">
      <c r="Y507" s="50"/>
      <c r="Z507" s="50"/>
    </row>
    <row r="508" spans="25:26" x14ac:dyDescent="0.25">
      <c r="Y508" s="50"/>
      <c r="Z508" s="50"/>
    </row>
    <row r="509" spans="25:26" x14ac:dyDescent="0.25">
      <c r="Y509" s="50"/>
      <c r="Z509" s="50"/>
    </row>
    <row r="510" spans="25:26" x14ac:dyDescent="0.25">
      <c r="Y510" s="50"/>
      <c r="Z510" s="50"/>
    </row>
    <row r="511" spans="25:26" x14ac:dyDescent="0.25">
      <c r="Y511" s="50"/>
      <c r="Z511" s="50"/>
    </row>
    <row r="512" spans="25:26" x14ac:dyDescent="0.25">
      <c r="Y512" s="50"/>
      <c r="Z512" s="50"/>
    </row>
    <row r="513" spans="25:26" x14ac:dyDescent="0.25">
      <c r="Y513" s="50"/>
      <c r="Z513" s="50"/>
    </row>
    <row r="514" spans="25:26" x14ac:dyDescent="0.25">
      <c r="Y514" s="50"/>
      <c r="Z514" s="50"/>
    </row>
    <row r="515" spans="25:26" x14ac:dyDescent="0.25">
      <c r="Y515" s="50"/>
      <c r="Z515" s="50"/>
    </row>
    <row r="516" spans="25:26" x14ac:dyDescent="0.25">
      <c r="Y516" s="50"/>
      <c r="Z516" s="50"/>
    </row>
    <row r="517" spans="25:26" x14ac:dyDescent="0.25">
      <c r="Y517" s="50"/>
      <c r="Z517" s="50"/>
    </row>
    <row r="518" spans="25:26" x14ac:dyDescent="0.25">
      <c r="Y518" s="50"/>
      <c r="Z518" s="50"/>
    </row>
    <row r="519" spans="25:26" x14ac:dyDescent="0.25">
      <c r="Y519" s="50"/>
      <c r="Z519" s="50"/>
    </row>
    <row r="520" spans="25:26" x14ac:dyDescent="0.25">
      <c r="Y520" s="50"/>
      <c r="Z520" s="50"/>
    </row>
    <row r="521" spans="25:26" x14ac:dyDescent="0.25">
      <c r="Y521" s="50"/>
      <c r="Z521" s="50"/>
    </row>
    <row r="522" spans="25:26" x14ac:dyDescent="0.25">
      <c r="Y522" s="50"/>
      <c r="Z522" s="50"/>
    </row>
    <row r="523" spans="25:26" x14ac:dyDescent="0.25">
      <c r="Y523" s="50"/>
      <c r="Z523" s="50"/>
    </row>
    <row r="524" spans="25:26" x14ac:dyDescent="0.25">
      <c r="Y524" s="50"/>
      <c r="Z524" s="50"/>
    </row>
    <row r="525" spans="25:26" x14ac:dyDescent="0.25">
      <c r="Y525" s="50"/>
      <c r="Z525" s="50"/>
    </row>
    <row r="526" spans="25:26" x14ac:dyDescent="0.25">
      <c r="Y526" s="50"/>
      <c r="Z526" s="50"/>
    </row>
    <row r="527" spans="25:26" x14ac:dyDescent="0.25">
      <c r="Y527" s="50"/>
      <c r="Z527" s="50"/>
    </row>
    <row r="528" spans="25:26" x14ac:dyDescent="0.25">
      <c r="Y528" s="50"/>
      <c r="Z528" s="50"/>
    </row>
    <row r="529" spans="25:26" x14ac:dyDescent="0.25">
      <c r="Y529" s="50"/>
      <c r="Z529" s="50"/>
    </row>
    <row r="530" spans="25:26" x14ac:dyDescent="0.25">
      <c r="Y530" s="50"/>
      <c r="Z530" s="50"/>
    </row>
    <row r="531" spans="25:26" x14ac:dyDescent="0.25">
      <c r="Y531" s="50"/>
      <c r="Z531" s="50"/>
    </row>
    <row r="532" spans="25:26" x14ac:dyDescent="0.25">
      <c r="Y532" s="50"/>
      <c r="Z532" s="50"/>
    </row>
    <row r="533" spans="25:26" x14ac:dyDescent="0.25">
      <c r="Y533" s="50"/>
      <c r="Z533" s="50"/>
    </row>
    <row r="534" spans="25:26" x14ac:dyDescent="0.25">
      <c r="Y534" s="50"/>
      <c r="Z534" s="50"/>
    </row>
    <row r="535" spans="25:26" x14ac:dyDescent="0.25">
      <c r="Y535" s="50"/>
      <c r="Z535" s="50"/>
    </row>
    <row r="536" spans="25:26" x14ac:dyDescent="0.25">
      <c r="Y536" s="50"/>
      <c r="Z536" s="50"/>
    </row>
    <row r="537" spans="25:26" x14ac:dyDescent="0.25">
      <c r="Y537" s="50"/>
      <c r="Z537" s="50"/>
    </row>
    <row r="538" spans="25:26" x14ac:dyDescent="0.25">
      <c r="Y538" s="50"/>
      <c r="Z538" s="50"/>
    </row>
    <row r="539" spans="25:26" x14ac:dyDescent="0.25">
      <c r="Y539" s="50"/>
      <c r="Z539" s="50"/>
    </row>
    <row r="540" spans="25:26" x14ac:dyDescent="0.25">
      <c r="Y540" s="50"/>
      <c r="Z540" s="50"/>
    </row>
    <row r="541" spans="25:26" x14ac:dyDescent="0.25">
      <c r="Y541" s="50"/>
      <c r="Z541" s="50"/>
    </row>
    <row r="542" spans="25:26" x14ac:dyDescent="0.25">
      <c r="Y542" s="50"/>
      <c r="Z542" s="50"/>
    </row>
    <row r="543" spans="25:26" x14ac:dyDescent="0.25">
      <c r="Y543" s="50"/>
      <c r="Z543" s="50"/>
    </row>
    <row r="544" spans="25:26" x14ac:dyDescent="0.25">
      <c r="Y544" s="50"/>
      <c r="Z544" s="50"/>
    </row>
    <row r="545" spans="25:26" x14ac:dyDescent="0.25">
      <c r="Y545" s="50"/>
      <c r="Z545" s="50"/>
    </row>
    <row r="546" spans="25:26" x14ac:dyDescent="0.25">
      <c r="Y546" s="50"/>
      <c r="Z546" s="50"/>
    </row>
    <row r="547" spans="25:26" x14ac:dyDescent="0.25">
      <c r="Y547" s="50"/>
      <c r="Z547" s="50"/>
    </row>
    <row r="548" spans="25:26" x14ac:dyDescent="0.25">
      <c r="Y548" s="50"/>
      <c r="Z548" s="50"/>
    </row>
    <row r="549" spans="25:26" x14ac:dyDescent="0.25">
      <c r="Y549" s="50"/>
      <c r="Z549" s="50"/>
    </row>
    <row r="550" spans="25:26" x14ac:dyDescent="0.25">
      <c r="Y550" s="50"/>
      <c r="Z550" s="50"/>
    </row>
    <row r="551" spans="25:26" x14ac:dyDescent="0.25">
      <c r="Y551" s="50"/>
      <c r="Z551" s="50"/>
    </row>
    <row r="552" spans="25:26" x14ac:dyDescent="0.25">
      <c r="Y552" s="50"/>
      <c r="Z552" s="50"/>
    </row>
    <row r="553" spans="25:26" x14ac:dyDescent="0.25">
      <c r="Y553" s="50"/>
      <c r="Z553" s="50"/>
    </row>
    <row r="554" spans="25:26" x14ac:dyDescent="0.25">
      <c r="Y554" s="50"/>
      <c r="Z554" s="50"/>
    </row>
    <row r="555" spans="25:26" x14ac:dyDescent="0.25">
      <c r="Y555" s="50"/>
      <c r="Z555" s="50"/>
    </row>
    <row r="556" spans="25:26" x14ac:dyDescent="0.25">
      <c r="Y556" s="50"/>
      <c r="Z556" s="50"/>
    </row>
    <row r="557" spans="25:26" x14ac:dyDescent="0.25">
      <c r="Y557" s="50"/>
      <c r="Z557" s="50"/>
    </row>
    <row r="558" spans="25:26" x14ac:dyDescent="0.25">
      <c r="Y558" s="50"/>
      <c r="Z558" s="50"/>
    </row>
    <row r="559" spans="25:26" x14ac:dyDescent="0.25">
      <c r="Y559" s="50"/>
      <c r="Z559" s="50"/>
    </row>
    <row r="560" spans="25:26" x14ac:dyDescent="0.25">
      <c r="Y560" s="50"/>
      <c r="Z560" s="50"/>
    </row>
    <row r="561" spans="25:26" x14ac:dyDescent="0.25">
      <c r="Y561" s="50"/>
      <c r="Z561" s="50"/>
    </row>
    <row r="562" spans="25:26" x14ac:dyDescent="0.25">
      <c r="Y562" s="50"/>
      <c r="Z562" s="50"/>
    </row>
    <row r="563" spans="25:26" x14ac:dyDescent="0.25">
      <c r="Y563" s="50"/>
      <c r="Z563" s="50"/>
    </row>
    <row r="564" spans="25:26" x14ac:dyDescent="0.25">
      <c r="Y564" s="50"/>
      <c r="Z564" s="50"/>
    </row>
    <row r="565" spans="25:26" x14ac:dyDescent="0.25">
      <c r="Y565" s="50"/>
      <c r="Z565" s="50"/>
    </row>
    <row r="566" spans="25:26" x14ac:dyDescent="0.25">
      <c r="Y566" s="50"/>
      <c r="Z566" s="50"/>
    </row>
    <row r="567" spans="25:26" x14ac:dyDescent="0.25">
      <c r="Y567" s="50"/>
      <c r="Z567" s="50"/>
    </row>
    <row r="568" spans="25:26" x14ac:dyDescent="0.25">
      <c r="Y568" s="50"/>
      <c r="Z568" s="50"/>
    </row>
    <row r="569" spans="25:26" x14ac:dyDescent="0.25">
      <c r="Y569" s="50"/>
      <c r="Z569" s="50"/>
    </row>
    <row r="570" spans="25:26" x14ac:dyDescent="0.25">
      <c r="Y570" s="50"/>
      <c r="Z570" s="50"/>
    </row>
    <row r="571" spans="25:26" x14ac:dyDescent="0.25">
      <c r="Y571" s="50"/>
      <c r="Z571" s="50"/>
    </row>
    <row r="572" spans="25:26" x14ac:dyDescent="0.25">
      <c r="Y572" s="50"/>
      <c r="Z572" s="50"/>
    </row>
    <row r="573" spans="25:26" x14ac:dyDescent="0.25">
      <c r="Y573" s="50"/>
      <c r="Z573" s="50"/>
    </row>
    <row r="574" spans="25:26" x14ac:dyDescent="0.25">
      <c r="Y574" s="50"/>
      <c r="Z574" s="50"/>
    </row>
    <row r="575" spans="25:26" x14ac:dyDescent="0.25">
      <c r="Y575" s="50"/>
      <c r="Z575" s="50"/>
    </row>
    <row r="576" spans="25:26" x14ac:dyDescent="0.25">
      <c r="Y576" s="50"/>
      <c r="Z576" s="50"/>
    </row>
    <row r="577" spans="25:26" x14ac:dyDescent="0.25">
      <c r="Y577" s="50"/>
      <c r="Z577" s="50"/>
    </row>
    <row r="578" spans="25:26" x14ac:dyDescent="0.25">
      <c r="Y578" s="50"/>
      <c r="Z578" s="50"/>
    </row>
    <row r="579" spans="25:26" x14ac:dyDescent="0.25">
      <c r="Y579" s="50"/>
      <c r="Z579" s="50"/>
    </row>
    <row r="580" spans="25:26" x14ac:dyDescent="0.25">
      <c r="Y580" s="50"/>
      <c r="Z580" s="50"/>
    </row>
    <row r="581" spans="25:26" x14ac:dyDescent="0.25">
      <c r="Y581" s="50"/>
      <c r="Z581" s="50"/>
    </row>
    <row r="582" spans="25:26" x14ac:dyDescent="0.25">
      <c r="Y582" s="50"/>
      <c r="Z582" s="50"/>
    </row>
    <row r="583" spans="25:26" x14ac:dyDescent="0.25">
      <c r="Y583" s="50"/>
      <c r="Z583" s="50"/>
    </row>
    <row r="584" spans="25:26" x14ac:dyDescent="0.25">
      <c r="Y584" s="50"/>
      <c r="Z584" s="50"/>
    </row>
    <row r="585" spans="25:26" x14ac:dyDescent="0.25">
      <c r="Y585" s="50"/>
      <c r="Z585" s="50"/>
    </row>
    <row r="586" spans="25:26" x14ac:dyDescent="0.25">
      <c r="Y586" s="50"/>
      <c r="Z586" s="50"/>
    </row>
    <row r="587" spans="25:26" x14ac:dyDescent="0.25">
      <c r="Y587" s="50"/>
      <c r="Z587" s="50"/>
    </row>
    <row r="588" spans="25:26" x14ac:dyDescent="0.25">
      <c r="Y588" s="50"/>
      <c r="Z588" s="50"/>
    </row>
    <row r="589" spans="25:26" x14ac:dyDescent="0.25">
      <c r="Y589" s="50"/>
      <c r="Z589" s="50"/>
    </row>
    <row r="590" spans="25:26" x14ac:dyDescent="0.25">
      <c r="Y590" s="50"/>
      <c r="Z590" s="50"/>
    </row>
    <row r="591" spans="25:26" x14ac:dyDescent="0.25">
      <c r="Y591" s="50"/>
      <c r="Z591" s="50"/>
    </row>
    <row r="592" spans="25:26" x14ac:dyDescent="0.25">
      <c r="Y592" s="50"/>
      <c r="Z592" s="50"/>
    </row>
    <row r="593" spans="25:26" x14ac:dyDescent="0.25">
      <c r="Y593" s="50"/>
      <c r="Z593" s="50"/>
    </row>
    <row r="594" spans="25:26" x14ac:dyDescent="0.25">
      <c r="Y594" s="50"/>
      <c r="Z594" s="50"/>
    </row>
    <row r="595" spans="25:26" x14ac:dyDescent="0.25">
      <c r="Y595" s="50"/>
      <c r="Z595" s="50"/>
    </row>
    <row r="596" spans="25:26" x14ac:dyDescent="0.25">
      <c r="Y596" s="50"/>
      <c r="Z596" s="50"/>
    </row>
    <row r="597" spans="25:26" x14ac:dyDescent="0.25">
      <c r="Y597" s="50"/>
      <c r="Z597" s="50"/>
    </row>
    <row r="598" spans="25:26" x14ac:dyDescent="0.25">
      <c r="Y598" s="50"/>
      <c r="Z598" s="50"/>
    </row>
    <row r="599" spans="25:26" x14ac:dyDescent="0.25">
      <c r="Y599" s="50"/>
      <c r="Z599" s="50"/>
    </row>
    <row r="600" spans="25:26" x14ac:dyDescent="0.25">
      <c r="Y600" s="50"/>
      <c r="Z600" s="50"/>
    </row>
    <row r="601" spans="25:26" x14ac:dyDescent="0.25">
      <c r="Y601" s="50"/>
      <c r="Z601" s="50"/>
    </row>
    <row r="602" spans="25:26" x14ac:dyDescent="0.25">
      <c r="Y602" s="50"/>
      <c r="Z602" s="50"/>
    </row>
    <row r="603" spans="25:26" x14ac:dyDescent="0.25">
      <c r="Y603" s="50"/>
      <c r="Z603" s="50"/>
    </row>
    <row r="604" spans="25:26" x14ac:dyDescent="0.25">
      <c r="Y604" s="50"/>
      <c r="Z604" s="50"/>
    </row>
    <row r="605" spans="25:26" x14ac:dyDescent="0.25">
      <c r="Y605" s="50"/>
      <c r="Z605" s="50"/>
    </row>
    <row r="606" spans="25:26" x14ac:dyDescent="0.25">
      <c r="Y606" s="50"/>
      <c r="Z606" s="50"/>
    </row>
    <row r="607" spans="25:26" x14ac:dyDescent="0.25">
      <c r="Y607" s="50"/>
      <c r="Z607" s="50"/>
    </row>
    <row r="608" spans="25:26" x14ac:dyDescent="0.25">
      <c r="Y608" s="50"/>
      <c r="Z608" s="50"/>
    </row>
    <row r="609" spans="25:26" x14ac:dyDescent="0.25">
      <c r="Y609" s="50"/>
      <c r="Z609" s="50"/>
    </row>
    <row r="610" spans="25:26" x14ac:dyDescent="0.25">
      <c r="Y610" s="50"/>
      <c r="Z610" s="50"/>
    </row>
    <row r="611" spans="25:26" x14ac:dyDescent="0.25">
      <c r="Y611" s="50"/>
      <c r="Z611" s="50"/>
    </row>
    <row r="612" spans="25:26" x14ac:dyDescent="0.25">
      <c r="Y612" s="50"/>
      <c r="Z612" s="50"/>
    </row>
    <row r="613" spans="25:26" x14ac:dyDescent="0.25">
      <c r="Y613" s="50"/>
      <c r="Z613" s="50"/>
    </row>
    <row r="614" spans="25:26" x14ac:dyDescent="0.25">
      <c r="Y614" s="50"/>
      <c r="Z614" s="50"/>
    </row>
    <row r="615" spans="25:26" x14ac:dyDescent="0.25">
      <c r="Y615" s="50"/>
      <c r="Z615" s="50"/>
    </row>
    <row r="616" spans="25:26" x14ac:dyDescent="0.25">
      <c r="Y616" s="50"/>
      <c r="Z616" s="50"/>
    </row>
    <row r="617" spans="25:26" x14ac:dyDescent="0.25">
      <c r="Y617" s="50"/>
      <c r="Z617" s="50"/>
    </row>
    <row r="618" spans="25:26" x14ac:dyDescent="0.25">
      <c r="Y618" s="50"/>
      <c r="Z618" s="50"/>
    </row>
    <row r="619" spans="25:26" x14ac:dyDescent="0.25">
      <c r="Y619" s="50"/>
      <c r="Z619" s="50"/>
    </row>
    <row r="620" spans="25:26" x14ac:dyDescent="0.25">
      <c r="Y620" s="50"/>
      <c r="Z620" s="50"/>
    </row>
    <row r="621" spans="25:26" x14ac:dyDescent="0.25">
      <c r="Y621" s="50"/>
      <c r="Z621" s="50"/>
    </row>
    <row r="622" spans="25:26" x14ac:dyDescent="0.25">
      <c r="Y622" s="50"/>
      <c r="Z622" s="50"/>
    </row>
    <row r="623" spans="25:26" x14ac:dyDescent="0.25">
      <c r="Y623" s="50"/>
      <c r="Z623" s="50"/>
    </row>
    <row r="624" spans="25:26" x14ac:dyDescent="0.25">
      <c r="Y624" s="50"/>
      <c r="Z624" s="50"/>
    </row>
    <row r="625" spans="25:26" x14ac:dyDescent="0.25">
      <c r="Y625" s="50"/>
      <c r="Z625" s="50"/>
    </row>
    <row r="626" spans="25:26" x14ac:dyDescent="0.25">
      <c r="Y626" s="50"/>
      <c r="Z626" s="50"/>
    </row>
    <row r="627" spans="25:26" x14ac:dyDescent="0.25">
      <c r="Y627" s="50"/>
      <c r="Z627" s="50"/>
    </row>
    <row r="628" spans="25:26" x14ac:dyDescent="0.25">
      <c r="Y628" s="50"/>
      <c r="Z628" s="50"/>
    </row>
    <row r="629" spans="25:26" x14ac:dyDescent="0.25">
      <c r="Y629" s="50"/>
      <c r="Z629" s="50"/>
    </row>
    <row r="630" spans="25:26" x14ac:dyDescent="0.25">
      <c r="Y630" s="50"/>
      <c r="Z630" s="50"/>
    </row>
    <row r="631" spans="25:26" x14ac:dyDescent="0.25">
      <c r="Y631" s="50"/>
      <c r="Z631" s="50"/>
    </row>
    <row r="632" spans="25:26" x14ac:dyDescent="0.25">
      <c r="Y632" s="50"/>
      <c r="Z632" s="50"/>
    </row>
    <row r="633" spans="25:26" x14ac:dyDescent="0.25">
      <c r="Y633" s="50"/>
      <c r="Z633" s="50"/>
    </row>
    <row r="634" spans="25:26" x14ac:dyDescent="0.25">
      <c r="Y634" s="50"/>
      <c r="Z634" s="50"/>
    </row>
    <row r="635" spans="25:26" x14ac:dyDescent="0.25">
      <c r="Y635" s="50"/>
      <c r="Z635" s="50"/>
    </row>
    <row r="636" spans="25:26" x14ac:dyDescent="0.25">
      <c r="Y636" s="50"/>
      <c r="Z636" s="50"/>
    </row>
    <row r="637" spans="25:26" x14ac:dyDescent="0.25">
      <c r="Y637" s="50"/>
      <c r="Z637" s="50"/>
    </row>
    <row r="638" spans="25:26" x14ac:dyDescent="0.25">
      <c r="Y638" s="50"/>
      <c r="Z638" s="50"/>
    </row>
    <row r="639" spans="25:26" x14ac:dyDescent="0.25">
      <c r="Y639" s="50"/>
      <c r="Z639" s="50"/>
    </row>
    <row r="640" spans="25:26" x14ac:dyDescent="0.25">
      <c r="Y640" s="50"/>
      <c r="Z640" s="50"/>
    </row>
    <row r="641" spans="25:26" x14ac:dyDescent="0.25">
      <c r="Y641" s="50"/>
      <c r="Z641" s="50"/>
    </row>
    <row r="642" spans="25:26" x14ac:dyDescent="0.25">
      <c r="Y642" s="50"/>
      <c r="Z642" s="50"/>
    </row>
    <row r="643" spans="25:26" x14ac:dyDescent="0.25">
      <c r="Y643" s="50"/>
      <c r="Z643" s="50"/>
    </row>
    <row r="644" spans="25:26" x14ac:dyDescent="0.25">
      <c r="Y644" s="50"/>
      <c r="Z644" s="50"/>
    </row>
    <row r="645" spans="25:26" x14ac:dyDescent="0.25">
      <c r="Y645" s="50"/>
      <c r="Z645" s="50"/>
    </row>
    <row r="646" spans="25:26" x14ac:dyDescent="0.25">
      <c r="Y646" s="50"/>
      <c r="Z646" s="50"/>
    </row>
    <row r="647" spans="25:26" x14ac:dyDescent="0.25">
      <c r="Y647" s="50"/>
      <c r="Z647" s="50"/>
    </row>
    <row r="648" spans="25:26" x14ac:dyDescent="0.25">
      <c r="Y648" s="50"/>
      <c r="Z648" s="50"/>
    </row>
    <row r="649" spans="25:26" x14ac:dyDescent="0.25">
      <c r="Y649" s="50"/>
      <c r="Z649" s="50"/>
    </row>
    <row r="650" spans="25:26" x14ac:dyDescent="0.25">
      <c r="Y650" s="50"/>
      <c r="Z650" s="50"/>
    </row>
    <row r="651" spans="25:26" x14ac:dyDescent="0.25">
      <c r="Y651" s="50"/>
      <c r="Z651" s="50"/>
    </row>
    <row r="652" spans="25:26" x14ac:dyDescent="0.25">
      <c r="Y652" s="50"/>
      <c r="Z652" s="50"/>
    </row>
    <row r="653" spans="25:26" x14ac:dyDescent="0.25">
      <c r="Y653" s="50"/>
      <c r="Z653" s="50"/>
    </row>
    <row r="654" spans="25:26" x14ac:dyDescent="0.25">
      <c r="Y654" s="50"/>
      <c r="Z654" s="50"/>
    </row>
    <row r="655" spans="25:26" x14ac:dyDescent="0.25">
      <c r="Y655" s="50"/>
      <c r="Z655" s="50"/>
    </row>
    <row r="656" spans="25:26" x14ac:dyDescent="0.25">
      <c r="Y656" s="50"/>
      <c r="Z656" s="50"/>
    </row>
    <row r="657" spans="25:26" x14ac:dyDescent="0.25">
      <c r="Y657" s="50"/>
      <c r="Z657" s="50"/>
    </row>
    <row r="658" spans="25:26" x14ac:dyDescent="0.25">
      <c r="Y658" s="50"/>
      <c r="Z658" s="50"/>
    </row>
    <row r="659" spans="25:26" x14ac:dyDescent="0.25">
      <c r="Y659" s="50"/>
      <c r="Z659" s="50"/>
    </row>
    <row r="660" spans="25:26" x14ac:dyDescent="0.25">
      <c r="Y660" s="50"/>
      <c r="Z660" s="50"/>
    </row>
    <row r="661" spans="25:26" x14ac:dyDescent="0.25">
      <c r="Y661" s="50"/>
      <c r="Z661" s="50"/>
    </row>
    <row r="662" spans="25:26" x14ac:dyDescent="0.25">
      <c r="Y662" s="50"/>
      <c r="Z662" s="50"/>
    </row>
    <row r="663" spans="25:26" x14ac:dyDescent="0.25">
      <c r="Y663" s="50"/>
      <c r="Z663" s="50"/>
    </row>
    <row r="664" spans="25:26" x14ac:dyDescent="0.25">
      <c r="Y664" s="50"/>
      <c r="Z664" s="50"/>
    </row>
    <row r="665" spans="25:26" x14ac:dyDescent="0.25">
      <c r="Y665" s="50"/>
      <c r="Z665" s="50"/>
    </row>
    <row r="666" spans="25:26" x14ac:dyDescent="0.25">
      <c r="Y666" s="50"/>
      <c r="Z666" s="50"/>
    </row>
    <row r="667" spans="25:26" x14ac:dyDescent="0.25">
      <c r="Y667" s="50"/>
      <c r="Z667" s="50"/>
    </row>
    <row r="668" spans="25:26" x14ac:dyDescent="0.25">
      <c r="Y668" s="50"/>
      <c r="Z668" s="50"/>
    </row>
    <row r="669" spans="25:26" x14ac:dyDescent="0.25">
      <c r="Y669" s="50"/>
      <c r="Z669" s="50"/>
    </row>
    <row r="670" spans="25:26" x14ac:dyDescent="0.25">
      <c r="Y670" s="50"/>
      <c r="Z670" s="50"/>
    </row>
    <row r="671" spans="25:26" x14ac:dyDescent="0.25">
      <c r="Y671" s="50"/>
      <c r="Z671" s="50"/>
    </row>
    <row r="672" spans="25:26" x14ac:dyDescent="0.25">
      <c r="Y672" s="50"/>
      <c r="Z672" s="50"/>
    </row>
    <row r="673" spans="25:26" x14ac:dyDescent="0.25">
      <c r="Y673" s="50"/>
      <c r="Z673" s="50"/>
    </row>
    <row r="674" spans="25:26" x14ac:dyDescent="0.25">
      <c r="Y674" s="50"/>
      <c r="Z674" s="50"/>
    </row>
    <row r="675" spans="25:26" x14ac:dyDescent="0.25">
      <c r="Y675" s="50"/>
      <c r="Z675" s="50"/>
    </row>
    <row r="676" spans="25:26" x14ac:dyDescent="0.25">
      <c r="Y676" s="50"/>
      <c r="Z676" s="50"/>
    </row>
    <row r="677" spans="25:26" x14ac:dyDescent="0.25">
      <c r="Y677" s="50"/>
      <c r="Z677" s="50"/>
    </row>
    <row r="678" spans="25:26" x14ac:dyDescent="0.25">
      <c r="Y678" s="50"/>
      <c r="Z678" s="50"/>
    </row>
    <row r="679" spans="25:26" x14ac:dyDescent="0.25">
      <c r="Y679" s="50"/>
      <c r="Z679" s="50"/>
    </row>
    <row r="680" spans="25:26" x14ac:dyDescent="0.25">
      <c r="Y680" s="50"/>
      <c r="Z680" s="50"/>
    </row>
    <row r="681" spans="25:26" x14ac:dyDescent="0.25">
      <c r="Y681" s="50"/>
      <c r="Z681" s="50"/>
    </row>
    <row r="682" spans="25:26" x14ac:dyDescent="0.25">
      <c r="Y682" s="50"/>
      <c r="Z682" s="50"/>
    </row>
    <row r="683" spans="25:26" x14ac:dyDescent="0.25">
      <c r="Y683" s="50"/>
      <c r="Z683" s="50"/>
    </row>
    <row r="684" spans="25:26" x14ac:dyDescent="0.25">
      <c r="Y684" s="50"/>
      <c r="Z684" s="50"/>
    </row>
    <row r="685" spans="25:26" x14ac:dyDescent="0.25">
      <c r="Y685" s="50"/>
      <c r="Z685" s="50"/>
    </row>
    <row r="686" spans="25:26" x14ac:dyDescent="0.25">
      <c r="Y686" s="50"/>
      <c r="Z686" s="50"/>
    </row>
    <row r="687" spans="25:26" x14ac:dyDescent="0.25">
      <c r="Y687" s="50"/>
      <c r="Z687" s="50"/>
    </row>
    <row r="688" spans="25:26" x14ac:dyDescent="0.25">
      <c r="Y688" s="50"/>
      <c r="Z688" s="50"/>
    </row>
    <row r="689" spans="25:26" x14ac:dyDescent="0.25">
      <c r="Y689" s="50"/>
      <c r="Z689" s="50"/>
    </row>
    <row r="690" spans="25:26" x14ac:dyDescent="0.25">
      <c r="Y690" s="50"/>
      <c r="Z690" s="50"/>
    </row>
    <row r="691" spans="25:26" x14ac:dyDescent="0.25">
      <c r="Y691" s="50"/>
      <c r="Z691" s="50"/>
    </row>
    <row r="692" spans="25:26" x14ac:dyDescent="0.25">
      <c r="Y692" s="50"/>
      <c r="Z692" s="50"/>
    </row>
    <row r="693" spans="25:26" x14ac:dyDescent="0.25">
      <c r="Y693" s="50"/>
      <c r="Z693" s="50"/>
    </row>
    <row r="694" spans="25:26" x14ac:dyDescent="0.25">
      <c r="Y694" s="50"/>
      <c r="Z694" s="50"/>
    </row>
    <row r="695" spans="25:26" x14ac:dyDescent="0.25">
      <c r="Y695" s="50"/>
      <c r="Z695" s="50"/>
    </row>
    <row r="696" spans="25:26" x14ac:dyDescent="0.25">
      <c r="Y696" s="50"/>
      <c r="Z696" s="50"/>
    </row>
    <row r="697" spans="25:26" x14ac:dyDescent="0.25">
      <c r="Y697" s="50"/>
      <c r="Z697" s="50"/>
    </row>
    <row r="698" spans="25:26" x14ac:dyDescent="0.25">
      <c r="Y698" s="50"/>
      <c r="Z698" s="50"/>
    </row>
    <row r="699" spans="25:26" x14ac:dyDescent="0.25">
      <c r="Y699" s="50"/>
      <c r="Z699" s="50"/>
    </row>
    <row r="700" spans="25:26" x14ac:dyDescent="0.25">
      <c r="Y700" s="50"/>
      <c r="Z700" s="50"/>
    </row>
    <row r="701" spans="25:26" x14ac:dyDescent="0.25">
      <c r="Y701" s="50"/>
      <c r="Z701" s="50"/>
    </row>
    <row r="702" spans="25:26" x14ac:dyDescent="0.25">
      <c r="Y702" s="50"/>
      <c r="Z702" s="50"/>
    </row>
    <row r="703" spans="25:26" x14ac:dyDescent="0.25">
      <c r="Y703" s="50"/>
      <c r="Z703" s="50"/>
    </row>
    <row r="704" spans="25:26" x14ac:dyDescent="0.25">
      <c r="Y704" s="50"/>
      <c r="Z704" s="50"/>
    </row>
    <row r="705" spans="25:26" x14ac:dyDescent="0.25">
      <c r="Y705" s="50"/>
      <c r="Z705" s="50"/>
    </row>
    <row r="706" spans="25:26" x14ac:dyDescent="0.25">
      <c r="Y706" s="50"/>
      <c r="Z706" s="50"/>
    </row>
    <row r="707" spans="25:26" x14ac:dyDescent="0.25">
      <c r="Y707" s="50"/>
      <c r="Z707" s="50"/>
    </row>
    <row r="708" spans="25:26" x14ac:dyDescent="0.25">
      <c r="Y708" s="50"/>
      <c r="Z708" s="50"/>
    </row>
    <row r="709" spans="25:26" x14ac:dyDescent="0.25">
      <c r="Y709" s="50"/>
      <c r="Z709" s="50"/>
    </row>
    <row r="710" spans="25:26" x14ac:dyDescent="0.25">
      <c r="Y710" s="50"/>
      <c r="Z710" s="50"/>
    </row>
    <row r="711" spans="25:26" x14ac:dyDescent="0.25">
      <c r="Y711" s="50"/>
      <c r="Z711" s="50"/>
    </row>
    <row r="712" spans="25:26" x14ac:dyDescent="0.25">
      <c r="Y712" s="50"/>
      <c r="Z712" s="50"/>
    </row>
    <row r="713" spans="25:26" x14ac:dyDescent="0.25">
      <c r="Y713" s="50"/>
      <c r="Z713" s="50"/>
    </row>
    <row r="714" spans="25:26" x14ac:dyDescent="0.25">
      <c r="Y714" s="50"/>
      <c r="Z714" s="50"/>
    </row>
    <row r="715" spans="25:26" x14ac:dyDescent="0.25">
      <c r="Y715" s="50"/>
      <c r="Z715" s="50"/>
    </row>
    <row r="716" spans="25:26" x14ac:dyDescent="0.25">
      <c r="Y716" s="50"/>
      <c r="Z716" s="50"/>
    </row>
    <row r="717" spans="25:26" x14ac:dyDescent="0.25">
      <c r="Y717" s="50"/>
      <c r="Z717" s="50"/>
    </row>
    <row r="718" spans="25:26" x14ac:dyDescent="0.25">
      <c r="Y718" s="50"/>
      <c r="Z718" s="50"/>
    </row>
    <row r="719" spans="25:26" x14ac:dyDescent="0.25">
      <c r="Y719" s="50"/>
      <c r="Z719" s="50"/>
    </row>
    <row r="720" spans="25:26" x14ac:dyDescent="0.25">
      <c r="Y720" s="50"/>
      <c r="Z720" s="50"/>
    </row>
    <row r="721" spans="25:26" x14ac:dyDescent="0.25">
      <c r="Y721" s="50"/>
      <c r="Z721" s="50"/>
    </row>
    <row r="722" spans="25:26" x14ac:dyDescent="0.25">
      <c r="Y722" s="50"/>
      <c r="Z722" s="50"/>
    </row>
    <row r="723" spans="25:26" x14ac:dyDescent="0.25">
      <c r="Y723" s="50"/>
      <c r="Z723" s="50"/>
    </row>
    <row r="724" spans="25:26" x14ac:dyDescent="0.25">
      <c r="Y724" s="50"/>
      <c r="Z724" s="50"/>
    </row>
    <row r="725" spans="25:26" x14ac:dyDescent="0.25">
      <c r="Y725" s="50"/>
      <c r="Z725" s="50"/>
    </row>
    <row r="726" spans="25:26" x14ac:dyDescent="0.25">
      <c r="Y726" s="50"/>
      <c r="Z726" s="50"/>
    </row>
    <row r="727" spans="25:26" x14ac:dyDescent="0.25">
      <c r="Y727" s="50"/>
      <c r="Z727" s="50"/>
    </row>
    <row r="728" spans="25:26" x14ac:dyDescent="0.25">
      <c r="Y728" s="50"/>
      <c r="Z728" s="50"/>
    </row>
    <row r="729" spans="25:26" x14ac:dyDescent="0.25">
      <c r="Y729" s="50"/>
      <c r="Z729" s="50"/>
    </row>
    <row r="730" spans="25:26" x14ac:dyDescent="0.25">
      <c r="Y730" s="50"/>
      <c r="Z730" s="50"/>
    </row>
    <row r="731" spans="25:26" x14ac:dyDescent="0.25">
      <c r="Y731" s="50"/>
      <c r="Z731" s="50"/>
    </row>
    <row r="732" spans="25:26" x14ac:dyDescent="0.25">
      <c r="Y732" s="50"/>
      <c r="Z732" s="50"/>
    </row>
    <row r="733" spans="25:26" x14ac:dyDescent="0.25">
      <c r="Y733" s="50"/>
      <c r="Z733" s="50"/>
    </row>
    <row r="734" spans="25:26" x14ac:dyDescent="0.25">
      <c r="Y734" s="50"/>
      <c r="Z734" s="50"/>
    </row>
    <row r="735" spans="25:26" x14ac:dyDescent="0.25">
      <c r="Y735" s="50"/>
      <c r="Z735" s="50"/>
    </row>
    <row r="736" spans="25:26" x14ac:dyDescent="0.25">
      <c r="Y736" s="50"/>
      <c r="Z736" s="50"/>
    </row>
    <row r="737" spans="25:26" x14ac:dyDescent="0.25">
      <c r="Y737" s="50"/>
      <c r="Z737" s="50"/>
    </row>
    <row r="738" spans="25:26" x14ac:dyDescent="0.25">
      <c r="Y738" s="50"/>
      <c r="Z738" s="50"/>
    </row>
    <row r="739" spans="25:26" x14ac:dyDescent="0.25">
      <c r="Y739" s="50"/>
      <c r="Z739" s="50"/>
    </row>
    <row r="740" spans="25:26" x14ac:dyDescent="0.25">
      <c r="Y740" s="50"/>
      <c r="Z740" s="50"/>
    </row>
    <row r="741" spans="25:26" x14ac:dyDescent="0.25">
      <c r="Y741" s="50"/>
      <c r="Z741" s="50"/>
    </row>
    <row r="742" spans="25:26" x14ac:dyDescent="0.25">
      <c r="Y742" s="50"/>
      <c r="Z742" s="50"/>
    </row>
    <row r="743" spans="25:26" x14ac:dyDescent="0.25">
      <c r="Y743" s="50"/>
      <c r="Z743" s="50"/>
    </row>
    <row r="744" spans="25:26" x14ac:dyDescent="0.25">
      <c r="Y744" s="50"/>
      <c r="Z744" s="50"/>
    </row>
    <row r="745" spans="25:26" x14ac:dyDescent="0.25">
      <c r="Y745" s="50"/>
      <c r="Z745" s="50"/>
    </row>
    <row r="746" spans="25:26" x14ac:dyDescent="0.25">
      <c r="Y746" s="50"/>
      <c r="Z746" s="50"/>
    </row>
    <row r="747" spans="25:26" x14ac:dyDescent="0.25">
      <c r="Y747" s="50"/>
      <c r="Z747" s="50"/>
    </row>
    <row r="748" spans="25:26" x14ac:dyDescent="0.25">
      <c r="Y748" s="50"/>
      <c r="Z748" s="50"/>
    </row>
    <row r="749" spans="25:26" x14ac:dyDescent="0.25">
      <c r="Y749" s="50"/>
      <c r="Z749" s="50"/>
    </row>
    <row r="750" spans="25:26" x14ac:dyDescent="0.25">
      <c r="Y750" s="50"/>
      <c r="Z750" s="50"/>
    </row>
    <row r="751" spans="25:26" x14ac:dyDescent="0.25">
      <c r="Y751" s="50"/>
      <c r="Z751" s="50"/>
    </row>
    <row r="752" spans="25:26" x14ac:dyDescent="0.25">
      <c r="Y752" s="50"/>
      <c r="Z752" s="50"/>
    </row>
    <row r="753" spans="25:26" x14ac:dyDescent="0.25">
      <c r="Y753" s="50"/>
      <c r="Z753" s="50"/>
    </row>
    <row r="754" spans="25:26" x14ac:dyDescent="0.25">
      <c r="Y754" s="50"/>
      <c r="Z754" s="50"/>
    </row>
    <row r="755" spans="25:26" x14ac:dyDescent="0.25">
      <c r="Y755" s="50"/>
      <c r="Z755" s="50"/>
    </row>
    <row r="756" spans="25:26" x14ac:dyDescent="0.25">
      <c r="Y756" s="50"/>
      <c r="Z756" s="50"/>
    </row>
    <row r="757" spans="25:26" x14ac:dyDescent="0.25">
      <c r="Y757" s="50"/>
      <c r="Z757" s="50"/>
    </row>
    <row r="758" spans="25:26" x14ac:dyDescent="0.25">
      <c r="Y758" s="50"/>
      <c r="Z758" s="50"/>
    </row>
    <row r="759" spans="25:26" x14ac:dyDescent="0.25">
      <c r="Y759" s="50"/>
      <c r="Z759" s="50"/>
    </row>
    <row r="760" spans="25:26" x14ac:dyDescent="0.25">
      <c r="Y760" s="50"/>
      <c r="Z760" s="50"/>
    </row>
    <row r="761" spans="25:26" x14ac:dyDescent="0.25">
      <c r="Y761" s="50"/>
      <c r="Z761" s="50"/>
    </row>
    <row r="762" spans="25:26" x14ac:dyDescent="0.25">
      <c r="Y762" s="50"/>
      <c r="Z762" s="50"/>
    </row>
    <row r="763" spans="25:26" x14ac:dyDescent="0.25">
      <c r="Y763" s="50"/>
      <c r="Z763" s="50"/>
    </row>
    <row r="764" spans="25:26" x14ac:dyDescent="0.25">
      <c r="Y764" s="50"/>
      <c r="Z764" s="50"/>
    </row>
    <row r="765" spans="25:26" x14ac:dyDescent="0.25">
      <c r="Y765" s="50"/>
      <c r="Z765" s="50"/>
    </row>
    <row r="766" spans="25:26" x14ac:dyDescent="0.25">
      <c r="Y766" s="50"/>
      <c r="Z766" s="50"/>
    </row>
    <row r="767" spans="25:26" x14ac:dyDescent="0.25">
      <c r="Y767" s="50"/>
      <c r="Z767" s="50"/>
    </row>
    <row r="768" spans="25:26" x14ac:dyDescent="0.25">
      <c r="Y768" s="50"/>
      <c r="Z768" s="50"/>
    </row>
    <row r="769" spans="25:26" x14ac:dyDescent="0.25">
      <c r="Y769" s="50"/>
      <c r="Z769" s="50"/>
    </row>
    <row r="770" spans="25:26" x14ac:dyDescent="0.25">
      <c r="Y770" s="50"/>
      <c r="Z770" s="50"/>
    </row>
    <row r="771" spans="25:26" x14ac:dyDescent="0.25">
      <c r="Y771" s="50"/>
      <c r="Z771" s="50"/>
    </row>
    <row r="772" spans="25:26" x14ac:dyDescent="0.25">
      <c r="Y772" s="50"/>
      <c r="Z772" s="50"/>
    </row>
    <row r="773" spans="25:26" x14ac:dyDescent="0.25">
      <c r="Y773" s="50"/>
      <c r="Z773" s="50"/>
    </row>
    <row r="774" spans="25:26" x14ac:dyDescent="0.25">
      <c r="Y774" s="50"/>
      <c r="Z774" s="50"/>
    </row>
    <row r="775" spans="25:26" x14ac:dyDescent="0.25">
      <c r="Y775" s="50"/>
      <c r="Z775" s="50"/>
    </row>
    <row r="776" spans="25:26" x14ac:dyDescent="0.25">
      <c r="Y776" s="50"/>
      <c r="Z776" s="50"/>
    </row>
    <row r="777" spans="25:26" x14ac:dyDescent="0.25">
      <c r="Y777" s="50"/>
      <c r="Z777" s="50"/>
    </row>
    <row r="778" spans="25:26" x14ac:dyDescent="0.25">
      <c r="Y778" s="50"/>
      <c r="Z778" s="50"/>
    </row>
    <row r="779" spans="25:26" x14ac:dyDescent="0.25">
      <c r="Y779" s="50"/>
      <c r="Z779" s="50"/>
    </row>
    <row r="780" spans="25:26" x14ac:dyDescent="0.25">
      <c r="Y780" s="50"/>
      <c r="Z780" s="50"/>
    </row>
    <row r="781" spans="25:26" x14ac:dyDescent="0.25">
      <c r="Y781" s="50"/>
      <c r="Z781" s="50"/>
    </row>
    <row r="782" spans="25:26" x14ac:dyDescent="0.25">
      <c r="Y782" s="50"/>
      <c r="Z782" s="50"/>
    </row>
    <row r="783" spans="25:26" x14ac:dyDescent="0.25">
      <c r="Y783" s="50"/>
      <c r="Z783" s="50"/>
    </row>
    <row r="784" spans="25:26" x14ac:dyDescent="0.25">
      <c r="Y784" s="50"/>
      <c r="Z784" s="50"/>
    </row>
    <row r="785" spans="25:26" x14ac:dyDescent="0.25">
      <c r="Y785" s="50"/>
      <c r="Z785" s="50"/>
    </row>
    <row r="786" spans="25:26" x14ac:dyDescent="0.25">
      <c r="Y786" s="50"/>
      <c r="Z786" s="50"/>
    </row>
    <row r="787" spans="25:26" x14ac:dyDescent="0.25">
      <c r="Y787" s="50"/>
      <c r="Z787" s="50"/>
    </row>
    <row r="788" spans="25:26" x14ac:dyDescent="0.25">
      <c r="Y788" s="50"/>
      <c r="Z788" s="50"/>
    </row>
    <row r="789" spans="25:26" x14ac:dyDescent="0.25">
      <c r="Y789" s="50"/>
      <c r="Z789" s="50"/>
    </row>
    <row r="790" spans="25:26" x14ac:dyDescent="0.25">
      <c r="Y790" s="50"/>
      <c r="Z790" s="50"/>
    </row>
    <row r="791" spans="25:26" x14ac:dyDescent="0.25">
      <c r="Y791" s="50"/>
      <c r="Z791" s="50"/>
    </row>
    <row r="792" spans="25:26" x14ac:dyDescent="0.25">
      <c r="Y792" s="50"/>
      <c r="Z792" s="50"/>
    </row>
    <row r="793" spans="25:26" x14ac:dyDescent="0.25">
      <c r="Y793" s="50"/>
      <c r="Z793" s="50"/>
    </row>
    <row r="794" spans="25:26" x14ac:dyDescent="0.25">
      <c r="Y794" s="50"/>
      <c r="Z794" s="50"/>
    </row>
    <row r="795" spans="25:26" x14ac:dyDescent="0.25">
      <c r="Y795" s="50"/>
      <c r="Z795" s="50"/>
    </row>
    <row r="796" spans="25:26" x14ac:dyDescent="0.25">
      <c r="Y796" s="50"/>
      <c r="Z796" s="50"/>
    </row>
    <row r="797" spans="25:26" x14ac:dyDescent="0.25">
      <c r="Y797" s="50"/>
      <c r="Z797" s="50"/>
    </row>
    <row r="798" spans="25:26" x14ac:dyDescent="0.25">
      <c r="Y798" s="50"/>
      <c r="Z798" s="50"/>
    </row>
    <row r="799" spans="25:26" x14ac:dyDescent="0.25">
      <c r="Y799" s="50"/>
      <c r="Z799" s="50"/>
    </row>
    <row r="800" spans="25:26" x14ac:dyDescent="0.25">
      <c r="Y800" s="50"/>
      <c r="Z800" s="50"/>
    </row>
    <row r="801" spans="25:26" x14ac:dyDescent="0.25">
      <c r="Y801" s="50"/>
      <c r="Z801" s="50"/>
    </row>
    <row r="802" spans="25:26" x14ac:dyDescent="0.25">
      <c r="Y802" s="50"/>
      <c r="Z802" s="50"/>
    </row>
    <row r="803" spans="25:26" x14ac:dyDescent="0.25">
      <c r="Y803" s="50"/>
      <c r="Z803" s="50"/>
    </row>
    <row r="804" spans="25:26" x14ac:dyDescent="0.25">
      <c r="Y804" s="50"/>
      <c r="Z804" s="50"/>
    </row>
    <row r="805" spans="25:26" x14ac:dyDescent="0.25">
      <c r="Y805" s="50"/>
      <c r="Z805" s="50"/>
    </row>
    <row r="806" spans="25:26" x14ac:dyDescent="0.25">
      <c r="Y806" s="50"/>
      <c r="Z806" s="50"/>
    </row>
    <row r="807" spans="25:26" x14ac:dyDescent="0.25">
      <c r="Y807" s="50"/>
      <c r="Z807" s="50"/>
    </row>
    <row r="808" spans="25:26" x14ac:dyDescent="0.25">
      <c r="Y808" s="50"/>
      <c r="Z808" s="50"/>
    </row>
    <row r="809" spans="25:26" x14ac:dyDescent="0.25">
      <c r="Y809" s="50"/>
      <c r="Z809" s="50"/>
    </row>
    <row r="810" spans="25:26" x14ac:dyDescent="0.25">
      <c r="Y810" s="50"/>
      <c r="Z810" s="50"/>
    </row>
    <row r="811" spans="25:26" x14ac:dyDescent="0.25">
      <c r="Y811" s="50"/>
      <c r="Z811" s="50"/>
    </row>
    <row r="812" spans="25:26" x14ac:dyDescent="0.25">
      <c r="Y812" s="50"/>
      <c r="Z812" s="50"/>
    </row>
    <row r="813" spans="25:26" x14ac:dyDescent="0.25">
      <c r="Y813" s="50"/>
      <c r="Z813" s="50"/>
    </row>
    <row r="814" spans="25:26" x14ac:dyDescent="0.25">
      <c r="Y814" s="50"/>
      <c r="Z814" s="50"/>
    </row>
    <row r="815" spans="25:26" x14ac:dyDescent="0.25">
      <c r="Y815" s="50"/>
      <c r="Z815" s="50"/>
    </row>
    <row r="816" spans="25:26" x14ac:dyDescent="0.25">
      <c r="Y816" s="50"/>
      <c r="Z816" s="50"/>
    </row>
    <row r="817" spans="25:26" x14ac:dyDescent="0.25">
      <c r="Y817" s="50"/>
      <c r="Z817" s="50"/>
    </row>
    <row r="818" spans="25:26" x14ac:dyDescent="0.25">
      <c r="Y818" s="50"/>
      <c r="Z818" s="50"/>
    </row>
    <row r="819" spans="25:26" x14ac:dyDescent="0.25">
      <c r="Y819" s="50"/>
      <c r="Z819" s="50"/>
    </row>
    <row r="820" spans="25:26" x14ac:dyDescent="0.25">
      <c r="Y820" s="50"/>
      <c r="Z820" s="50"/>
    </row>
    <row r="821" spans="25:26" x14ac:dyDescent="0.25">
      <c r="Y821" s="50"/>
      <c r="Z821" s="50"/>
    </row>
    <row r="822" spans="25:26" x14ac:dyDescent="0.25">
      <c r="Y822" s="50"/>
      <c r="Z822" s="50"/>
    </row>
    <row r="823" spans="25:26" x14ac:dyDescent="0.25">
      <c r="Y823" s="50"/>
      <c r="Z823" s="50"/>
    </row>
    <row r="824" spans="25:26" x14ac:dyDescent="0.25">
      <c r="Y824" s="50"/>
      <c r="Z824" s="50"/>
    </row>
    <row r="825" spans="25:26" x14ac:dyDescent="0.25">
      <c r="Y825" s="50"/>
      <c r="Z825" s="50"/>
    </row>
    <row r="826" spans="25:26" x14ac:dyDescent="0.25">
      <c r="Y826" s="50"/>
      <c r="Z826" s="50"/>
    </row>
    <row r="827" spans="25:26" x14ac:dyDescent="0.25">
      <c r="Y827" s="50"/>
      <c r="Z827" s="50"/>
    </row>
    <row r="828" spans="25:26" x14ac:dyDescent="0.25">
      <c r="Y828" s="50"/>
      <c r="Z828" s="50"/>
    </row>
    <row r="829" spans="25:26" x14ac:dyDescent="0.25">
      <c r="Y829" s="50"/>
      <c r="Z829" s="50"/>
    </row>
    <row r="830" spans="25:26" x14ac:dyDescent="0.25">
      <c r="Y830" s="50"/>
      <c r="Z830" s="50"/>
    </row>
    <row r="831" spans="25:26" x14ac:dyDescent="0.25">
      <c r="Y831" s="50"/>
      <c r="Z831" s="50"/>
    </row>
    <row r="832" spans="25:26" x14ac:dyDescent="0.25">
      <c r="Y832" s="50"/>
      <c r="Z832" s="50"/>
    </row>
    <row r="833" spans="25:26" x14ac:dyDescent="0.25">
      <c r="Y833" s="50"/>
      <c r="Z833" s="50"/>
    </row>
    <row r="834" spans="25:26" x14ac:dyDescent="0.25">
      <c r="Y834" s="50"/>
      <c r="Z834" s="50"/>
    </row>
    <row r="835" spans="25:26" x14ac:dyDescent="0.25">
      <c r="Y835" s="50"/>
      <c r="Z835" s="50"/>
    </row>
    <row r="836" spans="25:26" x14ac:dyDescent="0.25">
      <c r="Y836" s="50"/>
      <c r="Z836" s="50"/>
    </row>
    <row r="837" spans="25:26" x14ac:dyDescent="0.25">
      <c r="Y837" s="50"/>
      <c r="Z837" s="50"/>
    </row>
    <row r="838" spans="25:26" x14ac:dyDescent="0.25">
      <c r="Y838" s="50"/>
      <c r="Z838" s="50"/>
    </row>
    <row r="839" spans="25:26" x14ac:dyDescent="0.25">
      <c r="Y839" s="50"/>
      <c r="Z839" s="50"/>
    </row>
    <row r="840" spans="25:26" x14ac:dyDescent="0.25">
      <c r="Y840" s="50"/>
      <c r="Z840" s="50"/>
    </row>
    <row r="841" spans="25:26" x14ac:dyDescent="0.25">
      <c r="Y841" s="50"/>
      <c r="Z841" s="50"/>
    </row>
    <row r="842" spans="25:26" x14ac:dyDescent="0.25">
      <c r="Y842" s="50"/>
      <c r="Z842" s="50"/>
    </row>
    <row r="843" spans="25:26" x14ac:dyDescent="0.25">
      <c r="Y843" s="50"/>
      <c r="Z843" s="50"/>
    </row>
    <row r="844" spans="25:26" x14ac:dyDescent="0.25">
      <c r="Y844" s="50"/>
      <c r="Z844" s="50"/>
    </row>
    <row r="845" spans="25:26" x14ac:dyDescent="0.25">
      <c r="Y845" s="50"/>
      <c r="Z845" s="50"/>
    </row>
    <row r="846" spans="25:26" x14ac:dyDescent="0.25">
      <c r="Y846" s="50"/>
      <c r="Z846" s="50"/>
    </row>
    <row r="847" spans="25:26" x14ac:dyDescent="0.25">
      <c r="Y847" s="50"/>
      <c r="Z847" s="50"/>
    </row>
    <row r="848" spans="25:26" x14ac:dyDescent="0.25">
      <c r="Y848" s="50"/>
      <c r="Z848" s="50"/>
    </row>
    <row r="849" spans="25:26" x14ac:dyDescent="0.25">
      <c r="Y849" s="50"/>
      <c r="Z849" s="50"/>
    </row>
    <row r="850" spans="25:26" x14ac:dyDescent="0.25">
      <c r="Y850" s="50"/>
      <c r="Z850" s="50"/>
    </row>
    <row r="851" spans="25:26" x14ac:dyDescent="0.25">
      <c r="Y851" s="50"/>
      <c r="Z851" s="50"/>
    </row>
    <row r="852" spans="25:26" x14ac:dyDescent="0.25">
      <c r="Y852" s="50"/>
      <c r="Z852" s="50"/>
    </row>
    <row r="853" spans="25:26" x14ac:dyDescent="0.25">
      <c r="Y853" s="50"/>
      <c r="Z853" s="50"/>
    </row>
    <row r="854" spans="25:26" x14ac:dyDescent="0.25">
      <c r="Y854" s="50"/>
      <c r="Z854" s="50"/>
    </row>
    <row r="855" spans="25:26" x14ac:dyDescent="0.25">
      <c r="Y855" s="50"/>
      <c r="Z855" s="50"/>
    </row>
    <row r="856" spans="25:26" x14ac:dyDescent="0.25">
      <c r="Y856" s="50"/>
      <c r="Z856" s="50"/>
    </row>
    <row r="857" spans="25:26" x14ac:dyDescent="0.25">
      <c r="Y857" s="50"/>
      <c r="Z857" s="50"/>
    </row>
    <row r="858" spans="25:26" x14ac:dyDescent="0.25">
      <c r="Y858" s="50"/>
      <c r="Z858" s="50"/>
    </row>
    <row r="859" spans="25:26" x14ac:dyDescent="0.25">
      <c r="Y859" s="50"/>
      <c r="Z859" s="50"/>
    </row>
    <row r="860" spans="25:26" x14ac:dyDescent="0.25">
      <c r="Y860" s="50"/>
      <c r="Z860" s="50"/>
    </row>
    <row r="861" spans="25:26" x14ac:dyDescent="0.25">
      <c r="Y861" s="50"/>
      <c r="Z861" s="50"/>
    </row>
    <row r="862" spans="25:26" x14ac:dyDescent="0.25">
      <c r="Y862" s="50"/>
      <c r="Z862" s="50"/>
    </row>
    <row r="863" spans="25:26" x14ac:dyDescent="0.25">
      <c r="Y863" s="50"/>
      <c r="Z863" s="50"/>
    </row>
    <row r="864" spans="25:26" x14ac:dyDescent="0.25">
      <c r="Y864" s="50"/>
      <c r="Z864" s="50"/>
    </row>
    <row r="865" spans="25:26" x14ac:dyDescent="0.25">
      <c r="Y865" s="50"/>
      <c r="Z865" s="50"/>
    </row>
    <row r="866" spans="25:26" x14ac:dyDescent="0.25">
      <c r="Y866" s="50"/>
      <c r="Z866" s="50"/>
    </row>
    <row r="867" spans="25:26" x14ac:dyDescent="0.25">
      <c r="Y867" s="50"/>
      <c r="Z867" s="50"/>
    </row>
    <row r="868" spans="25:26" x14ac:dyDescent="0.25">
      <c r="Y868" s="50"/>
      <c r="Z868" s="50"/>
    </row>
    <row r="869" spans="25:26" x14ac:dyDescent="0.25">
      <c r="Y869" s="50"/>
      <c r="Z869" s="50"/>
    </row>
    <row r="870" spans="25:26" x14ac:dyDescent="0.25">
      <c r="Y870" s="50"/>
      <c r="Z870" s="50"/>
    </row>
    <row r="871" spans="25:26" x14ac:dyDescent="0.25">
      <c r="Y871" s="50"/>
      <c r="Z871" s="50"/>
    </row>
    <row r="872" spans="25:26" x14ac:dyDescent="0.25">
      <c r="Y872" s="50"/>
      <c r="Z872" s="50"/>
    </row>
    <row r="873" spans="25:26" x14ac:dyDescent="0.25">
      <c r="Y873" s="50"/>
      <c r="Z873" s="50"/>
    </row>
    <row r="874" spans="25:26" x14ac:dyDescent="0.25">
      <c r="Y874" s="50"/>
      <c r="Z874" s="50"/>
    </row>
    <row r="875" spans="25:26" x14ac:dyDescent="0.25">
      <c r="Y875" s="50"/>
      <c r="Z875" s="50"/>
    </row>
    <row r="876" spans="25:26" x14ac:dyDescent="0.25">
      <c r="Y876" s="50"/>
      <c r="Z876" s="50"/>
    </row>
    <row r="877" spans="25:26" x14ac:dyDescent="0.25">
      <c r="Y877" s="50"/>
      <c r="Z877" s="50"/>
    </row>
    <row r="878" spans="25:26" x14ac:dyDescent="0.25">
      <c r="Y878" s="50"/>
      <c r="Z878" s="50"/>
    </row>
    <row r="879" spans="25:26" x14ac:dyDescent="0.25">
      <c r="Y879" s="50"/>
      <c r="Z879" s="50"/>
    </row>
    <row r="880" spans="25:26" x14ac:dyDescent="0.25">
      <c r="Y880" s="50"/>
      <c r="Z880" s="50"/>
    </row>
    <row r="881" spans="25:26" x14ac:dyDescent="0.25">
      <c r="Y881" s="50"/>
      <c r="Z881" s="50"/>
    </row>
    <row r="882" spans="25:26" x14ac:dyDescent="0.25">
      <c r="Y882" s="50"/>
      <c r="Z882" s="50"/>
    </row>
    <row r="883" spans="25:26" x14ac:dyDescent="0.25">
      <c r="Y883" s="50"/>
      <c r="Z883" s="50"/>
    </row>
    <row r="884" spans="25:26" x14ac:dyDescent="0.25">
      <c r="Y884" s="50"/>
      <c r="Z884" s="50"/>
    </row>
    <row r="885" spans="25:26" x14ac:dyDescent="0.25">
      <c r="Y885" s="50"/>
      <c r="Z885" s="50"/>
    </row>
    <row r="886" spans="25:26" x14ac:dyDescent="0.25">
      <c r="Y886" s="50"/>
      <c r="Z886" s="50"/>
    </row>
    <row r="887" spans="25:26" x14ac:dyDescent="0.25">
      <c r="Y887" s="50"/>
      <c r="Z887" s="50"/>
    </row>
    <row r="888" spans="25:26" x14ac:dyDescent="0.25">
      <c r="Y888" s="50"/>
      <c r="Z888" s="50"/>
    </row>
    <row r="889" spans="25:26" x14ac:dyDescent="0.25">
      <c r="Y889" s="50"/>
      <c r="Z889" s="50"/>
    </row>
    <row r="890" spans="25:26" x14ac:dyDescent="0.25">
      <c r="Y890" s="50"/>
      <c r="Z890" s="50"/>
    </row>
    <row r="891" spans="25:26" x14ac:dyDescent="0.25">
      <c r="Y891" s="50"/>
      <c r="Z891" s="50"/>
    </row>
    <row r="892" spans="25:26" x14ac:dyDescent="0.25">
      <c r="Y892" s="50"/>
      <c r="Z892" s="50"/>
    </row>
    <row r="893" spans="25:26" x14ac:dyDescent="0.25">
      <c r="Y893" s="50"/>
      <c r="Z893" s="50"/>
    </row>
    <row r="894" spans="25:26" x14ac:dyDescent="0.25">
      <c r="Y894" s="50"/>
      <c r="Z894" s="50"/>
    </row>
    <row r="895" spans="25:26" x14ac:dyDescent="0.25">
      <c r="Y895" s="50"/>
      <c r="Z895" s="50"/>
    </row>
    <row r="896" spans="25:26" x14ac:dyDescent="0.25">
      <c r="Y896" s="50"/>
      <c r="Z896" s="50"/>
    </row>
    <row r="897" spans="25:26" x14ac:dyDescent="0.25">
      <c r="Y897" s="50"/>
      <c r="Z897" s="50"/>
    </row>
    <row r="898" spans="25:26" x14ac:dyDescent="0.25">
      <c r="Y898" s="50"/>
      <c r="Z898" s="50"/>
    </row>
    <row r="899" spans="25:26" x14ac:dyDescent="0.25">
      <c r="Y899" s="50"/>
      <c r="Z899" s="50"/>
    </row>
    <row r="900" spans="25:26" x14ac:dyDescent="0.25">
      <c r="Y900" s="50"/>
      <c r="Z900" s="50"/>
    </row>
    <row r="901" spans="25:26" x14ac:dyDescent="0.25">
      <c r="Y901" s="50"/>
      <c r="Z901" s="50"/>
    </row>
    <row r="902" spans="25:26" x14ac:dyDescent="0.25">
      <c r="Y902" s="50"/>
      <c r="Z902" s="50"/>
    </row>
    <row r="903" spans="25:26" x14ac:dyDescent="0.25">
      <c r="Y903" s="50"/>
      <c r="Z903" s="50"/>
    </row>
    <row r="904" spans="25:26" x14ac:dyDescent="0.25">
      <c r="Y904" s="50"/>
      <c r="Z904" s="50"/>
    </row>
    <row r="905" spans="25:26" x14ac:dyDescent="0.25">
      <c r="Y905" s="50"/>
      <c r="Z905" s="50"/>
    </row>
    <row r="906" spans="25:26" x14ac:dyDescent="0.25">
      <c r="Y906" s="50"/>
      <c r="Z906" s="50"/>
    </row>
    <row r="907" spans="25:26" x14ac:dyDescent="0.25">
      <c r="Y907" s="50"/>
      <c r="Z907" s="50"/>
    </row>
    <row r="908" spans="25:26" x14ac:dyDescent="0.25">
      <c r="Y908" s="50"/>
      <c r="Z908" s="50"/>
    </row>
    <row r="909" spans="25:26" x14ac:dyDescent="0.25">
      <c r="Y909" s="50"/>
      <c r="Z909" s="50"/>
    </row>
    <row r="910" spans="25:26" x14ac:dyDescent="0.25">
      <c r="Y910" s="50"/>
      <c r="Z910" s="50"/>
    </row>
    <row r="911" spans="25:26" x14ac:dyDescent="0.25">
      <c r="Y911" s="50"/>
      <c r="Z911" s="50"/>
    </row>
    <row r="912" spans="25:26" x14ac:dyDescent="0.25">
      <c r="Y912" s="50"/>
      <c r="Z912" s="50"/>
    </row>
    <row r="913" spans="25:26" x14ac:dyDescent="0.25">
      <c r="Y913" s="50"/>
      <c r="Z913" s="50"/>
    </row>
    <row r="914" spans="25:26" x14ac:dyDescent="0.25">
      <c r="Y914" s="50"/>
      <c r="Z914" s="50"/>
    </row>
    <row r="915" spans="25:26" x14ac:dyDescent="0.25">
      <c r="Y915" s="50"/>
      <c r="Z915" s="50"/>
    </row>
    <row r="916" spans="25:26" x14ac:dyDescent="0.25">
      <c r="Y916" s="50"/>
      <c r="Z916" s="50"/>
    </row>
    <row r="917" spans="25:26" x14ac:dyDescent="0.25">
      <c r="Y917" s="50"/>
      <c r="Z917" s="50"/>
    </row>
    <row r="918" spans="25:26" x14ac:dyDescent="0.25">
      <c r="Y918" s="50"/>
      <c r="Z918" s="50"/>
    </row>
    <row r="919" spans="25:26" x14ac:dyDescent="0.25">
      <c r="Y919" s="50"/>
      <c r="Z919" s="50"/>
    </row>
    <row r="920" spans="25:26" x14ac:dyDescent="0.25">
      <c r="Y920" s="50"/>
      <c r="Z920" s="50"/>
    </row>
    <row r="921" spans="25:26" x14ac:dyDescent="0.25">
      <c r="Y921" s="50"/>
      <c r="Z921" s="50"/>
    </row>
    <row r="922" spans="25:26" x14ac:dyDescent="0.25">
      <c r="Y922" s="50"/>
      <c r="Z922" s="50"/>
    </row>
    <row r="923" spans="25:26" x14ac:dyDescent="0.25">
      <c r="Y923" s="50"/>
      <c r="Z923" s="50"/>
    </row>
    <row r="924" spans="25:26" x14ac:dyDescent="0.25">
      <c r="Y924" s="50"/>
      <c r="Z924" s="50"/>
    </row>
    <row r="925" spans="25:26" x14ac:dyDescent="0.25">
      <c r="Y925" s="50"/>
      <c r="Z925" s="50"/>
    </row>
    <row r="926" spans="25:26" x14ac:dyDescent="0.25">
      <c r="Y926" s="50"/>
      <c r="Z926" s="50"/>
    </row>
    <row r="927" spans="25:26" x14ac:dyDescent="0.25">
      <c r="Y927" s="50"/>
      <c r="Z927" s="50"/>
    </row>
    <row r="928" spans="25:26" x14ac:dyDescent="0.25">
      <c r="Y928" s="50"/>
      <c r="Z928" s="50"/>
    </row>
    <row r="929" spans="25:26" x14ac:dyDescent="0.25">
      <c r="Y929" s="50"/>
      <c r="Z929" s="50"/>
    </row>
    <row r="930" spans="25:26" x14ac:dyDescent="0.25">
      <c r="Y930" s="50"/>
      <c r="Z930" s="50"/>
    </row>
    <row r="931" spans="25:26" x14ac:dyDescent="0.25">
      <c r="Y931" s="50"/>
      <c r="Z931" s="50"/>
    </row>
    <row r="932" spans="25:26" x14ac:dyDescent="0.25">
      <c r="Y932" s="50"/>
      <c r="Z932" s="50"/>
    </row>
    <row r="933" spans="25:26" x14ac:dyDescent="0.25">
      <c r="Y933" s="50"/>
      <c r="Z933" s="50"/>
    </row>
    <row r="934" spans="25:26" x14ac:dyDescent="0.25">
      <c r="Y934" s="50"/>
      <c r="Z934" s="50"/>
    </row>
    <row r="935" spans="25:26" x14ac:dyDescent="0.25">
      <c r="Y935" s="50"/>
      <c r="Z935" s="50"/>
    </row>
    <row r="936" spans="25:26" x14ac:dyDescent="0.25">
      <c r="Y936" s="50"/>
      <c r="Z936" s="50"/>
    </row>
    <row r="937" spans="25:26" x14ac:dyDescent="0.25">
      <c r="Y937" s="50"/>
      <c r="Z937" s="50"/>
    </row>
    <row r="938" spans="25:26" x14ac:dyDescent="0.25">
      <c r="Y938" s="50"/>
      <c r="Z938" s="50"/>
    </row>
    <row r="939" spans="25:26" x14ac:dyDescent="0.25">
      <c r="Y939" s="50"/>
      <c r="Z939" s="50"/>
    </row>
    <row r="940" spans="25:26" x14ac:dyDescent="0.25">
      <c r="Y940" s="50"/>
      <c r="Z940" s="50"/>
    </row>
    <row r="941" spans="25:26" x14ac:dyDescent="0.25">
      <c r="Y941" s="50"/>
      <c r="Z941" s="50"/>
    </row>
  </sheetData>
  <mergeCells count="1007">
    <mergeCell ref="WI16:WK16"/>
    <mergeCell ref="WL16:WN16"/>
    <mergeCell ref="WO16:WQ16"/>
    <mergeCell ref="WR16:WT16"/>
    <mergeCell ref="WU16:WW16"/>
    <mergeCell ref="WX16:WZ16"/>
    <mergeCell ref="VH16:VJ16"/>
    <mergeCell ref="VK16:VM16"/>
    <mergeCell ref="VN16:VP16"/>
    <mergeCell ref="VQ16:VS16"/>
    <mergeCell ref="VT16:VV16"/>
    <mergeCell ref="VW16:VY16"/>
    <mergeCell ref="VZ16:WB16"/>
    <mergeCell ref="WC16:WE16"/>
    <mergeCell ref="WF16:WH16"/>
    <mergeCell ref="UG16:UI16"/>
    <mergeCell ref="UJ16:UL16"/>
    <mergeCell ref="UM16:UO16"/>
    <mergeCell ref="UP16:UR16"/>
    <mergeCell ref="US16:UU16"/>
    <mergeCell ref="UV16:UX16"/>
    <mergeCell ref="UY16:VA16"/>
    <mergeCell ref="VB16:VD16"/>
    <mergeCell ref="VE16:VG16"/>
    <mergeCell ref="TF16:TH16"/>
    <mergeCell ref="TI16:TK16"/>
    <mergeCell ref="TL16:TN16"/>
    <mergeCell ref="TO16:TQ16"/>
    <mergeCell ref="TR16:TT16"/>
    <mergeCell ref="TU16:TW16"/>
    <mergeCell ref="TX16:TZ16"/>
    <mergeCell ref="UA16:UC16"/>
    <mergeCell ref="UD16:UF16"/>
    <mergeCell ref="SE16:SG16"/>
    <mergeCell ref="SH16:SJ16"/>
    <mergeCell ref="SK16:SM16"/>
    <mergeCell ref="SN16:SP16"/>
    <mergeCell ref="SQ16:SS16"/>
    <mergeCell ref="ST16:SV16"/>
    <mergeCell ref="SW16:SY16"/>
    <mergeCell ref="SZ16:TB16"/>
    <mergeCell ref="TC16:TE16"/>
    <mergeCell ref="RD16:RF16"/>
    <mergeCell ref="RG16:RI16"/>
    <mergeCell ref="RJ16:RL16"/>
    <mergeCell ref="RM16:RO16"/>
    <mergeCell ref="RP16:RR16"/>
    <mergeCell ref="RS16:RU16"/>
    <mergeCell ref="RV16:RX16"/>
    <mergeCell ref="RY16:SA16"/>
    <mergeCell ref="SB16:SD16"/>
    <mergeCell ref="QC16:QE16"/>
    <mergeCell ref="QF16:QH16"/>
    <mergeCell ref="QI16:QK16"/>
    <mergeCell ref="QL16:QN16"/>
    <mergeCell ref="QO16:QQ16"/>
    <mergeCell ref="QR16:QT16"/>
    <mergeCell ref="QU16:QW16"/>
    <mergeCell ref="QX16:QZ16"/>
    <mergeCell ref="RA16:RC16"/>
    <mergeCell ref="PB16:PD16"/>
    <mergeCell ref="PE16:PG16"/>
    <mergeCell ref="PH16:PJ16"/>
    <mergeCell ref="PK16:PM16"/>
    <mergeCell ref="PN16:PP16"/>
    <mergeCell ref="PQ16:PS16"/>
    <mergeCell ref="PT16:PV16"/>
    <mergeCell ref="PW16:PY16"/>
    <mergeCell ref="PZ16:QB16"/>
    <mergeCell ref="OA16:OC16"/>
    <mergeCell ref="OD16:OF16"/>
    <mergeCell ref="OG16:OI16"/>
    <mergeCell ref="OJ16:OL16"/>
    <mergeCell ref="OM16:OO16"/>
    <mergeCell ref="OP16:OR16"/>
    <mergeCell ref="OS16:OU16"/>
    <mergeCell ref="OV16:OX16"/>
    <mergeCell ref="OY16:PA16"/>
    <mergeCell ref="MZ16:NB16"/>
    <mergeCell ref="NC16:NE16"/>
    <mergeCell ref="NF16:NH16"/>
    <mergeCell ref="NI16:NK16"/>
    <mergeCell ref="NL16:NN16"/>
    <mergeCell ref="NO16:NQ16"/>
    <mergeCell ref="NR16:NT16"/>
    <mergeCell ref="NU16:NW16"/>
    <mergeCell ref="NX16:NZ16"/>
    <mergeCell ref="LY16:MA16"/>
    <mergeCell ref="MB16:MD16"/>
    <mergeCell ref="ME16:MG16"/>
    <mergeCell ref="MH16:MJ16"/>
    <mergeCell ref="MK16:MM16"/>
    <mergeCell ref="MN16:MP16"/>
    <mergeCell ref="MQ16:MS16"/>
    <mergeCell ref="MT16:MV16"/>
    <mergeCell ref="MW16:MY16"/>
    <mergeCell ref="KX16:KZ16"/>
    <mergeCell ref="LA16:LC16"/>
    <mergeCell ref="LD16:LF16"/>
    <mergeCell ref="LG16:LI16"/>
    <mergeCell ref="LJ16:LL16"/>
    <mergeCell ref="LM16:LO16"/>
    <mergeCell ref="LP16:LR16"/>
    <mergeCell ref="LS16:LU16"/>
    <mergeCell ref="LV16:LX16"/>
    <mergeCell ref="JW16:JY16"/>
    <mergeCell ref="JZ16:KB16"/>
    <mergeCell ref="KC16:KE16"/>
    <mergeCell ref="KF16:KH16"/>
    <mergeCell ref="KI16:KK16"/>
    <mergeCell ref="KL16:KN16"/>
    <mergeCell ref="KO16:KQ16"/>
    <mergeCell ref="KR16:KT16"/>
    <mergeCell ref="KU16:KW16"/>
    <mergeCell ref="IV16:IX16"/>
    <mergeCell ref="IY16:JA16"/>
    <mergeCell ref="JB16:JD16"/>
    <mergeCell ref="JE16:JG16"/>
    <mergeCell ref="JH16:JJ16"/>
    <mergeCell ref="JK16:JM16"/>
    <mergeCell ref="JN16:JP16"/>
    <mergeCell ref="JQ16:JS16"/>
    <mergeCell ref="JT16:JV16"/>
    <mergeCell ref="HU16:HW16"/>
    <mergeCell ref="HX16:HZ16"/>
    <mergeCell ref="IA16:IC16"/>
    <mergeCell ref="ID16:IF16"/>
    <mergeCell ref="IG16:II16"/>
    <mergeCell ref="IJ16:IL16"/>
    <mergeCell ref="IM16:IO16"/>
    <mergeCell ref="IP16:IR16"/>
    <mergeCell ref="IS16:IU16"/>
    <mergeCell ref="GT16:GV16"/>
    <mergeCell ref="GW16:GY16"/>
    <mergeCell ref="GZ16:HB16"/>
    <mergeCell ref="HC16:HE16"/>
    <mergeCell ref="HF16:HH16"/>
    <mergeCell ref="HI16:HK16"/>
    <mergeCell ref="HL16:HN16"/>
    <mergeCell ref="HO16:HQ16"/>
    <mergeCell ref="HR16:HT16"/>
    <mergeCell ref="FS16:FU16"/>
    <mergeCell ref="FV16:FX16"/>
    <mergeCell ref="FY16:GA16"/>
    <mergeCell ref="GB16:GD16"/>
    <mergeCell ref="GE16:GG16"/>
    <mergeCell ref="GH16:GJ16"/>
    <mergeCell ref="GK16:GM16"/>
    <mergeCell ref="GN16:GP16"/>
    <mergeCell ref="GQ16:GS16"/>
    <mergeCell ref="ER16:ET16"/>
    <mergeCell ref="EU16:EW16"/>
    <mergeCell ref="EX16:EZ16"/>
    <mergeCell ref="FA16:FC16"/>
    <mergeCell ref="FD16:FF16"/>
    <mergeCell ref="FG16:FI16"/>
    <mergeCell ref="FJ16:FL16"/>
    <mergeCell ref="FM16:FO16"/>
    <mergeCell ref="FP16:FR16"/>
    <mergeCell ref="DT16:DV16"/>
    <mergeCell ref="DW16:DY16"/>
    <mergeCell ref="DZ16:EB16"/>
    <mergeCell ref="EC16:EE16"/>
    <mergeCell ref="EF16:EH16"/>
    <mergeCell ref="EI16:EK16"/>
    <mergeCell ref="EL16:EN16"/>
    <mergeCell ref="EO16:EQ16"/>
    <mergeCell ref="CS16:CU16"/>
    <mergeCell ref="CV16:CX16"/>
    <mergeCell ref="CY16:DA16"/>
    <mergeCell ref="DB16:DD16"/>
    <mergeCell ref="DE16:DG16"/>
    <mergeCell ref="DH16:DJ16"/>
    <mergeCell ref="DK16:DM16"/>
    <mergeCell ref="DN16:DP16"/>
    <mergeCell ref="DQ16:DS16"/>
    <mergeCell ref="BR16:BT16"/>
    <mergeCell ref="BU16:BW16"/>
    <mergeCell ref="BX16:BZ16"/>
    <mergeCell ref="CA16:CC16"/>
    <mergeCell ref="CD16:CF16"/>
    <mergeCell ref="CG16:CI16"/>
    <mergeCell ref="CJ16:CL16"/>
    <mergeCell ref="CM16:CO16"/>
    <mergeCell ref="CP16:CR16"/>
    <mergeCell ref="AQ16:AS16"/>
    <mergeCell ref="AT16:AV16"/>
    <mergeCell ref="AW16:AY16"/>
    <mergeCell ref="AZ16:BB16"/>
    <mergeCell ref="BC16:BE16"/>
    <mergeCell ref="BF16:BH16"/>
    <mergeCell ref="BI16:BK16"/>
    <mergeCell ref="BL16:BN16"/>
    <mergeCell ref="BO16:BQ16"/>
    <mergeCell ref="AB2:AD2"/>
    <mergeCell ref="AE2:AG2"/>
    <mergeCell ref="AH2:AJ2"/>
    <mergeCell ref="AK2:AM2"/>
    <mergeCell ref="AN2:AP2"/>
    <mergeCell ref="D19:F19"/>
    <mergeCell ref="G19:J19"/>
    <mergeCell ref="Y4:AA4"/>
    <mergeCell ref="Y5:AA5"/>
    <mergeCell ref="Y2:AA2"/>
    <mergeCell ref="Y3:AA3"/>
    <mergeCell ref="G16:J16"/>
    <mergeCell ref="D17:F17"/>
    <mergeCell ref="G17:J17"/>
    <mergeCell ref="D18:F18"/>
    <mergeCell ref="G18:J18"/>
    <mergeCell ref="Y16:AA16"/>
    <mergeCell ref="AB16:AD16"/>
    <mergeCell ref="AE16:AG16"/>
    <mergeCell ref="AH16:AJ16"/>
    <mergeCell ref="AK16:AM16"/>
    <mergeCell ref="AN16:AP16"/>
    <mergeCell ref="BF2:BH2"/>
    <mergeCell ref="BI2:BK2"/>
    <mergeCell ref="BL2:BN2"/>
    <mergeCell ref="BO2:BQ2"/>
    <mergeCell ref="BR2:BT2"/>
    <mergeCell ref="AQ2:AS2"/>
    <mergeCell ref="AT2:AV2"/>
    <mergeCell ref="AW2:AY2"/>
    <mergeCell ref="AZ2:BB2"/>
    <mergeCell ref="BC2:BE2"/>
    <mergeCell ref="CJ2:CL2"/>
    <mergeCell ref="CM2:CO2"/>
    <mergeCell ref="CP2:CR2"/>
    <mergeCell ref="CS2:CU2"/>
    <mergeCell ref="CV2:CX2"/>
    <mergeCell ref="BU2:BW2"/>
    <mergeCell ref="BX2:BZ2"/>
    <mergeCell ref="CA2:CC2"/>
    <mergeCell ref="CD2:CF2"/>
    <mergeCell ref="CG2:CI2"/>
    <mergeCell ref="DN2:DP2"/>
    <mergeCell ref="DQ2:DS2"/>
    <mergeCell ref="DT2:DV2"/>
    <mergeCell ref="DW2:DY2"/>
    <mergeCell ref="DZ2:EB2"/>
    <mergeCell ref="CY2:DA2"/>
    <mergeCell ref="DB2:DD2"/>
    <mergeCell ref="DE2:DG2"/>
    <mergeCell ref="DH2:DJ2"/>
    <mergeCell ref="DK2:DM2"/>
    <mergeCell ref="ER2:ET2"/>
    <mergeCell ref="EU2:EW2"/>
    <mergeCell ref="EX2:EZ2"/>
    <mergeCell ref="FA2:FC2"/>
    <mergeCell ref="FD2:FF2"/>
    <mergeCell ref="EC2:EE2"/>
    <mergeCell ref="EF2:EH2"/>
    <mergeCell ref="EI2:EK2"/>
    <mergeCell ref="EL2:EN2"/>
    <mergeCell ref="EO2:EQ2"/>
    <mergeCell ref="FV2:FX2"/>
    <mergeCell ref="FY2:GA2"/>
    <mergeCell ref="GB2:GD2"/>
    <mergeCell ref="GE2:GG2"/>
    <mergeCell ref="GH2:GJ2"/>
    <mergeCell ref="FG2:FI2"/>
    <mergeCell ref="FJ2:FL2"/>
    <mergeCell ref="FM2:FO2"/>
    <mergeCell ref="FP2:FR2"/>
    <mergeCell ref="FS2:FU2"/>
    <mergeCell ref="GZ2:HB2"/>
    <mergeCell ref="HC2:HE2"/>
    <mergeCell ref="HF2:HH2"/>
    <mergeCell ref="HI2:HK2"/>
    <mergeCell ref="HL2:HN2"/>
    <mergeCell ref="GK2:GM2"/>
    <mergeCell ref="GN2:GP2"/>
    <mergeCell ref="GQ2:GS2"/>
    <mergeCell ref="GT2:GV2"/>
    <mergeCell ref="GW2:GY2"/>
    <mergeCell ref="ID2:IF2"/>
    <mergeCell ref="IG2:II2"/>
    <mergeCell ref="IJ2:IL2"/>
    <mergeCell ref="IM2:IO2"/>
    <mergeCell ref="IP2:IR2"/>
    <mergeCell ref="HO2:HQ2"/>
    <mergeCell ref="HR2:HT2"/>
    <mergeCell ref="HU2:HW2"/>
    <mergeCell ref="HX2:HZ2"/>
    <mergeCell ref="IA2:IC2"/>
    <mergeCell ref="JH2:JJ2"/>
    <mergeCell ref="JK2:JM2"/>
    <mergeCell ref="JN2:JP2"/>
    <mergeCell ref="JQ2:JS2"/>
    <mergeCell ref="JT2:JV2"/>
    <mergeCell ref="IS2:IU2"/>
    <mergeCell ref="IV2:IX2"/>
    <mergeCell ref="IY2:JA2"/>
    <mergeCell ref="JB2:JD2"/>
    <mergeCell ref="JE2:JG2"/>
    <mergeCell ref="KL2:KN2"/>
    <mergeCell ref="KO2:KQ2"/>
    <mergeCell ref="KR2:KT2"/>
    <mergeCell ref="KU2:KW2"/>
    <mergeCell ref="KX2:KZ2"/>
    <mergeCell ref="JW2:JY2"/>
    <mergeCell ref="JZ2:KB2"/>
    <mergeCell ref="KC2:KE2"/>
    <mergeCell ref="KF2:KH2"/>
    <mergeCell ref="KI2:KK2"/>
    <mergeCell ref="LP2:LR2"/>
    <mergeCell ref="LS2:LU2"/>
    <mergeCell ref="LV2:LX2"/>
    <mergeCell ref="LY2:MA2"/>
    <mergeCell ref="MB2:MD2"/>
    <mergeCell ref="LA2:LC2"/>
    <mergeCell ref="LD2:LF2"/>
    <mergeCell ref="LG2:LI2"/>
    <mergeCell ref="LJ2:LL2"/>
    <mergeCell ref="LM2:LO2"/>
    <mergeCell ref="MT2:MV2"/>
    <mergeCell ref="MW2:MY2"/>
    <mergeCell ref="MZ2:NB2"/>
    <mergeCell ref="NC2:NE2"/>
    <mergeCell ref="NF2:NH2"/>
    <mergeCell ref="ME2:MG2"/>
    <mergeCell ref="MH2:MJ2"/>
    <mergeCell ref="MK2:MM2"/>
    <mergeCell ref="MN2:MP2"/>
    <mergeCell ref="MQ2:MS2"/>
    <mergeCell ref="NX2:NZ2"/>
    <mergeCell ref="OA2:OC2"/>
    <mergeCell ref="OD2:OF2"/>
    <mergeCell ref="OG2:OI2"/>
    <mergeCell ref="OJ2:OL2"/>
    <mergeCell ref="NI2:NK2"/>
    <mergeCell ref="NL2:NN2"/>
    <mergeCell ref="NO2:NQ2"/>
    <mergeCell ref="NR2:NT2"/>
    <mergeCell ref="NU2:NW2"/>
    <mergeCell ref="PB2:PD2"/>
    <mergeCell ref="PE2:PG2"/>
    <mergeCell ref="PH2:PJ2"/>
    <mergeCell ref="PK2:PM2"/>
    <mergeCell ref="PN2:PP2"/>
    <mergeCell ref="OM2:OO2"/>
    <mergeCell ref="OP2:OR2"/>
    <mergeCell ref="OS2:OU2"/>
    <mergeCell ref="OV2:OX2"/>
    <mergeCell ref="OY2:PA2"/>
    <mergeCell ref="QF2:QH2"/>
    <mergeCell ref="QI2:QK2"/>
    <mergeCell ref="QL2:QN2"/>
    <mergeCell ref="QO2:QQ2"/>
    <mergeCell ref="QR2:QT2"/>
    <mergeCell ref="PQ2:PS2"/>
    <mergeCell ref="PT2:PV2"/>
    <mergeCell ref="PW2:PY2"/>
    <mergeCell ref="PZ2:QB2"/>
    <mergeCell ref="QC2:QE2"/>
    <mergeCell ref="RJ2:RL2"/>
    <mergeCell ref="RM2:RO2"/>
    <mergeCell ref="RP2:RR2"/>
    <mergeCell ref="RS2:RU2"/>
    <mergeCell ref="RV2:RX2"/>
    <mergeCell ref="QU2:QW2"/>
    <mergeCell ref="QX2:QZ2"/>
    <mergeCell ref="RA2:RC2"/>
    <mergeCell ref="RD2:RF2"/>
    <mergeCell ref="RG2:RI2"/>
    <mergeCell ref="SN2:SP2"/>
    <mergeCell ref="SQ2:SS2"/>
    <mergeCell ref="ST2:SV2"/>
    <mergeCell ref="SW2:SY2"/>
    <mergeCell ref="SZ2:TB2"/>
    <mergeCell ref="RY2:SA2"/>
    <mergeCell ref="SB2:SD2"/>
    <mergeCell ref="SE2:SG2"/>
    <mergeCell ref="SH2:SJ2"/>
    <mergeCell ref="SK2:SM2"/>
    <mergeCell ref="TR2:TT2"/>
    <mergeCell ref="TU2:TW2"/>
    <mergeCell ref="TX2:TZ2"/>
    <mergeCell ref="UA2:UC2"/>
    <mergeCell ref="UD2:UF2"/>
    <mergeCell ref="TC2:TE2"/>
    <mergeCell ref="TF2:TH2"/>
    <mergeCell ref="TI2:TK2"/>
    <mergeCell ref="TL2:TN2"/>
    <mergeCell ref="TO2:TQ2"/>
    <mergeCell ref="VT2:VV2"/>
    <mergeCell ref="VW2:VY2"/>
    <mergeCell ref="UV2:UX2"/>
    <mergeCell ref="UY2:VA2"/>
    <mergeCell ref="VB2:VD2"/>
    <mergeCell ref="VE2:VG2"/>
    <mergeCell ref="VH2:VJ2"/>
    <mergeCell ref="UG2:UI2"/>
    <mergeCell ref="UJ2:UL2"/>
    <mergeCell ref="UM2:UO2"/>
    <mergeCell ref="UP2:UR2"/>
    <mergeCell ref="US2:UU2"/>
    <mergeCell ref="WO2:WQ2"/>
    <mergeCell ref="WR2:WT2"/>
    <mergeCell ref="WU2:WW2"/>
    <mergeCell ref="WX2:WZ2"/>
    <mergeCell ref="AB3:AD3"/>
    <mergeCell ref="AE3:AG3"/>
    <mergeCell ref="AH3:AJ3"/>
    <mergeCell ref="AK3:AM3"/>
    <mergeCell ref="AN3:AP3"/>
    <mergeCell ref="AQ3:AS3"/>
    <mergeCell ref="AT3:AV3"/>
    <mergeCell ref="AW3:AY3"/>
    <mergeCell ref="AZ3:BB3"/>
    <mergeCell ref="BC3:BE3"/>
    <mergeCell ref="BF3:BH3"/>
    <mergeCell ref="BI3:BK3"/>
    <mergeCell ref="VZ2:WB2"/>
    <mergeCell ref="WC2:WE2"/>
    <mergeCell ref="WF2:WH2"/>
    <mergeCell ref="WI2:WK2"/>
    <mergeCell ref="WL2:WN2"/>
    <mergeCell ref="VK2:VM2"/>
    <mergeCell ref="VN2:VP2"/>
    <mergeCell ref="VQ2:VS2"/>
    <mergeCell ref="CA3:CC3"/>
    <mergeCell ref="CD3:CF3"/>
    <mergeCell ref="CG3:CI3"/>
    <mergeCell ref="CJ3:CL3"/>
    <mergeCell ref="CM3:CO3"/>
    <mergeCell ref="BL3:BN3"/>
    <mergeCell ref="BO3:BQ3"/>
    <mergeCell ref="BR3:BT3"/>
    <mergeCell ref="BU3:BW3"/>
    <mergeCell ref="BX3:BZ3"/>
    <mergeCell ref="DE3:DG3"/>
    <mergeCell ref="DH3:DJ3"/>
    <mergeCell ref="DK3:DM3"/>
    <mergeCell ref="DN3:DP3"/>
    <mergeCell ref="DQ3:DS3"/>
    <mergeCell ref="CP3:CR3"/>
    <mergeCell ref="CS3:CU3"/>
    <mergeCell ref="CV3:CX3"/>
    <mergeCell ref="CY3:DA3"/>
    <mergeCell ref="DB3:DD3"/>
    <mergeCell ref="EI3:EK3"/>
    <mergeCell ref="EL3:EN3"/>
    <mergeCell ref="EO3:EQ3"/>
    <mergeCell ref="ER3:ET3"/>
    <mergeCell ref="EU3:EW3"/>
    <mergeCell ref="DT3:DV3"/>
    <mergeCell ref="DW3:DY3"/>
    <mergeCell ref="DZ3:EB3"/>
    <mergeCell ref="EC3:EE3"/>
    <mergeCell ref="EF3:EH3"/>
    <mergeCell ref="FM3:FO3"/>
    <mergeCell ref="FP3:FR3"/>
    <mergeCell ref="FS3:FU3"/>
    <mergeCell ref="FV3:FX3"/>
    <mergeCell ref="FY3:GA3"/>
    <mergeCell ref="EX3:EZ3"/>
    <mergeCell ref="FA3:FC3"/>
    <mergeCell ref="FD3:FF3"/>
    <mergeCell ref="FG3:FI3"/>
    <mergeCell ref="FJ3:FL3"/>
    <mergeCell ref="GQ3:GS3"/>
    <mergeCell ref="GT3:GV3"/>
    <mergeCell ref="GW3:GY3"/>
    <mergeCell ref="GZ3:HB3"/>
    <mergeCell ref="HC3:HE3"/>
    <mergeCell ref="GB3:GD3"/>
    <mergeCell ref="GE3:GG3"/>
    <mergeCell ref="GH3:GJ3"/>
    <mergeCell ref="GK3:GM3"/>
    <mergeCell ref="GN3:GP3"/>
    <mergeCell ref="HU3:HW3"/>
    <mergeCell ref="HX3:HZ3"/>
    <mergeCell ref="IA3:IC3"/>
    <mergeCell ref="ID3:IF3"/>
    <mergeCell ref="IG3:II3"/>
    <mergeCell ref="HF3:HH3"/>
    <mergeCell ref="HI3:HK3"/>
    <mergeCell ref="HL3:HN3"/>
    <mergeCell ref="HO3:HQ3"/>
    <mergeCell ref="HR3:HT3"/>
    <mergeCell ref="IY3:JA3"/>
    <mergeCell ref="JB3:JD3"/>
    <mergeCell ref="JE3:JG3"/>
    <mergeCell ref="JH3:JJ3"/>
    <mergeCell ref="JK3:JM3"/>
    <mergeCell ref="IJ3:IL3"/>
    <mergeCell ref="IM3:IO3"/>
    <mergeCell ref="IP3:IR3"/>
    <mergeCell ref="IS3:IU3"/>
    <mergeCell ref="IV3:IX3"/>
    <mergeCell ref="KC3:KE3"/>
    <mergeCell ref="KF3:KH3"/>
    <mergeCell ref="KI3:KK3"/>
    <mergeCell ref="KL3:KN3"/>
    <mergeCell ref="KO3:KQ3"/>
    <mergeCell ref="JN3:JP3"/>
    <mergeCell ref="JQ3:JS3"/>
    <mergeCell ref="JT3:JV3"/>
    <mergeCell ref="JW3:JY3"/>
    <mergeCell ref="JZ3:KB3"/>
    <mergeCell ref="LG3:LI3"/>
    <mergeCell ref="LJ3:LL3"/>
    <mergeCell ref="LM3:LO3"/>
    <mergeCell ref="LP3:LR3"/>
    <mergeCell ref="LS3:LU3"/>
    <mergeCell ref="KR3:KT3"/>
    <mergeCell ref="KU3:KW3"/>
    <mergeCell ref="KX3:KZ3"/>
    <mergeCell ref="LA3:LC3"/>
    <mergeCell ref="LD3:LF3"/>
    <mergeCell ref="MK3:MM3"/>
    <mergeCell ref="MN3:MP3"/>
    <mergeCell ref="MQ3:MS3"/>
    <mergeCell ref="MT3:MV3"/>
    <mergeCell ref="MW3:MY3"/>
    <mergeCell ref="LV3:LX3"/>
    <mergeCell ref="LY3:MA3"/>
    <mergeCell ref="MB3:MD3"/>
    <mergeCell ref="ME3:MG3"/>
    <mergeCell ref="MH3:MJ3"/>
    <mergeCell ref="NO3:NQ3"/>
    <mergeCell ref="NR3:NT3"/>
    <mergeCell ref="NU3:NW3"/>
    <mergeCell ref="NX3:NZ3"/>
    <mergeCell ref="OA3:OC3"/>
    <mergeCell ref="MZ3:NB3"/>
    <mergeCell ref="NC3:NE3"/>
    <mergeCell ref="NF3:NH3"/>
    <mergeCell ref="NI3:NK3"/>
    <mergeCell ref="NL3:NN3"/>
    <mergeCell ref="OS3:OU3"/>
    <mergeCell ref="OV3:OX3"/>
    <mergeCell ref="OY3:PA3"/>
    <mergeCell ref="PB3:PD3"/>
    <mergeCell ref="PE3:PG3"/>
    <mergeCell ref="OD3:OF3"/>
    <mergeCell ref="OG3:OI3"/>
    <mergeCell ref="OJ3:OL3"/>
    <mergeCell ref="OM3:OO3"/>
    <mergeCell ref="OP3:OR3"/>
    <mergeCell ref="PW3:PY3"/>
    <mergeCell ref="PZ3:QB3"/>
    <mergeCell ref="QC3:QE3"/>
    <mergeCell ref="QF3:QH3"/>
    <mergeCell ref="QI3:QK3"/>
    <mergeCell ref="PH3:PJ3"/>
    <mergeCell ref="PK3:PM3"/>
    <mergeCell ref="PN3:PP3"/>
    <mergeCell ref="PQ3:PS3"/>
    <mergeCell ref="PT3:PV3"/>
    <mergeCell ref="RA3:RC3"/>
    <mergeCell ref="RD3:RF3"/>
    <mergeCell ref="RG3:RI3"/>
    <mergeCell ref="RJ3:RL3"/>
    <mergeCell ref="RM3:RO3"/>
    <mergeCell ref="QL3:QN3"/>
    <mergeCell ref="QO3:QQ3"/>
    <mergeCell ref="QR3:QT3"/>
    <mergeCell ref="QU3:QW3"/>
    <mergeCell ref="QX3:QZ3"/>
    <mergeCell ref="SE3:SG3"/>
    <mergeCell ref="SH3:SJ3"/>
    <mergeCell ref="SK3:SM3"/>
    <mergeCell ref="SN3:SP3"/>
    <mergeCell ref="SQ3:SS3"/>
    <mergeCell ref="RP3:RR3"/>
    <mergeCell ref="RS3:RU3"/>
    <mergeCell ref="RV3:RX3"/>
    <mergeCell ref="RY3:SA3"/>
    <mergeCell ref="SB3:SD3"/>
    <mergeCell ref="TI3:TK3"/>
    <mergeCell ref="TL3:TN3"/>
    <mergeCell ref="TO3:TQ3"/>
    <mergeCell ref="TR3:TT3"/>
    <mergeCell ref="TU3:TW3"/>
    <mergeCell ref="ST3:SV3"/>
    <mergeCell ref="SW3:SY3"/>
    <mergeCell ref="SZ3:TB3"/>
    <mergeCell ref="TC3:TE3"/>
    <mergeCell ref="TF3:TH3"/>
    <mergeCell ref="UM3:UO3"/>
    <mergeCell ref="UP3:UR3"/>
    <mergeCell ref="US3:UU3"/>
    <mergeCell ref="UV3:UX3"/>
    <mergeCell ref="UY3:VA3"/>
    <mergeCell ref="TX3:TZ3"/>
    <mergeCell ref="UA3:UC3"/>
    <mergeCell ref="UD3:UF3"/>
    <mergeCell ref="UG3:UI3"/>
    <mergeCell ref="UJ3:UL3"/>
    <mergeCell ref="WO3:WQ3"/>
    <mergeCell ref="WR3:WT3"/>
    <mergeCell ref="VQ3:VS3"/>
    <mergeCell ref="VT3:VV3"/>
    <mergeCell ref="VW3:VY3"/>
    <mergeCell ref="VZ3:WB3"/>
    <mergeCell ref="WC3:WE3"/>
    <mergeCell ref="VB3:VD3"/>
    <mergeCell ref="VE3:VG3"/>
    <mergeCell ref="VH3:VJ3"/>
    <mergeCell ref="VK3:VM3"/>
    <mergeCell ref="VN3:VP3"/>
    <mergeCell ref="BR4:BT4"/>
    <mergeCell ref="BU4:BW4"/>
    <mergeCell ref="BX4:BZ4"/>
    <mergeCell ref="CA4:CC4"/>
    <mergeCell ref="CD4:CF4"/>
    <mergeCell ref="EI4:EK4"/>
    <mergeCell ref="EL4:EN4"/>
    <mergeCell ref="DK4:DM4"/>
    <mergeCell ref="DN4:DP4"/>
    <mergeCell ref="DQ4:DS4"/>
    <mergeCell ref="DT4:DV4"/>
    <mergeCell ref="DW4:DY4"/>
    <mergeCell ref="FD4:FF4"/>
    <mergeCell ref="FG4:FI4"/>
    <mergeCell ref="FJ4:FL4"/>
    <mergeCell ref="FM4:FO4"/>
    <mergeCell ref="FP4:FR4"/>
    <mergeCell ref="EO4:EQ4"/>
    <mergeCell ref="ER4:ET4"/>
    <mergeCell ref="EU4:EW4"/>
    <mergeCell ref="WU3:WW3"/>
    <mergeCell ref="WX3:WZ3"/>
    <mergeCell ref="AB4:AD4"/>
    <mergeCell ref="AE4:AG4"/>
    <mergeCell ref="AH4:AJ4"/>
    <mergeCell ref="AK4:AM4"/>
    <mergeCell ref="AN4:AP4"/>
    <mergeCell ref="AQ4:AS4"/>
    <mergeCell ref="AT4:AV4"/>
    <mergeCell ref="AW4:AY4"/>
    <mergeCell ref="AZ4:BB4"/>
    <mergeCell ref="BC4:BE4"/>
    <mergeCell ref="BF4:BH4"/>
    <mergeCell ref="BI4:BK4"/>
    <mergeCell ref="BL4:BN4"/>
    <mergeCell ref="BO4:BQ4"/>
    <mergeCell ref="WF3:WH3"/>
    <mergeCell ref="WI3:WK3"/>
    <mergeCell ref="WL3:WN3"/>
    <mergeCell ref="CV4:CX4"/>
    <mergeCell ref="CY4:DA4"/>
    <mergeCell ref="DB4:DD4"/>
    <mergeCell ref="DE4:DG4"/>
    <mergeCell ref="DH4:DJ4"/>
    <mergeCell ref="CG4:CI4"/>
    <mergeCell ref="CJ4:CL4"/>
    <mergeCell ref="CM4:CO4"/>
    <mergeCell ref="CP4:CR4"/>
    <mergeCell ref="CS4:CU4"/>
    <mergeCell ref="DZ4:EB4"/>
    <mergeCell ref="EC4:EE4"/>
    <mergeCell ref="EF4:EH4"/>
    <mergeCell ref="EX4:EZ4"/>
    <mergeCell ref="FA4:FC4"/>
    <mergeCell ref="GH4:GJ4"/>
    <mergeCell ref="GK4:GM4"/>
    <mergeCell ref="GN4:GP4"/>
    <mergeCell ref="GQ4:GS4"/>
    <mergeCell ref="GT4:GV4"/>
    <mergeCell ref="FS4:FU4"/>
    <mergeCell ref="FV4:FX4"/>
    <mergeCell ref="FY4:GA4"/>
    <mergeCell ref="GB4:GD4"/>
    <mergeCell ref="GE4:GG4"/>
    <mergeCell ref="HL4:HN4"/>
    <mergeCell ref="HO4:HQ4"/>
    <mergeCell ref="HR4:HT4"/>
    <mergeCell ref="HU4:HW4"/>
    <mergeCell ref="HX4:HZ4"/>
    <mergeCell ref="GW4:GY4"/>
    <mergeCell ref="GZ4:HB4"/>
    <mergeCell ref="HC4:HE4"/>
    <mergeCell ref="HF4:HH4"/>
    <mergeCell ref="HI4:HK4"/>
    <mergeCell ref="IP4:IR4"/>
    <mergeCell ref="IS4:IU4"/>
    <mergeCell ref="IV4:IX4"/>
    <mergeCell ref="IY4:JA4"/>
    <mergeCell ref="JB4:JD4"/>
    <mergeCell ref="IA4:IC4"/>
    <mergeCell ref="ID4:IF4"/>
    <mergeCell ref="IG4:II4"/>
    <mergeCell ref="IJ4:IL4"/>
    <mergeCell ref="IM4:IO4"/>
    <mergeCell ref="JT4:JV4"/>
    <mergeCell ref="JW4:JY4"/>
    <mergeCell ref="JZ4:KB4"/>
    <mergeCell ref="KC4:KE4"/>
    <mergeCell ref="KF4:KH4"/>
    <mergeCell ref="JE4:JG4"/>
    <mergeCell ref="JH4:JJ4"/>
    <mergeCell ref="JK4:JM4"/>
    <mergeCell ref="JN4:JP4"/>
    <mergeCell ref="JQ4:JS4"/>
    <mergeCell ref="KX4:KZ4"/>
    <mergeCell ref="LA4:LC4"/>
    <mergeCell ref="LD4:LF4"/>
    <mergeCell ref="LG4:LI4"/>
    <mergeCell ref="LJ4:LL4"/>
    <mergeCell ref="KI4:KK4"/>
    <mergeCell ref="KL4:KN4"/>
    <mergeCell ref="KO4:KQ4"/>
    <mergeCell ref="KR4:KT4"/>
    <mergeCell ref="KU4:KW4"/>
    <mergeCell ref="MB4:MD4"/>
    <mergeCell ref="ME4:MG4"/>
    <mergeCell ref="MH4:MJ4"/>
    <mergeCell ref="MK4:MM4"/>
    <mergeCell ref="MN4:MP4"/>
    <mergeCell ref="LM4:LO4"/>
    <mergeCell ref="LP4:LR4"/>
    <mergeCell ref="LS4:LU4"/>
    <mergeCell ref="LV4:LX4"/>
    <mergeCell ref="LY4:MA4"/>
    <mergeCell ref="NF4:NH4"/>
    <mergeCell ref="NI4:NK4"/>
    <mergeCell ref="NL4:NN4"/>
    <mergeCell ref="NO4:NQ4"/>
    <mergeCell ref="NR4:NT4"/>
    <mergeCell ref="MQ4:MS4"/>
    <mergeCell ref="MT4:MV4"/>
    <mergeCell ref="MW4:MY4"/>
    <mergeCell ref="MZ4:NB4"/>
    <mergeCell ref="NC4:NE4"/>
    <mergeCell ref="OJ4:OL4"/>
    <mergeCell ref="OM4:OO4"/>
    <mergeCell ref="OP4:OR4"/>
    <mergeCell ref="OS4:OU4"/>
    <mergeCell ref="OV4:OX4"/>
    <mergeCell ref="NU4:NW4"/>
    <mergeCell ref="NX4:NZ4"/>
    <mergeCell ref="OA4:OC4"/>
    <mergeCell ref="OD4:OF4"/>
    <mergeCell ref="OG4:OI4"/>
    <mergeCell ref="PN4:PP4"/>
    <mergeCell ref="PQ4:PS4"/>
    <mergeCell ref="PT4:PV4"/>
    <mergeCell ref="PW4:PY4"/>
    <mergeCell ref="PZ4:QB4"/>
    <mergeCell ref="OY4:PA4"/>
    <mergeCell ref="PB4:PD4"/>
    <mergeCell ref="PE4:PG4"/>
    <mergeCell ref="PH4:PJ4"/>
    <mergeCell ref="PK4:PM4"/>
    <mergeCell ref="QR4:QT4"/>
    <mergeCell ref="QU4:QW4"/>
    <mergeCell ref="QX4:QZ4"/>
    <mergeCell ref="RA4:RC4"/>
    <mergeCell ref="RD4:RF4"/>
    <mergeCell ref="QC4:QE4"/>
    <mergeCell ref="QF4:QH4"/>
    <mergeCell ref="QI4:QK4"/>
    <mergeCell ref="QL4:QN4"/>
    <mergeCell ref="QO4:QQ4"/>
    <mergeCell ref="RV4:RX4"/>
    <mergeCell ref="RY4:SA4"/>
    <mergeCell ref="SB4:SD4"/>
    <mergeCell ref="SE4:SG4"/>
    <mergeCell ref="SH4:SJ4"/>
    <mergeCell ref="RG4:RI4"/>
    <mergeCell ref="RJ4:RL4"/>
    <mergeCell ref="RM4:RO4"/>
    <mergeCell ref="RP4:RR4"/>
    <mergeCell ref="RS4:RU4"/>
    <mergeCell ref="SZ4:TB4"/>
    <mergeCell ref="TC4:TE4"/>
    <mergeCell ref="TF4:TH4"/>
    <mergeCell ref="TI4:TK4"/>
    <mergeCell ref="TL4:TN4"/>
    <mergeCell ref="SK4:SM4"/>
    <mergeCell ref="SN4:SP4"/>
    <mergeCell ref="SQ4:SS4"/>
    <mergeCell ref="ST4:SV4"/>
    <mergeCell ref="SW4:SY4"/>
    <mergeCell ref="UD4:UF4"/>
    <mergeCell ref="UG4:UI4"/>
    <mergeCell ref="UJ4:UL4"/>
    <mergeCell ref="UM4:UO4"/>
    <mergeCell ref="UP4:UR4"/>
    <mergeCell ref="TO4:TQ4"/>
    <mergeCell ref="TR4:TT4"/>
    <mergeCell ref="TU4:TW4"/>
    <mergeCell ref="TX4:TZ4"/>
    <mergeCell ref="UA4:UC4"/>
    <mergeCell ref="VH4:VJ4"/>
    <mergeCell ref="VK4:VM4"/>
    <mergeCell ref="VN4:VP4"/>
    <mergeCell ref="VQ4:VS4"/>
    <mergeCell ref="VT4:VV4"/>
    <mergeCell ref="US4:UU4"/>
    <mergeCell ref="UV4:UX4"/>
    <mergeCell ref="UY4:VA4"/>
    <mergeCell ref="VB4:VD4"/>
    <mergeCell ref="VE4:VG4"/>
    <mergeCell ref="WL4:WN4"/>
    <mergeCell ref="WO4:WQ4"/>
    <mergeCell ref="WR4:WT4"/>
    <mergeCell ref="WU4:WW4"/>
    <mergeCell ref="WX4:WZ4"/>
    <mergeCell ref="VW4:VY4"/>
    <mergeCell ref="VZ4:WB4"/>
    <mergeCell ref="WC4:WE4"/>
    <mergeCell ref="WF4:WH4"/>
    <mergeCell ref="WI4:WK4"/>
    <mergeCell ref="AQ5:AS5"/>
    <mergeCell ref="AT5:AV5"/>
    <mergeCell ref="AW5:AY5"/>
    <mergeCell ref="AZ5:BB5"/>
    <mergeCell ref="BC5:BE5"/>
    <mergeCell ref="AB5:AD5"/>
    <mergeCell ref="AE5:AG5"/>
    <mergeCell ref="AH5:AJ5"/>
    <mergeCell ref="AK5:AM5"/>
    <mergeCell ref="AN5:AP5"/>
    <mergeCell ref="BU5:BW5"/>
    <mergeCell ref="BX5:BZ5"/>
    <mergeCell ref="CA5:CC5"/>
    <mergeCell ref="CD5:CF5"/>
    <mergeCell ref="CG5:CI5"/>
    <mergeCell ref="BF5:BH5"/>
    <mergeCell ref="BI5:BK5"/>
    <mergeCell ref="BL5:BN5"/>
    <mergeCell ref="BO5:BQ5"/>
    <mergeCell ref="BR5:BT5"/>
    <mergeCell ref="CY5:DA5"/>
    <mergeCell ref="DB5:DD5"/>
    <mergeCell ref="DE5:DG5"/>
    <mergeCell ref="DH5:DJ5"/>
    <mergeCell ref="DK5:DM5"/>
    <mergeCell ref="CJ5:CL5"/>
    <mergeCell ref="CM5:CO5"/>
    <mergeCell ref="CP5:CR5"/>
    <mergeCell ref="CS5:CU5"/>
    <mergeCell ref="CV5:CX5"/>
    <mergeCell ref="EC5:EE5"/>
    <mergeCell ref="EF5:EH5"/>
    <mergeCell ref="EI5:EK5"/>
    <mergeCell ref="EL5:EN5"/>
    <mergeCell ref="EO5:EQ5"/>
    <mergeCell ref="DN5:DP5"/>
    <mergeCell ref="DQ5:DS5"/>
    <mergeCell ref="DT5:DV5"/>
    <mergeCell ref="DW5:DY5"/>
    <mergeCell ref="DZ5:EB5"/>
    <mergeCell ref="FG5:FI5"/>
    <mergeCell ref="FJ5:FL5"/>
    <mergeCell ref="FM5:FO5"/>
    <mergeCell ref="FP5:FR5"/>
    <mergeCell ref="FS5:FU5"/>
    <mergeCell ref="ER5:ET5"/>
    <mergeCell ref="EU5:EW5"/>
    <mergeCell ref="EX5:EZ5"/>
    <mergeCell ref="FA5:FC5"/>
    <mergeCell ref="FD5:FF5"/>
    <mergeCell ref="GK5:GM5"/>
    <mergeCell ref="GN5:GP5"/>
    <mergeCell ref="GQ5:GS5"/>
    <mergeCell ref="GT5:GV5"/>
    <mergeCell ref="GW5:GY5"/>
    <mergeCell ref="FV5:FX5"/>
    <mergeCell ref="FY5:GA5"/>
    <mergeCell ref="GB5:GD5"/>
    <mergeCell ref="GE5:GG5"/>
    <mergeCell ref="GH5:GJ5"/>
    <mergeCell ref="HO5:HQ5"/>
    <mergeCell ref="HR5:HT5"/>
    <mergeCell ref="HU5:HW5"/>
    <mergeCell ref="HX5:HZ5"/>
    <mergeCell ref="IA5:IC5"/>
    <mergeCell ref="GZ5:HB5"/>
    <mergeCell ref="HC5:HE5"/>
    <mergeCell ref="HF5:HH5"/>
    <mergeCell ref="HI5:HK5"/>
    <mergeCell ref="HL5:HN5"/>
    <mergeCell ref="IS5:IU5"/>
    <mergeCell ref="IV5:IX5"/>
    <mergeCell ref="IY5:JA5"/>
    <mergeCell ref="JB5:JD5"/>
    <mergeCell ref="JE5:JG5"/>
    <mergeCell ref="ID5:IF5"/>
    <mergeCell ref="IG5:II5"/>
    <mergeCell ref="IJ5:IL5"/>
    <mergeCell ref="IM5:IO5"/>
    <mergeCell ref="IP5:IR5"/>
    <mergeCell ref="JW5:JY5"/>
    <mergeCell ref="JZ5:KB5"/>
    <mergeCell ref="KC5:KE5"/>
    <mergeCell ref="KF5:KH5"/>
    <mergeCell ref="KI5:KK5"/>
    <mergeCell ref="JH5:JJ5"/>
    <mergeCell ref="JK5:JM5"/>
    <mergeCell ref="JN5:JP5"/>
    <mergeCell ref="JQ5:JS5"/>
    <mergeCell ref="JT5:JV5"/>
    <mergeCell ref="LA5:LC5"/>
    <mergeCell ref="LD5:LF5"/>
    <mergeCell ref="LG5:LI5"/>
    <mergeCell ref="LJ5:LL5"/>
    <mergeCell ref="LM5:LO5"/>
    <mergeCell ref="KL5:KN5"/>
    <mergeCell ref="KO5:KQ5"/>
    <mergeCell ref="KR5:KT5"/>
    <mergeCell ref="KU5:KW5"/>
    <mergeCell ref="KX5:KZ5"/>
    <mergeCell ref="ME5:MG5"/>
    <mergeCell ref="MH5:MJ5"/>
    <mergeCell ref="MK5:MM5"/>
    <mergeCell ref="MN5:MP5"/>
    <mergeCell ref="MQ5:MS5"/>
    <mergeCell ref="LP5:LR5"/>
    <mergeCell ref="LS5:LU5"/>
    <mergeCell ref="LV5:LX5"/>
    <mergeCell ref="LY5:MA5"/>
    <mergeCell ref="MB5:MD5"/>
    <mergeCell ref="NI5:NK5"/>
    <mergeCell ref="NL5:NN5"/>
    <mergeCell ref="NO5:NQ5"/>
    <mergeCell ref="NR5:NT5"/>
    <mergeCell ref="NU5:NW5"/>
    <mergeCell ref="MT5:MV5"/>
    <mergeCell ref="MW5:MY5"/>
    <mergeCell ref="MZ5:NB5"/>
    <mergeCell ref="NC5:NE5"/>
    <mergeCell ref="NF5:NH5"/>
    <mergeCell ref="OM5:OO5"/>
    <mergeCell ref="OP5:OR5"/>
    <mergeCell ref="OS5:OU5"/>
    <mergeCell ref="OV5:OX5"/>
    <mergeCell ref="OY5:PA5"/>
    <mergeCell ref="NX5:NZ5"/>
    <mergeCell ref="OA5:OC5"/>
    <mergeCell ref="OD5:OF5"/>
    <mergeCell ref="OG5:OI5"/>
    <mergeCell ref="OJ5:OL5"/>
    <mergeCell ref="PQ5:PS5"/>
    <mergeCell ref="PT5:PV5"/>
    <mergeCell ref="PW5:PY5"/>
    <mergeCell ref="PZ5:QB5"/>
    <mergeCell ref="QC5:QE5"/>
    <mergeCell ref="PB5:PD5"/>
    <mergeCell ref="PE5:PG5"/>
    <mergeCell ref="PH5:PJ5"/>
    <mergeCell ref="PK5:PM5"/>
    <mergeCell ref="PN5:PP5"/>
    <mergeCell ref="QU5:QW5"/>
    <mergeCell ref="QX5:QZ5"/>
    <mergeCell ref="RA5:RC5"/>
    <mergeCell ref="RD5:RF5"/>
    <mergeCell ref="RG5:RI5"/>
    <mergeCell ref="QF5:QH5"/>
    <mergeCell ref="QI5:QK5"/>
    <mergeCell ref="QL5:QN5"/>
    <mergeCell ref="QO5:QQ5"/>
    <mergeCell ref="QR5:QT5"/>
    <mergeCell ref="RY5:SA5"/>
    <mergeCell ref="SB5:SD5"/>
    <mergeCell ref="SE5:SG5"/>
    <mergeCell ref="SH5:SJ5"/>
    <mergeCell ref="SK5:SM5"/>
    <mergeCell ref="RJ5:RL5"/>
    <mergeCell ref="RM5:RO5"/>
    <mergeCell ref="RP5:RR5"/>
    <mergeCell ref="RS5:RU5"/>
    <mergeCell ref="RV5:RX5"/>
    <mergeCell ref="TC5:TE5"/>
    <mergeCell ref="TF5:TH5"/>
    <mergeCell ref="TI5:TK5"/>
    <mergeCell ref="TL5:TN5"/>
    <mergeCell ref="TO5:TQ5"/>
    <mergeCell ref="SN5:SP5"/>
    <mergeCell ref="SQ5:SS5"/>
    <mergeCell ref="ST5:SV5"/>
    <mergeCell ref="SW5:SY5"/>
    <mergeCell ref="SZ5:TB5"/>
    <mergeCell ref="UG5:UI5"/>
    <mergeCell ref="UJ5:UL5"/>
    <mergeCell ref="UM5:UO5"/>
    <mergeCell ref="UP5:UR5"/>
    <mergeCell ref="US5:UU5"/>
    <mergeCell ref="TR5:TT5"/>
    <mergeCell ref="TU5:TW5"/>
    <mergeCell ref="TX5:TZ5"/>
    <mergeCell ref="UA5:UC5"/>
    <mergeCell ref="UD5:UF5"/>
    <mergeCell ref="VK5:VM5"/>
    <mergeCell ref="VN5:VP5"/>
    <mergeCell ref="VQ5:VS5"/>
    <mergeCell ref="VT5:VV5"/>
    <mergeCell ref="VW5:VY5"/>
    <mergeCell ref="UV5:UX5"/>
    <mergeCell ref="UY5:VA5"/>
    <mergeCell ref="VB5:VD5"/>
    <mergeCell ref="VE5:VG5"/>
    <mergeCell ref="VH5:VJ5"/>
    <mergeCell ref="WO5:WQ5"/>
    <mergeCell ref="WR5:WT5"/>
    <mergeCell ref="WU5:WW5"/>
    <mergeCell ref="WX5:WZ5"/>
    <mergeCell ref="VZ5:WB5"/>
    <mergeCell ref="WC5:WE5"/>
    <mergeCell ref="WF5:WH5"/>
    <mergeCell ref="WI5:WK5"/>
    <mergeCell ref="WL5:WN5"/>
  </mergeCells>
  <conditionalFormatting sqref="O7:O14 R7:U14">
    <cfRule type="containsText" dxfId="0" priority="2" operator="containsText" text="Dépassement">
      <formula>NOT(ISERROR(SEARCH("Dépassement",O7)))</formula>
    </cfRule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28"/>
  <sheetViews>
    <sheetView tabSelected="1" zoomScaleNormal="100" zoomScalePageLayoutView="150" workbookViewId="0">
      <selection activeCell="C2" sqref="C2"/>
    </sheetView>
  </sheetViews>
  <sheetFormatPr baseColWidth="10" defaultColWidth="12.42578125" defaultRowHeight="16.5" x14ac:dyDescent="0.25"/>
  <cols>
    <col min="1" max="2" width="14.42578125" style="1" customWidth="1"/>
    <col min="3" max="3" width="71.85546875" style="1" bestFit="1" customWidth="1"/>
    <col min="4" max="4" width="21" style="1" customWidth="1"/>
    <col min="5" max="5" width="7.7109375" style="1" customWidth="1"/>
    <col min="6" max="6" width="37.5703125" style="1" customWidth="1"/>
    <col min="7" max="8" width="9.85546875" style="1" customWidth="1"/>
    <col min="9" max="9" width="10.140625" style="1" customWidth="1"/>
    <col min="10" max="10" width="16.28515625" style="1" customWidth="1"/>
    <col min="11" max="12" width="24.42578125" style="1" customWidth="1"/>
    <col min="13" max="16384" width="12.42578125" style="1"/>
  </cols>
  <sheetData>
    <row r="1" spans="1:15" x14ac:dyDescent="0.25">
      <c r="A1" s="61" t="s">
        <v>30</v>
      </c>
      <c r="B1" s="62"/>
      <c r="C1" s="62"/>
      <c r="D1" s="62"/>
      <c r="E1" s="62"/>
      <c r="F1" s="62"/>
      <c r="G1" s="62"/>
      <c r="H1" s="62"/>
      <c r="I1" s="62"/>
      <c r="J1" s="63">
        <v>1</v>
      </c>
      <c r="K1" s="63">
        <v>2</v>
      </c>
      <c r="L1" s="64">
        <v>2</v>
      </c>
      <c r="M1" s="60"/>
      <c r="N1" s="60">
        <v>2</v>
      </c>
      <c r="O1" s="60"/>
    </row>
    <row r="2" spans="1:15" ht="81" customHeight="1" x14ac:dyDescent="0.25">
      <c r="A2" s="65" t="s">
        <v>658</v>
      </c>
      <c r="B2" s="66"/>
      <c r="C2" s="66" t="s">
        <v>683</v>
      </c>
      <c r="D2" s="66"/>
      <c r="E2" s="66"/>
      <c r="F2" s="66"/>
      <c r="G2" s="66"/>
      <c r="H2" s="66"/>
      <c r="I2" s="66"/>
      <c r="J2" s="66"/>
      <c r="K2" s="66"/>
      <c r="L2" s="67"/>
    </row>
    <row r="3" spans="1:15" ht="24.75" customHeight="1" x14ac:dyDescent="0.25">
      <c r="A3" s="68"/>
      <c r="B3" s="68"/>
      <c r="C3" s="69"/>
      <c r="D3" s="69"/>
      <c r="E3" s="69"/>
      <c r="F3" s="69"/>
      <c r="G3" s="69"/>
      <c r="H3" s="69">
        <v>1</v>
      </c>
      <c r="I3" s="69">
        <v>2</v>
      </c>
      <c r="J3" s="69"/>
      <c r="K3" s="69"/>
      <c r="L3" s="69"/>
    </row>
    <row r="4" spans="1:15" ht="31.5" customHeight="1" x14ac:dyDescent="0.25">
      <c r="A4" s="110" t="s">
        <v>659</v>
      </c>
      <c r="B4" s="111"/>
      <c r="C4" s="112" t="str">
        <f>[1]BD!A5</f>
        <v xml:space="preserve">HAA - LICENCE PROFESSIONNELLE </v>
      </c>
      <c r="D4" s="112"/>
      <c r="E4" s="112"/>
      <c r="F4" s="112"/>
      <c r="G4" s="112"/>
      <c r="H4" s="112"/>
      <c r="I4" s="112"/>
      <c r="J4" s="112"/>
      <c r="K4" s="112"/>
      <c r="L4" s="113"/>
    </row>
    <row r="5" spans="1:15" ht="6.75" customHeight="1" x14ac:dyDescent="0.25">
      <c r="A5" s="70"/>
      <c r="B5" s="70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5" ht="30.75" customHeight="1" x14ac:dyDescent="0.25">
      <c r="A6" s="114" t="s">
        <v>670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6"/>
    </row>
    <row r="7" spans="1:15" ht="5.0999999999999996" customHeight="1" x14ac:dyDescent="0.25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</row>
    <row r="8" spans="1:15" ht="27" customHeight="1" x14ac:dyDescent="0.25">
      <c r="A8" s="117" t="s">
        <v>8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9"/>
    </row>
    <row r="9" spans="1:15" ht="9" customHeight="1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</row>
    <row r="10" spans="1:15" s="2" customFormat="1" ht="32.25" customHeight="1" x14ac:dyDescent="0.25">
      <c r="A10" s="120" t="s">
        <v>31</v>
      </c>
      <c r="B10" s="121"/>
      <c r="C10" s="121"/>
      <c r="D10" s="121"/>
      <c r="E10" s="121"/>
      <c r="F10" s="122"/>
      <c r="G10" s="126" t="s">
        <v>11</v>
      </c>
      <c r="H10" s="127"/>
      <c r="I10" s="128"/>
      <c r="J10" s="73" t="s">
        <v>12</v>
      </c>
      <c r="K10" s="110" t="s">
        <v>13</v>
      </c>
      <c r="L10" s="132"/>
    </row>
    <row r="11" spans="1:15" s="2" customFormat="1" ht="22.5" customHeight="1" x14ac:dyDescent="0.25">
      <c r="A11" s="123"/>
      <c r="B11" s="124"/>
      <c r="C11" s="124"/>
      <c r="D11" s="124"/>
      <c r="E11" s="124"/>
      <c r="F11" s="125"/>
      <c r="G11" s="129"/>
      <c r="H11" s="130"/>
      <c r="I11" s="131"/>
      <c r="J11" s="74">
        <f>SUM(J15:J24)</f>
        <v>0</v>
      </c>
      <c r="K11" s="133" t="s">
        <v>14</v>
      </c>
      <c r="L11" s="134"/>
    </row>
    <row r="12" spans="1:15" s="3" customFormat="1" ht="51" customHeight="1" x14ac:dyDescent="0.25">
      <c r="A12" s="75" t="s">
        <v>17</v>
      </c>
      <c r="B12" s="75" t="s">
        <v>18</v>
      </c>
      <c r="C12" s="75" t="s">
        <v>9</v>
      </c>
      <c r="D12" s="76" t="s">
        <v>33</v>
      </c>
      <c r="E12" s="77" t="s">
        <v>32</v>
      </c>
      <c r="F12" s="75" t="s">
        <v>10</v>
      </c>
      <c r="G12" s="78" t="s">
        <v>5</v>
      </c>
      <c r="H12" s="78" t="s">
        <v>6</v>
      </c>
      <c r="I12" s="78" t="s">
        <v>669</v>
      </c>
      <c r="J12" s="79" t="s">
        <v>660</v>
      </c>
      <c r="K12" s="79" t="s">
        <v>661</v>
      </c>
      <c r="L12" s="80" t="s">
        <v>662</v>
      </c>
    </row>
    <row r="13" spans="1:15" ht="50.1" customHeight="1" x14ac:dyDescent="0.25">
      <c r="A13" s="81" t="s">
        <v>674</v>
      </c>
      <c r="B13" s="81"/>
      <c r="C13" s="82" t="s">
        <v>675</v>
      </c>
      <c r="D13" s="82"/>
      <c r="E13" s="82"/>
      <c r="F13" s="82"/>
      <c r="G13" s="82">
        <v>9</v>
      </c>
      <c r="H13" s="82"/>
      <c r="I13" s="82">
        <v>3</v>
      </c>
      <c r="J13" s="83"/>
      <c r="K13" s="82"/>
      <c r="L13" s="84"/>
    </row>
    <row r="14" spans="1:15" ht="50.1" customHeight="1" x14ac:dyDescent="0.25">
      <c r="A14" s="81" t="s">
        <v>678</v>
      </c>
      <c r="B14" s="81"/>
      <c r="C14" s="82" t="s">
        <v>679</v>
      </c>
      <c r="D14" s="82"/>
      <c r="E14" s="82"/>
      <c r="F14" s="82"/>
      <c r="G14" s="82"/>
      <c r="H14" s="82">
        <v>20</v>
      </c>
      <c r="I14" s="82"/>
      <c r="J14" s="83"/>
      <c r="K14" s="82"/>
      <c r="L14" s="84"/>
    </row>
    <row r="15" spans="1:15" ht="50.1" customHeight="1" x14ac:dyDescent="0.25"/>
    <row r="16" spans="1:15" ht="50.1" customHeight="1" x14ac:dyDescent="0.25"/>
    <row r="25" spans="2:7" x14ac:dyDescent="0.25">
      <c r="B25" s="1" t="s">
        <v>663</v>
      </c>
      <c r="G25" s="1" t="s">
        <v>664</v>
      </c>
    </row>
    <row r="26" spans="2:7" x14ac:dyDescent="0.25">
      <c r="B26" s="1" t="s">
        <v>665</v>
      </c>
      <c r="G26" s="1" t="s">
        <v>665</v>
      </c>
    </row>
    <row r="28" spans="2:7" x14ac:dyDescent="0.25">
      <c r="B28" s="1" t="s">
        <v>666</v>
      </c>
      <c r="G28" s="1" t="s">
        <v>666</v>
      </c>
    </row>
  </sheetData>
  <mergeCells count="8">
    <mergeCell ref="A4:B4"/>
    <mergeCell ref="C4:L4"/>
    <mergeCell ref="A6:L6"/>
    <mergeCell ref="A8:L8"/>
    <mergeCell ref="A10:F11"/>
    <mergeCell ref="G10:I11"/>
    <mergeCell ref="K10:L10"/>
    <mergeCell ref="K11:L11"/>
  </mergeCells>
  <dataValidations count="5">
    <dataValidation type="list" allowBlank="1" showInputMessage="1" showErrorMessage="1" sqref="E13:E14" xr:uid="{00000000-0002-0000-0200-000000000000}">
      <formula1>"FI, FC, APP"</formula1>
    </dataValidation>
    <dataValidation type="list" allowBlank="1" showInputMessage="1" showErrorMessage="1" sqref="D3 D5" xr:uid="{00000000-0002-0000-0200-000001000000}">
      <formula1>#REF!</formula1>
    </dataValidation>
    <dataValidation type="list" allowBlank="1" showInputMessage="1" showErrorMessage="1" sqref="D13:D14" xr:uid="{00000000-0002-0000-0200-000002000000}">
      <formula1>"L, M, MP, LP"</formula1>
    </dataValidation>
    <dataValidation type="list" allowBlank="1" showInputMessage="1" showErrorMessage="1" sqref="C2" xr:uid="{00000000-0002-0000-0200-000003000000}">
      <formula1>ListCharge</formula1>
    </dataValidation>
    <dataValidation type="list" allowBlank="1" showInputMessage="1" showErrorMessage="1" sqref="C5 A3:B3" xr:uid="{00000000-0002-0000-0200-000004000000}">
      <formula1>$R$2:$CG$2</formula1>
    </dataValidation>
  </dataValidations>
  <printOptions horizontalCentered="1"/>
  <pageMargins left="0" right="0.74803149606299213" top="0.59055118110236227" bottom="0.39370078740157483" header="0.51181102362204722" footer="0.51181102362204722"/>
  <pageSetup paperSize="9" scale="46" orientation="landscape" horizontalDpi="4294967292" verticalDpi="4294967292" r:id="rId1"/>
  <headerFooter>
    <oddHeader>&amp;L&amp;"Book Antiqua,Normal"&amp;9&amp;K000000_x000D_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10</xdr:col>
                <xdr:colOff>1562100</xdr:colOff>
                <xdr:row>1</xdr:row>
                <xdr:rowOff>781050</xdr:rowOff>
              </from>
              <to>
                <xdr:col>11</xdr:col>
                <xdr:colOff>1571625</xdr:colOff>
                <xdr:row>2</xdr:row>
                <xdr:rowOff>76200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Group Box 2">
          <controlPr defaultSize="0" autoFill="0" autoPict="0">
            <anchor moveWithCells="1">
              <from>
                <xdr:col>3</xdr:col>
                <xdr:colOff>857250</xdr:colOff>
                <xdr:row>1</xdr:row>
                <xdr:rowOff>85725</xdr:rowOff>
              </from>
              <to>
                <xdr:col>4</xdr:col>
                <xdr:colOff>485775</xdr:colOff>
                <xdr:row>1</xdr:row>
                <xdr:rowOff>981075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1" r:id="rId7" name="Option Button 3">
          <controlPr defaultSize="0" autoFill="0" autoLine="0" autoPict="0">
            <anchor moveWithCells="1">
              <from>
                <xdr:col>3</xdr:col>
                <xdr:colOff>1028700</xdr:colOff>
                <xdr:row>1</xdr:row>
                <xdr:rowOff>266700</xdr:rowOff>
              </from>
              <to>
                <xdr:col>4</xdr:col>
                <xdr:colOff>361950</xdr:colOff>
                <xdr:row>1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Option Button 4">
          <controlPr defaultSize="0" autoFill="0" autoLine="0" autoPict="0">
            <anchor moveWithCells="1">
              <from>
                <xdr:col>3</xdr:col>
                <xdr:colOff>1038225</xdr:colOff>
                <xdr:row>1</xdr:row>
                <xdr:rowOff>561975</xdr:rowOff>
              </from>
              <to>
                <xdr:col>4</xdr:col>
                <xdr:colOff>371475</xdr:colOff>
                <xdr:row>1</xdr:row>
                <xdr:rowOff>800100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9" name="Group Box 5">
          <controlPr defaultSize="0" autoFill="0" autoPict="0" altText="Intervenez-vous au SFAD ?">
            <anchor moveWithCells="1">
              <from>
                <xdr:col>5</xdr:col>
                <xdr:colOff>228600</xdr:colOff>
                <xdr:row>1</xdr:row>
                <xdr:rowOff>76200</xdr:rowOff>
              </from>
              <to>
                <xdr:col>5</xdr:col>
                <xdr:colOff>1857375</xdr:colOff>
                <xdr:row>1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0" name="Option Button 6">
          <controlPr defaultSize="0" autoFill="0" autoLine="0" autoPict="0">
            <anchor moveWithCells="1">
              <from>
                <xdr:col>5</xdr:col>
                <xdr:colOff>457200</xdr:colOff>
                <xdr:row>1</xdr:row>
                <xdr:rowOff>257175</xdr:rowOff>
              </from>
              <to>
                <xdr:col>5</xdr:col>
                <xdr:colOff>914400</xdr:colOff>
                <xdr:row>1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Option Button 7">
          <controlPr defaultSize="0" autoFill="0" autoLine="0" autoPict="0">
            <anchor moveWithCells="1">
              <from>
                <xdr:col>5</xdr:col>
                <xdr:colOff>1133475</xdr:colOff>
                <xdr:row>1</xdr:row>
                <xdr:rowOff>266700</xdr:rowOff>
              </from>
              <to>
                <xdr:col>5</xdr:col>
                <xdr:colOff>1590675</xdr:colOff>
                <xdr:row>1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2" name="Group Box 8">
          <controlPr defaultSize="0" autoFill="0" autoPict="0">
            <anchor moveWithCells="1">
              <from>
                <xdr:col>5</xdr:col>
                <xdr:colOff>200025</xdr:colOff>
                <xdr:row>1</xdr:row>
                <xdr:rowOff>666750</xdr:rowOff>
              </from>
              <to>
                <xdr:col>7</xdr:col>
                <xdr:colOff>152400</xdr:colOff>
                <xdr:row>1</xdr:row>
                <xdr:rowOff>990600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3" name="Option Button 9">
          <controlPr defaultSize="0" autoFill="0" autoLine="0" autoPict="0">
            <anchor moveWithCells="1">
              <from>
                <xdr:col>5</xdr:col>
                <xdr:colOff>457200</xdr:colOff>
                <xdr:row>1</xdr:row>
                <xdr:rowOff>762000</xdr:rowOff>
              </from>
              <to>
                <xdr:col>5</xdr:col>
                <xdr:colOff>914400</xdr:colOff>
                <xdr:row>1</xdr:row>
                <xdr:rowOff>981075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4" name="Option Button 10">
          <controlPr defaultSize="0" autoFill="0" autoLine="0" autoPict="0">
            <anchor moveWithCells="1">
              <from>
                <xdr:col>5</xdr:col>
                <xdr:colOff>1133475</xdr:colOff>
                <xdr:row>1</xdr:row>
                <xdr:rowOff>771525</xdr:rowOff>
              </from>
              <to>
                <xdr:col>5</xdr:col>
                <xdr:colOff>1590675</xdr:colOff>
                <xdr:row>1</xdr:row>
                <xdr:rowOff>990600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5" name="Option Button 11">
          <controlPr defaultSize="0" autoFill="0" autoLine="0" autoPict="0">
            <anchor moveWithCells="1">
              <from>
                <xdr:col>8</xdr:col>
                <xdr:colOff>104775</xdr:colOff>
                <xdr:row>1</xdr:row>
                <xdr:rowOff>142875</xdr:rowOff>
              </from>
              <to>
                <xdr:col>9</xdr:col>
                <xdr:colOff>533400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6" name="Option Button 12">
          <controlPr defaultSize="0" autoFill="0" autoLine="0" autoPict="0">
            <anchor moveWithCells="1">
              <from>
                <xdr:col>8</xdr:col>
                <xdr:colOff>104775</xdr:colOff>
                <xdr:row>1</xdr:row>
                <xdr:rowOff>504825</xdr:rowOff>
              </from>
              <to>
                <xdr:col>9</xdr:col>
                <xdr:colOff>828675</xdr:colOff>
                <xdr:row>1</xdr:row>
                <xdr:rowOff>762000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7" name="Group Box 13">
          <controlPr defaultSize="0" autoFill="0" autoPict="0">
            <anchor moveWithCells="1">
              <from>
                <xdr:col>8</xdr:col>
                <xdr:colOff>57150</xdr:colOff>
                <xdr:row>1</xdr:row>
                <xdr:rowOff>95250</xdr:rowOff>
              </from>
              <to>
                <xdr:col>10</xdr:col>
                <xdr:colOff>438150</xdr:colOff>
                <xdr:row>1</xdr:row>
                <xdr:rowOff>762000</xdr:rowOff>
              </to>
            </anchor>
          </controlPr>
        </control>
      </mc:Choice>
    </mc:AlternateContent>
  </controls>
  <tableParts count="1"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"/>
  <sheetViews>
    <sheetView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Liste</vt:lpstr>
      <vt:lpstr>BD</vt:lpstr>
      <vt:lpstr>page2</vt:lpstr>
      <vt:lpstr>Feuil3</vt:lpstr>
      <vt:lpstr>ListCharge</vt:lpstr>
      <vt:lpstr>tableau1</vt:lpstr>
      <vt:lpstr>page2!Zone_d_impression</vt:lpstr>
      <vt:lpstr>Zone_d_impression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ric</cp:lastModifiedBy>
  <cp:lastPrinted>2018-04-06T17:01:09Z</cp:lastPrinted>
  <dcterms:created xsi:type="dcterms:W3CDTF">2018-04-06T14:47:30Z</dcterms:created>
  <dcterms:modified xsi:type="dcterms:W3CDTF">2018-10-22T18:50:10Z</dcterms:modified>
</cp:coreProperties>
</file>