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filterPrivacy="1" codeName="ThisWorkbook"/>
  <xr:revisionPtr revIDLastSave="0" documentId="8_{4484C6F4-9460-4B8B-869C-594D04C87217}" xr6:coauthVersionLast="34" xr6:coauthVersionMax="34" xr10:uidLastSave="{00000000-0000-0000-0000-000000000000}"/>
  <bookViews>
    <workbookView xWindow="0" yWindow="0" windowWidth="28800" windowHeight="12225" activeTab="1" xr2:uid="{00000000-000D-0000-FFFF-FFFF00000000}"/>
  </bookViews>
  <sheets>
    <sheet name="Home" sheetId="4" r:id="rId1"/>
    <sheet name="Stock" sheetId="1" r:id="rId2"/>
    <sheet name="Entrées" sheetId="2" r:id="rId3"/>
    <sheet name="Sorties" sheetId="3" r:id="rId4"/>
  </sheets>
  <definedNames>
    <definedName name="stock">Tableau1[[Numéro]:[Désignation]]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1" i="1" l="1"/>
  <c r="F11" i="1"/>
  <c r="G11" i="1" l="1"/>
  <c r="J11" i="1" s="1"/>
  <c r="E10" i="1"/>
  <c r="F10" i="1"/>
  <c r="K11" i="1" l="1"/>
  <c r="G10" i="1"/>
  <c r="J10" i="1" s="1"/>
  <c r="E9" i="1"/>
  <c r="F9" i="1"/>
  <c r="K10" i="1" l="1"/>
  <c r="G9" i="1"/>
  <c r="K9" i="1" s="1"/>
  <c r="E8" i="1"/>
  <c r="F8" i="1"/>
  <c r="J9" i="1" l="1"/>
  <c r="G8" i="1"/>
  <c r="J8" i="1" s="1"/>
  <c r="E7" i="1"/>
  <c r="F7" i="1"/>
  <c r="G7" i="1" l="1"/>
  <c r="J7" i="1" s="1"/>
  <c r="K8" i="1"/>
  <c r="F6" i="1"/>
  <c r="E6" i="1"/>
  <c r="G6" i="1" l="1"/>
  <c r="K6" i="1" s="1"/>
  <c r="K7" i="1"/>
  <c r="J6" i="1" l="1"/>
</calcChain>
</file>

<file path=xl/sharedStrings.xml><?xml version="1.0" encoding="utf-8"?>
<sst xmlns="http://schemas.openxmlformats.org/spreadsheetml/2006/main" count="52" uniqueCount="25">
  <si>
    <t>Numéro</t>
  </si>
  <si>
    <t>Stock début</t>
  </si>
  <si>
    <t>Entrées</t>
  </si>
  <si>
    <t>Sorties</t>
  </si>
  <si>
    <t>Stock fin</t>
  </si>
  <si>
    <t>Stock min</t>
  </si>
  <si>
    <t>Stock max</t>
  </si>
  <si>
    <t>Alert</t>
  </si>
  <si>
    <t>Commande pour 
atteindre le stock mini</t>
  </si>
  <si>
    <t>Désignation</t>
  </si>
  <si>
    <t>Quntités</t>
  </si>
  <si>
    <t>Date</t>
  </si>
  <si>
    <t>A001</t>
  </si>
  <si>
    <t>Boit D'alimantation</t>
  </si>
  <si>
    <t>A002</t>
  </si>
  <si>
    <t>Souris</t>
  </si>
  <si>
    <t>A003</t>
  </si>
  <si>
    <t>clavier</t>
  </si>
  <si>
    <t>A004</t>
  </si>
  <si>
    <t>Cable d'alimantation</t>
  </si>
  <si>
    <t>A005</t>
  </si>
  <si>
    <t>Ecron acer</t>
  </si>
  <si>
    <t>Boit D'Alimantation</t>
  </si>
  <si>
    <t>Clavier</t>
  </si>
  <si>
    <t>Ecron 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</si>
</sst>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Times New Roman"/>
    </font>
    <font>
      <b/>
      <sz val="16"/>
      <color theme="1" tint="4.9989318521683403E-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09200"/>
        <bgColor indexed="64"/>
      </patternFill>
    </fill>
    <fill>
      <patternFill patternType="solid">
        <fgColor rgb="FFFFC6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33">
    <dxf>
      <fill>
        <patternFill>
          <bgColor rgb="FFFFD85D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 tint="4.9989318521683403E-2"/>
        <name val="Times New Roman"/>
        <scheme val="none"/>
      </font>
      <fill>
        <patternFill patternType="solid">
          <fgColor indexed="64"/>
          <bgColor rgb="FFC0920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 tint="4.9989318521683403E-2"/>
        <name val="Times New Roman"/>
        <scheme val="none"/>
      </font>
      <fill>
        <patternFill patternType="solid">
          <fgColor indexed="64"/>
          <bgColor rgb="FFC09200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rgb="FFFFC61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 tint="4.9989318521683403E-2"/>
        <name val="Times New Roman"/>
        <scheme val="none"/>
      </font>
      <fill>
        <patternFill patternType="solid">
          <fgColor indexed="64"/>
          <bgColor rgb="FFC09200"/>
        </patternFill>
      </fill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</dxfs>
  <tableStyles count="1" defaultTableStyle="TableStyleMedium2" defaultPivotStyle="PivotStyleMedium9">
    <tableStyle name="Style de tableau 1" pivot="0" count="1" xr9:uid="{00000000-0011-0000-FFFF-FFFF00000000}">
      <tableStyleElement type="wholeTable" dxfId="32"/>
    </tableStyle>
  </tableStyles>
  <colors>
    <mruColors>
      <color rgb="FFFFD85D"/>
      <color rgb="FFC09200"/>
      <color rgb="FFFFC611"/>
      <color rgb="FFFFD6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8</xdr:row>
      <xdr:rowOff>12700</xdr:rowOff>
    </xdr:from>
    <xdr:to>
      <xdr:col>9</xdr:col>
      <xdr:colOff>742950</xdr:colOff>
      <xdr:row>19</xdr:row>
      <xdr:rowOff>0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5353050" y="1536700"/>
          <a:ext cx="2247900" cy="2082800"/>
          <a:chOff x="5353050" y="1536700"/>
          <a:chExt cx="2247900" cy="2082800"/>
        </a:xfrm>
      </xdr:grpSpPr>
      <xdr:sp macro="[0]!Groupe10_Cliquer" textlink="">
        <xdr:nvSpPr>
          <xdr:cNvPr id="2" name="Rectangle à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5353050" y="1905000"/>
            <a:ext cx="2247900" cy="17145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Groupe10_Cliquer"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75300" y="2108200"/>
            <a:ext cx="1841500" cy="1384300"/>
          </a:xfrm>
          <a:prstGeom prst="rect">
            <a:avLst/>
          </a:prstGeom>
        </xdr:spPr>
      </xdr:pic>
      <xdr:sp macro="[0]!Groupe10_Cliquer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5486400" y="1536700"/>
            <a:ext cx="1625600" cy="330200"/>
          </a:xfrm>
          <a:prstGeom prst="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8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Entrées</a:t>
            </a:r>
          </a:p>
        </xdr:txBody>
      </xdr:sp>
    </xdr:grpSp>
    <xdr:clientData/>
  </xdr:twoCellAnchor>
  <xdr:twoCellAnchor>
    <xdr:from>
      <xdr:col>3</xdr:col>
      <xdr:colOff>19050</xdr:colOff>
      <xdr:row>8</xdr:row>
      <xdr:rowOff>12700</xdr:rowOff>
    </xdr:from>
    <xdr:to>
      <xdr:col>5</xdr:col>
      <xdr:colOff>742950</xdr:colOff>
      <xdr:row>19</xdr:row>
      <xdr:rowOff>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2305050" y="1536700"/>
          <a:ext cx="2247900" cy="2082800"/>
          <a:chOff x="2305050" y="1536700"/>
          <a:chExt cx="2247900" cy="2082800"/>
        </a:xfrm>
      </xdr:grpSpPr>
      <xdr:sp macro="[0]!Groupe11_Cliquer" textlink="">
        <xdr:nvSpPr>
          <xdr:cNvPr id="3" name="Rectangle à coins arrondis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2305050" y="1917700"/>
            <a:ext cx="2247900" cy="17018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Groupe11_Cliquer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2489200" y="1536700"/>
            <a:ext cx="1625600" cy="330200"/>
          </a:xfrm>
          <a:prstGeom prst="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8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Stcok</a:t>
            </a:r>
          </a:p>
        </xdr:txBody>
      </xdr:sp>
      <xdr:pic macro="[0]!Groupe11_Cliquer">
        <xdr:nvPicPr>
          <xdr:cNvPr id="10" name="Image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14601" y="2057400"/>
            <a:ext cx="1866900" cy="140970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50800</xdr:colOff>
      <xdr:row>1</xdr:row>
      <xdr:rowOff>25400</xdr:rowOff>
    </xdr:from>
    <xdr:to>
      <xdr:col>14</xdr:col>
      <xdr:colOff>12700</xdr:colOff>
      <xdr:row>5</xdr:row>
      <xdr:rowOff>12700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2336800" y="215900"/>
          <a:ext cx="8343900" cy="749300"/>
          <a:chOff x="2336800" y="215900"/>
          <a:chExt cx="8343900" cy="749300"/>
        </a:xfrm>
      </xdr:grpSpPr>
      <xdr:sp macro="" textlink="">
        <xdr:nvSpPr>
          <xdr:cNvPr id="14" name="Rectangle à coins arrondis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/>
        </xdr:nvSpPr>
        <xdr:spPr>
          <a:xfrm>
            <a:off x="2336800" y="215900"/>
            <a:ext cx="8331200" cy="5588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36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Bienvenu au Gestion de stock </a:t>
            </a:r>
            <a:r>
              <a:rPr lang="fr-FR" sz="16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V</a:t>
            </a:r>
            <a:r>
              <a:rPr lang="fr-FR" sz="1600" b="1" baseline="0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1.1</a:t>
            </a:r>
            <a:endParaRPr lang="fr-FR" sz="1600" b="1">
              <a:solidFill>
                <a:schemeClr val="bg2">
                  <a:lumMod val="10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15" name="Rectangle à coins arrondis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8420100" y="787400"/>
            <a:ext cx="2260600" cy="1778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Auteur</a:t>
            </a:r>
            <a:r>
              <a:rPr lang="fr-FR" sz="1200" b="1" baseline="0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mustapha toumi 2018</a:t>
            </a:r>
            <a:endParaRPr lang="fr-FR" sz="1200" b="1">
              <a:solidFill>
                <a:schemeClr val="bg2">
                  <a:lumMod val="10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11</xdr:col>
      <xdr:colOff>9525</xdr:colOff>
      <xdr:row>8</xdr:row>
      <xdr:rowOff>0</xdr:rowOff>
    </xdr:from>
    <xdr:to>
      <xdr:col>13</xdr:col>
      <xdr:colOff>733425</xdr:colOff>
      <xdr:row>19</xdr:row>
      <xdr:rowOff>0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8391525" y="1524000"/>
          <a:ext cx="2247900" cy="2095500"/>
          <a:chOff x="8391525" y="1524000"/>
          <a:chExt cx="2247900" cy="2095500"/>
        </a:xfrm>
      </xdr:grpSpPr>
      <xdr:sp macro="[0]!Groupe12_Cliquer" textlink="">
        <xdr:nvSpPr>
          <xdr:cNvPr id="4" name="Rectangle à coins arrondis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8391525" y="1905001"/>
            <a:ext cx="2247900" cy="1714499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Groupe12_Cliquer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8547100" y="1524000"/>
            <a:ext cx="1625600" cy="330200"/>
          </a:xfrm>
          <a:prstGeom prst="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800" b="1">
                <a:solidFill>
                  <a:schemeClr val="bg2">
                    <a:lumMod val="10000"/>
                  </a:schemeClr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Sorties</a:t>
            </a:r>
          </a:p>
        </xdr:txBody>
      </xdr:sp>
      <xdr:pic macro="[0]!Groupe12_Cliquer">
        <xdr:nvPicPr>
          <xdr:cNvPr id="17" name="Image 16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559800" y="2044700"/>
            <a:ext cx="1917700" cy="14351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923925</xdr:rowOff>
        </xdr:from>
        <xdr:to>
          <xdr:col>2</xdr:col>
          <xdr:colOff>800100</xdr:colOff>
          <xdr:row>3</xdr:row>
          <xdr:rowOff>1314450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12700</xdr:colOff>
      <xdr:row>1</xdr:row>
      <xdr:rowOff>38100</xdr:rowOff>
    </xdr:from>
    <xdr:to>
      <xdr:col>7</xdr:col>
      <xdr:colOff>1206500</xdr:colOff>
      <xdr:row>3</xdr:row>
      <xdr:rowOff>584200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038600" y="228600"/>
          <a:ext cx="5448300" cy="927100"/>
        </a:xfrm>
        <a:prstGeom prst="roundRect">
          <a:avLst/>
        </a:prstGeom>
        <a:solidFill>
          <a:srgbClr val="FFC000"/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Stock</a:t>
          </a:r>
        </a:p>
      </xdr:txBody>
    </xdr:sp>
    <xdr:clientData/>
  </xdr:twoCellAnchor>
  <xdr:twoCellAnchor>
    <xdr:from>
      <xdr:col>0</xdr:col>
      <xdr:colOff>584200</xdr:colOff>
      <xdr:row>1</xdr:row>
      <xdr:rowOff>25400</xdr:rowOff>
    </xdr:from>
    <xdr:to>
      <xdr:col>2</xdr:col>
      <xdr:colOff>647700</xdr:colOff>
      <xdr:row>3</xdr:row>
      <xdr:rowOff>596900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584200" y="215900"/>
          <a:ext cx="1892300" cy="952500"/>
          <a:chOff x="584200" y="215900"/>
          <a:chExt cx="1892300" cy="952500"/>
        </a:xfrm>
      </xdr:grpSpPr>
      <xdr:sp macro="[0]!Groupe5_Cliquer" textlink="">
        <xdr:nvSpPr>
          <xdr:cNvPr id="3" name="Rectangle à coins arrondis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584200" y="215900"/>
            <a:ext cx="1892300" cy="9525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85000"/>
                <a:lumOff val="1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1400" b="1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Home</a:t>
            </a:r>
          </a:p>
        </xdr:txBody>
      </xdr:sp>
      <xdr:pic macro="[0]!Groupe5_Cliquer"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50900" y="261996"/>
            <a:ext cx="1333500" cy="599722"/>
          </a:xfrm>
          <a:prstGeom prst="rect">
            <a:avLst/>
          </a:prstGeom>
          <a:ln>
            <a:solidFill>
              <a:srgbClr val="FFC000"/>
            </a:solidFill>
          </a:ln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2120900</xdr:colOff>
      <xdr:row>1</xdr:row>
      <xdr:rowOff>6350</xdr:rowOff>
    </xdr:from>
    <xdr:to>
      <xdr:col>6</xdr:col>
      <xdr:colOff>355600</xdr:colOff>
      <xdr:row>5</xdr:row>
      <xdr:rowOff>190500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937000" y="196850"/>
          <a:ext cx="5143500" cy="895350"/>
        </a:xfrm>
        <a:prstGeom prst="roundRect">
          <a:avLst/>
        </a:prstGeom>
        <a:solidFill>
          <a:srgbClr val="FFC000"/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Entrées de stock</a:t>
          </a:r>
        </a:p>
      </xdr:txBody>
    </xdr:sp>
    <xdr:clientData/>
  </xdr:twoCellAnchor>
  <xdr:twoCellAnchor editAs="absolute">
    <xdr:from>
      <xdr:col>0</xdr:col>
      <xdr:colOff>698500</xdr:colOff>
      <xdr:row>0</xdr:row>
      <xdr:rowOff>139700</xdr:rowOff>
    </xdr:from>
    <xdr:to>
      <xdr:col>2</xdr:col>
      <xdr:colOff>584200</xdr:colOff>
      <xdr:row>5</xdr:row>
      <xdr:rowOff>190500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698500" y="139700"/>
          <a:ext cx="2032000" cy="952500"/>
          <a:chOff x="698500" y="139700"/>
          <a:chExt cx="1892300" cy="952500"/>
        </a:xfrm>
      </xdr:grpSpPr>
      <xdr:sp macro="[0]!Groupe5_Cliquer" textlink="">
        <xdr:nvSpPr>
          <xdr:cNvPr id="4" name="Rectangle à coins arrondis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8500" y="139700"/>
            <a:ext cx="1892300" cy="9525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1400" b="1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Home</a:t>
            </a:r>
          </a:p>
        </xdr:txBody>
      </xdr:sp>
      <xdr:pic macro="[0]!Groupe5_Cliquer"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5200" y="185796"/>
            <a:ext cx="1333500" cy="599722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704850</xdr:rowOff>
        </xdr:from>
        <xdr:to>
          <xdr:col>2</xdr:col>
          <xdr:colOff>638175</xdr:colOff>
          <xdr:row>5</xdr:row>
          <xdr:rowOff>1095375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2095500</xdr:colOff>
      <xdr:row>0</xdr:row>
      <xdr:rowOff>184150</xdr:rowOff>
    </xdr:from>
    <xdr:to>
      <xdr:col>6</xdr:col>
      <xdr:colOff>330200</xdr:colOff>
      <xdr:row>5</xdr:row>
      <xdr:rowOff>355600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860800" y="184150"/>
          <a:ext cx="5143500" cy="933450"/>
        </a:xfrm>
        <a:prstGeom prst="roundRect">
          <a:avLst/>
        </a:prstGeom>
        <a:solidFill>
          <a:srgbClr val="FFC000"/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Sorties de stock</a:t>
          </a:r>
        </a:p>
      </xdr:txBody>
    </xdr:sp>
    <xdr:clientData/>
  </xdr:twoCellAnchor>
  <xdr:twoCellAnchor editAs="absolute">
    <xdr:from>
      <xdr:col>0</xdr:col>
      <xdr:colOff>622300</xdr:colOff>
      <xdr:row>0</xdr:row>
      <xdr:rowOff>152400</xdr:rowOff>
    </xdr:from>
    <xdr:to>
      <xdr:col>2</xdr:col>
      <xdr:colOff>393700</xdr:colOff>
      <xdr:row>5</xdr:row>
      <xdr:rowOff>342900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622300" y="152400"/>
          <a:ext cx="1917700" cy="952500"/>
          <a:chOff x="609600" y="139700"/>
          <a:chExt cx="1892300" cy="952500"/>
        </a:xfrm>
      </xdr:grpSpPr>
      <xdr:sp macro="[0]!Groupe5_Cliquer" textlink="">
        <xdr:nvSpPr>
          <xdr:cNvPr id="5" name="Rectangle à coins arrondis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622300" y="152400"/>
            <a:ext cx="1892300" cy="952500"/>
          </a:xfrm>
          <a:prstGeom prst="roundRect">
            <a:avLst/>
          </a:prstGeom>
          <a:solidFill>
            <a:srgbClr val="FFC000"/>
          </a:solidFill>
          <a:ln>
            <a:solidFill>
              <a:schemeClr val="tx1">
                <a:lumMod val="95000"/>
                <a:lumOff val="5000"/>
              </a:schemeClr>
            </a:solidFill>
          </a:ln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1400" b="1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Home</a:t>
            </a:r>
          </a:p>
        </xdr:txBody>
      </xdr:sp>
      <xdr:pic macro="[0]!Groupe5_Cliquer"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9000" y="198496"/>
            <a:ext cx="1333500" cy="599722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5</xdr:row>
          <xdr:rowOff>819150</xdr:rowOff>
        </xdr:from>
        <xdr:to>
          <xdr:col>2</xdr:col>
          <xdr:colOff>619125</xdr:colOff>
          <xdr:row>5</xdr:row>
          <xdr:rowOff>1209675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5:K11" totalsRowShown="0" headerRowDxfId="31" dataDxfId="30">
  <autoFilter ref="B5:K11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00000000-0010-0000-0000-000001000000}" name="Numéro" dataDxfId="29"/>
    <tableColumn id="2" xr3:uid="{00000000-0010-0000-0000-000002000000}" name="Désignation" dataDxfId="28"/>
    <tableColumn id="3" xr3:uid="{00000000-0010-0000-0000-000003000000}" name="Stock début" dataDxfId="27"/>
    <tableColumn id="4" xr3:uid="{00000000-0010-0000-0000-000004000000}" name="Entrées" dataDxfId="26">
      <calculatedColumnFormula>IFERROR(SUMIF(Entrées!C:C,Stock!C6,Entrées!D:D),"")</calculatedColumnFormula>
    </tableColumn>
    <tableColumn id="5" xr3:uid="{00000000-0010-0000-0000-000005000000}" name="Sorties" dataDxfId="25">
      <calculatedColumnFormula>SUMIF(Sorties!C:C,Stock!C6,Sorties!D:D)</calculatedColumnFormula>
    </tableColumn>
    <tableColumn id="6" xr3:uid="{00000000-0010-0000-0000-000006000000}" name="Stock fin" dataDxfId="24">
      <calculatedColumnFormula>Tableau1[[#This Row],[Stock début]]+Tableau1[[#This Row],[Entrées]]-Tableau1[[#This Row],[Sorties]]</calculatedColumnFormula>
    </tableColumn>
    <tableColumn id="7" xr3:uid="{00000000-0010-0000-0000-000007000000}" name="Stock min" dataDxfId="23"/>
    <tableColumn id="8" xr3:uid="{00000000-0010-0000-0000-000008000000}" name="Stock max" dataDxfId="22"/>
    <tableColumn id="9" xr3:uid="{00000000-0010-0000-0000-000009000000}" name="Alert" dataDxfId="21">
      <calculatedColumnFormula>IF(G6=0,"Manque de stock",IF(G6&lt;H6,"Stock trop bas",IF(G6&gt;I6,"Stock trop haut","Stock ok")))</calculatedColumnFormula>
    </tableColumn>
    <tableColumn id="10" xr3:uid="{00000000-0010-0000-0000-00000A000000}" name="Commande pour _x000a_atteindre le stock mini" dataDxfId="20">
      <calculatedColumnFormula>H6-G6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7:E14" totalsRowShown="0" headerRowDxfId="19" dataDxfId="18">
  <autoFilter ref="B7:E14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Numéro" dataDxfId="17"/>
    <tableColumn id="2" xr3:uid="{00000000-0010-0000-0100-000002000000}" name="Désignation" dataDxfId="16"/>
    <tableColumn id="3" xr3:uid="{00000000-0010-0000-0100-000003000000}" name="Quntités" dataDxfId="15"/>
    <tableColumn id="4" xr3:uid="{00000000-0010-0000-0100-000004000000}" name="Date" dataDxfId="14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B7:E14" totalsRowShown="0" headerRowDxfId="13" dataDxfId="12">
  <autoFilter ref="B7:E14" xr:uid="{00000000-0009-0000-0100-000003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200-000001000000}" name="Numéro" dataDxfId="11"/>
    <tableColumn id="2" xr3:uid="{00000000-0010-0000-0200-000002000000}" name="Désignation" dataDxfId="10"/>
    <tableColumn id="3" xr3:uid="{00000000-0010-0000-0200-000003000000}" name="Quntités" dataDxfId="9"/>
    <tableColumn id="4" xr3:uid="{00000000-0010-0000-0200-000004000000}" name="Date" dataDxfId="8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4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6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image" Target="../media/image7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showGridLines="0" zoomScale="75" zoomScaleNormal="75" workbookViewId="0">
      <selection activeCell="E17" sqref="E17"/>
    </sheetView>
  </sheetViews>
  <sheetFormatPr baseColWidth="10" defaultRowHeight="15" x14ac:dyDescent="0.25"/>
  <cols>
    <col min="1" max="16384" width="11.42578125" style="1"/>
  </cols>
  <sheetData/>
  <sheetProtection algorithmName="SHA-512" hashValue="MN3JsWiDA7b9SDcA92DiAdp0v3cyHcSegpXTSJ5A4qwVX9C/hnIZEObfPQKFdyY6jW0O7y/hT4O0kH9o3b+Slg==" saltValue="sjy64dKFhpMgPkO4PvaBsg==" spinCount="1000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4:K11"/>
  <sheetViews>
    <sheetView showGridLines="0" tabSelected="1" zoomScale="75" zoomScaleNormal="75" workbookViewId="0">
      <selection activeCell="O18" sqref="O18"/>
    </sheetView>
  </sheetViews>
  <sheetFormatPr baseColWidth="10" defaultColWidth="9.140625" defaultRowHeight="15" x14ac:dyDescent="0.25"/>
  <cols>
    <col min="1" max="1" width="9.140625" style="3"/>
    <col min="2" max="2" width="18.28515625" style="2" customWidth="1"/>
    <col min="3" max="3" width="32.85546875" style="3" customWidth="1"/>
    <col min="4" max="4" width="21.28515625" style="2" customWidth="1"/>
    <col min="5" max="5" width="14" style="2" bestFit="1" customWidth="1"/>
    <col min="6" max="6" width="13.42578125" style="2" bestFit="1" customWidth="1"/>
    <col min="7" max="7" width="14.85546875" style="2" bestFit="1" customWidth="1"/>
    <col min="8" max="8" width="18.42578125" style="2" customWidth="1"/>
    <col min="9" max="9" width="17.28515625" style="2" customWidth="1"/>
    <col min="10" max="10" width="18.42578125" style="3" customWidth="1"/>
    <col min="11" max="11" width="31.28515625" style="2" customWidth="1"/>
    <col min="12" max="16384" width="9.140625" style="3"/>
  </cols>
  <sheetData>
    <row r="4" spans="2:11" ht="107.25" customHeight="1" x14ac:dyDescent="0.25"/>
    <row r="5" spans="2:11" ht="36" customHeight="1" x14ac:dyDescent="0.25">
      <c r="B5" s="9" t="s">
        <v>0</v>
      </c>
      <c r="C5" s="10" t="s">
        <v>9</v>
      </c>
      <c r="D5" s="9" t="s">
        <v>1</v>
      </c>
      <c r="E5" s="9" t="s">
        <v>2</v>
      </c>
      <c r="F5" s="9" t="s">
        <v>3</v>
      </c>
      <c r="G5" s="9" t="s">
        <v>4</v>
      </c>
      <c r="H5" s="9" t="s">
        <v>5</v>
      </c>
      <c r="I5" s="9" t="s">
        <v>6</v>
      </c>
      <c r="J5" s="10" t="s">
        <v>7</v>
      </c>
      <c r="K5" s="11" t="s">
        <v>8</v>
      </c>
    </row>
    <row r="6" spans="2:11" ht="15.75" x14ac:dyDescent="0.25">
      <c r="B6" s="4"/>
      <c r="C6" s="5"/>
      <c r="D6" s="4"/>
      <c r="E6" s="4">
        <f>IFERROR(SUMIF(Entrées!C:C,Stock!C6,Entrées!D:D),"")</f>
        <v>0</v>
      </c>
      <c r="F6" s="4">
        <f>SUMIF(Sorties!C:C,Stock!C6,Sorties!D:D)</f>
        <v>0</v>
      </c>
      <c r="G6" s="4">
        <f>Tableau1[[#This Row],[Stock début]]+Tableau1[[#This Row],[Entrées]]-Tableau1[[#This Row],[Sorties]]</f>
        <v>0</v>
      </c>
      <c r="H6" s="4"/>
      <c r="I6" s="4"/>
      <c r="J6" s="5" t="str">
        <f t="shared" ref="J6:J11" si="0">IF(G6=0,"Manque de stock",IF(G6&lt;H6,"Stock trop bas",IF(G6&gt;I6,"Stock trop haut","Stock ok")))</f>
        <v>Manque de stock</v>
      </c>
      <c r="K6" s="4">
        <f t="shared" ref="K6:K11" si="1">H6-G6</f>
        <v>0</v>
      </c>
    </row>
    <row r="7" spans="2:11" ht="15.75" x14ac:dyDescent="0.25">
      <c r="B7" s="4" t="s">
        <v>12</v>
      </c>
      <c r="C7" s="5" t="s">
        <v>13</v>
      </c>
      <c r="D7" s="4">
        <v>20</v>
      </c>
      <c r="E7" s="4">
        <f>IFERROR(SUMIF(Entrées!C:C,Stock!C7,Entrées!D:D),"")</f>
        <v>80</v>
      </c>
      <c r="F7" s="4">
        <f>SUMIF(Sorties!C:C,Stock!C7,Sorties!D:D)</f>
        <v>70</v>
      </c>
      <c r="G7" s="4">
        <f>Tableau1[[#This Row],[Stock début]]+Tableau1[[#This Row],[Entrées]]-Tableau1[[#This Row],[Sorties]]</f>
        <v>30</v>
      </c>
      <c r="H7" s="4">
        <v>10</v>
      </c>
      <c r="I7" s="4">
        <v>100</v>
      </c>
      <c r="J7" s="5" t="str">
        <f t="shared" si="0"/>
        <v>Stock ok</v>
      </c>
      <c r="K7" s="4">
        <f t="shared" si="1"/>
        <v>-20</v>
      </c>
    </row>
    <row r="8" spans="2:11" ht="15.75" x14ac:dyDescent="0.25">
      <c r="B8" s="4" t="s">
        <v>14</v>
      </c>
      <c r="C8" s="5" t="s">
        <v>15</v>
      </c>
      <c r="D8" s="4">
        <v>30</v>
      </c>
      <c r="E8" s="4">
        <f>IFERROR(SUMIF(Entrées!C:C,Stock!C8,Entrées!D:D),"")</f>
        <v>0</v>
      </c>
      <c r="F8" s="4">
        <f>SUMIF(Sorties!C:C,Stock!C8,Sorties!D:D)</f>
        <v>20</v>
      </c>
      <c r="G8" s="4">
        <f>Tableau1[[#This Row],[Stock début]]+Tableau1[[#This Row],[Entrées]]-Tableau1[[#This Row],[Sorties]]</f>
        <v>10</v>
      </c>
      <c r="H8" s="4">
        <v>10</v>
      </c>
      <c r="I8" s="4">
        <v>200</v>
      </c>
      <c r="J8" s="5" t="str">
        <f t="shared" si="0"/>
        <v>Stock ok</v>
      </c>
      <c r="K8" s="4">
        <f t="shared" si="1"/>
        <v>0</v>
      </c>
    </row>
    <row r="9" spans="2:11" ht="15.75" x14ac:dyDescent="0.25">
      <c r="B9" s="6" t="s">
        <v>16</v>
      </c>
      <c r="C9" s="7" t="s">
        <v>17</v>
      </c>
      <c r="D9" s="6">
        <v>888</v>
      </c>
      <c r="E9" s="6">
        <f>IFERROR(SUMIF(Entrées!C:C,Stock!C9,Entrées!D:D),"")</f>
        <v>10</v>
      </c>
      <c r="F9" s="6">
        <f>SUMIF(Sorties!C:C,Stock!C9,Sorties!D:D)</f>
        <v>20</v>
      </c>
      <c r="G9" s="6">
        <f>Tableau1[[#This Row],[Stock début]]+Tableau1[[#This Row],[Entrées]]-Tableau1[[#This Row],[Sorties]]</f>
        <v>878</v>
      </c>
      <c r="H9" s="6">
        <v>10</v>
      </c>
      <c r="I9" s="6">
        <v>200</v>
      </c>
      <c r="J9" s="7" t="str">
        <f t="shared" si="0"/>
        <v>Stock trop haut</v>
      </c>
      <c r="K9" s="6">
        <f t="shared" si="1"/>
        <v>-868</v>
      </c>
    </row>
    <row r="10" spans="2:11" ht="15.75" x14ac:dyDescent="0.25">
      <c r="B10" s="6" t="s">
        <v>18</v>
      </c>
      <c r="C10" s="7" t="s">
        <v>19</v>
      </c>
      <c r="D10" s="6">
        <v>10</v>
      </c>
      <c r="E10" s="6">
        <f>IFERROR(SUMIF(Entrées!C:C,Stock!C10,Entrées!D:D),"")</f>
        <v>0</v>
      </c>
      <c r="F10" s="6">
        <f>SUMIF(Sorties!C:C,Stock!C10,Sorties!D:D)</f>
        <v>0</v>
      </c>
      <c r="G10" s="6">
        <f>Tableau1[[#This Row],[Stock début]]+Tableau1[[#This Row],[Entrées]]-Tableau1[[#This Row],[Sorties]]</f>
        <v>10</v>
      </c>
      <c r="H10" s="6">
        <v>5</v>
      </c>
      <c r="I10" s="6">
        <v>50</v>
      </c>
      <c r="J10" s="7" t="str">
        <f t="shared" si="0"/>
        <v>Stock ok</v>
      </c>
      <c r="K10" s="6">
        <f t="shared" si="1"/>
        <v>-5</v>
      </c>
    </row>
    <row r="11" spans="2:11" ht="15.75" x14ac:dyDescent="0.25">
      <c r="B11" s="6" t="s">
        <v>20</v>
      </c>
      <c r="C11" s="7" t="s">
        <v>21</v>
      </c>
      <c r="D11" s="6">
        <v>10</v>
      </c>
      <c r="E11" s="6">
        <f>IFERROR(SUMIF(Entrées!C:C,Stock!C11,Entrées!D:D),"")</f>
        <v>30</v>
      </c>
      <c r="F11" s="6">
        <f>SUMIF(Sorties!C:C,Stock!C11,Sorties!D:D)</f>
        <v>20</v>
      </c>
      <c r="G11" s="6">
        <f>Tableau1[[#This Row],[Stock début]]+Tableau1[[#This Row],[Entrées]]-Tableau1[[#This Row],[Sorties]]</f>
        <v>20</v>
      </c>
      <c r="H11" s="6">
        <v>5</v>
      </c>
      <c r="I11" s="6">
        <v>20</v>
      </c>
      <c r="J11" s="7" t="str">
        <f t="shared" si="0"/>
        <v>Stock ok</v>
      </c>
      <c r="K11" s="6">
        <f t="shared" si="1"/>
        <v>-15</v>
      </c>
    </row>
  </sheetData>
  <conditionalFormatting sqref="J6:J11">
    <cfRule type="expression" dxfId="5" priority="3">
      <formula>J6="Stock ok"</formula>
    </cfRule>
    <cfRule type="expression" dxfId="4" priority="2">
      <formula>J6="Stock trop haut"</formula>
    </cfRule>
    <cfRule type="expression" dxfId="3" priority="1">
      <formula>J6="Manque de stock"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0</xdr:colOff>
                <xdr:row>3</xdr:row>
                <xdr:rowOff>923925</xdr:rowOff>
              </from>
              <to>
                <xdr:col>2</xdr:col>
                <xdr:colOff>800100</xdr:colOff>
                <xdr:row>3</xdr:row>
                <xdr:rowOff>1314450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2:E14"/>
  <sheetViews>
    <sheetView showGridLines="0" zoomScale="75" zoomScaleNormal="75" workbookViewId="0">
      <selection activeCell="B7" sqref="B7"/>
    </sheetView>
  </sheetViews>
  <sheetFormatPr baseColWidth="10" defaultRowHeight="15" x14ac:dyDescent="0.25"/>
  <cols>
    <col min="1" max="1" width="11.42578125" style="3"/>
    <col min="2" max="2" width="20.7109375" style="3" customWidth="1"/>
    <col min="3" max="3" width="40.7109375" style="3" customWidth="1"/>
    <col min="4" max="4" width="20.7109375" style="3" customWidth="1"/>
    <col min="5" max="5" width="30.7109375" style="3" customWidth="1"/>
    <col min="6" max="6" width="11.42578125" style="3" customWidth="1"/>
    <col min="7" max="16384" width="11.42578125" style="3"/>
  </cols>
  <sheetData>
    <row r="2" spans="2:5" x14ac:dyDescent="0.25">
      <c r="E2" s="8"/>
    </row>
    <row r="4" spans="2:5" hidden="1" x14ac:dyDescent="0.25"/>
    <row r="5" spans="2:5" ht="26.25" customHeight="1" x14ac:dyDescent="0.25"/>
    <row r="6" spans="2:5" ht="87.75" customHeight="1" x14ac:dyDescent="0.25"/>
    <row r="7" spans="2:5" ht="33.75" customHeight="1" x14ac:dyDescent="0.25">
      <c r="B7" s="10" t="s">
        <v>0</v>
      </c>
      <c r="C7" s="10" t="s">
        <v>9</v>
      </c>
      <c r="D7" s="10" t="s">
        <v>10</v>
      </c>
      <c r="E7" s="10" t="s">
        <v>11</v>
      </c>
    </row>
    <row r="9" spans="2:5" ht="15.75" x14ac:dyDescent="0.25">
      <c r="B9" s="5" t="s">
        <v>12</v>
      </c>
      <c r="C9" s="5" t="s">
        <v>22</v>
      </c>
      <c r="D9" s="5">
        <v>20</v>
      </c>
      <c r="E9" s="12">
        <v>43338</v>
      </c>
    </row>
    <row r="10" spans="2:5" ht="15.75" x14ac:dyDescent="0.25">
      <c r="B10" s="5" t="s">
        <v>16</v>
      </c>
      <c r="C10" s="5" t="s">
        <v>23</v>
      </c>
      <c r="D10" s="5">
        <v>10</v>
      </c>
      <c r="E10" s="12">
        <v>43338</v>
      </c>
    </row>
    <row r="11" spans="2:5" ht="15.75" x14ac:dyDescent="0.25">
      <c r="B11" s="5" t="s">
        <v>12</v>
      </c>
      <c r="C11" s="5" t="s">
        <v>22</v>
      </c>
      <c r="D11" s="5">
        <v>20</v>
      </c>
      <c r="E11" s="12">
        <v>43338</v>
      </c>
    </row>
    <row r="12" spans="2:5" ht="15.75" x14ac:dyDescent="0.25">
      <c r="B12" s="5" t="s">
        <v>20</v>
      </c>
      <c r="C12" s="5" t="s">
        <v>24</v>
      </c>
      <c r="D12" s="5">
        <v>30</v>
      </c>
      <c r="E12" s="12">
        <v>43338</v>
      </c>
    </row>
    <row r="13" spans="2:5" ht="15.75" x14ac:dyDescent="0.25">
      <c r="B13" s="5" t="s">
        <v>12</v>
      </c>
      <c r="C13" s="5" t="s">
        <v>22</v>
      </c>
      <c r="D13" s="5">
        <v>20</v>
      </c>
      <c r="E13" s="12">
        <v>43338</v>
      </c>
    </row>
    <row r="14" spans="2:5" ht="15.75" x14ac:dyDescent="0.25">
      <c r="B14" s="5" t="s">
        <v>12</v>
      </c>
      <c r="C14" s="5" t="s">
        <v>22</v>
      </c>
      <c r="D14" s="5">
        <v>20</v>
      </c>
      <c r="E14" s="12">
        <v>43338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</xdr:col>
                <xdr:colOff>0</xdr:colOff>
                <xdr:row>5</xdr:row>
                <xdr:rowOff>704850</xdr:rowOff>
              </from>
              <to>
                <xdr:col>2</xdr:col>
                <xdr:colOff>638175</xdr:colOff>
                <xdr:row>5</xdr:row>
                <xdr:rowOff>1095375</xdr:rowOff>
              </to>
            </anchor>
          </controlPr>
        </control>
      </mc:Choice>
      <mc:Fallback>
        <control shapeId="4097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3:E14"/>
  <sheetViews>
    <sheetView showGridLines="0" zoomScale="75" zoomScaleNormal="75" workbookViewId="0">
      <selection activeCell="B7" sqref="B7"/>
    </sheetView>
  </sheetViews>
  <sheetFormatPr baseColWidth="10" defaultRowHeight="15" x14ac:dyDescent="0.25"/>
  <cols>
    <col min="1" max="1" width="11.42578125" style="3"/>
    <col min="2" max="2" width="20.7109375" style="3" customWidth="1"/>
    <col min="3" max="3" width="40.7109375" style="3" customWidth="1"/>
    <col min="4" max="4" width="20.7109375" style="3" customWidth="1"/>
    <col min="5" max="5" width="30.7109375" style="3" customWidth="1"/>
    <col min="6" max="16384" width="11.42578125" style="3"/>
  </cols>
  <sheetData>
    <row r="3" spans="2:5" ht="13.5" customHeight="1" x14ac:dyDescent="0.25"/>
    <row r="4" spans="2:5" hidden="1" x14ac:dyDescent="0.25"/>
    <row r="5" spans="2:5" ht="15.75" customHeight="1" x14ac:dyDescent="0.25"/>
    <row r="6" spans="2:5" ht="96.75" customHeight="1" x14ac:dyDescent="0.25"/>
    <row r="7" spans="2:5" ht="33.75" customHeight="1" x14ac:dyDescent="0.25">
      <c r="B7" s="10" t="s">
        <v>0</v>
      </c>
      <c r="C7" s="10" t="s">
        <v>9</v>
      </c>
      <c r="D7" s="10" t="s">
        <v>10</v>
      </c>
      <c r="E7" s="10" t="s">
        <v>11</v>
      </c>
    </row>
    <row r="9" spans="2:5" ht="15.75" x14ac:dyDescent="0.25">
      <c r="B9" s="5" t="s">
        <v>12</v>
      </c>
      <c r="C9" s="5" t="s">
        <v>22</v>
      </c>
      <c r="D9" s="5">
        <v>20</v>
      </c>
      <c r="E9" s="12">
        <v>43338</v>
      </c>
    </row>
    <row r="10" spans="2:5" ht="15.75" x14ac:dyDescent="0.25">
      <c r="B10" s="5" t="s">
        <v>12</v>
      </c>
      <c r="C10" s="5" t="s">
        <v>22</v>
      </c>
      <c r="D10" s="5">
        <v>30</v>
      </c>
      <c r="E10" s="12">
        <v>43338</v>
      </c>
    </row>
    <row r="11" spans="2:5" ht="15.75" x14ac:dyDescent="0.25">
      <c r="B11" s="5" t="s">
        <v>20</v>
      </c>
      <c r="C11" s="5" t="s">
        <v>24</v>
      </c>
      <c r="D11" s="5">
        <v>20</v>
      </c>
      <c r="E11" s="12">
        <v>43338</v>
      </c>
    </row>
    <row r="12" spans="2:5" ht="15.75" x14ac:dyDescent="0.25">
      <c r="B12" s="5" t="s">
        <v>16</v>
      </c>
      <c r="C12" s="5" t="s">
        <v>23</v>
      </c>
      <c r="D12" s="5">
        <v>20</v>
      </c>
      <c r="E12" s="12">
        <v>43338</v>
      </c>
    </row>
    <row r="13" spans="2:5" ht="15.75" x14ac:dyDescent="0.25">
      <c r="B13" s="5" t="s">
        <v>14</v>
      </c>
      <c r="C13" s="5" t="s">
        <v>15</v>
      </c>
      <c r="D13" s="5">
        <v>20</v>
      </c>
      <c r="E13" s="12">
        <v>43338</v>
      </c>
    </row>
    <row r="14" spans="2:5" ht="15.75" x14ac:dyDescent="0.25">
      <c r="B14" s="5" t="s">
        <v>12</v>
      </c>
      <c r="C14" s="5" t="s">
        <v>22</v>
      </c>
      <c r="D14" s="5">
        <v>20</v>
      </c>
      <c r="E14" s="12">
        <v>43338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752475</xdr:colOff>
                <xdr:row>5</xdr:row>
                <xdr:rowOff>819150</xdr:rowOff>
              </from>
              <to>
                <xdr:col>2</xdr:col>
                <xdr:colOff>619125</xdr:colOff>
                <xdr:row>5</xdr:row>
                <xdr:rowOff>1209675</xdr:rowOff>
              </to>
            </anchor>
          </controlPr>
        </control>
      </mc:Choice>
      <mc:Fallback>
        <control shapeId="5121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Home</vt:lpstr>
      <vt:lpstr>Stock</vt:lpstr>
      <vt:lpstr>Entrées</vt:lpstr>
      <vt:lpstr>Sorties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2018-08-26T22:35:16Z</dcterms:modified>
</cp:coreProperties>
</file>