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61A9AEB-6290-4641-BDE8-85910457A34F}" xr6:coauthVersionLast="45" xr6:coauthVersionMax="45" xr10:uidLastSave="{00000000-0000-0000-0000-000000000000}"/>
  <bookViews>
    <workbookView xWindow="-24120" yWindow="-120" windowWidth="24240" windowHeight="13140" tabRatio="787" activeTab="1" xr2:uid="{00000000-000D-0000-FFFF-FFFF00000000}"/>
  </bookViews>
  <sheets>
    <sheet name="RECAP" sheetId="2" r:id="rId1"/>
    <sheet name="LAJUNGLE_J" sheetId="80" r:id="rId2"/>
    <sheet name="POMME_G" sheetId="79" r:id="rId3"/>
    <sheet name="FEUILLE TYPE A COPIER" sheetId="74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80" l="1"/>
  <c r="A18" i="80" s="1"/>
  <c r="B17" i="80"/>
  <c r="A17" i="80" s="1"/>
  <c r="B16" i="80" l="1"/>
  <c r="B18" i="79"/>
  <c r="A18" i="79" s="1"/>
  <c r="B17" i="79"/>
  <c r="A17" i="79" s="1"/>
  <c r="A16" i="80" l="1"/>
  <c r="B15" i="80"/>
  <c r="B16" i="79"/>
  <c r="B18" i="74"/>
  <c r="A18" i="74" s="1"/>
  <c r="B14" i="80" l="1"/>
  <c r="A15" i="80"/>
  <c r="A16" i="79"/>
  <c r="B15" i="79"/>
  <c r="B17" i="74"/>
  <c r="A17" i="74" s="1"/>
  <c r="A14" i="80" l="1"/>
  <c r="B13" i="80"/>
  <c r="B14" i="79"/>
  <c r="A15" i="79"/>
  <c r="B16" i="74"/>
  <c r="B15" i="74" s="1"/>
  <c r="A13" i="80" l="1"/>
  <c r="B12" i="80"/>
  <c r="A14" i="79"/>
  <c r="B13" i="79"/>
  <c r="A16" i="74"/>
  <c r="A15" i="74"/>
  <c r="B14" i="74"/>
  <c r="A12" i="80" l="1"/>
  <c r="B11" i="80"/>
  <c r="A13" i="79"/>
  <c r="B12" i="79"/>
  <c r="A14" i="74"/>
  <c r="B13" i="74"/>
  <c r="A11" i="80" l="1"/>
  <c r="B10" i="80"/>
  <c r="A12" i="79"/>
  <c r="B11" i="79"/>
  <c r="A13" i="74"/>
  <c r="B12" i="74"/>
  <c r="A10" i="80" l="1"/>
  <c r="B9" i="80"/>
  <c r="A11" i="79"/>
  <c r="B10" i="79"/>
  <c r="A12" i="74"/>
  <c r="B11" i="74"/>
  <c r="A9" i="80" l="1"/>
  <c r="B8" i="80"/>
  <c r="A10" i="79"/>
  <c r="B9" i="79"/>
  <c r="A11" i="74"/>
  <c r="B10" i="74"/>
  <c r="A8" i="80" l="1"/>
  <c r="B7" i="80"/>
  <c r="A7" i="80" s="1"/>
  <c r="A9" i="79"/>
  <c r="B8" i="79"/>
  <c r="A10" i="74"/>
  <c r="B9" i="74"/>
  <c r="A8" i="79" l="1"/>
  <c r="B7" i="79"/>
  <c r="A7" i="79" s="1"/>
  <c r="A9" i="74"/>
  <c r="B8" i="74"/>
  <c r="B7" i="74" s="1"/>
  <c r="A7" i="74" l="1"/>
  <c r="A8" i="74"/>
  <c r="I9" i="2"/>
  <c r="D17" i="2"/>
  <c r="I17" i="2"/>
  <c r="F8" i="2"/>
  <c r="I19" i="2"/>
  <c r="J11" i="2"/>
  <c r="J5" i="2"/>
  <c r="D19" i="2"/>
  <c r="J4" i="2"/>
  <c r="D12" i="2"/>
  <c r="D11" i="2"/>
  <c r="F19" i="2"/>
  <c r="I4" i="2"/>
  <c r="I16" i="2"/>
  <c r="F15" i="2"/>
  <c r="I18" i="2"/>
  <c r="F9" i="2"/>
  <c r="B19" i="2"/>
  <c r="J16" i="2"/>
  <c r="I14" i="2"/>
  <c r="J3" i="2"/>
  <c r="J12" i="2"/>
  <c r="D18" i="2"/>
  <c r="D8" i="2"/>
  <c r="F16" i="2"/>
  <c r="E19" i="2"/>
  <c r="J15" i="2"/>
  <c r="D13" i="2"/>
  <c r="D16" i="2"/>
  <c r="J18" i="2"/>
  <c r="J8" i="2"/>
  <c r="F7" i="2"/>
  <c r="I8" i="2"/>
  <c r="F12" i="2"/>
  <c r="I10" i="2"/>
  <c r="C19" i="2"/>
  <c r="F14" i="2"/>
  <c r="J13" i="2"/>
  <c r="F11" i="2"/>
  <c r="D6" i="2"/>
  <c r="D10" i="2"/>
  <c r="I5" i="2"/>
  <c r="I7" i="2"/>
  <c r="J9" i="2"/>
  <c r="F13" i="2"/>
  <c r="J10" i="2"/>
  <c r="F17" i="2"/>
  <c r="F10" i="2"/>
  <c r="I11" i="2"/>
  <c r="F6" i="2"/>
  <c r="D14" i="2"/>
  <c r="J17" i="2"/>
  <c r="J19" i="2"/>
  <c r="F18" i="2"/>
  <c r="I6" i="2"/>
  <c r="I15" i="2"/>
  <c r="D9" i="2"/>
  <c r="I13" i="2"/>
  <c r="I12" i="2"/>
  <c r="J14" i="2"/>
  <c r="D7" i="2"/>
  <c r="J7" i="2"/>
  <c r="D15" i="2"/>
  <c r="G19" i="2" l="1"/>
  <c r="H19" i="2" s="1"/>
  <c r="E18" i="2"/>
  <c r="B18" i="2"/>
  <c r="C18" i="2"/>
  <c r="G18" i="2" l="1"/>
  <c r="H18" i="2" s="1"/>
  <c r="C17" i="2"/>
  <c r="B17" i="2"/>
  <c r="E17" i="2"/>
  <c r="G17" i="2" l="1"/>
  <c r="H17" i="2" s="1"/>
  <c r="B16" i="2"/>
  <c r="C16" i="2"/>
  <c r="E16" i="2"/>
  <c r="G16" i="2" l="1"/>
  <c r="H16" i="2" s="1"/>
  <c r="B15" i="2"/>
  <c r="E15" i="2"/>
  <c r="C15" i="2"/>
  <c r="G15" i="2" l="1"/>
  <c r="H15" i="2" s="1"/>
  <c r="B14" i="2"/>
  <c r="C14" i="2"/>
  <c r="E14" i="2"/>
  <c r="G14" i="2" l="1"/>
  <c r="H14" i="2" s="1"/>
  <c r="E13" i="2"/>
  <c r="C13" i="2"/>
  <c r="B13" i="2"/>
  <c r="G13" i="2" l="1"/>
  <c r="H13" i="2" s="1"/>
  <c r="C12" i="2"/>
  <c r="B12" i="2"/>
  <c r="E12" i="2"/>
  <c r="G12" i="2" l="1"/>
  <c r="H12" i="2" s="1"/>
  <c r="C11" i="2"/>
  <c r="E11" i="2"/>
  <c r="B11" i="2"/>
  <c r="G11" i="2" l="1"/>
  <c r="H11" i="2" s="1"/>
  <c r="E6" i="2"/>
  <c r="C6" i="2"/>
  <c r="G6" i="2" l="1"/>
  <c r="B10" i="2"/>
  <c r="F4" i="2"/>
  <c r="D4" i="2"/>
  <c r="E10" i="2"/>
  <c r="C10" i="2"/>
  <c r="G10" i="2" l="1"/>
  <c r="H10" i="2" s="1"/>
  <c r="B9" i="2"/>
  <c r="C4" i="2"/>
  <c r="C9" i="2"/>
  <c r="E9" i="2"/>
  <c r="F5" i="2"/>
  <c r="D5" i="2"/>
  <c r="E4" i="2"/>
  <c r="G4" i="2" l="1"/>
  <c r="G9" i="2"/>
  <c r="H9" i="2" s="1"/>
  <c r="B4" i="2"/>
  <c r="I3" i="2"/>
  <c r="B7" i="2"/>
  <c r="E8" i="2"/>
  <c r="B3" i="2"/>
  <c r="D3" i="2"/>
  <c r="B6" i="2"/>
  <c r="E3" i="2"/>
  <c r="B5" i="2"/>
  <c r="E7" i="2"/>
  <c r="B8" i="2"/>
  <c r="C3" i="2"/>
  <c r="C5" i="2"/>
  <c r="C7" i="2"/>
  <c r="E5" i="2"/>
  <c r="J6" i="2"/>
  <c r="F3" i="2"/>
  <c r="C8" i="2"/>
  <c r="F2" i="2" l="1"/>
  <c r="D2" i="2"/>
  <c r="I2" i="2"/>
  <c r="B2" i="2"/>
  <c r="G8" i="2"/>
  <c r="H8" i="2" s="1"/>
  <c r="G7" i="2"/>
  <c r="H7" i="2" s="1"/>
  <c r="H6" i="2"/>
  <c r="G5" i="2"/>
  <c r="H5" i="2" s="1"/>
  <c r="H4" i="2"/>
  <c r="G3" i="2"/>
  <c r="H3" i="2" l="1"/>
  <c r="G2" i="2"/>
  <c r="H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Nono:
IMPORTANT POUR LE FONCTIONNEMENT DES FORMULES DE CACULS </t>
        </r>
        <r>
          <rPr>
            <sz val="9"/>
            <color indexed="81"/>
            <rFont val="Tahoma"/>
            <family val="2"/>
          </rPr>
          <t xml:space="preserve">
NOM FEUILLE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50CDBA4E-BECD-4B97-9207-C7989DBD7B72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Ne pas modifier, sert dans une formule.</t>
        </r>
      </text>
    </comment>
    <comment ref="B18" authorId="0" shapeId="0" xr:uid="{4DC9619A-C17A-4CD6-8338-A75067C4E444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La date ici est à rentrer en I2 (date début)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8308AD59-D22D-4206-A6A2-A47A164971AF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Ne pas modifier, sert dans une formule.</t>
        </r>
      </text>
    </comment>
    <comment ref="B18" authorId="0" shapeId="0" xr:uid="{64A0AD6E-E4B4-42DA-BCAB-195F850805CF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La date ici est à rentrer en I2 (date début)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Nono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Ne pas modifier, sert dans une formule.</t>
        </r>
      </text>
    </comment>
    <comment ref="B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La date ici est à rentrer en I2 (date début)</t>
        </r>
      </text>
    </comment>
  </commentList>
</comments>
</file>

<file path=xl/sharedStrings.xml><?xml version="1.0" encoding="utf-8"?>
<sst xmlns="http://schemas.openxmlformats.org/spreadsheetml/2006/main" count="27" uniqueCount="15">
  <si>
    <t>TOTAUX</t>
  </si>
  <si>
    <t xml:space="preserve">SMIC HORAIRE </t>
  </si>
  <si>
    <t>FIN</t>
  </si>
  <si>
    <t>NOM NOUNOU SI MAM</t>
  </si>
  <si>
    <t>DÉBUT</t>
  </si>
  <si>
    <t>Pomme</t>
  </si>
  <si>
    <t>GUENILLE</t>
  </si>
  <si>
    <t>F1</t>
  </si>
  <si>
    <t>F2</t>
  </si>
  <si>
    <t>F3</t>
  </si>
  <si>
    <t>Lajungle</t>
  </si>
  <si>
    <t>JIM</t>
  </si>
  <si>
    <t>J1</t>
  </si>
  <si>
    <t>J2</t>
  </si>
  <si>
    <t>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</si>
</sst>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mm/yyyy"/>
  </numFmts>
  <fonts count="18" x14ac:knownFonts="1">
    <font>
      <sz val="8"/>
      <color theme="1"/>
      <name val="Comic Sans MS"/>
      <family val="2"/>
    </font>
    <font>
      <b/>
      <sz val="18"/>
      <color theme="1"/>
      <name val="Comic Sans MS"/>
      <family val="4"/>
    </font>
    <font>
      <b/>
      <sz val="9"/>
      <color theme="1"/>
      <name val="Comic Sans MS"/>
      <family val="4"/>
    </font>
    <font>
      <b/>
      <sz val="16"/>
      <color theme="1"/>
      <name val="Comic Sans MS"/>
      <family val="4"/>
    </font>
    <font>
      <sz val="10"/>
      <color theme="1"/>
      <name val="Comic Sans MS"/>
      <family val="4"/>
    </font>
    <font>
      <b/>
      <i/>
      <sz val="10"/>
      <color theme="1"/>
      <name val="Comic Sans MS"/>
      <family val="4"/>
    </font>
    <font>
      <sz val="10"/>
      <color theme="1"/>
      <name val="Comic Sans MS"/>
      <family val="2"/>
    </font>
    <font>
      <b/>
      <sz val="8"/>
      <color theme="1"/>
      <name val="Comic Sans MS"/>
      <family val="4"/>
    </font>
    <font>
      <b/>
      <sz val="11"/>
      <color theme="1"/>
      <name val="Comic Sans MS"/>
      <family val="4"/>
    </font>
    <font>
      <sz val="8"/>
      <color theme="1"/>
      <name val="Comic Sans MS"/>
      <family val="4"/>
    </font>
    <font>
      <sz val="11"/>
      <color theme="1"/>
      <name val="Comic Sans MS"/>
      <family val="2"/>
    </font>
    <font>
      <b/>
      <i/>
      <sz val="9"/>
      <color theme="1"/>
      <name val="Comic Sans MS"/>
      <family val="4"/>
    </font>
    <font>
      <b/>
      <sz val="10"/>
      <color theme="1"/>
      <name val="Comic Sans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omic Sans MS"/>
      <family val="4"/>
    </font>
    <font>
      <sz val="8"/>
      <color rgb="FF000000"/>
      <name val="Comic Sans MS"/>
      <family val="4"/>
    </font>
    <font>
      <b/>
      <sz val="10"/>
      <color rgb="FF000000"/>
      <name val="Comic Sans MS"/>
      <family val="4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0" fillId="0" borderId="34" xfId="0" applyFon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shrinkToFit="1"/>
    </xf>
    <xf numFmtId="0" fontId="15" fillId="0" borderId="6" xfId="0" applyFont="1" applyFill="1" applyBorder="1" applyAlignment="1">
      <alignment horizontal="center" vertical="center" wrapText="1" shrinkToFit="1"/>
    </xf>
    <xf numFmtId="0" fontId="8" fillId="0" borderId="6" xfId="0" applyNumberFormat="1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26" xfId="0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 wrapText="1" shrinkToFit="1"/>
    </xf>
    <xf numFmtId="164" fontId="15" fillId="0" borderId="21" xfId="0" applyNumberFormat="1" applyFont="1" applyFill="1" applyBorder="1" applyAlignment="1">
      <alignment horizontal="center" vertical="center" wrapText="1" shrinkToFit="1"/>
    </xf>
    <xf numFmtId="0" fontId="8" fillId="0" borderId="21" xfId="0" applyNumberFormat="1" applyFont="1" applyFill="1" applyBorder="1" applyAlignment="1">
      <alignment horizontal="center" vertical="center" wrapText="1" shrinkToFit="1"/>
    </xf>
    <xf numFmtId="164" fontId="8" fillId="0" borderId="21" xfId="0" applyNumberFormat="1" applyFont="1" applyFill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horizontal="center" vertical="center" wrapText="1" shrinkToFit="1"/>
    </xf>
    <xf numFmtId="164" fontId="8" fillId="0" borderId="31" xfId="0" applyNumberFormat="1" applyFont="1" applyFill="1" applyBorder="1" applyAlignment="1">
      <alignment horizontal="center" vertical="center" wrapText="1" shrinkToFit="1"/>
    </xf>
    <xf numFmtId="164" fontId="8" fillId="0" borderId="32" xfId="0" applyNumberFormat="1" applyFont="1" applyFill="1" applyBorder="1" applyAlignment="1">
      <alignment horizontal="center" vertical="center" wrapText="1" shrinkToFit="1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164" fontId="4" fillId="0" borderId="24" xfId="0" applyNumberFormat="1" applyFont="1" applyFill="1" applyBorder="1" applyAlignment="1">
      <alignment vertical="center"/>
    </xf>
    <xf numFmtId="1" fontId="4" fillId="0" borderId="24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vertical="center"/>
    </xf>
    <xf numFmtId="164" fontId="4" fillId="0" borderId="2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64" fontId="4" fillId="0" borderId="8" xfId="0" applyNumberFormat="1" applyFont="1" applyFill="1" applyBorder="1" applyAlignment="1">
      <alignment vertical="center"/>
    </xf>
    <xf numFmtId="1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vertical="center"/>
    </xf>
    <xf numFmtId="164" fontId="4" fillId="0" borderId="9" xfId="0" applyNumberFormat="1" applyFont="1" applyFill="1" applyBorder="1" applyAlignment="1">
      <alignment vertical="center"/>
    </xf>
    <xf numFmtId="164" fontId="4" fillId="0" borderId="0" xfId="0" applyNumberFormat="1" applyFont="1" applyFill="1" applyAlignment="1">
      <alignment vertical="center"/>
    </xf>
    <xf numFmtId="0" fontId="4" fillId="0" borderId="10" xfId="0" applyFont="1" applyFill="1" applyBorder="1" applyAlignment="1">
      <alignment vertical="center"/>
    </xf>
    <xf numFmtId="164" fontId="4" fillId="0" borderId="11" xfId="0" applyNumberFormat="1" applyFont="1" applyFill="1" applyBorder="1" applyAlignment="1">
      <alignment vertical="center"/>
    </xf>
    <xf numFmtId="1" fontId="4" fillId="0" borderId="11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164" fontId="4" fillId="0" borderId="29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shrinkToFit="1"/>
    </xf>
    <xf numFmtId="164" fontId="4" fillId="0" borderId="12" xfId="0" applyNumberFormat="1" applyFont="1" applyFill="1" applyBorder="1" applyAlignment="1">
      <alignment vertical="center"/>
    </xf>
    <xf numFmtId="0" fontId="10" fillId="0" borderId="39" xfId="0" applyFont="1" applyFill="1" applyBorder="1" applyAlignment="1" applyProtection="1">
      <alignment horizontal="center" vertical="center"/>
      <protection hidden="1"/>
    </xf>
    <xf numFmtId="164" fontId="10" fillId="0" borderId="34" xfId="0" applyNumberFormat="1" applyFont="1" applyFill="1" applyBorder="1" applyAlignment="1" applyProtection="1">
      <alignment horizontal="center" vertical="center"/>
      <protection hidden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6" fillId="0" borderId="38" xfId="0" applyFont="1" applyFill="1" applyBorder="1" applyAlignment="1" applyProtection="1">
      <alignment horizontal="center" vertical="center"/>
      <protection locked="0" hidden="1"/>
    </xf>
    <xf numFmtId="0" fontId="6" fillId="0" borderId="39" xfId="0" applyFont="1" applyFill="1" applyBorder="1" applyAlignment="1" applyProtection="1">
      <alignment horizontal="center" vertical="center"/>
      <protection hidden="1"/>
    </xf>
    <xf numFmtId="166" fontId="10" fillId="0" borderId="38" xfId="0" applyNumberFormat="1" applyFont="1" applyFill="1" applyBorder="1" applyAlignment="1" applyProtection="1">
      <alignment horizontal="center" vertical="center"/>
      <protection locked="0"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0" fontId="7" fillId="0" borderId="45" xfId="0" applyFont="1" applyFill="1" applyBorder="1" applyAlignment="1" applyProtection="1">
      <alignment horizontal="center" vertical="center"/>
      <protection hidden="1"/>
    </xf>
    <xf numFmtId="0" fontId="1" fillId="0" borderId="35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41" xfId="0" applyFont="1" applyFill="1" applyBorder="1" applyAlignment="1" applyProtection="1">
      <alignment horizontal="center" vertical="center" wrapText="1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16" xfId="0" applyFont="1" applyFill="1" applyBorder="1" applyAlignment="1" applyProtection="1">
      <alignment horizontal="center" vertical="center" wrapText="1"/>
      <protection hidden="1"/>
    </xf>
    <xf numFmtId="0" fontId="2" fillId="0" borderId="42" xfId="0" applyFont="1" applyFill="1" applyBorder="1" applyAlignment="1" applyProtection="1">
      <alignment horizontal="center" vertical="center" wrapText="1"/>
      <protection hidden="1"/>
    </xf>
    <xf numFmtId="164" fontId="11" fillId="0" borderId="16" xfId="0" applyNumberFormat="1" applyFont="1" applyFill="1" applyBorder="1" applyAlignment="1" applyProtection="1">
      <alignment vertical="center"/>
      <protection hidden="1"/>
    </xf>
    <xf numFmtId="164" fontId="8" fillId="0" borderId="16" xfId="0" applyNumberFormat="1" applyFont="1" applyFill="1" applyBorder="1" applyAlignment="1" applyProtection="1">
      <alignment vertical="center"/>
      <protection hidden="1"/>
    </xf>
    <xf numFmtId="0" fontId="10" fillId="0" borderId="0" xfId="0" applyFont="1" applyFill="1" applyAlignment="1" applyProtection="1">
      <alignment horizontal="center" vertical="center"/>
      <protection hidden="1"/>
    </xf>
    <xf numFmtId="164" fontId="10" fillId="0" borderId="0" xfId="0" applyNumberFormat="1" applyFont="1" applyFill="1" applyAlignment="1" applyProtection="1">
      <alignment vertical="center"/>
      <protection hidden="1"/>
    </xf>
    <xf numFmtId="164" fontId="12" fillId="0" borderId="18" xfId="0" applyNumberFormat="1" applyFont="1" applyFill="1" applyBorder="1" applyAlignment="1" applyProtection="1">
      <alignment vertical="center" wrapText="1"/>
      <protection hidden="1"/>
    </xf>
    <xf numFmtId="164" fontId="12" fillId="0" borderId="47" xfId="0" applyNumberFormat="1" applyFont="1" applyFill="1" applyBorder="1" applyAlignment="1" applyProtection="1">
      <alignment vertical="center" wrapText="1"/>
      <protection hidden="1"/>
    </xf>
    <xf numFmtId="0" fontId="12" fillId="0" borderId="16" xfId="0" applyNumberFormat="1" applyFont="1" applyFill="1" applyBorder="1" applyAlignment="1" applyProtection="1">
      <alignment horizontal="center" vertical="center" wrapText="1"/>
      <protection hidden="1"/>
    </xf>
    <xf numFmtId="2" fontId="12" fillId="0" borderId="42" xfId="0" applyNumberFormat="1" applyFont="1" applyFill="1" applyBorder="1" applyAlignment="1" applyProtection="1">
      <alignment horizontal="center" vertical="center" wrapText="1"/>
      <protection hidden="1"/>
    </xf>
    <xf numFmtId="164" fontId="12" fillId="0" borderId="16" xfId="0" applyNumberFormat="1" applyFont="1" applyFill="1" applyBorder="1" applyAlignment="1" applyProtection="1">
      <alignment vertical="center"/>
      <protection hidden="1"/>
    </xf>
    <xf numFmtId="164" fontId="10" fillId="0" borderId="0" xfId="0" applyNumberFormat="1" applyFont="1" applyFill="1" applyAlignment="1" applyProtection="1">
      <alignment horizontal="center" vertical="center"/>
      <protection hidden="1"/>
    </xf>
    <xf numFmtId="166" fontId="10" fillId="0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13" xfId="0" applyFont="1" applyFill="1" applyBorder="1" applyAlignment="1" applyProtection="1">
      <alignment vertical="center"/>
      <protection hidden="1"/>
    </xf>
    <xf numFmtId="17" fontId="4" fillId="0" borderId="2" xfId="0" applyNumberFormat="1" applyFont="1" applyFill="1" applyBorder="1" applyAlignment="1" applyProtection="1">
      <alignment vertical="center"/>
      <protection hidden="1"/>
    </xf>
    <xf numFmtId="164" fontId="4" fillId="0" borderId="14" xfId="0" applyNumberFormat="1" applyFont="1" applyFill="1" applyBorder="1" applyAlignment="1" applyProtection="1">
      <alignment vertical="center"/>
      <protection locked="0" hidden="1"/>
    </xf>
    <xf numFmtId="164" fontId="6" fillId="0" borderId="3" xfId="0" applyNumberFormat="1" applyFont="1" applyFill="1" applyBorder="1" applyAlignment="1" applyProtection="1">
      <alignment vertical="center"/>
      <protection locked="0" hidden="1"/>
    </xf>
    <xf numFmtId="165" fontId="6" fillId="0" borderId="3" xfId="0" applyNumberFormat="1" applyFont="1" applyFill="1" applyBorder="1" applyAlignment="1" applyProtection="1">
      <alignment vertical="center"/>
      <protection locked="0" hidden="1"/>
    </xf>
    <xf numFmtId="165" fontId="6" fillId="0" borderId="49" xfId="0" applyNumberFormat="1" applyFont="1" applyFill="1" applyBorder="1" applyAlignment="1" applyProtection="1">
      <alignment vertical="center"/>
      <protection locked="0" hidden="1"/>
    </xf>
    <xf numFmtId="164" fontId="5" fillId="0" borderId="8" xfId="0" applyNumberFormat="1" applyFont="1" applyFill="1" applyBorder="1" applyAlignment="1" applyProtection="1">
      <alignment vertical="center"/>
      <protection hidden="1"/>
    </xf>
    <xf numFmtId="0" fontId="6" fillId="0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Fill="1" applyBorder="1" applyAlignment="1" applyProtection="1">
      <alignment horizontal="center" vertical="center"/>
      <protection locked="0" hidden="1"/>
    </xf>
    <xf numFmtId="164" fontId="6" fillId="0" borderId="22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17" fontId="4" fillId="0" borderId="19" xfId="0" applyNumberFormat="1" applyFont="1" applyFill="1" applyBorder="1" applyAlignment="1" applyProtection="1">
      <alignment vertical="center"/>
      <protection hidden="1"/>
    </xf>
    <xf numFmtId="164" fontId="4" fillId="0" borderId="51" xfId="0" applyNumberFormat="1" applyFont="1" applyFill="1" applyBorder="1" applyAlignment="1" applyProtection="1">
      <alignment vertical="center"/>
      <protection locked="0" hidden="1"/>
    </xf>
    <xf numFmtId="164" fontId="6" fillId="0" borderId="52" xfId="0" applyNumberFormat="1" applyFont="1" applyFill="1" applyBorder="1" applyAlignment="1" applyProtection="1">
      <alignment vertical="center"/>
      <protection locked="0" hidden="1"/>
    </xf>
    <xf numFmtId="165" fontId="6" fillId="0" borderId="52" xfId="0" applyNumberFormat="1" applyFont="1" applyFill="1" applyBorder="1" applyAlignment="1" applyProtection="1">
      <alignment vertical="center"/>
      <protection locked="0" hidden="1"/>
    </xf>
    <xf numFmtId="165" fontId="6" fillId="0" borderId="53" xfId="0" applyNumberFormat="1" applyFont="1" applyFill="1" applyBorder="1" applyAlignment="1" applyProtection="1">
      <alignment vertical="center"/>
      <protection locked="0" hidden="1"/>
    </xf>
    <xf numFmtId="164" fontId="5" fillId="0" borderId="38" xfId="0" applyNumberFormat="1" applyFont="1" applyFill="1" applyBorder="1" applyAlignment="1" applyProtection="1">
      <alignment vertical="center"/>
      <protection hidden="1"/>
    </xf>
    <xf numFmtId="0" fontId="6" fillId="0" borderId="43" xfId="0" applyFont="1" applyFill="1" applyBorder="1" applyAlignment="1" applyProtection="1">
      <alignment horizontal="center" vertical="center"/>
      <protection locked="0" hidden="1"/>
    </xf>
    <xf numFmtId="0" fontId="6" fillId="0" borderId="44" xfId="0" applyFont="1" applyFill="1" applyBorder="1" applyAlignment="1" applyProtection="1">
      <alignment horizontal="center" vertical="center"/>
      <protection locked="0" hidden="1"/>
    </xf>
    <xf numFmtId="164" fontId="6" fillId="0" borderId="21" xfId="0" applyNumberFormat="1" applyFont="1" applyFill="1" applyBorder="1" applyAlignment="1" applyProtection="1">
      <alignment vertical="center"/>
      <protection hidden="1"/>
    </xf>
    <xf numFmtId="14" fontId="10" fillId="0" borderId="38" xfId="0" applyNumberFormat="1" applyFont="1" applyFill="1" applyBorder="1" applyAlignment="1" applyProtection="1">
      <alignment horizontal="center" vertical="center"/>
      <protection locked="0" hidden="1"/>
    </xf>
    <xf numFmtId="14" fontId="8" fillId="0" borderId="26" xfId="0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164" fontId="12" fillId="0" borderId="18" xfId="0" applyNumberFormat="1" applyFont="1" applyFill="1" applyBorder="1" applyAlignment="1" applyProtection="1">
      <alignment horizontal="center" vertical="center"/>
      <protection hidden="1"/>
    </xf>
    <xf numFmtId="164" fontId="12" fillId="0" borderId="21" xfId="0" applyNumberFormat="1" applyFont="1" applyFill="1" applyBorder="1" applyAlignment="1" applyProtection="1">
      <alignment horizontal="center" vertical="center"/>
      <protection hidden="1"/>
    </xf>
    <xf numFmtId="0" fontId="12" fillId="0" borderId="18" xfId="0" applyFont="1" applyFill="1" applyBorder="1" applyAlignment="1" applyProtection="1">
      <alignment horizontal="center" vertical="center"/>
      <protection hidden="1"/>
    </xf>
    <xf numFmtId="0" fontId="12" fillId="0" borderId="21" xfId="0" applyFont="1" applyFill="1" applyBorder="1" applyAlignment="1" applyProtection="1">
      <alignment horizontal="center" vertical="center"/>
      <protection hidden="1"/>
    </xf>
    <xf numFmtId="164" fontId="12" fillId="0" borderId="15" xfId="0" applyNumberFormat="1" applyFont="1" applyFill="1" applyBorder="1" applyAlignment="1" applyProtection="1">
      <alignment horizontal="center" vertical="center"/>
      <protection hidden="1"/>
    </xf>
    <xf numFmtId="164" fontId="12" fillId="0" borderId="19" xfId="0" applyNumberFormat="1" applyFont="1" applyFill="1" applyBorder="1" applyAlignment="1" applyProtection="1">
      <alignment horizontal="center" vertical="center"/>
      <protection hidden="1"/>
    </xf>
    <xf numFmtId="164" fontId="12" fillId="0" borderId="17" xfId="0" applyNumberFormat="1" applyFont="1" applyFill="1" applyBorder="1" applyAlignment="1" applyProtection="1">
      <alignment horizontal="center" vertical="center"/>
      <protection hidden="1"/>
    </xf>
    <xf numFmtId="164" fontId="12" fillId="0" borderId="20" xfId="0" applyNumberFormat="1" applyFont="1" applyFill="1" applyBorder="1" applyAlignment="1" applyProtection="1">
      <alignment horizontal="center" vertical="center"/>
      <protection hidden="1"/>
    </xf>
    <xf numFmtId="164" fontId="12" fillId="0" borderId="46" xfId="0" applyNumberFormat="1" applyFont="1" applyFill="1" applyBorder="1" applyAlignment="1" applyProtection="1">
      <alignment horizontal="center" vertical="center"/>
      <protection hidden="1"/>
    </xf>
    <xf numFmtId="164" fontId="12" fillId="0" borderId="48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10" fillId="0" borderId="40" xfId="0" applyFont="1" applyFill="1" applyBorder="1" applyAlignment="1" applyProtection="1">
      <alignment horizontal="center" vertical="center"/>
      <protection locked="0" hidden="1"/>
    </xf>
    <xf numFmtId="0" fontId="10" fillId="0" borderId="42" xfId="0" applyFont="1" applyFill="1" applyBorder="1" applyAlignment="1" applyProtection="1">
      <alignment horizontal="center" vertical="center"/>
      <protection locked="0" hidden="1"/>
    </xf>
    <xf numFmtId="164" fontId="10" fillId="0" borderId="36" xfId="0" applyNumberFormat="1" applyFont="1" applyFill="1" applyBorder="1" applyAlignment="1" applyProtection="1">
      <alignment horizontal="center" vertical="center"/>
      <protection hidden="1"/>
    </xf>
    <xf numFmtId="164" fontId="10" fillId="0" borderId="37" xfId="0" applyNumberFormat="1" applyFont="1" applyFill="1" applyBorder="1" applyAlignment="1" applyProtection="1">
      <alignment horizontal="center" vertical="center"/>
      <protection hidden="1"/>
    </xf>
    <xf numFmtId="0" fontId="10" fillId="0" borderId="43" xfId="0" applyNumberFormat="1" applyFont="1" applyFill="1" applyBorder="1" applyAlignment="1" applyProtection="1">
      <alignment horizontal="center" vertical="center"/>
      <protection locked="0" hidden="1"/>
    </xf>
    <xf numFmtId="0" fontId="10" fillId="0" borderId="44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47625</xdr:rowOff>
        </xdr:from>
        <xdr:to>
          <xdr:col>0</xdr:col>
          <xdr:colOff>866775</xdr:colOff>
          <xdr:row>3</xdr:row>
          <xdr:rowOff>333375</xdr:rowOff>
        </xdr:to>
        <xdr:sp macro="" textlink="">
          <xdr:nvSpPr>
            <xdr:cNvPr id="106497" name="Button 1" hidden="1">
              <a:extLst>
                <a:ext uri="{63B3BB69-23CF-44E3-9099-C40C66FF867C}">
                  <a14:compatExt spid="_x0000_s106497"/>
                </a:ext>
                <a:ext uri="{FF2B5EF4-FFF2-40B4-BE49-F238E27FC236}">
                  <a16:creationId xmlns:a16="http://schemas.microsoft.com/office/drawing/2014/main" id="{F495D0A5-61DB-403D-8B0D-8000E94B3A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247650</xdr:rowOff>
        </xdr:from>
        <xdr:to>
          <xdr:col>1</xdr:col>
          <xdr:colOff>0</xdr:colOff>
          <xdr:row>4</xdr:row>
          <xdr:rowOff>228600</xdr:rowOff>
        </xdr:to>
        <xdr:sp macro="" textlink="">
          <xdr:nvSpPr>
            <xdr:cNvPr id="106498" name="Button 2" hidden="1">
              <a:extLst>
                <a:ext uri="{63B3BB69-23CF-44E3-9099-C40C66FF867C}">
                  <a14:compatExt spid="_x0000_s106498"/>
                </a:ext>
                <a:ext uri="{FF2B5EF4-FFF2-40B4-BE49-F238E27FC236}">
                  <a16:creationId xmlns:a16="http://schemas.microsoft.com/office/drawing/2014/main" id="{98D216B5-64E0-4C23-873A-D8374D2EC7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0</xdr:col>
          <xdr:colOff>904875</xdr:colOff>
          <xdr:row>2</xdr:row>
          <xdr:rowOff>247650</xdr:rowOff>
        </xdr:to>
        <xdr:sp macro="" textlink="">
          <xdr:nvSpPr>
            <xdr:cNvPr id="106499" name="Button 3" hidden="1">
              <a:extLst>
                <a:ext uri="{63B3BB69-23CF-44E3-9099-C40C66FF867C}">
                  <a14:compatExt spid="_x0000_s106499"/>
                </a:ext>
                <a:ext uri="{FF2B5EF4-FFF2-40B4-BE49-F238E27FC236}">
                  <a16:creationId xmlns:a16="http://schemas.microsoft.com/office/drawing/2014/main" id="{15CC3C33-DA57-447B-86CB-03491B7016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47625</xdr:rowOff>
        </xdr:from>
        <xdr:to>
          <xdr:col>1</xdr:col>
          <xdr:colOff>866775</xdr:colOff>
          <xdr:row>3</xdr:row>
          <xdr:rowOff>333375</xdr:rowOff>
        </xdr:to>
        <xdr:sp macro="" textlink="">
          <xdr:nvSpPr>
            <xdr:cNvPr id="104449" name="Button 1" hidden="1">
              <a:extLst>
                <a:ext uri="{63B3BB69-23CF-44E3-9099-C40C66FF867C}">
                  <a14:compatExt spid="_x0000_s104449"/>
                </a:ext>
                <a:ext uri="{FF2B5EF4-FFF2-40B4-BE49-F238E27FC236}">
                  <a16:creationId xmlns:a16="http://schemas.microsoft.com/office/drawing/2014/main" id="{00000000-0008-0000-0100-0000019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247650</xdr:rowOff>
        </xdr:from>
        <xdr:to>
          <xdr:col>1</xdr:col>
          <xdr:colOff>0</xdr:colOff>
          <xdr:row>4</xdr:row>
          <xdr:rowOff>228600</xdr:rowOff>
        </xdr:to>
        <xdr:sp macro="" textlink="">
          <xdr:nvSpPr>
            <xdr:cNvPr id="104450" name="Button 2" hidden="1">
              <a:extLst>
                <a:ext uri="{63B3BB69-23CF-44E3-9099-C40C66FF867C}">
                  <a14:compatExt spid="_x0000_s104450"/>
                </a:ext>
                <a:ext uri="{FF2B5EF4-FFF2-40B4-BE49-F238E27FC236}">
                  <a16:creationId xmlns:a16="http://schemas.microsoft.com/office/drawing/2014/main" id="{00000000-0008-0000-0100-0000029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1</xdr:col>
          <xdr:colOff>904875</xdr:colOff>
          <xdr:row>2</xdr:row>
          <xdr:rowOff>247650</xdr:rowOff>
        </xdr:to>
        <xdr:sp macro="" textlink="">
          <xdr:nvSpPr>
            <xdr:cNvPr id="104451" name="Button 3" hidden="1">
              <a:extLst>
                <a:ext uri="{63B3BB69-23CF-44E3-9099-C40C66FF867C}">
                  <a14:compatExt spid="_x0000_s104451"/>
                </a:ext>
                <a:ext uri="{FF2B5EF4-FFF2-40B4-BE49-F238E27FC236}">
                  <a16:creationId xmlns:a16="http://schemas.microsoft.com/office/drawing/2014/main" id="{00000000-0008-0000-0100-0000039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</xdr:row>
          <xdr:rowOff>47625</xdr:rowOff>
        </xdr:from>
        <xdr:to>
          <xdr:col>0</xdr:col>
          <xdr:colOff>866775</xdr:colOff>
          <xdr:row>3</xdr:row>
          <xdr:rowOff>333375</xdr:rowOff>
        </xdr:to>
        <xdr:sp macro="" textlink="">
          <xdr:nvSpPr>
            <xdr:cNvPr id="97281" name="Button 1" hidden="1">
              <a:extLst>
                <a:ext uri="{63B3BB69-23CF-44E3-9099-C40C66FF867C}">
                  <a14:compatExt spid="_x0000_s97281"/>
                </a:ext>
                <a:ext uri="{FF2B5EF4-FFF2-40B4-BE49-F238E27FC236}">
                  <a16:creationId xmlns:a16="http://schemas.microsoft.com/office/drawing/2014/main" id="{00000000-0008-0000-0200-000001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247650</xdr:rowOff>
        </xdr:from>
        <xdr:to>
          <xdr:col>1</xdr:col>
          <xdr:colOff>0</xdr:colOff>
          <xdr:row>4</xdr:row>
          <xdr:rowOff>228600</xdr:rowOff>
        </xdr:to>
        <xdr:sp macro="" textlink="">
          <xdr:nvSpPr>
            <xdr:cNvPr id="97282" name="Button 2" hidden="1">
              <a:extLst>
                <a:ext uri="{63B3BB69-23CF-44E3-9099-C40C66FF867C}">
                  <a14:compatExt spid="_x0000_s97282"/>
                </a:ext>
                <a:ext uri="{FF2B5EF4-FFF2-40B4-BE49-F238E27FC236}">
                  <a16:creationId xmlns:a16="http://schemas.microsoft.com/office/drawing/2014/main" id="{00000000-0008-0000-0200-000002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AJOUT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9525</xdr:rowOff>
        </xdr:from>
        <xdr:to>
          <xdr:col>0</xdr:col>
          <xdr:colOff>904875</xdr:colOff>
          <xdr:row>2</xdr:row>
          <xdr:rowOff>247650</xdr:rowOff>
        </xdr:to>
        <xdr:sp macro="" textlink="">
          <xdr:nvSpPr>
            <xdr:cNvPr id="97283" name="Button 3" hidden="1">
              <a:extLst>
                <a:ext uri="{63B3BB69-23CF-44E3-9099-C40C66FF867C}">
                  <a14:compatExt spid="_x0000_s97283"/>
                </a:ext>
                <a:ext uri="{FF2B5EF4-FFF2-40B4-BE49-F238E27FC236}">
                  <a16:creationId xmlns:a16="http://schemas.microsoft.com/office/drawing/2014/main" id="{00000000-0008-0000-0200-000003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Comic Sans MS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7030A0"/>
  </sheetPr>
  <dimension ref="A1:Q39"/>
  <sheetViews>
    <sheetView zoomScaleNormal="100" workbookViewId="0">
      <selection activeCell="B19" sqref="B19"/>
    </sheetView>
  </sheetViews>
  <sheetFormatPr baseColWidth="10" defaultColWidth="11" defaultRowHeight="12.75" x14ac:dyDescent="0.25"/>
  <cols>
    <col min="1" max="1" width="23.140625" style="2" customWidth="1"/>
    <col min="2" max="4" width="16.5703125" style="2" customWidth="1"/>
    <col min="5" max="5" width="16.5703125" style="3" customWidth="1"/>
    <col min="6" max="6" width="17.42578125" style="2" customWidth="1"/>
    <col min="7" max="8" width="16.5703125" style="2" customWidth="1"/>
    <col min="9" max="9" width="19.42578125" style="2" customWidth="1"/>
    <col min="10" max="10" width="16.7109375" style="2" customWidth="1"/>
    <col min="11" max="11" width="11" style="2" customWidth="1"/>
    <col min="12" max="16384" width="11" style="2"/>
  </cols>
  <sheetData>
    <row r="1" spans="1:17" s="10" customFormat="1" ht="52.15" customHeight="1" thickTop="1" x14ac:dyDescent="0.25">
      <c r="A1" s="4">
        <v>2019</v>
      </c>
      <c r="B1" s="5"/>
      <c r="C1" s="6"/>
      <c r="D1" s="7"/>
      <c r="E1" s="8"/>
      <c r="F1" s="7"/>
      <c r="G1" s="8"/>
      <c r="H1" s="9"/>
      <c r="I1" s="95"/>
      <c r="J1" s="101"/>
      <c r="M1" s="100" t="s">
        <v>1</v>
      </c>
      <c r="N1" s="100"/>
      <c r="O1" s="11"/>
      <c r="P1" s="11"/>
    </row>
    <row r="2" spans="1:17" s="10" customFormat="1" ht="25.5" thickBot="1" x14ac:dyDescent="0.3">
      <c r="A2" s="12" t="s">
        <v>0</v>
      </c>
      <c r="B2" s="13">
        <f t="shared" ref="B2:I2" ca="1" si="0">SUM(B3:B31)</f>
        <v>0</v>
      </c>
      <c r="C2" s="14"/>
      <c r="D2" s="15">
        <f t="shared" ca="1" si="0"/>
        <v>0</v>
      </c>
      <c r="E2" s="16"/>
      <c r="F2" s="15">
        <f t="shared" ca="1" si="0"/>
        <v>0</v>
      </c>
      <c r="G2" s="15">
        <f t="shared" ca="1" si="0"/>
        <v>0</v>
      </c>
      <c r="H2" s="17">
        <f t="shared" ca="1" si="0"/>
        <v>0</v>
      </c>
      <c r="I2" s="18">
        <f t="shared" ca="1" si="0"/>
        <v>0</v>
      </c>
      <c r="J2" s="102"/>
      <c r="M2" s="19"/>
      <c r="N2" s="20"/>
      <c r="O2" s="11"/>
      <c r="P2" s="11"/>
      <c r="Q2" s="11"/>
    </row>
    <row r="3" spans="1:17" s="28" customFormat="1" ht="15" x14ac:dyDescent="0.25">
      <c r="A3" s="21"/>
      <c r="B3" s="22">
        <f t="shared" ref="B3:B11" ca="1" si="1">IFERROR(SUMIFS(INDIRECT(A3&amp;"!H3:H365"),INDIRECT(A3&amp;"!A3:A365"),$A$1),)</f>
        <v>0</v>
      </c>
      <c r="C3" s="23" t="str">
        <f ca="1">IFERROR(SUMIFS(INDIRECT(A3&amp;"!I3:I365"),INDIRECT(A3&amp;"!A3:A365"),$A$1),"-")</f>
        <v>-</v>
      </c>
      <c r="D3" s="22">
        <f ca="1">IFERROR(VLOOKUP($A$1,RECAP!$M$1:$O$14,2,0)*3*SUMIFS(INDIRECT(A3&amp;"!I3:I365"),INDIRECT(A3&amp;"!A3:A365"),$A$1),)</f>
        <v>0</v>
      </c>
      <c r="E3" s="24" t="str">
        <f ca="1">IFERROR(SUMIFS(INDIRECT(A3&amp;"!j3:j365"),INDIRECT(A3&amp;"!A3:A365"),$A$1),"-")</f>
        <v>-</v>
      </c>
      <c r="F3" s="22">
        <f ca="1">IFERROR(VLOOKUP($A$1,RECAP!$M$1:$O$14,2,0)*3*SUMIFS(INDIRECT(A3&amp;"!J3:J365"),INDIRECT(A3&amp;"!A3:A365"),$A$1)/$O$1,)</f>
        <v>0</v>
      </c>
      <c r="G3" s="22">
        <f t="shared" ref="G3:G19" ca="1" si="2">IFERROR(F3+D3,)</f>
        <v>0</v>
      </c>
      <c r="H3" s="25">
        <f ca="1">B3-G1:G3</f>
        <v>0</v>
      </c>
      <c r="I3" s="25">
        <f ca="1">IFERROR(SUMIFS(INDIRECT(A3&amp;"!K3:K365"),INDIRECT(A3&amp;"!A3:A365"),$A$1),)</f>
        <v>0</v>
      </c>
      <c r="J3" s="26" t="str">
        <f ca="1">IFERROR(VLOOKUP(#REF!,INDIRECT("'"&amp;$A3&amp;"'!$A:$L"),12,FALSE),"")</f>
        <v/>
      </c>
      <c r="K3" s="27"/>
      <c r="M3" s="29"/>
      <c r="N3" s="30"/>
      <c r="O3" s="31"/>
    </row>
    <row r="4" spans="1:17" s="28" customFormat="1" ht="15" x14ac:dyDescent="0.25">
      <c r="A4" s="32"/>
      <c r="B4" s="33">
        <f t="shared" ca="1" si="1"/>
        <v>0</v>
      </c>
      <c r="C4" s="34" t="str">
        <f t="shared" ref="C4:C19" ca="1" si="3">IFERROR(SUMIFS(INDIRECT(A4&amp;"!I3:I365"),INDIRECT(A4&amp;"!A3:A365"),$A$1),"-")</f>
        <v>-</v>
      </c>
      <c r="D4" s="33">
        <f ca="1">IFERROR(VLOOKUP($A$1,RECAP!$M$1:$O$14,2,0)*3*SUMIFS(INDIRECT(A4&amp;"!I3:I365"),INDIRECT(A4&amp;"!A3:A365"),$A$1),)</f>
        <v>0</v>
      </c>
      <c r="E4" s="35" t="str">
        <f t="shared" ref="E4:E19" ca="1" si="4">IFERROR(SUMIFS(INDIRECT(A4&amp;"!j3:j365"),INDIRECT(A4&amp;"!A3:A365"),$A$1),"-")</f>
        <v>-</v>
      </c>
      <c r="F4" s="33">
        <f ca="1">IFERROR(VLOOKUP($A$1,RECAP!$M$1:$O$14,2,0)*3*SUMIFS(INDIRECT(A4&amp;"!J3:J365"),INDIRECT(A4&amp;"!A3:A365"),$A$1)/$O$1,)</f>
        <v>0</v>
      </c>
      <c r="G4" s="33">
        <f t="shared" ca="1" si="2"/>
        <v>0</v>
      </c>
      <c r="H4" s="36">
        <f t="shared" ref="H4:H19" ca="1" si="5">B4-G3:G4</f>
        <v>0</v>
      </c>
      <c r="I4" s="36">
        <f t="shared" ref="I4:I19" ca="1" si="6">IFERROR(SUMIFS(INDIRECT(A4&amp;"!K3:K365"),INDIRECT(A4&amp;"!A3:A365"),$A$1),)</f>
        <v>0</v>
      </c>
      <c r="J4" s="37" t="str">
        <f ca="1">IFERROR(VLOOKUP(#REF!,INDIRECT("'"&amp;$A4&amp;"'!$A:$L"),12,FALSE),"")</f>
        <v/>
      </c>
      <c r="K4" s="38"/>
      <c r="M4" s="29"/>
      <c r="N4" s="30"/>
      <c r="O4" s="31"/>
    </row>
    <row r="5" spans="1:17" s="28" customFormat="1" ht="15" x14ac:dyDescent="0.25">
      <c r="A5" s="39"/>
      <c r="B5" s="33">
        <f t="shared" ca="1" si="1"/>
        <v>0</v>
      </c>
      <c r="C5" s="34" t="str">
        <f t="shared" ca="1" si="3"/>
        <v>-</v>
      </c>
      <c r="D5" s="33">
        <f ca="1">IFERROR(VLOOKUP($A$1,RECAP!$M$1:$O$14,2,0)*3*SUMIFS(INDIRECT(A5&amp;"!I3:I365"),INDIRECT(A5&amp;"!A3:A365"),$A$1),)</f>
        <v>0</v>
      </c>
      <c r="E5" s="35" t="str">
        <f t="shared" ca="1" si="4"/>
        <v>-</v>
      </c>
      <c r="F5" s="33">
        <f ca="1">IFERROR(VLOOKUP($A$1,RECAP!$M$1:$O$14,2,0)*3*SUMIFS(INDIRECT(A5&amp;"!J3:J365"),INDIRECT(A5&amp;"!A3:A365"),$A$1)/$O$1,)</f>
        <v>0</v>
      </c>
      <c r="G5" s="33">
        <f t="shared" ca="1" si="2"/>
        <v>0</v>
      </c>
      <c r="H5" s="36">
        <f t="shared" ca="1" si="5"/>
        <v>0</v>
      </c>
      <c r="I5" s="36">
        <f t="shared" ca="1" si="6"/>
        <v>0</v>
      </c>
      <c r="J5" s="37" t="str">
        <f ca="1">IFERROR(VLOOKUP(#REF!,INDIRECT("'"&amp;$A5&amp;"'!$A:$L"),12,FALSE),"")</f>
        <v/>
      </c>
      <c r="K5" s="38"/>
      <c r="M5" s="29"/>
      <c r="N5" s="30"/>
      <c r="O5" s="31"/>
    </row>
    <row r="6" spans="1:17" s="28" customFormat="1" ht="15" x14ac:dyDescent="0.25">
      <c r="A6" s="32"/>
      <c r="B6" s="33">
        <f t="shared" ca="1" si="1"/>
        <v>0</v>
      </c>
      <c r="C6" s="34" t="str">
        <f t="shared" ca="1" si="3"/>
        <v>-</v>
      </c>
      <c r="D6" s="33">
        <f ca="1">IFERROR(VLOOKUP($A$1,RECAP!$M$1:$O$14,2,0)*3*SUMIFS(INDIRECT(A6&amp;"!I3:I365"),INDIRECT(A6&amp;"!A3:A365"),$A$1),)</f>
        <v>0</v>
      </c>
      <c r="E6" s="35" t="str">
        <f t="shared" ca="1" si="4"/>
        <v>-</v>
      </c>
      <c r="F6" s="33">
        <f ca="1">IFERROR(VLOOKUP($A$1,RECAP!$M$1:$O$14,2,0)*3*SUMIFS(INDIRECT(A6&amp;"!J3:J365"),INDIRECT(A6&amp;"!A3:A365"),$A$1)/$O$1,)</f>
        <v>0</v>
      </c>
      <c r="G6" s="33">
        <f t="shared" ca="1" si="2"/>
        <v>0</v>
      </c>
      <c r="H6" s="36">
        <f t="shared" ca="1" si="5"/>
        <v>0</v>
      </c>
      <c r="I6" s="36">
        <f t="shared" ca="1" si="6"/>
        <v>0</v>
      </c>
      <c r="J6" s="37" t="str">
        <f ca="1">IFERROR(VLOOKUP(#REF!,INDIRECT("'"&amp;$A6&amp;"'!$A:$L"),12,FALSE),"")</f>
        <v/>
      </c>
      <c r="K6" s="38"/>
      <c r="M6" s="29"/>
      <c r="N6" s="30"/>
      <c r="O6" s="31"/>
    </row>
    <row r="7" spans="1:17" s="28" customFormat="1" ht="15" x14ac:dyDescent="0.25">
      <c r="A7" s="39"/>
      <c r="B7" s="33">
        <f t="shared" ca="1" si="1"/>
        <v>0</v>
      </c>
      <c r="C7" s="34" t="str">
        <f t="shared" ca="1" si="3"/>
        <v>-</v>
      </c>
      <c r="D7" s="33">
        <f ca="1">IFERROR(VLOOKUP($A$1,RECAP!$M$1:$O$14,2,0)*3*SUMIFS(INDIRECT(A7&amp;"!I3:I365"),INDIRECT(A7&amp;"!A3:A365"),$A$1),)</f>
        <v>0</v>
      </c>
      <c r="E7" s="35" t="str">
        <f t="shared" ca="1" si="4"/>
        <v>-</v>
      </c>
      <c r="F7" s="33">
        <f ca="1">IFERROR(VLOOKUP($A$1,RECAP!$M$1:$O$14,2,0)*3*SUMIFS(INDIRECT(A7&amp;"!J3:J365"),INDIRECT(A7&amp;"!A3:A365"),$A$1)/$O$1,)</f>
        <v>0</v>
      </c>
      <c r="G7" s="33">
        <f t="shared" ca="1" si="2"/>
        <v>0</v>
      </c>
      <c r="H7" s="36">
        <f t="shared" ca="1" si="5"/>
        <v>0</v>
      </c>
      <c r="I7" s="36">
        <f t="shared" ca="1" si="6"/>
        <v>0</v>
      </c>
      <c r="J7" s="37" t="str">
        <f ca="1">IFERROR(VLOOKUP(#REF!,INDIRECT("'"&amp;$A7&amp;"'!$A:$L"),12,FALSE),"")</f>
        <v/>
      </c>
      <c r="K7" s="38"/>
      <c r="M7" s="29"/>
      <c r="N7" s="30"/>
      <c r="O7" s="31"/>
    </row>
    <row r="8" spans="1:17" s="28" customFormat="1" ht="15" x14ac:dyDescent="0.25">
      <c r="A8" s="32"/>
      <c r="B8" s="33">
        <f t="shared" ca="1" si="1"/>
        <v>0</v>
      </c>
      <c r="C8" s="34" t="str">
        <f t="shared" ca="1" si="3"/>
        <v>-</v>
      </c>
      <c r="D8" s="33">
        <f ca="1">IFERROR(VLOOKUP($A$1,RECAP!$M$1:$O$14,2,0)*3*SUMIFS(INDIRECT(A8&amp;"!I3:I365"),INDIRECT(A8&amp;"!A3:A365"),$A$1),)</f>
        <v>0</v>
      </c>
      <c r="E8" s="35" t="str">
        <f t="shared" ca="1" si="4"/>
        <v>-</v>
      </c>
      <c r="F8" s="33">
        <f ca="1">IFERROR(VLOOKUP($A$1,RECAP!$M$1:$O$14,2,0)*3*SUMIFS(INDIRECT(A8&amp;"!J3:J365"),INDIRECT(A8&amp;"!A3:A365"),$A$1)/$O$1,)</f>
        <v>0</v>
      </c>
      <c r="G8" s="33">
        <f t="shared" ca="1" si="2"/>
        <v>0</v>
      </c>
      <c r="H8" s="36">
        <f t="shared" ca="1" si="5"/>
        <v>0</v>
      </c>
      <c r="I8" s="36">
        <f t="shared" ca="1" si="6"/>
        <v>0</v>
      </c>
      <c r="J8" s="37" t="str">
        <f ca="1">IFERROR(VLOOKUP(#REF!,INDIRECT("'"&amp;$A8&amp;"'!$A:$L"),12,FALSE),"")</f>
        <v/>
      </c>
      <c r="K8" s="38"/>
      <c r="M8" s="29"/>
      <c r="N8" s="30"/>
      <c r="O8" s="31"/>
    </row>
    <row r="9" spans="1:17" s="28" customFormat="1" ht="15" x14ac:dyDescent="0.25">
      <c r="A9" s="39"/>
      <c r="B9" s="40">
        <f t="shared" ca="1" si="1"/>
        <v>0</v>
      </c>
      <c r="C9" s="41" t="str">
        <f t="shared" ca="1" si="3"/>
        <v>-</v>
      </c>
      <c r="D9" s="40">
        <f ca="1">IFERROR(VLOOKUP($A$1,RECAP!$M$1:$O$14,2,0)*3*SUMIFS(INDIRECT(A9&amp;"!I3:I365"),INDIRECT(A9&amp;"!A3:A365"),$A$1),)</f>
        <v>0</v>
      </c>
      <c r="E9" s="42" t="str">
        <f t="shared" ca="1" si="4"/>
        <v>-</v>
      </c>
      <c r="F9" s="40">
        <f ca="1">IFERROR(VLOOKUP($A$1,RECAP!$M$1:$O$14,2,0)*3*SUMIFS(INDIRECT(A9&amp;"!J3:J365"),INDIRECT(A9&amp;"!A3:A365"),$A$1)/$O$1,)</f>
        <v>0</v>
      </c>
      <c r="G9" s="40">
        <f t="shared" ca="1" si="2"/>
        <v>0</v>
      </c>
      <c r="H9" s="43">
        <f t="shared" ca="1" si="5"/>
        <v>0</v>
      </c>
      <c r="I9" s="36">
        <f t="shared" ca="1" si="6"/>
        <v>0</v>
      </c>
      <c r="J9" s="37" t="str">
        <f ca="1">IFERROR(VLOOKUP(#REF!,INDIRECT("'"&amp;$A9&amp;"'!$A:$L"),12,FALSE),"")</f>
        <v/>
      </c>
      <c r="K9" s="38"/>
      <c r="M9" s="29"/>
      <c r="O9" s="31"/>
    </row>
    <row r="10" spans="1:17" ht="16.899999999999999" customHeight="1" x14ac:dyDescent="0.25">
      <c r="A10" s="32"/>
      <c r="B10" s="33">
        <f t="shared" ca="1" si="1"/>
        <v>0</v>
      </c>
      <c r="C10" s="34" t="str">
        <f t="shared" ca="1" si="3"/>
        <v>-</v>
      </c>
      <c r="D10" s="33">
        <f ca="1">IFERROR(VLOOKUP($A$1,RECAP!$M$1:$O$14,2,0)*3*SUMIFS(INDIRECT(A10&amp;"!I3:I365"),INDIRECT(A10&amp;"!A3:A365"),$A$1),)</f>
        <v>0</v>
      </c>
      <c r="E10" s="35" t="str">
        <f t="shared" ca="1" si="4"/>
        <v>-</v>
      </c>
      <c r="F10" s="33">
        <f ca="1">IFERROR(VLOOKUP($A$1,RECAP!$M$1:$O$14,2,0)*3*SUMIFS(INDIRECT(A10&amp;"!J3:J365"),INDIRECT(A10&amp;"!A3:A365"),$A$1)/$O$1,)</f>
        <v>0</v>
      </c>
      <c r="G10" s="33">
        <f t="shared" ca="1" si="2"/>
        <v>0</v>
      </c>
      <c r="H10" s="36">
        <f t="shared" ca="1" si="5"/>
        <v>0</v>
      </c>
      <c r="I10" s="36">
        <f t="shared" ca="1" si="6"/>
        <v>0</v>
      </c>
      <c r="J10" s="37" t="str">
        <f ca="1">IFERROR(VLOOKUP(#REF!,INDIRECT("'"&amp;$A10&amp;"'!$A:$L"),12,FALSE),"")</f>
        <v/>
      </c>
      <c r="K10" s="38"/>
      <c r="M10" s="29"/>
      <c r="O10" s="31"/>
    </row>
    <row r="11" spans="1:17" ht="16.899999999999999" customHeight="1" x14ac:dyDescent="0.25">
      <c r="A11" s="39"/>
      <c r="B11" s="40">
        <f t="shared" ca="1" si="1"/>
        <v>0</v>
      </c>
      <c r="C11" s="41" t="str">
        <f t="shared" ca="1" si="3"/>
        <v>-</v>
      </c>
      <c r="D11" s="40">
        <f ca="1">IFERROR(VLOOKUP($A$1,RECAP!$M$1:$O$14,2,0)*3*SUMIFS(INDIRECT(A11&amp;"!I3:I365"),INDIRECT(A11&amp;"!A3:A365"),$A$1),)</f>
        <v>0</v>
      </c>
      <c r="E11" s="42" t="str">
        <f t="shared" ca="1" si="4"/>
        <v>-</v>
      </c>
      <c r="F11" s="40">
        <f ca="1">IFERROR(VLOOKUP($A$1,RECAP!$M$1:$O$14,2,0)*3*SUMIFS(INDIRECT(A11&amp;"!J3:J365"),INDIRECT(A11&amp;"!A3:A365"),$A$1)/$O$1,)</f>
        <v>0</v>
      </c>
      <c r="G11" s="40">
        <f t="shared" ca="1" si="2"/>
        <v>0</v>
      </c>
      <c r="H11" s="43">
        <f t="shared" ca="1" si="5"/>
        <v>0</v>
      </c>
      <c r="I11" s="36">
        <f t="shared" ca="1" si="6"/>
        <v>0</v>
      </c>
      <c r="J11" s="37" t="str">
        <f ca="1">IFERROR(VLOOKUP(#REF!,INDIRECT("'"&amp;$A11&amp;"'!$A:$L"),12,FALSE),"")</f>
        <v/>
      </c>
      <c r="K11" s="38"/>
      <c r="M11" s="29"/>
      <c r="N11" s="28"/>
      <c r="O11" s="31"/>
    </row>
    <row r="12" spans="1:17" ht="16.899999999999999" customHeight="1" x14ac:dyDescent="0.25">
      <c r="A12" s="32"/>
      <c r="B12" s="33">
        <f ca="1">IFERROR(SUMIFS(INDIRECT(A12&amp;"!H3:H365"),INDIRECT(A12&amp;"!A3:A365"),$A$1),)</f>
        <v>0</v>
      </c>
      <c r="C12" s="34" t="str">
        <f t="shared" ca="1" si="3"/>
        <v>-</v>
      </c>
      <c r="D12" s="33">
        <f ca="1">IFERROR(VLOOKUP($A$1,RECAP!$M$1:$O$14,2,0)*3*SUMIFS(INDIRECT(A12&amp;"!I3:I365"),INDIRECT(A12&amp;"!A3:A365"),$A$1),)</f>
        <v>0</v>
      </c>
      <c r="E12" s="35" t="str">
        <f t="shared" ca="1" si="4"/>
        <v>-</v>
      </c>
      <c r="F12" s="33">
        <f ca="1">IFERROR(VLOOKUP($A$1,RECAP!$M$1:$O$14,2,0)*3*SUMIFS(INDIRECT(A12&amp;"!J3:J365"),INDIRECT(A12&amp;"!A3:A365"),$A$1)/$O$1,)</f>
        <v>0</v>
      </c>
      <c r="G12" s="33">
        <f t="shared" ca="1" si="2"/>
        <v>0</v>
      </c>
      <c r="H12" s="36">
        <f t="shared" ca="1" si="5"/>
        <v>0</v>
      </c>
      <c r="I12" s="36">
        <f t="shared" ca="1" si="6"/>
        <v>0</v>
      </c>
      <c r="J12" s="37" t="str">
        <f ca="1">IFERROR(VLOOKUP(#REF!,INDIRECT("'"&amp;$A12&amp;"'!$A:$L"),12,FALSE),"")</f>
        <v/>
      </c>
      <c r="M12" s="29"/>
      <c r="O12" s="31"/>
    </row>
    <row r="13" spans="1:17" ht="16.899999999999999" customHeight="1" x14ac:dyDescent="0.25">
      <c r="A13" s="39"/>
      <c r="B13" s="40">
        <f t="shared" ref="B13:B19" ca="1" si="7">IFERROR(SUMIFS(INDIRECT(A13&amp;"!H3:H365"),INDIRECT(A13&amp;"!A3:A365"),$A$1),)</f>
        <v>0</v>
      </c>
      <c r="C13" s="41" t="str">
        <f t="shared" ca="1" si="3"/>
        <v>-</v>
      </c>
      <c r="D13" s="40">
        <f ca="1">IFERROR(VLOOKUP($A$1,RECAP!$M$1:$O$14,2,0)*3*SUMIFS(INDIRECT(A13&amp;"!I3:I365"),INDIRECT(A13&amp;"!A3:A365"),$A$1),)</f>
        <v>0</v>
      </c>
      <c r="E13" s="42" t="str">
        <f t="shared" ca="1" si="4"/>
        <v>-</v>
      </c>
      <c r="F13" s="40">
        <f ca="1">IFERROR(VLOOKUP($A$1,RECAP!$M$1:$O$14,2,0)*3*SUMIFS(INDIRECT(A13&amp;"!J3:J365"),INDIRECT(A13&amp;"!A3:A365"),$A$1)/$O$1,)</f>
        <v>0</v>
      </c>
      <c r="G13" s="40">
        <f t="shared" ca="1" si="2"/>
        <v>0</v>
      </c>
      <c r="H13" s="43">
        <f t="shared" ca="1" si="5"/>
        <v>0</v>
      </c>
      <c r="I13" s="36">
        <f t="shared" ca="1" si="6"/>
        <v>0</v>
      </c>
      <c r="J13" s="37" t="str">
        <f ca="1">IFERROR(VLOOKUP(#REF!,INDIRECT("'"&amp;$A13&amp;"'!$A:$L"),12,FALSE),"")</f>
        <v/>
      </c>
      <c r="K13" s="44"/>
      <c r="M13" s="29"/>
      <c r="N13" s="28"/>
      <c r="O13" s="31"/>
    </row>
    <row r="14" spans="1:17" ht="16.899999999999999" customHeight="1" x14ac:dyDescent="0.25">
      <c r="A14" s="32"/>
      <c r="B14" s="33">
        <f t="shared" ca="1" si="7"/>
        <v>0</v>
      </c>
      <c r="C14" s="34" t="str">
        <f t="shared" ca="1" si="3"/>
        <v>-</v>
      </c>
      <c r="D14" s="33">
        <f ca="1">IFERROR(VLOOKUP($A$1,RECAP!$M$1:$O$14,2,0)*3*SUMIFS(INDIRECT(A14&amp;"!I3:I365"),INDIRECT(A14&amp;"!A3:A365"),$A$1),)</f>
        <v>0</v>
      </c>
      <c r="E14" s="35" t="str">
        <f t="shared" ca="1" si="4"/>
        <v>-</v>
      </c>
      <c r="F14" s="33">
        <f ca="1">IFERROR(VLOOKUP($A$1,RECAP!$M$1:$O$14,2,0)*3*SUMIFS(INDIRECT(A14&amp;"!J3:J365"),INDIRECT(A14&amp;"!A3:A365"),$A$1)/$O$1,)</f>
        <v>0</v>
      </c>
      <c r="G14" s="33">
        <f t="shared" ca="1" si="2"/>
        <v>0</v>
      </c>
      <c r="H14" s="36">
        <f t="shared" ca="1" si="5"/>
        <v>0</v>
      </c>
      <c r="I14" s="36">
        <f t="shared" ca="1" si="6"/>
        <v>0</v>
      </c>
      <c r="J14" s="37" t="str">
        <f ca="1">IFERROR(VLOOKUP(#REF!,INDIRECT("'"&amp;$A14&amp;"'!$A:$L"),12,FALSE),"")</f>
        <v/>
      </c>
      <c r="M14" s="29"/>
      <c r="O14" s="31"/>
    </row>
    <row r="15" spans="1:17" ht="16.899999999999999" customHeight="1" x14ac:dyDescent="0.25">
      <c r="A15" s="39"/>
      <c r="B15" s="40">
        <f t="shared" ca="1" si="7"/>
        <v>0</v>
      </c>
      <c r="C15" s="41" t="str">
        <f t="shared" ca="1" si="3"/>
        <v>-</v>
      </c>
      <c r="D15" s="40">
        <f ca="1">IFERROR(VLOOKUP($A$1,RECAP!$M$1:$O$14,2,0)*3*SUMIFS(INDIRECT(A15&amp;"!I3:I365"),INDIRECT(A15&amp;"!A3:A365"),$A$1),)</f>
        <v>0</v>
      </c>
      <c r="E15" s="42" t="str">
        <f t="shared" ca="1" si="4"/>
        <v>-</v>
      </c>
      <c r="F15" s="40">
        <f ca="1">IFERROR(VLOOKUP($A$1,RECAP!$M$1:$O$14,2,0)*3*SUMIFS(INDIRECT(A15&amp;"!J3:J365"),INDIRECT(A15&amp;"!A3:A365"),$A$1)/$O$1,)</f>
        <v>0</v>
      </c>
      <c r="G15" s="40">
        <f t="shared" ca="1" si="2"/>
        <v>0</v>
      </c>
      <c r="H15" s="43">
        <f t="shared" ca="1" si="5"/>
        <v>0</v>
      </c>
      <c r="I15" s="36">
        <f t="shared" ca="1" si="6"/>
        <v>0</v>
      </c>
      <c r="J15" s="37" t="str">
        <f ca="1">IFERROR(VLOOKUP(#REF!,INDIRECT("'"&amp;$A15&amp;"'!$A:$L"),12,FALSE),"")</f>
        <v/>
      </c>
      <c r="M15" s="29"/>
      <c r="N15" s="28"/>
      <c r="O15" s="31"/>
    </row>
    <row r="16" spans="1:17" ht="16.899999999999999" customHeight="1" x14ac:dyDescent="0.25">
      <c r="A16" s="32"/>
      <c r="B16" s="33">
        <f t="shared" ca="1" si="7"/>
        <v>0</v>
      </c>
      <c r="C16" s="34" t="str">
        <f t="shared" ca="1" si="3"/>
        <v>-</v>
      </c>
      <c r="D16" s="33">
        <f ca="1">IFERROR(VLOOKUP($A$1,RECAP!$M$1:$O$14,2,0)*3*SUMIFS(INDIRECT(A16&amp;"!I3:I365"),INDIRECT(A16&amp;"!A3:A365"),$A$1),)</f>
        <v>0</v>
      </c>
      <c r="E16" s="35" t="str">
        <f t="shared" ca="1" si="4"/>
        <v>-</v>
      </c>
      <c r="F16" s="33">
        <f ca="1">IFERROR(VLOOKUP($A$1,RECAP!$M$1:$O$14,2,0)*3*SUMIFS(INDIRECT(A16&amp;"!J3:J365"),INDIRECT(A16&amp;"!A3:A365"),$A$1)/$O$1,)</f>
        <v>0</v>
      </c>
      <c r="G16" s="33">
        <f t="shared" ca="1" si="2"/>
        <v>0</v>
      </c>
      <c r="H16" s="36">
        <f t="shared" ca="1" si="5"/>
        <v>0</v>
      </c>
      <c r="I16" s="36">
        <f t="shared" ca="1" si="6"/>
        <v>0</v>
      </c>
      <c r="J16" s="37" t="str">
        <f ca="1">IFERROR(VLOOKUP(#REF!,INDIRECT("'"&amp;$A16&amp;"'!$A:$L"),12,FALSE),"")</f>
        <v/>
      </c>
      <c r="M16" s="29"/>
      <c r="O16" s="31"/>
    </row>
    <row r="17" spans="1:15" ht="16.899999999999999" customHeight="1" x14ac:dyDescent="0.25">
      <c r="A17" s="39"/>
      <c r="B17" s="40">
        <f t="shared" ca="1" si="7"/>
        <v>0</v>
      </c>
      <c r="C17" s="41" t="str">
        <f t="shared" ca="1" si="3"/>
        <v>-</v>
      </c>
      <c r="D17" s="40">
        <f ca="1">IFERROR(VLOOKUP($A$1,RECAP!$M$1:$O$14,2,0)*3*SUMIFS(INDIRECT(A17&amp;"!I3:I365"),INDIRECT(A17&amp;"!A3:A365"),$A$1),)</f>
        <v>0</v>
      </c>
      <c r="E17" s="42" t="str">
        <f t="shared" ca="1" si="4"/>
        <v>-</v>
      </c>
      <c r="F17" s="40">
        <f ca="1">IFERROR(VLOOKUP($A$1,RECAP!$M$1:$O$14,2,0)*3*SUMIFS(INDIRECT(A17&amp;"!J3:J365"),INDIRECT(A17&amp;"!A3:A365"),$A$1)/$O$1,)</f>
        <v>0</v>
      </c>
      <c r="G17" s="40">
        <f t="shared" ca="1" si="2"/>
        <v>0</v>
      </c>
      <c r="H17" s="43">
        <f t="shared" ca="1" si="5"/>
        <v>0</v>
      </c>
      <c r="I17" s="36">
        <f t="shared" ca="1" si="6"/>
        <v>0</v>
      </c>
      <c r="J17" s="37" t="str">
        <f ca="1">IFERROR(VLOOKUP(#REF!,INDIRECT("'"&amp;$A17&amp;"'!$A:$L"),12,FALSE),"")</f>
        <v/>
      </c>
      <c r="M17" s="29"/>
      <c r="N17" s="28"/>
      <c r="O17" s="31"/>
    </row>
    <row r="18" spans="1:15" ht="16.899999999999999" customHeight="1" x14ac:dyDescent="0.25">
      <c r="A18" s="32"/>
      <c r="B18" s="33">
        <f t="shared" ca="1" si="7"/>
        <v>0</v>
      </c>
      <c r="C18" s="34" t="str">
        <f t="shared" ca="1" si="3"/>
        <v>-</v>
      </c>
      <c r="D18" s="33">
        <f ca="1">IFERROR(VLOOKUP($A$1,RECAP!$M$1:$O$14,2,0)*3*SUMIFS(INDIRECT(A18&amp;"!I3:I365"),INDIRECT(A18&amp;"!A3:A365"),$A$1),)</f>
        <v>0</v>
      </c>
      <c r="E18" s="35" t="str">
        <f t="shared" ca="1" si="4"/>
        <v>-</v>
      </c>
      <c r="F18" s="33">
        <f ca="1">IFERROR(VLOOKUP($A$1,RECAP!$M$1:$O$14,2,0)*3*SUMIFS(INDIRECT(A18&amp;"!J3:J365"),INDIRECT(A18&amp;"!A3:A365"),$A$1)/$O$1,)</f>
        <v>0</v>
      </c>
      <c r="G18" s="33">
        <f t="shared" ca="1" si="2"/>
        <v>0</v>
      </c>
      <c r="H18" s="36">
        <f t="shared" ca="1" si="5"/>
        <v>0</v>
      </c>
      <c r="I18" s="36">
        <f t="shared" ca="1" si="6"/>
        <v>0</v>
      </c>
      <c r="J18" s="37" t="str">
        <f ca="1">IFERROR(VLOOKUP(#REF!,INDIRECT("'"&amp;$A18&amp;"'!$A:$L"),12,FALSE),"")</f>
        <v/>
      </c>
      <c r="M18" s="29"/>
      <c r="O18" s="31"/>
    </row>
    <row r="19" spans="1:15" ht="16.899999999999999" customHeight="1" x14ac:dyDescent="0.25">
      <c r="A19" s="39"/>
      <c r="B19" s="40">
        <f t="shared" ca="1" si="7"/>
        <v>0</v>
      </c>
      <c r="C19" s="41" t="str">
        <f t="shared" ca="1" si="3"/>
        <v>-</v>
      </c>
      <c r="D19" s="40">
        <f ca="1">IFERROR(VLOOKUP($A$1,RECAP!$M$1:$O$14,2,0)*3*SUMIFS(INDIRECT(A19&amp;"!I3:I365"),INDIRECT(A19&amp;"!A3:A365"),$A$1),)</f>
        <v>0</v>
      </c>
      <c r="E19" s="42" t="str">
        <f t="shared" ca="1" si="4"/>
        <v>-</v>
      </c>
      <c r="F19" s="40">
        <f ca="1">IFERROR(VLOOKUP($A$1,RECAP!$M$1:$O$14,2,0)*3*SUMIFS(INDIRECT(A19&amp;"!J3:J365"),INDIRECT(A19&amp;"!A3:A365"),$A$1)/$O$1,)</f>
        <v>0</v>
      </c>
      <c r="G19" s="40">
        <f t="shared" ca="1" si="2"/>
        <v>0</v>
      </c>
      <c r="H19" s="43">
        <f t="shared" ca="1" si="5"/>
        <v>0</v>
      </c>
      <c r="I19" s="43">
        <f t="shared" ca="1" si="6"/>
        <v>0</v>
      </c>
      <c r="J19" s="45" t="str">
        <f ca="1">IFERROR(VLOOKUP(#REF!,INDIRECT("'"&amp;$A19&amp;"'!$A:$L"),12,FALSE),"")</f>
        <v/>
      </c>
      <c r="M19" s="29"/>
      <c r="N19" s="28"/>
      <c r="O19" s="31"/>
    </row>
    <row r="20" spans="1:15" ht="16.899999999999999" customHeight="1" x14ac:dyDescent="0.25"/>
    <row r="21" spans="1:15" ht="16.899999999999999" customHeight="1" x14ac:dyDescent="0.25"/>
    <row r="22" spans="1:15" ht="16.899999999999999" customHeight="1" x14ac:dyDescent="0.25"/>
    <row r="23" spans="1:15" ht="16.899999999999999" customHeight="1" x14ac:dyDescent="0.25"/>
    <row r="24" spans="1:15" ht="16.899999999999999" customHeight="1" x14ac:dyDescent="0.25"/>
    <row r="25" spans="1:15" ht="16.899999999999999" customHeight="1" x14ac:dyDescent="0.25"/>
    <row r="26" spans="1:15" ht="16.899999999999999" customHeight="1" x14ac:dyDescent="0.25"/>
    <row r="27" spans="1:15" ht="16.899999999999999" customHeight="1" x14ac:dyDescent="0.25"/>
    <row r="28" spans="1:15" ht="16.899999999999999" customHeight="1" x14ac:dyDescent="0.25"/>
    <row r="29" spans="1:15" ht="16.899999999999999" customHeight="1" x14ac:dyDescent="0.25"/>
    <row r="30" spans="1:15" ht="16.899999999999999" customHeight="1" x14ac:dyDescent="0.25"/>
    <row r="31" spans="1:15" ht="16.899999999999999" customHeight="1" x14ac:dyDescent="0.25"/>
    <row r="32" spans="1:15" ht="16.899999999999999" customHeight="1" x14ac:dyDescent="0.25"/>
    <row r="33" ht="16.899999999999999" customHeight="1" x14ac:dyDescent="0.25"/>
    <row r="34" ht="16.899999999999999" customHeight="1" x14ac:dyDescent="0.25"/>
    <row r="35" ht="16.899999999999999" customHeight="1" x14ac:dyDescent="0.25"/>
    <row r="36" ht="16.899999999999999" customHeight="1" x14ac:dyDescent="0.25"/>
    <row r="37" ht="16.899999999999999" customHeight="1" x14ac:dyDescent="0.25"/>
    <row r="38" ht="16.899999999999999" customHeight="1" x14ac:dyDescent="0.25"/>
    <row r="39" ht="16.899999999999999" customHeight="1" x14ac:dyDescent="0.25"/>
  </sheetData>
  <sheetProtection algorithmName="SHA-512" hashValue="p0VzxXAlrsYLZibfiui/2trPau5fkJXuXU+LshmyeOPfym2wVMoci3kMjWDICB14PGrTJvZJWCJG7pyV81bKug==" saltValue="ecxfwU7Ce5wXO30RzTZw6w==" spinCount="100000" sheet="1" scenarios="1"/>
  <sortState xmlns:xlrd2="http://schemas.microsoft.com/office/spreadsheetml/2017/richdata2" ref="A4:A12">
    <sortCondition ref="A4"/>
  </sortState>
  <mergeCells count="2">
    <mergeCell ref="M1:N1"/>
    <mergeCell ref="J1:J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5F53-619D-4042-8788-77763368F0DC}">
  <sheetPr codeName="Feuil15"/>
  <dimension ref="A1:S32"/>
  <sheetViews>
    <sheetView tabSelected="1" zoomScaleNormal="100" workbookViewId="0">
      <pane ySplit="5" topLeftCell="A6" activePane="bottomLeft" state="frozen"/>
      <selection pane="bottomLeft" activeCell="D15" sqref="D15"/>
    </sheetView>
  </sheetViews>
  <sheetFormatPr baseColWidth="10" defaultColWidth="11.42578125" defaultRowHeight="12.75" x14ac:dyDescent="0.25"/>
  <cols>
    <col min="1" max="1" width="12" style="49" customWidth="1"/>
    <col min="2" max="2" width="17.42578125" style="49" customWidth="1"/>
    <col min="3" max="3" width="19.140625" style="49" customWidth="1"/>
    <col min="4" max="4" width="17.85546875" style="49" customWidth="1"/>
    <col min="5" max="5" width="16.7109375" style="49" customWidth="1"/>
    <col min="6" max="6" width="14.28515625" style="49" customWidth="1"/>
    <col min="7" max="7" width="12.85546875" style="49" customWidth="1"/>
    <col min="8" max="8" width="16.42578125" style="49" customWidth="1"/>
    <col min="9" max="9" width="16.85546875" style="49" customWidth="1"/>
    <col min="10" max="11" width="16.42578125" style="49" customWidth="1"/>
    <col min="12" max="12" width="16.5703125" style="49" customWidth="1"/>
    <col min="13" max="13" width="3.140625" style="49" customWidth="1"/>
    <col min="14" max="14" width="11.42578125" style="49"/>
    <col min="15" max="15" width="18.140625" style="49" customWidth="1"/>
    <col min="16" max="16" width="11.42578125" style="49"/>
    <col min="17" max="17" width="4.5703125" style="49" customWidth="1"/>
    <col min="18" max="18" width="17.5703125" style="49" customWidth="1"/>
    <col min="19" max="19" width="24.5703125" style="49" customWidth="1"/>
    <col min="20" max="16384" width="11.42578125" style="49"/>
  </cols>
  <sheetData>
    <row r="1" spans="1:19" ht="19.899999999999999" customHeight="1" thickBot="1" x14ac:dyDescent="0.3">
      <c r="A1" s="113" t="s">
        <v>3</v>
      </c>
      <c r="B1" s="1"/>
      <c r="C1" s="46"/>
      <c r="D1" s="114" t="s">
        <v>10</v>
      </c>
      <c r="E1" s="114"/>
      <c r="F1" s="114" t="s">
        <v>11</v>
      </c>
      <c r="G1" s="115"/>
      <c r="H1" s="47" t="s">
        <v>4</v>
      </c>
      <c r="I1" s="94">
        <v>43831</v>
      </c>
      <c r="J1" s="116"/>
      <c r="K1" s="117"/>
      <c r="L1" s="98"/>
    </row>
    <row r="2" spans="1:19" ht="19.899999999999999" customHeight="1" thickBot="1" x14ac:dyDescent="0.3">
      <c r="A2" s="113"/>
      <c r="B2" s="50"/>
      <c r="C2" s="51"/>
      <c r="D2" s="114" t="s">
        <v>12</v>
      </c>
      <c r="E2" s="114"/>
      <c r="F2" s="114" t="s">
        <v>13</v>
      </c>
      <c r="G2" s="115"/>
      <c r="H2" s="47" t="s">
        <v>2</v>
      </c>
      <c r="I2" s="52">
        <v>44196</v>
      </c>
      <c r="J2" s="118" t="s">
        <v>14</v>
      </c>
      <c r="K2" s="119"/>
      <c r="L2" s="99"/>
    </row>
    <row r="3" spans="1:19" ht="30" thickBot="1" x14ac:dyDescent="0.3">
      <c r="A3" s="54" t="s">
        <v>0</v>
      </c>
      <c r="B3" s="55">
        <v>2020</v>
      </c>
      <c r="C3" s="56"/>
      <c r="D3" s="56"/>
      <c r="E3" s="57"/>
      <c r="F3" s="57"/>
      <c r="G3" s="58"/>
      <c r="H3" s="59" t="s">
        <v>0</v>
      </c>
      <c r="I3" s="60"/>
      <c r="J3" s="61"/>
      <c r="K3" s="62"/>
      <c r="L3" s="63"/>
      <c r="M3" s="64"/>
      <c r="N3" s="64"/>
      <c r="O3" s="65"/>
      <c r="P3" s="65"/>
      <c r="R3" s="65"/>
      <c r="S3" s="65"/>
    </row>
    <row r="4" spans="1:19" ht="16.149999999999999" customHeight="1" thickBot="1" x14ac:dyDescent="0.3">
      <c r="B4" s="107"/>
      <c r="C4" s="109"/>
      <c r="D4" s="109"/>
      <c r="E4" s="109"/>
      <c r="F4" s="109"/>
      <c r="G4" s="111"/>
      <c r="H4" s="103"/>
      <c r="I4" s="66"/>
      <c r="J4" s="67"/>
      <c r="K4" s="62"/>
      <c r="L4" s="105"/>
      <c r="M4" s="64"/>
      <c r="N4" s="64"/>
      <c r="O4" s="65"/>
      <c r="P4" s="65"/>
      <c r="R4" s="65"/>
      <c r="S4" s="65"/>
    </row>
    <row r="5" spans="1:19" s="73" customFormat="1" ht="16.149999999999999" customHeight="1" thickBot="1" x14ac:dyDescent="0.3">
      <c r="A5" s="49"/>
      <c r="B5" s="108"/>
      <c r="C5" s="110"/>
      <c r="D5" s="110"/>
      <c r="E5" s="110"/>
      <c r="F5" s="110"/>
      <c r="G5" s="112"/>
      <c r="H5" s="104"/>
      <c r="I5" s="68"/>
      <c r="J5" s="69"/>
      <c r="K5" s="70"/>
      <c r="L5" s="106"/>
      <c r="M5" s="64"/>
      <c r="N5" s="71"/>
      <c r="O5" s="72"/>
      <c r="R5" s="71"/>
      <c r="S5" s="72"/>
    </row>
    <row r="6" spans="1:19" s="73" customFormat="1" ht="16.149999999999999" hidden="1" customHeight="1" x14ac:dyDescent="0.25">
      <c r="A6" s="74"/>
      <c r="B6" s="75"/>
      <c r="C6" s="76"/>
      <c r="D6" s="77"/>
      <c r="E6" s="78"/>
      <c r="F6" s="78"/>
      <c r="G6" s="79"/>
      <c r="H6" s="80"/>
      <c r="I6" s="81"/>
      <c r="J6" s="82"/>
      <c r="K6" s="83"/>
      <c r="L6" s="84"/>
      <c r="M6" s="64"/>
      <c r="N6" s="71"/>
      <c r="O6" s="72"/>
      <c r="R6" s="71"/>
      <c r="S6" s="72"/>
    </row>
    <row r="7" spans="1:19" ht="16.899999999999999" customHeight="1" x14ac:dyDescent="0.25">
      <c r="A7" s="74">
        <f t="shared" ref="A7:A18" si="0">YEAR(B7)</f>
        <v>2020</v>
      </c>
      <c r="B7" s="75">
        <f t="shared" ref="B7:B17" si="1">EDATE(B8,1)</f>
        <v>44166</v>
      </c>
      <c r="C7" s="76"/>
      <c r="D7" s="77"/>
      <c r="E7" s="78"/>
      <c r="F7" s="78"/>
      <c r="G7" s="79"/>
      <c r="H7" s="80"/>
      <c r="I7" s="81"/>
      <c r="J7" s="82"/>
      <c r="K7" s="83"/>
    </row>
    <row r="8" spans="1:19" ht="16.899999999999999" customHeight="1" x14ac:dyDescent="0.25">
      <c r="A8" s="74">
        <f t="shared" si="0"/>
        <v>2020</v>
      </c>
      <c r="B8" s="75">
        <f t="shared" si="1"/>
        <v>44136</v>
      </c>
      <c r="C8" s="76"/>
      <c r="D8" s="77"/>
      <c r="E8" s="78"/>
      <c r="F8" s="78"/>
      <c r="G8" s="79"/>
      <c r="H8" s="80"/>
      <c r="I8" s="81"/>
      <c r="J8" s="82"/>
      <c r="K8" s="83"/>
    </row>
    <row r="9" spans="1:19" ht="16.899999999999999" customHeight="1" x14ac:dyDescent="0.25">
      <c r="A9" s="74">
        <f t="shared" si="0"/>
        <v>2020</v>
      </c>
      <c r="B9" s="75">
        <f t="shared" si="1"/>
        <v>44105</v>
      </c>
      <c r="C9" s="76"/>
      <c r="D9" s="77"/>
      <c r="E9" s="78"/>
      <c r="F9" s="78"/>
      <c r="G9" s="79"/>
      <c r="H9" s="80"/>
      <c r="I9" s="81"/>
      <c r="J9" s="82"/>
      <c r="K9" s="83"/>
    </row>
    <row r="10" spans="1:19" ht="16.899999999999999" customHeight="1" x14ac:dyDescent="0.25">
      <c r="A10" s="74">
        <f t="shared" si="0"/>
        <v>2020</v>
      </c>
      <c r="B10" s="75">
        <f t="shared" si="1"/>
        <v>44075</v>
      </c>
      <c r="C10" s="76"/>
      <c r="D10" s="77"/>
      <c r="E10" s="78"/>
      <c r="F10" s="78"/>
      <c r="G10" s="79"/>
      <c r="H10" s="80"/>
      <c r="I10" s="81"/>
      <c r="J10" s="82"/>
      <c r="K10" s="83"/>
    </row>
    <row r="11" spans="1:19" ht="16.899999999999999" customHeight="1" x14ac:dyDescent="0.25">
      <c r="A11" s="74">
        <f t="shared" si="0"/>
        <v>2020</v>
      </c>
      <c r="B11" s="75">
        <f t="shared" si="1"/>
        <v>44044</v>
      </c>
      <c r="C11" s="76"/>
      <c r="D11" s="77"/>
      <c r="E11" s="78"/>
      <c r="F11" s="78"/>
      <c r="G11" s="79"/>
      <c r="H11" s="80"/>
      <c r="I11" s="81"/>
      <c r="J11" s="82"/>
      <c r="K11" s="83"/>
    </row>
    <row r="12" spans="1:19" ht="16.149999999999999" customHeight="1" x14ac:dyDescent="0.25">
      <c r="A12" s="74">
        <f t="shared" si="0"/>
        <v>2020</v>
      </c>
      <c r="B12" s="75">
        <f t="shared" si="1"/>
        <v>44013</v>
      </c>
      <c r="C12" s="76"/>
      <c r="D12" s="77"/>
      <c r="E12" s="78"/>
      <c r="F12" s="78"/>
      <c r="G12" s="79"/>
      <c r="H12" s="80"/>
      <c r="I12" s="81"/>
      <c r="J12" s="82"/>
      <c r="K12" s="83"/>
    </row>
    <row r="13" spans="1:19" ht="16.899999999999999" customHeight="1" x14ac:dyDescent="0.25">
      <c r="A13" s="74">
        <f t="shared" si="0"/>
        <v>2020</v>
      </c>
      <c r="B13" s="75">
        <f t="shared" si="1"/>
        <v>43983</v>
      </c>
      <c r="C13" s="76"/>
      <c r="D13" s="77"/>
      <c r="E13" s="78"/>
      <c r="F13" s="78"/>
      <c r="G13" s="79"/>
      <c r="H13" s="80"/>
      <c r="I13" s="81"/>
      <c r="J13" s="82"/>
      <c r="K13" s="83"/>
    </row>
    <row r="14" spans="1:19" ht="16.899999999999999" customHeight="1" x14ac:dyDescent="0.25">
      <c r="A14" s="74">
        <f t="shared" si="0"/>
        <v>2020</v>
      </c>
      <c r="B14" s="75">
        <f t="shared" si="1"/>
        <v>43952</v>
      </c>
      <c r="C14" s="76"/>
      <c r="D14" s="77"/>
      <c r="E14" s="78"/>
      <c r="F14" s="78"/>
      <c r="G14" s="79"/>
      <c r="H14" s="80"/>
      <c r="I14" s="81"/>
      <c r="J14" s="82"/>
      <c r="K14" s="83"/>
    </row>
    <row r="15" spans="1:19" ht="16.899999999999999" customHeight="1" x14ac:dyDescent="0.25">
      <c r="A15" s="74">
        <f t="shared" si="0"/>
        <v>2020</v>
      </c>
      <c r="B15" s="75">
        <f t="shared" si="1"/>
        <v>43922</v>
      </c>
      <c r="C15" s="76"/>
      <c r="D15" s="77"/>
      <c r="E15" s="78"/>
      <c r="F15" s="78"/>
      <c r="G15" s="79"/>
      <c r="H15" s="80"/>
      <c r="I15" s="81"/>
      <c r="J15" s="82"/>
      <c r="K15" s="83"/>
    </row>
    <row r="16" spans="1:19" ht="16.899999999999999" customHeight="1" x14ac:dyDescent="0.25">
      <c r="A16" s="74">
        <f t="shared" si="0"/>
        <v>2020</v>
      </c>
      <c r="B16" s="75">
        <f t="shared" si="1"/>
        <v>43891</v>
      </c>
      <c r="C16" s="76"/>
      <c r="D16" s="77"/>
      <c r="E16" s="78"/>
      <c r="F16" s="78"/>
      <c r="G16" s="79"/>
      <c r="H16" s="80"/>
      <c r="I16" s="81"/>
      <c r="J16" s="82"/>
      <c r="K16" s="83"/>
    </row>
    <row r="17" spans="1:11" ht="16.899999999999999" customHeight="1" x14ac:dyDescent="0.25">
      <c r="A17" s="74">
        <f t="shared" si="0"/>
        <v>2020</v>
      </c>
      <c r="B17" s="75">
        <f t="shared" si="1"/>
        <v>43862</v>
      </c>
      <c r="C17" s="76"/>
      <c r="D17" s="77"/>
      <c r="E17" s="78"/>
      <c r="F17" s="78"/>
      <c r="G17" s="79"/>
      <c r="H17" s="80"/>
      <c r="I17" s="81"/>
      <c r="J17" s="82"/>
      <c r="K17" s="83"/>
    </row>
    <row r="18" spans="1:11" ht="18.75" thickBot="1" x14ac:dyDescent="0.3">
      <c r="A18" s="74">
        <f t="shared" si="0"/>
        <v>2020</v>
      </c>
      <c r="B18" s="85">
        <f>$I$1</f>
        <v>43831</v>
      </c>
      <c r="C18" s="86"/>
      <c r="D18" s="87"/>
      <c r="E18" s="88"/>
      <c r="F18" s="88"/>
      <c r="G18" s="89"/>
      <c r="H18" s="90"/>
      <c r="I18" s="91"/>
      <c r="J18" s="92"/>
      <c r="K18" s="93"/>
    </row>
    <row r="19" spans="1:11" ht="16.899999999999999" customHeight="1" x14ac:dyDescent="0.25"/>
    <row r="20" spans="1:11" ht="16.899999999999999" customHeight="1" x14ac:dyDescent="0.25"/>
    <row r="21" spans="1:11" ht="16.899999999999999" customHeight="1" x14ac:dyDescent="0.25"/>
    <row r="22" spans="1:11" ht="16.899999999999999" customHeight="1" x14ac:dyDescent="0.25"/>
    <row r="23" spans="1:11" ht="16.899999999999999" customHeight="1" x14ac:dyDescent="0.25"/>
    <row r="24" spans="1:11" ht="16.899999999999999" customHeight="1" x14ac:dyDescent="0.25"/>
    <row r="25" spans="1:11" ht="16.899999999999999" customHeight="1" x14ac:dyDescent="0.25"/>
    <row r="26" spans="1:11" ht="16.899999999999999" customHeight="1" x14ac:dyDescent="0.25"/>
    <row r="27" spans="1:11" ht="16.899999999999999" customHeight="1" x14ac:dyDescent="0.25"/>
    <row r="28" spans="1:11" ht="16.899999999999999" customHeight="1" x14ac:dyDescent="0.25"/>
    <row r="29" spans="1:11" ht="16.899999999999999" customHeight="1" x14ac:dyDescent="0.25"/>
    <row r="30" spans="1:11" ht="16.899999999999999" customHeight="1" x14ac:dyDescent="0.25"/>
    <row r="31" spans="1:11" ht="25.9" customHeight="1" x14ac:dyDescent="0.25"/>
    <row r="32" spans="1:11" ht="25.9" customHeight="1" x14ac:dyDescent="0.25"/>
  </sheetData>
  <sheetProtection algorithmName="SHA-512" hashValue="hMW3LB7tkbzMWo5CtVPcbxzJX/EbAqgZcAFV4woL+RswKivkITjRvz2eh/iZ6NAAbU+GUGU7dMjz9cGit/tlAg==" saltValue="pUYGJ7yC9FMscsRxRhGnMg==" spinCount="100000" sheet="1" objects="1" scenarios="1" selectLockedCells="1"/>
  <mergeCells count="15">
    <mergeCell ref="H4:H5"/>
    <mergeCell ref="L4:L5"/>
    <mergeCell ref="B4:B5"/>
    <mergeCell ref="C4:C5"/>
    <mergeCell ref="D4:D5"/>
    <mergeCell ref="E4:E5"/>
    <mergeCell ref="F4:F5"/>
    <mergeCell ref="G4:G5"/>
    <mergeCell ref="A1:A2"/>
    <mergeCell ref="D1:E1"/>
    <mergeCell ref="F1:G1"/>
    <mergeCell ref="J1:K1"/>
    <mergeCell ref="D2:E2"/>
    <mergeCell ref="F2:G2"/>
    <mergeCell ref="J2:K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97" r:id="rId4" name="Button 1">
              <controlPr defaultSize="0" print="0" autoFill="0" autoPict="0" macro="[0]!Macro5">
                <anchor moveWithCells="1" sizeWithCells="1">
                  <from>
                    <xdr:col>0</xdr:col>
                    <xdr:colOff>38100</xdr:colOff>
                    <xdr:row>3</xdr:row>
                    <xdr:rowOff>47625</xdr:rowOff>
                  </from>
                  <to>
                    <xdr:col>1</xdr:col>
                    <xdr:colOff>866775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98" r:id="rId5" name="Button 2">
              <controlPr defaultSize="0" print="0" autoFill="0" autoPict="0" macro="[0]!AJOUT_MOIS">
                <anchor moveWithCells="1" sizeWithCells="1">
                  <from>
                    <xdr:col>0</xdr:col>
                    <xdr:colOff>28575</xdr:colOff>
                    <xdr:row>2</xdr:row>
                    <xdr:rowOff>247650</xdr:rowOff>
                  </from>
                  <to>
                    <xdr:col>1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99" r:id="rId6" name="Button 3">
              <controlPr defaultSize="0" print="0" autoFill="0" autoPict="0" macro="[0]!APPEL_FORMULAIRE">
                <anchor moveWithCells="1" siz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1</xdr:col>
                    <xdr:colOff>904875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4417A-30E9-4857-B707-0267C0C70942}">
  <sheetPr codeName="Feuil14"/>
  <dimension ref="A1:S32"/>
  <sheetViews>
    <sheetView zoomScaleNormal="100" workbookViewId="0">
      <pane ySplit="5" topLeftCell="A6" activePane="bottomLeft" state="frozen"/>
      <selection pane="bottomLeft" activeCell="C7" sqref="C7"/>
    </sheetView>
  </sheetViews>
  <sheetFormatPr baseColWidth="10" defaultColWidth="11.42578125" defaultRowHeight="12.75" x14ac:dyDescent="0.25"/>
  <cols>
    <col min="1" max="1" width="12" style="49" customWidth="1"/>
    <col min="2" max="2" width="17.42578125" style="49" customWidth="1"/>
    <col min="3" max="3" width="19.140625" style="49" customWidth="1"/>
    <col min="4" max="4" width="17.85546875" style="49" customWidth="1"/>
    <col min="5" max="5" width="16.7109375" style="49" customWidth="1"/>
    <col min="6" max="6" width="14.28515625" style="49" customWidth="1"/>
    <col min="7" max="7" width="12.85546875" style="49" customWidth="1"/>
    <col min="8" max="8" width="16.42578125" style="49" customWidth="1"/>
    <col min="9" max="9" width="16.85546875" style="49" customWidth="1"/>
    <col min="10" max="11" width="16.42578125" style="49" customWidth="1"/>
    <col min="12" max="12" width="16.5703125" style="49" customWidth="1"/>
    <col min="13" max="13" width="3.140625" style="49" customWidth="1"/>
    <col min="14" max="14" width="11.42578125" style="49"/>
    <col min="15" max="15" width="18.140625" style="49" customWidth="1"/>
    <col min="16" max="16" width="11.42578125" style="49"/>
    <col min="17" max="17" width="4.5703125" style="49" customWidth="1"/>
    <col min="18" max="18" width="17.5703125" style="49" customWidth="1"/>
    <col min="19" max="19" width="24.5703125" style="49" customWidth="1"/>
    <col min="20" max="16384" width="11.42578125" style="49"/>
  </cols>
  <sheetData>
    <row r="1" spans="1:19" ht="19.899999999999999" customHeight="1" thickBot="1" x14ac:dyDescent="0.3">
      <c r="A1" s="113" t="s">
        <v>3</v>
      </c>
      <c r="B1" s="1"/>
      <c r="C1" s="46"/>
      <c r="D1" s="114" t="s">
        <v>5</v>
      </c>
      <c r="E1" s="114"/>
      <c r="F1" s="114" t="s">
        <v>6</v>
      </c>
      <c r="G1" s="115"/>
      <c r="H1" s="47" t="s">
        <v>4</v>
      </c>
      <c r="I1" s="94">
        <v>43831</v>
      </c>
      <c r="J1" s="116"/>
      <c r="K1" s="117"/>
      <c r="L1" s="96"/>
    </row>
    <row r="2" spans="1:19" ht="19.899999999999999" customHeight="1" thickBot="1" x14ac:dyDescent="0.3">
      <c r="A2" s="113"/>
      <c r="B2" s="50"/>
      <c r="C2" s="51"/>
      <c r="D2" s="114" t="s">
        <v>7</v>
      </c>
      <c r="E2" s="114"/>
      <c r="F2" s="114" t="s">
        <v>8</v>
      </c>
      <c r="G2" s="115"/>
      <c r="H2" s="47" t="s">
        <v>2</v>
      </c>
      <c r="I2" s="52">
        <v>44196</v>
      </c>
      <c r="J2" s="118" t="s">
        <v>9</v>
      </c>
      <c r="K2" s="119"/>
      <c r="L2" s="97"/>
    </row>
    <row r="3" spans="1:19" ht="30" thickBot="1" x14ac:dyDescent="0.3">
      <c r="A3" s="54" t="s">
        <v>0</v>
      </c>
      <c r="B3" s="55">
        <v>2020</v>
      </c>
      <c r="C3" s="56"/>
      <c r="D3" s="56"/>
      <c r="E3" s="57"/>
      <c r="F3" s="57"/>
      <c r="G3" s="58"/>
      <c r="H3" s="59" t="s">
        <v>0</v>
      </c>
      <c r="I3" s="60"/>
      <c r="J3" s="61"/>
      <c r="K3" s="62"/>
      <c r="L3" s="63"/>
      <c r="M3" s="64"/>
      <c r="N3" s="64"/>
      <c r="O3" s="65"/>
      <c r="P3" s="65"/>
      <c r="R3" s="65"/>
      <c r="S3" s="65"/>
    </row>
    <row r="4" spans="1:19" ht="16.149999999999999" customHeight="1" thickBot="1" x14ac:dyDescent="0.3">
      <c r="B4" s="107"/>
      <c r="C4" s="109"/>
      <c r="D4" s="109"/>
      <c r="E4" s="109"/>
      <c r="F4" s="109"/>
      <c r="G4" s="111"/>
      <c r="H4" s="103"/>
      <c r="I4" s="66"/>
      <c r="J4" s="67"/>
      <c r="K4" s="62"/>
      <c r="L4" s="105"/>
      <c r="M4" s="64"/>
      <c r="N4" s="64"/>
      <c r="O4" s="65"/>
      <c r="P4" s="65"/>
      <c r="R4" s="65"/>
      <c r="S4" s="65"/>
    </row>
    <row r="5" spans="1:19" s="73" customFormat="1" ht="16.149999999999999" customHeight="1" thickBot="1" x14ac:dyDescent="0.3">
      <c r="A5" s="49"/>
      <c r="B5" s="108"/>
      <c r="C5" s="110"/>
      <c r="D5" s="110"/>
      <c r="E5" s="110"/>
      <c r="F5" s="110"/>
      <c r="G5" s="112"/>
      <c r="H5" s="104"/>
      <c r="I5" s="68"/>
      <c r="J5" s="69"/>
      <c r="K5" s="70"/>
      <c r="L5" s="106"/>
      <c r="M5" s="64"/>
      <c r="N5" s="71"/>
      <c r="O5" s="72"/>
      <c r="R5" s="71"/>
      <c r="S5" s="72"/>
    </row>
    <row r="6" spans="1:19" s="73" customFormat="1" ht="16.149999999999999" hidden="1" customHeight="1" x14ac:dyDescent="0.25">
      <c r="A6" s="74"/>
      <c r="B6" s="75"/>
      <c r="C6" s="76"/>
      <c r="D6" s="77"/>
      <c r="E6" s="78"/>
      <c r="F6" s="78"/>
      <c r="G6" s="79"/>
      <c r="H6" s="80"/>
      <c r="I6" s="81"/>
      <c r="J6" s="82"/>
      <c r="K6" s="83"/>
      <c r="L6" s="84"/>
      <c r="M6" s="64"/>
      <c r="N6" s="71"/>
      <c r="O6" s="72"/>
      <c r="R6" s="71"/>
      <c r="S6" s="72"/>
    </row>
    <row r="7" spans="1:19" ht="16.899999999999999" customHeight="1" x14ac:dyDescent="0.25">
      <c r="A7" s="74">
        <f t="shared" ref="A7:A18" si="0">YEAR(B7)</f>
        <v>2020</v>
      </c>
      <c r="B7" s="75">
        <f t="shared" ref="B7:B17" si="1">EDATE(B8,1)</f>
        <v>44166</v>
      </c>
      <c r="C7" s="76"/>
      <c r="D7" s="77"/>
      <c r="E7" s="78"/>
      <c r="F7" s="78"/>
      <c r="G7" s="79"/>
      <c r="H7" s="80"/>
      <c r="I7" s="81"/>
      <c r="J7" s="82"/>
      <c r="K7" s="83"/>
    </row>
    <row r="8" spans="1:19" ht="16.899999999999999" customHeight="1" x14ac:dyDescent="0.25">
      <c r="A8" s="74">
        <f t="shared" si="0"/>
        <v>2020</v>
      </c>
      <c r="B8" s="75">
        <f t="shared" si="1"/>
        <v>44136</v>
      </c>
      <c r="C8" s="76"/>
      <c r="D8" s="77"/>
      <c r="E8" s="78"/>
      <c r="F8" s="78"/>
      <c r="G8" s="79"/>
      <c r="H8" s="80"/>
      <c r="I8" s="81"/>
      <c r="J8" s="82"/>
      <c r="K8" s="83"/>
    </row>
    <row r="9" spans="1:19" ht="16.899999999999999" customHeight="1" x14ac:dyDescent="0.25">
      <c r="A9" s="74">
        <f t="shared" si="0"/>
        <v>2020</v>
      </c>
      <c r="B9" s="75">
        <f t="shared" si="1"/>
        <v>44105</v>
      </c>
      <c r="C9" s="76"/>
      <c r="D9" s="77"/>
      <c r="E9" s="78"/>
      <c r="F9" s="78"/>
      <c r="G9" s="79"/>
      <c r="H9" s="80"/>
      <c r="I9" s="81"/>
      <c r="J9" s="82"/>
      <c r="K9" s="83"/>
    </row>
    <row r="10" spans="1:19" ht="16.899999999999999" customHeight="1" x14ac:dyDescent="0.25">
      <c r="A10" s="74">
        <f t="shared" si="0"/>
        <v>2020</v>
      </c>
      <c r="B10" s="75">
        <f t="shared" si="1"/>
        <v>44075</v>
      </c>
      <c r="C10" s="76"/>
      <c r="D10" s="77"/>
      <c r="E10" s="78"/>
      <c r="F10" s="78"/>
      <c r="G10" s="79"/>
      <c r="H10" s="80"/>
      <c r="I10" s="81"/>
      <c r="J10" s="82"/>
      <c r="K10" s="83"/>
    </row>
    <row r="11" spans="1:19" ht="16.899999999999999" customHeight="1" x14ac:dyDescent="0.25">
      <c r="A11" s="74">
        <f t="shared" si="0"/>
        <v>2020</v>
      </c>
      <c r="B11" s="75">
        <f t="shared" si="1"/>
        <v>44044</v>
      </c>
      <c r="C11" s="76"/>
      <c r="D11" s="77"/>
      <c r="E11" s="78"/>
      <c r="F11" s="78"/>
      <c r="G11" s="79"/>
      <c r="H11" s="80"/>
      <c r="I11" s="81"/>
      <c r="J11" s="82"/>
      <c r="K11" s="83"/>
    </row>
    <row r="12" spans="1:19" ht="16.149999999999999" customHeight="1" x14ac:dyDescent="0.25">
      <c r="A12" s="74">
        <f t="shared" si="0"/>
        <v>2020</v>
      </c>
      <c r="B12" s="75">
        <f t="shared" si="1"/>
        <v>44013</v>
      </c>
      <c r="C12" s="76"/>
      <c r="D12" s="77"/>
      <c r="E12" s="78"/>
      <c r="F12" s="78"/>
      <c r="G12" s="79"/>
      <c r="H12" s="80"/>
      <c r="I12" s="81"/>
      <c r="J12" s="82"/>
      <c r="K12" s="83"/>
    </row>
    <row r="13" spans="1:19" ht="16.899999999999999" customHeight="1" x14ac:dyDescent="0.25">
      <c r="A13" s="74">
        <f t="shared" si="0"/>
        <v>2020</v>
      </c>
      <c r="B13" s="75">
        <f t="shared" si="1"/>
        <v>43983</v>
      </c>
      <c r="C13" s="76"/>
      <c r="D13" s="77"/>
      <c r="E13" s="78"/>
      <c r="F13" s="78"/>
      <c r="G13" s="79"/>
      <c r="H13" s="80"/>
      <c r="I13" s="81"/>
      <c r="J13" s="82"/>
      <c r="K13" s="83"/>
    </row>
    <row r="14" spans="1:19" ht="16.899999999999999" customHeight="1" x14ac:dyDescent="0.25">
      <c r="A14" s="74">
        <f t="shared" si="0"/>
        <v>2020</v>
      </c>
      <c r="B14" s="75">
        <f t="shared" si="1"/>
        <v>43952</v>
      </c>
      <c r="C14" s="76"/>
      <c r="D14" s="77"/>
      <c r="E14" s="78"/>
      <c r="F14" s="78"/>
      <c r="G14" s="79"/>
      <c r="H14" s="80"/>
      <c r="I14" s="81"/>
      <c r="J14" s="82"/>
      <c r="K14" s="83"/>
    </row>
    <row r="15" spans="1:19" ht="16.899999999999999" customHeight="1" x14ac:dyDescent="0.25">
      <c r="A15" s="74">
        <f t="shared" si="0"/>
        <v>2020</v>
      </c>
      <c r="B15" s="75">
        <f t="shared" si="1"/>
        <v>43922</v>
      </c>
      <c r="C15" s="76"/>
      <c r="D15" s="77"/>
      <c r="E15" s="78"/>
      <c r="F15" s="78"/>
      <c r="G15" s="79"/>
      <c r="H15" s="80"/>
      <c r="I15" s="81"/>
      <c r="J15" s="82"/>
      <c r="K15" s="83"/>
    </row>
    <row r="16" spans="1:19" ht="16.899999999999999" customHeight="1" x14ac:dyDescent="0.25">
      <c r="A16" s="74">
        <f t="shared" si="0"/>
        <v>2020</v>
      </c>
      <c r="B16" s="75">
        <f t="shared" si="1"/>
        <v>43891</v>
      </c>
      <c r="C16" s="76"/>
      <c r="D16" s="77"/>
      <c r="E16" s="78"/>
      <c r="F16" s="78"/>
      <c r="G16" s="79"/>
      <c r="H16" s="80"/>
      <c r="I16" s="81"/>
      <c r="J16" s="82"/>
      <c r="K16" s="83"/>
    </row>
    <row r="17" spans="1:11" ht="16.899999999999999" customHeight="1" x14ac:dyDescent="0.25">
      <c r="A17" s="74">
        <f t="shared" si="0"/>
        <v>2020</v>
      </c>
      <c r="B17" s="75">
        <f t="shared" si="1"/>
        <v>43862</v>
      </c>
      <c r="C17" s="76"/>
      <c r="D17" s="77"/>
      <c r="E17" s="78"/>
      <c r="F17" s="78"/>
      <c r="G17" s="79"/>
      <c r="H17" s="80"/>
      <c r="I17" s="81"/>
      <c r="J17" s="82"/>
      <c r="K17" s="83"/>
    </row>
    <row r="18" spans="1:11" ht="18.75" thickBot="1" x14ac:dyDescent="0.3">
      <c r="A18" s="74">
        <f t="shared" si="0"/>
        <v>2020</v>
      </c>
      <c r="B18" s="85">
        <f>$I$1</f>
        <v>43831</v>
      </c>
      <c r="C18" s="86"/>
      <c r="D18" s="87"/>
      <c r="E18" s="88"/>
      <c r="F18" s="88"/>
      <c r="G18" s="89"/>
      <c r="H18" s="90"/>
      <c r="I18" s="91"/>
      <c r="J18" s="92"/>
      <c r="K18" s="93"/>
    </row>
    <row r="19" spans="1:11" ht="16.899999999999999" customHeight="1" x14ac:dyDescent="0.25"/>
    <row r="20" spans="1:11" ht="16.899999999999999" customHeight="1" x14ac:dyDescent="0.25"/>
    <row r="21" spans="1:11" ht="16.899999999999999" customHeight="1" x14ac:dyDescent="0.25"/>
    <row r="22" spans="1:11" ht="16.899999999999999" customHeight="1" x14ac:dyDescent="0.25"/>
    <row r="23" spans="1:11" ht="16.899999999999999" customHeight="1" x14ac:dyDescent="0.25"/>
    <row r="24" spans="1:11" ht="16.899999999999999" customHeight="1" x14ac:dyDescent="0.25"/>
    <row r="25" spans="1:11" ht="16.899999999999999" customHeight="1" x14ac:dyDescent="0.25"/>
    <row r="26" spans="1:11" ht="16.899999999999999" customHeight="1" x14ac:dyDescent="0.25"/>
    <row r="27" spans="1:11" ht="16.899999999999999" customHeight="1" x14ac:dyDescent="0.25"/>
    <row r="28" spans="1:11" ht="16.899999999999999" customHeight="1" x14ac:dyDescent="0.25"/>
    <row r="29" spans="1:11" ht="16.899999999999999" customHeight="1" x14ac:dyDescent="0.25"/>
    <row r="30" spans="1:11" ht="16.899999999999999" customHeight="1" x14ac:dyDescent="0.25"/>
    <row r="31" spans="1:11" ht="25.9" customHeight="1" x14ac:dyDescent="0.25"/>
    <row r="32" spans="1:11" ht="25.9" customHeight="1" x14ac:dyDescent="0.25"/>
  </sheetData>
  <sheetProtection algorithmName="SHA-512" hashValue="5/hMy5Czx/W7JB0rR3W8u6iRLOLDhVvwMJJXaWIo4/dYczpA+6bGF8fR+MD9o9Ad6qPmarKy34tU9HMjFrG9XQ==" saltValue="XDk5hYhRTYJNtGPy0PEEqw==" spinCount="100000" sheet="1" scenarios="1" selectLockedCells="1"/>
  <mergeCells count="15">
    <mergeCell ref="A1:A2"/>
    <mergeCell ref="D1:E1"/>
    <mergeCell ref="F1:G1"/>
    <mergeCell ref="J1:K1"/>
    <mergeCell ref="D2:E2"/>
    <mergeCell ref="F2:G2"/>
    <mergeCell ref="J2:K2"/>
    <mergeCell ref="H4:H5"/>
    <mergeCell ref="L4:L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49" r:id="rId4" name="Button 1">
              <controlPr defaultSize="0" print="0" autoFill="0" autoPict="0" macro="[0]!Macro5">
                <anchor moveWithCells="1" sizeWithCells="1">
                  <from>
                    <xdr:col>0</xdr:col>
                    <xdr:colOff>38100</xdr:colOff>
                    <xdr:row>3</xdr:row>
                    <xdr:rowOff>47625</xdr:rowOff>
                  </from>
                  <to>
                    <xdr:col>1</xdr:col>
                    <xdr:colOff>866775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50" r:id="rId5" name="Button 2">
              <controlPr defaultSize="0" print="0" autoFill="0" autoPict="0" macro="[0]!AJOUT_MOIS">
                <anchor moveWithCells="1" sizeWithCells="1">
                  <from>
                    <xdr:col>0</xdr:col>
                    <xdr:colOff>28575</xdr:colOff>
                    <xdr:row>2</xdr:row>
                    <xdr:rowOff>247650</xdr:rowOff>
                  </from>
                  <to>
                    <xdr:col>1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51" r:id="rId6" name="Button 3">
              <controlPr defaultSize="0" print="0" autoFill="0" autoPict="0" macro="[0]!APPEL_FORMULAIRE">
                <anchor moveWithCells="1" siz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1</xdr:col>
                    <xdr:colOff>904875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S32"/>
  <sheetViews>
    <sheetView zoomScaleNormal="100" workbookViewId="0">
      <pane ySplit="5" topLeftCell="A6" activePane="bottomLeft" state="frozen"/>
      <selection pane="bottomLeft" activeCell="C7" sqref="C7"/>
    </sheetView>
  </sheetViews>
  <sheetFormatPr baseColWidth="10" defaultColWidth="11.42578125" defaultRowHeight="12.75" x14ac:dyDescent="0.25"/>
  <cols>
    <col min="1" max="1" width="12" style="49" customWidth="1"/>
    <col min="2" max="2" width="17.42578125" style="49" customWidth="1"/>
    <col min="3" max="3" width="19.140625" style="49" customWidth="1"/>
    <col min="4" max="4" width="17.85546875" style="49" customWidth="1"/>
    <col min="5" max="5" width="16.7109375" style="49" customWidth="1"/>
    <col min="6" max="6" width="14.28515625" style="49" customWidth="1"/>
    <col min="7" max="7" width="12.85546875" style="49" customWidth="1"/>
    <col min="8" max="8" width="16.42578125" style="49" customWidth="1"/>
    <col min="9" max="9" width="16.85546875" style="49" customWidth="1"/>
    <col min="10" max="11" width="16.42578125" style="49" customWidth="1"/>
    <col min="12" max="12" width="16.5703125" style="49" customWidth="1"/>
    <col min="13" max="13" width="3.140625" style="49" customWidth="1"/>
    <col min="14" max="14" width="11.42578125" style="49"/>
    <col min="15" max="15" width="18.140625" style="49" customWidth="1"/>
    <col min="16" max="16" width="11.42578125" style="49"/>
    <col min="17" max="17" width="4.5703125" style="49" customWidth="1"/>
    <col min="18" max="18" width="17.5703125" style="49" customWidth="1"/>
    <col min="19" max="19" width="24.5703125" style="49" customWidth="1"/>
    <col min="20" max="16384" width="11.42578125" style="49"/>
  </cols>
  <sheetData>
    <row r="1" spans="1:19" ht="19.899999999999999" customHeight="1" thickBot="1" x14ac:dyDescent="0.3">
      <c r="A1" s="113" t="s">
        <v>3</v>
      </c>
      <c r="B1" s="1"/>
      <c r="C1" s="46"/>
      <c r="D1" s="114"/>
      <c r="E1" s="114"/>
      <c r="F1" s="114"/>
      <c r="G1" s="115"/>
      <c r="H1" s="47" t="s">
        <v>4</v>
      </c>
      <c r="I1" s="94">
        <v>43831</v>
      </c>
      <c r="J1" s="116"/>
      <c r="K1" s="117"/>
      <c r="L1" s="48"/>
    </row>
    <row r="2" spans="1:19" ht="19.899999999999999" customHeight="1" thickBot="1" x14ac:dyDescent="0.3">
      <c r="A2" s="113"/>
      <c r="B2" s="50"/>
      <c r="C2" s="51"/>
      <c r="D2" s="114"/>
      <c r="E2" s="114"/>
      <c r="F2" s="114"/>
      <c r="G2" s="115"/>
      <c r="H2" s="47" t="s">
        <v>2</v>
      </c>
      <c r="I2" s="52">
        <v>44196</v>
      </c>
      <c r="J2" s="118"/>
      <c r="K2" s="119"/>
      <c r="L2" s="53"/>
    </row>
    <row r="3" spans="1:19" ht="30" thickBot="1" x14ac:dyDescent="0.3">
      <c r="A3" s="54" t="s">
        <v>0</v>
      </c>
      <c r="B3" s="55">
        <v>2020</v>
      </c>
      <c r="C3" s="56"/>
      <c r="D3" s="56"/>
      <c r="E3" s="57"/>
      <c r="F3" s="57"/>
      <c r="G3" s="58"/>
      <c r="H3" s="59" t="s">
        <v>0</v>
      </c>
      <c r="I3" s="60"/>
      <c r="J3" s="61"/>
      <c r="K3" s="62"/>
      <c r="L3" s="63"/>
      <c r="M3" s="64"/>
      <c r="N3" s="64"/>
      <c r="O3" s="65"/>
      <c r="P3" s="65"/>
      <c r="R3" s="65"/>
      <c r="S3" s="65"/>
    </row>
    <row r="4" spans="1:19" ht="16.149999999999999" customHeight="1" thickBot="1" x14ac:dyDescent="0.3">
      <c r="B4" s="107"/>
      <c r="C4" s="109"/>
      <c r="D4" s="109"/>
      <c r="E4" s="109"/>
      <c r="F4" s="109"/>
      <c r="G4" s="111"/>
      <c r="H4" s="103"/>
      <c r="I4" s="66"/>
      <c r="J4" s="67"/>
      <c r="K4" s="62"/>
      <c r="L4" s="105"/>
      <c r="M4" s="64"/>
      <c r="N4" s="64"/>
      <c r="O4" s="65"/>
      <c r="P4" s="65"/>
      <c r="R4" s="65"/>
      <c r="S4" s="65"/>
    </row>
    <row r="5" spans="1:19" s="73" customFormat="1" ht="16.149999999999999" customHeight="1" thickBot="1" x14ac:dyDescent="0.3">
      <c r="A5" s="49"/>
      <c r="B5" s="108"/>
      <c r="C5" s="110"/>
      <c r="D5" s="110"/>
      <c r="E5" s="110"/>
      <c r="F5" s="110"/>
      <c r="G5" s="112"/>
      <c r="H5" s="104"/>
      <c r="I5" s="68"/>
      <c r="J5" s="69"/>
      <c r="K5" s="70"/>
      <c r="L5" s="106"/>
      <c r="M5" s="64"/>
      <c r="N5" s="71"/>
      <c r="O5" s="72"/>
      <c r="R5" s="71"/>
      <c r="S5" s="72"/>
    </row>
    <row r="6" spans="1:19" s="73" customFormat="1" ht="16.149999999999999" hidden="1" customHeight="1" x14ac:dyDescent="0.25">
      <c r="A6" s="74"/>
      <c r="B6" s="75"/>
      <c r="C6" s="76"/>
      <c r="D6" s="77"/>
      <c r="E6" s="78"/>
      <c r="F6" s="78"/>
      <c r="G6" s="79"/>
      <c r="H6" s="80"/>
      <c r="I6" s="81"/>
      <c r="J6" s="82"/>
      <c r="K6" s="83"/>
      <c r="L6" s="84"/>
      <c r="M6" s="64"/>
      <c r="N6" s="71"/>
      <c r="O6" s="72"/>
      <c r="R6" s="71"/>
      <c r="S6" s="72"/>
    </row>
    <row r="7" spans="1:19" ht="16.899999999999999" customHeight="1" x14ac:dyDescent="0.25">
      <c r="A7" s="74">
        <f t="shared" ref="A7:A18" si="0">YEAR(B7)</f>
        <v>2020</v>
      </c>
      <c r="B7" s="75">
        <f t="shared" ref="B7:B17" si="1">EDATE(B8,1)</f>
        <v>44166</v>
      </c>
      <c r="C7" s="76"/>
      <c r="D7" s="77"/>
      <c r="E7" s="78"/>
      <c r="F7" s="78"/>
      <c r="G7" s="79"/>
      <c r="H7" s="80"/>
      <c r="I7" s="81"/>
      <c r="J7" s="82"/>
      <c r="K7" s="83"/>
    </row>
    <row r="8" spans="1:19" ht="16.899999999999999" customHeight="1" x14ac:dyDescent="0.25">
      <c r="A8" s="74">
        <f t="shared" si="0"/>
        <v>2020</v>
      </c>
      <c r="B8" s="75">
        <f t="shared" si="1"/>
        <v>44136</v>
      </c>
      <c r="C8" s="76"/>
      <c r="D8" s="77"/>
      <c r="E8" s="78"/>
      <c r="F8" s="78"/>
      <c r="G8" s="79"/>
      <c r="H8" s="80"/>
      <c r="I8" s="81"/>
      <c r="J8" s="82"/>
      <c r="K8" s="83"/>
    </row>
    <row r="9" spans="1:19" ht="16.899999999999999" customHeight="1" x14ac:dyDescent="0.25">
      <c r="A9" s="74">
        <f t="shared" si="0"/>
        <v>2020</v>
      </c>
      <c r="B9" s="75">
        <f t="shared" si="1"/>
        <v>44105</v>
      </c>
      <c r="C9" s="76"/>
      <c r="D9" s="77"/>
      <c r="E9" s="78"/>
      <c r="F9" s="78"/>
      <c r="G9" s="79"/>
      <c r="H9" s="80"/>
      <c r="I9" s="81"/>
      <c r="J9" s="82"/>
      <c r="K9" s="83"/>
    </row>
    <row r="10" spans="1:19" ht="16.899999999999999" customHeight="1" x14ac:dyDescent="0.25">
      <c r="A10" s="74">
        <f t="shared" si="0"/>
        <v>2020</v>
      </c>
      <c r="B10" s="75">
        <f t="shared" si="1"/>
        <v>44075</v>
      </c>
      <c r="C10" s="76"/>
      <c r="D10" s="77"/>
      <c r="E10" s="78"/>
      <c r="F10" s="78"/>
      <c r="G10" s="79"/>
      <c r="H10" s="80"/>
      <c r="I10" s="81"/>
      <c r="J10" s="82"/>
      <c r="K10" s="83"/>
    </row>
    <row r="11" spans="1:19" ht="16.899999999999999" customHeight="1" x14ac:dyDescent="0.25">
      <c r="A11" s="74">
        <f t="shared" si="0"/>
        <v>2020</v>
      </c>
      <c r="B11" s="75">
        <f t="shared" si="1"/>
        <v>44044</v>
      </c>
      <c r="C11" s="76"/>
      <c r="D11" s="77"/>
      <c r="E11" s="78"/>
      <c r="F11" s="78"/>
      <c r="G11" s="79"/>
      <c r="H11" s="80"/>
      <c r="I11" s="81"/>
      <c r="J11" s="82"/>
      <c r="K11" s="83"/>
    </row>
    <row r="12" spans="1:19" ht="16.149999999999999" customHeight="1" x14ac:dyDescent="0.25">
      <c r="A12" s="74">
        <f t="shared" si="0"/>
        <v>2020</v>
      </c>
      <c r="B12" s="75">
        <f t="shared" si="1"/>
        <v>44013</v>
      </c>
      <c r="C12" s="76"/>
      <c r="D12" s="77"/>
      <c r="E12" s="78"/>
      <c r="F12" s="78"/>
      <c r="G12" s="79"/>
      <c r="H12" s="80"/>
      <c r="I12" s="81"/>
      <c r="J12" s="82"/>
      <c r="K12" s="83"/>
    </row>
    <row r="13" spans="1:19" ht="16.899999999999999" customHeight="1" x14ac:dyDescent="0.25">
      <c r="A13" s="74">
        <f t="shared" si="0"/>
        <v>2020</v>
      </c>
      <c r="B13" s="75">
        <f t="shared" si="1"/>
        <v>43983</v>
      </c>
      <c r="C13" s="76"/>
      <c r="D13" s="77"/>
      <c r="E13" s="78"/>
      <c r="F13" s="78"/>
      <c r="G13" s="79"/>
      <c r="H13" s="80"/>
      <c r="I13" s="81"/>
      <c r="J13" s="82"/>
      <c r="K13" s="83"/>
    </row>
    <row r="14" spans="1:19" ht="16.899999999999999" customHeight="1" x14ac:dyDescent="0.25">
      <c r="A14" s="74">
        <f t="shared" si="0"/>
        <v>2020</v>
      </c>
      <c r="B14" s="75">
        <f t="shared" si="1"/>
        <v>43952</v>
      </c>
      <c r="C14" s="76"/>
      <c r="D14" s="77"/>
      <c r="E14" s="78"/>
      <c r="F14" s="78"/>
      <c r="G14" s="79"/>
      <c r="H14" s="80"/>
      <c r="I14" s="81"/>
      <c r="J14" s="82"/>
      <c r="K14" s="83"/>
    </row>
    <row r="15" spans="1:19" ht="16.899999999999999" customHeight="1" x14ac:dyDescent="0.25">
      <c r="A15" s="74">
        <f t="shared" si="0"/>
        <v>2020</v>
      </c>
      <c r="B15" s="75">
        <f t="shared" si="1"/>
        <v>43922</v>
      </c>
      <c r="C15" s="76"/>
      <c r="D15" s="77"/>
      <c r="E15" s="78"/>
      <c r="F15" s="78"/>
      <c r="G15" s="79"/>
      <c r="H15" s="80"/>
      <c r="I15" s="81"/>
      <c r="J15" s="82"/>
      <c r="K15" s="83"/>
    </row>
    <row r="16" spans="1:19" ht="16.899999999999999" customHeight="1" x14ac:dyDescent="0.25">
      <c r="A16" s="74">
        <f t="shared" si="0"/>
        <v>2020</v>
      </c>
      <c r="B16" s="75">
        <f t="shared" si="1"/>
        <v>43891</v>
      </c>
      <c r="C16" s="76"/>
      <c r="D16" s="77"/>
      <c r="E16" s="78"/>
      <c r="F16" s="78"/>
      <c r="G16" s="79"/>
      <c r="H16" s="80"/>
      <c r="I16" s="81"/>
      <c r="J16" s="82"/>
      <c r="K16" s="83"/>
    </row>
    <row r="17" spans="1:11" ht="16.899999999999999" customHeight="1" x14ac:dyDescent="0.25">
      <c r="A17" s="74">
        <f t="shared" si="0"/>
        <v>2020</v>
      </c>
      <c r="B17" s="75">
        <f t="shared" si="1"/>
        <v>43862</v>
      </c>
      <c r="C17" s="76"/>
      <c r="D17" s="77"/>
      <c r="E17" s="78"/>
      <c r="F17" s="78"/>
      <c r="G17" s="79"/>
      <c r="H17" s="80"/>
      <c r="I17" s="81"/>
      <c r="J17" s="82"/>
      <c r="K17" s="83"/>
    </row>
    <row r="18" spans="1:11" ht="18.75" thickBot="1" x14ac:dyDescent="0.3">
      <c r="A18" s="74">
        <f t="shared" si="0"/>
        <v>2020</v>
      </c>
      <c r="B18" s="85">
        <f>$I$1</f>
        <v>43831</v>
      </c>
      <c r="C18" s="86"/>
      <c r="D18" s="87"/>
      <c r="E18" s="88"/>
      <c r="F18" s="88"/>
      <c r="G18" s="89"/>
      <c r="H18" s="90"/>
      <c r="I18" s="91"/>
      <c r="J18" s="92"/>
      <c r="K18" s="93"/>
    </row>
    <row r="19" spans="1:11" ht="16.899999999999999" customHeight="1" x14ac:dyDescent="0.25"/>
    <row r="20" spans="1:11" ht="16.899999999999999" customHeight="1" x14ac:dyDescent="0.25"/>
    <row r="21" spans="1:11" ht="16.899999999999999" customHeight="1" x14ac:dyDescent="0.25"/>
    <row r="22" spans="1:11" ht="16.899999999999999" customHeight="1" x14ac:dyDescent="0.25"/>
    <row r="23" spans="1:11" ht="16.899999999999999" customHeight="1" x14ac:dyDescent="0.25"/>
    <row r="24" spans="1:11" ht="16.899999999999999" customHeight="1" x14ac:dyDescent="0.25"/>
    <row r="25" spans="1:11" ht="16.899999999999999" customHeight="1" x14ac:dyDescent="0.25"/>
    <row r="26" spans="1:11" ht="16.899999999999999" customHeight="1" x14ac:dyDescent="0.25"/>
    <row r="27" spans="1:11" ht="16.899999999999999" customHeight="1" x14ac:dyDescent="0.25"/>
    <row r="28" spans="1:11" ht="16.899999999999999" customHeight="1" x14ac:dyDescent="0.25"/>
    <row r="29" spans="1:11" ht="16.899999999999999" customHeight="1" x14ac:dyDescent="0.25"/>
    <row r="30" spans="1:11" ht="16.899999999999999" customHeight="1" x14ac:dyDescent="0.25"/>
    <row r="31" spans="1:11" ht="25.9" customHeight="1" x14ac:dyDescent="0.25"/>
    <row r="32" spans="1:11" ht="25.9" customHeight="1" x14ac:dyDescent="0.25"/>
  </sheetData>
  <sheetProtection algorithmName="SHA-512" hashValue="uBTDYG3A3AlwGGiAyi9AbX2ezgFtw5YBgqewdLIKM8j3caR5IQJXyzhgO1x7gA5sM2NEj0GGERRSBIEqao8EQw==" saltValue="MV99M7rGVBS7Q6OwUP2HfA==" spinCount="100000" sheet="1" scenarios="1" selectLockedCells="1"/>
  <mergeCells count="15">
    <mergeCell ref="A1:A2"/>
    <mergeCell ref="J1:K1"/>
    <mergeCell ref="J2:K2"/>
    <mergeCell ref="F1:G1"/>
    <mergeCell ref="D1:E1"/>
    <mergeCell ref="F2:G2"/>
    <mergeCell ref="D2:E2"/>
    <mergeCell ref="H4:H5"/>
    <mergeCell ref="L4:L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281" r:id="rId4" name="Button 1">
              <controlPr defaultSize="0" print="0" autoFill="0" autoPict="0" macro="[0]!Macro5">
                <anchor moveWithCells="1" sizeWithCells="1">
                  <from>
                    <xdr:col>0</xdr:col>
                    <xdr:colOff>38100</xdr:colOff>
                    <xdr:row>3</xdr:row>
                    <xdr:rowOff>47625</xdr:rowOff>
                  </from>
                  <to>
                    <xdr:col>0</xdr:col>
                    <xdr:colOff>866775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2" r:id="rId5" name="Button 2">
              <controlPr defaultSize="0" print="0" autoFill="0" autoPict="0" macro="[0]!AJOUT_MOIS">
                <anchor moveWithCells="1" sizeWithCells="1">
                  <from>
                    <xdr:col>0</xdr:col>
                    <xdr:colOff>28575</xdr:colOff>
                    <xdr:row>2</xdr:row>
                    <xdr:rowOff>247650</xdr:rowOff>
                  </from>
                  <to>
                    <xdr:col>1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7283" r:id="rId6" name="Button 3">
              <controlPr defaultSize="0" print="0" autoFill="0" autoPict="0" macro="[0]!APPEL_FORMULAIRE">
                <anchor moveWithCells="1" siz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0</xdr:col>
                    <xdr:colOff>904875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LAJUNGLE_J</vt:lpstr>
      <vt:lpstr>POMME_G</vt:lpstr>
      <vt:lpstr>FEUILLE TYPE A COPIER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 </cp:lastModifiedBy>
  <dcterms:created xsi:type="dcterms:W3CDTF">2020-03-28T15:24:02Z</dcterms:created>
  <dcterms:modified xsi:type="dcterms:W3CDTF">2020-05-04T12:53:38Z</dcterms:modified>
</cp:coreProperties>
</file>