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915" windowHeight="11250" activeTab="1"/>
  </bookViews>
  <sheets>
    <sheet name="base de donnés" sheetId="1" r:id="rId1"/>
    <sheet name="onglet calcul famille produit 1" sheetId="2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K8" i="2" l="1"/>
  <c r="A8" i="2"/>
  <c r="M7" i="2"/>
  <c r="A7" i="2"/>
  <c r="M6" i="2"/>
  <c r="A6" i="2"/>
  <c r="M5" i="2"/>
  <c r="A5" i="2"/>
  <c r="M4" i="2"/>
  <c r="C4" i="2"/>
  <c r="B4" i="2"/>
  <c r="A4" i="2"/>
  <c r="I3" i="2"/>
  <c r="M3" i="2" s="1"/>
  <c r="E3" i="2"/>
  <c r="K3" i="2" s="1"/>
  <c r="B3" i="2"/>
  <c r="A3" i="2"/>
  <c r="G7" i="2" l="1"/>
  <c r="K7" i="2" s="1"/>
  <c r="G6" i="2"/>
  <c r="K6" i="2" s="1"/>
  <c r="G5" i="2"/>
  <c r="K5" i="2" s="1"/>
  <c r="G4" i="2"/>
  <c r="K4" i="2" s="1"/>
</calcChain>
</file>

<file path=xl/sharedStrings.xml><?xml version="1.0" encoding="utf-8"?>
<sst xmlns="http://schemas.openxmlformats.org/spreadsheetml/2006/main" count="17" uniqueCount="17">
  <si>
    <t>LIBELLE ARTICLE</t>
  </si>
  <si>
    <t>PRODUIT 35</t>
  </si>
  <si>
    <t>PROMO</t>
  </si>
  <si>
    <t>prevision</t>
  </si>
  <si>
    <t>mois</t>
  </si>
  <si>
    <t>moyenne/mois</t>
  </si>
  <si>
    <t>moyenne/moyenne</t>
  </si>
  <si>
    <t>difference</t>
  </si>
  <si>
    <t>Variation prev/vente</t>
  </si>
  <si>
    <t>CVS</t>
  </si>
  <si>
    <t xml:space="preserve">lundi </t>
  </si>
  <si>
    <t>mardi</t>
  </si>
  <si>
    <t>mercredi</t>
  </si>
  <si>
    <t>jeudi</t>
  </si>
  <si>
    <t>PRODUITS</t>
  </si>
  <si>
    <t>les calculs sont faux car pas toutes les données</t>
  </si>
  <si>
    <t>VENTES REELLES SANS PROMO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</si>
</sst>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ddd"/>
    <numFmt numFmtId="166" formatCode="[$-40C]mmm\-yy;@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0">
    <xf numFmtId="0" fontId="0" fillId="0" borderId="0" xfId="0"/>
    <xf numFmtId="0" fontId="0" fillId="0" borderId="1" xfId="0" applyBorder="1"/>
    <xf numFmtId="0" fontId="0" fillId="0" borderId="2" xfId="0" applyBorder="1"/>
    <xf numFmtId="164" fontId="0" fillId="2" borderId="2" xfId="0" applyNumberFormat="1" applyFont="1" applyFill="1" applyBorder="1"/>
    <xf numFmtId="0" fontId="0" fillId="2" borderId="1" xfId="0" applyFont="1" applyFill="1" applyBorder="1" applyAlignment="1">
      <alignment horizontal="center"/>
    </xf>
    <xf numFmtId="0" fontId="0" fillId="2" borderId="2" xfId="0" applyFont="1" applyFill="1" applyBorder="1" applyAlignment="1">
      <alignment horizontal="center"/>
    </xf>
    <xf numFmtId="0" fontId="0" fillId="2" borderId="3" xfId="0" applyFont="1" applyFill="1" applyBorder="1" applyAlignment="1">
      <alignment horizontal="center"/>
    </xf>
    <xf numFmtId="1" fontId="0" fillId="2" borderId="2" xfId="0" applyNumberFormat="1" applyFont="1" applyFill="1" applyBorder="1"/>
    <xf numFmtId="0" fontId="0" fillId="2" borderId="1" xfId="0" applyFont="1" applyFill="1" applyBorder="1" applyAlignment="1">
      <alignment horizontal="center"/>
    </xf>
    <xf numFmtId="1" fontId="2" fillId="2" borderId="2" xfId="0" applyNumberFormat="1" applyFont="1" applyFill="1" applyBorder="1" applyAlignment="1">
      <alignment horizontal="center" vertical="center"/>
    </xf>
    <xf numFmtId="0" fontId="2" fillId="2" borderId="2" xfId="0" applyFont="1" applyFill="1" applyBorder="1"/>
    <xf numFmtId="0" fontId="0" fillId="2" borderId="2" xfId="0" applyFont="1" applyFill="1" applyBorder="1"/>
    <xf numFmtId="1" fontId="0" fillId="2" borderId="3" xfId="0" applyNumberFormat="1" applyFont="1" applyFill="1" applyBorder="1" applyAlignment="1">
      <alignment horizontal="center" vertical="center"/>
    </xf>
    <xf numFmtId="165" fontId="0" fillId="0" borderId="2" xfId="0" applyNumberFormat="1" applyFont="1" applyBorder="1" applyAlignment="1">
      <alignment horizontal="center" vertical="center"/>
    </xf>
    <xf numFmtId="164" fontId="0" fillId="0" borderId="2" xfId="0" applyNumberFormat="1" applyFont="1" applyBorder="1"/>
    <xf numFmtId="0" fontId="0" fillId="0" borderId="2" xfId="0" applyFont="1" applyBorder="1"/>
    <xf numFmtId="1" fontId="2" fillId="3" borderId="1" xfId="0" applyNumberFormat="1" applyFont="1" applyFill="1" applyBorder="1" applyAlignment="1">
      <alignment horizontal="center"/>
    </xf>
    <xf numFmtId="166" fontId="2" fillId="2" borderId="2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9" fontId="2" fillId="3" borderId="2" xfId="1" applyFont="1" applyFill="1" applyBorder="1" applyAlignment="1">
      <alignment horizontal="center" vertical="center"/>
    </xf>
    <xf numFmtId="10" fontId="2" fillId="2" borderId="2" xfId="1" applyNumberFormat="1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/>
    </xf>
    <xf numFmtId="9" fontId="2" fillId="2" borderId="2" xfId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0" fontId="2" fillId="3" borderId="2" xfId="1" applyNumberFormat="1" applyFont="1" applyFill="1" applyBorder="1" applyAlignment="1">
      <alignment horizontal="center" vertical="center"/>
    </xf>
    <xf numFmtId="0" fontId="0" fillId="0" borderId="4" xfId="0" applyFont="1" applyBorder="1"/>
    <xf numFmtId="0" fontId="2" fillId="2" borderId="5" xfId="0" applyFont="1" applyFill="1" applyBorder="1"/>
    <xf numFmtId="0" fontId="2" fillId="2" borderId="4" xfId="0" applyFont="1" applyFill="1" applyBorder="1"/>
    <xf numFmtId="1" fontId="2" fillId="3" borderId="4" xfId="0" applyNumberFormat="1" applyFont="1" applyFill="1" applyBorder="1" applyAlignment="1">
      <alignment horizontal="center" vertical="center"/>
    </xf>
    <xf numFmtId="9" fontId="2" fillId="2" borderId="4" xfId="1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0" fillId="0" borderId="0" xfId="0" applyBorder="1"/>
    <xf numFmtId="164" fontId="0" fillId="0" borderId="0" xfId="0" applyNumberFormat="1" applyBorder="1"/>
    <xf numFmtId="0" fontId="2" fillId="0" borderId="0" xfId="0" applyFont="1" applyBorder="1"/>
    <xf numFmtId="1" fontId="2" fillId="2" borderId="0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0" xfId="0" applyFill="1" applyBorder="1" applyAlignment="1">
      <alignment horizontal="center" vertical="center"/>
    </xf>
    <xf numFmtId="164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OCUMENT%20TEST%20PREVIS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EE"/>
      <sheetName val="famille produit 1"/>
    </sheetNames>
    <sheetDataSet>
      <sheetData sheetId="0">
        <row r="1">
          <cell r="A1" t="str">
            <v>PRODUITS</v>
          </cell>
          <cell r="B1">
            <v>43644</v>
          </cell>
          <cell r="C1">
            <v>43645</v>
          </cell>
        </row>
        <row r="2">
          <cell r="A2">
            <v>35</v>
          </cell>
          <cell r="B2">
            <v>126</v>
          </cell>
          <cell r="C2">
            <v>66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G15" sqref="G15"/>
    </sheetView>
  </sheetViews>
  <sheetFormatPr baseColWidth="10" defaultRowHeight="15" x14ac:dyDescent="0.25"/>
  <sheetData>
    <row r="1" spans="1:3" x14ac:dyDescent="0.25">
      <c r="A1" t="s">
        <v>14</v>
      </c>
      <c r="B1" s="39">
        <v>43644</v>
      </c>
      <c r="C1" s="39">
        <v>43645</v>
      </c>
    </row>
    <row r="2" spans="1:3" x14ac:dyDescent="0.25">
      <c r="A2">
        <v>35</v>
      </c>
      <c r="B2">
        <v>126</v>
      </c>
      <c r="C2">
        <v>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G19" sqref="G19"/>
    </sheetView>
  </sheetViews>
  <sheetFormatPr baseColWidth="10" defaultRowHeight="15" x14ac:dyDescent="0.25"/>
  <cols>
    <col min="3" max="3" width="14.7109375" bestFit="1" customWidth="1"/>
    <col min="5" max="13" width="18.7109375" customWidth="1"/>
  </cols>
  <sheetData>
    <row r="1" spans="1:13" x14ac:dyDescent="0.25">
      <c r="A1" s="1"/>
      <c r="B1" s="2"/>
      <c r="C1" s="3" t="s">
        <v>0</v>
      </c>
      <c r="D1" s="3"/>
      <c r="E1" s="4" t="s">
        <v>1</v>
      </c>
      <c r="F1" s="5"/>
      <c r="G1" s="5"/>
      <c r="H1" s="5"/>
      <c r="I1" s="5"/>
      <c r="J1" s="5"/>
      <c r="K1" s="5"/>
      <c r="L1" s="5"/>
      <c r="M1" s="6"/>
    </row>
    <row r="2" spans="1:13" x14ac:dyDescent="0.25">
      <c r="A2" s="1"/>
      <c r="B2" s="2"/>
      <c r="C2" s="3"/>
      <c r="D2" s="7"/>
      <c r="E2" s="8" t="s">
        <v>16</v>
      </c>
      <c r="F2" s="9" t="s">
        <v>2</v>
      </c>
      <c r="G2" s="10" t="s">
        <v>3</v>
      </c>
      <c r="H2" s="11" t="s">
        <v>4</v>
      </c>
      <c r="I2" s="11" t="s">
        <v>5</v>
      </c>
      <c r="J2" s="11" t="s">
        <v>6</v>
      </c>
      <c r="K2" s="9" t="s">
        <v>7</v>
      </c>
      <c r="L2" s="9" t="s">
        <v>8</v>
      </c>
      <c r="M2" s="12" t="s">
        <v>9</v>
      </c>
    </row>
    <row r="3" spans="1:13" x14ac:dyDescent="0.25">
      <c r="A3" s="1">
        <f>+WEEKNUM(C3)</f>
        <v>26</v>
      </c>
      <c r="B3" s="13">
        <f>+C3</f>
        <v>43644</v>
      </c>
      <c r="C3" s="14">
        <v>43644</v>
      </c>
      <c r="D3" s="15"/>
      <c r="E3" s="16">
        <f>+HLOOKUP(C3,'[1]BASE DE DONNEE'!A1:C3,2)</f>
        <v>126</v>
      </c>
      <c r="F3" s="9"/>
      <c r="G3" s="9">
        <v>170</v>
      </c>
      <c r="H3" s="17"/>
      <c r="I3" s="18" t="str">
        <f t="shared" ref="I3" si="0">IF(SUMPRODUCT((MONTH(C3:C13)=MONTH(H3))*(YEAR(C3:C13)=YEAR(H3))*(E3:E13))/COUNTBLANK(D3:D13)&gt;0,SUMPRODUCT((MONTH(C3:C13)=MONTH(H3))*(YEAR(C3:C13)=YEAR(H3))*(E3:E13))/COUNTBLANK(D3:D13),"")</f>
        <v/>
      </c>
      <c r="J3" s="18">
        <v>140</v>
      </c>
      <c r="K3" s="19">
        <f t="shared" ref="K3:K8" si="1">+IF(G3&lt;&gt;0,((G3-E3)/G3),0)</f>
        <v>0.25882352941176473</v>
      </c>
      <c r="L3" s="20"/>
      <c r="M3" s="21">
        <f t="shared" ref="M3:M4" si="2">IF(I3="",0,I3/J3)</f>
        <v>0</v>
      </c>
    </row>
    <row r="4" spans="1:13" x14ac:dyDescent="0.25">
      <c r="A4" s="1">
        <f>+WEEKNUM(C4)</f>
        <v>26</v>
      </c>
      <c r="B4" s="13">
        <f>+C4</f>
        <v>43645</v>
      </c>
      <c r="C4" s="14">
        <f>+C3+1</f>
        <v>43645</v>
      </c>
      <c r="D4" s="15"/>
      <c r="E4" s="22"/>
      <c r="F4" s="9"/>
      <c r="G4" s="9">
        <f>+AVERAGEA(E3)*M$3</f>
        <v>0</v>
      </c>
      <c r="H4" s="17"/>
      <c r="I4" s="9"/>
      <c r="J4" s="9">
        <v>140</v>
      </c>
      <c r="K4" s="23">
        <f t="shared" si="1"/>
        <v>0</v>
      </c>
      <c r="L4" s="20"/>
      <c r="M4" s="24">
        <f t="shared" si="2"/>
        <v>0</v>
      </c>
    </row>
    <row r="5" spans="1:13" x14ac:dyDescent="0.25">
      <c r="A5" s="1">
        <f t="shared" ref="A5:A8" si="3">+WEEKNUM(C5)</f>
        <v>27</v>
      </c>
      <c r="B5" s="25" t="s">
        <v>10</v>
      </c>
      <c r="C5" s="14">
        <v>43647</v>
      </c>
      <c r="D5" s="15"/>
      <c r="E5" s="22"/>
      <c r="F5" s="9"/>
      <c r="G5" s="9">
        <f>+AVERAGEA(E3)*M$3</f>
        <v>0</v>
      </c>
      <c r="H5" s="17"/>
      <c r="I5" s="9"/>
      <c r="J5" s="9">
        <v>140</v>
      </c>
      <c r="K5" s="23">
        <f>+IF(G5&lt;&gt;0,((G5-E5)/G5),0)</f>
        <v>0</v>
      </c>
      <c r="L5" s="26"/>
      <c r="M5" s="24">
        <f>IF(I5="",0,I5/J5)</f>
        <v>0</v>
      </c>
    </row>
    <row r="6" spans="1:13" x14ac:dyDescent="0.25">
      <c r="A6" s="1">
        <f t="shared" si="3"/>
        <v>27</v>
      </c>
      <c r="B6" s="25" t="s">
        <v>11</v>
      </c>
      <c r="C6" s="14">
        <v>43648</v>
      </c>
      <c r="D6" s="15"/>
      <c r="E6" s="22"/>
      <c r="F6" s="9"/>
      <c r="G6" s="9">
        <f>+AVERAGEA(E3)*M$3</f>
        <v>0</v>
      </c>
      <c r="H6" s="17"/>
      <c r="I6" s="9"/>
      <c r="J6" s="9">
        <v>140</v>
      </c>
      <c r="K6" s="23">
        <f t="shared" si="1"/>
        <v>0</v>
      </c>
      <c r="L6" s="20"/>
      <c r="M6" s="24">
        <f>IF(I6="",0,I6/J6)</f>
        <v>0</v>
      </c>
    </row>
    <row r="7" spans="1:13" x14ac:dyDescent="0.25">
      <c r="A7" s="1">
        <f t="shared" si="3"/>
        <v>27</v>
      </c>
      <c r="B7" s="25" t="s">
        <v>12</v>
      </c>
      <c r="C7" s="14">
        <v>43649</v>
      </c>
      <c r="D7" s="15"/>
      <c r="E7" s="22"/>
      <c r="F7" s="9"/>
      <c r="G7" s="9">
        <f>+AVERAGEA(E3)*M$3</f>
        <v>0</v>
      </c>
      <c r="H7" s="17"/>
      <c r="I7" s="9"/>
      <c r="J7" s="9">
        <v>140</v>
      </c>
      <c r="K7" s="23">
        <f t="shared" si="1"/>
        <v>0</v>
      </c>
      <c r="L7" s="20"/>
      <c r="M7" s="24">
        <f>IF(I7="",0,I7/J7)</f>
        <v>0</v>
      </c>
    </row>
    <row r="8" spans="1:13" ht="15.75" thickBot="1" x14ac:dyDescent="0.3">
      <c r="A8" s="1">
        <f t="shared" si="3"/>
        <v>27</v>
      </c>
      <c r="B8" s="25" t="s">
        <v>13</v>
      </c>
      <c r="C8" s="14">
        <v>43650</v>
      </c>
      <c r="D8" s="27"/>
      <c r="E8" s="28"/>
      <c r="F8" s="29"/>
      <c r="G8" s="30"/>
      <c r="H8" s="29"/>
      <c r="I8" s="29"/>
      <c r="J8" s="29"/>
      <c r="K8" s="31">
        <f t="shared" si="1"/>
        <v>0</v>
      </c>
      <c r="L8" s="29"/>
      <c r="M8" s="32"/>
    </row>
    <row r="9" spans="1:13" x14ac:dyDescent="0.25">
      <c r="A9" s="33"/>
      <c r="B9" s="33"/>
      <c r="C9" s="34"/>
      <c r="D9" s="33"/>
      <c r="E9" s="33"/>
      <c r="F9" s="35"/>
      <c r="G9" s="36" t="s">
        <v>15</v>
      </c>
      <c r="H9" s="33"/>
      <c r="I9" s="37"/>
      <c r="J9" s="37"/>
      <c r="K9" s="37"/>
      <c r="L9" s="37"/>
      <c r="M9" s="38"/>
    </row>
  </sheetData>
  <mergeCells count="1">
    <mergeCell ref="E1:M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donnés</vt:lpstr>
      <vt:lpstr>onglet calcul famille produit 1</vt:lpstr>
    </vt:vector>
  </TitlesOfParts>
  <Company>LDC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Carole Gouadon</dc:creator>
  <cp:lastModifiedBy>Carole Gouadon</cp:lastModifiedBy>
  <dcterms:created xsi:type="dcterms:W3CDTF">2019-07-02T10:30:24Z</dcterms:created>
  <dcterms:modified xsi:type="dcterms:W3CDTF">2019-07-02T10:44:49Z</dcterms:modified>
</cp:coreProperties>
</file>