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8" i="1" l="1"/>
  <c r="I29" i="1" s="1"/>
  <c r="I30" i="1" s="1"/>
  <c r="I25" i="1"/>
  <c r="I21" i="1"/>
  <c r="I20" i="1"/>
  <c r="I22" i="1" s="1"/>
  <c r="I23" i="1" s="1"/>
  <c r="I26" i="1" s="1"/>
  <c r="I18" i="1"/>
  <c r="I13" i="1"/>
  <c r="I6" i="1"/>
  <c r="I9" i="1" s="1"/>
  <c r="I11" i="1" s="1"/>
  <c r="D29" i="1"/>
  <c r="D28" i="1"/>
  <c r="D9" i="1"/>
  <c r="D18" i="1"/>
  <c r="D25" i="1"/>
  <c r="D6" i="1"/>
  <c r="D11" i="1" l="1"/>
  <c r="D13" i="1"/>
  <c r="D20" i="1"/>
  <c r="D22" i="1" s="1"/>
  <c r="D23" i="1" s="1"/>
  <c r="D26" i="1" s="1"/>
  <c r="D30" i="1" s="1"/>
  <c r="D21" i="1"/>
</calcChain>
</file>

<file path=xl/sharedStrings.xml><?xml version="1.0" encoding="utf-8"?>
<sst xmlns="http://schemas.openxmlformats.org/spreadsheetml/2006/main" count="50" uniqueCount="25">
  <si>
    <t>Imposition IR taux fixe</t>
  </si>
  <si>
    <t>Salaire / an</t>
  </si>
  <si>
    <t>Salaire -10%</t>
  </si>
  <si>
    <t>Revenue foncier</t>
  </si>
  <si>
    <t>rev foncier-charges/abbat</t>
  </si>
  <si>
    <t>Total impossable</t>
  </si>
  <si>
    <t>Quotient famillial</t>
  </si>
  <si>
    <t>Application du quotient</t>
  </si>
  <si>
    <t xml:space="preserve">Impots sur revenu </t>
  </si>
  <si>
    <t>impot modifier a terminer</t>
  </si>
  <si>
    <t>plafond qf</t>
  </si>
  <si>
    <t>nombre enfant</t>
  </si>
  <si>
    <t>Gain max lié aux enfants</t>
  </si>
  <si>
    <t>impots sans enfant</t>
  </si>
  <si>
    <t>impots minimal</t>
  </si>
  <si>
    <t>decote celibataire</t>
  </si>
  <si>
    <t>decote couple</t>
  </si>
  <si>
    <t>Impots- decote</t>
  </si>
  <si>
    <t>impots net a payer</t>
  </si>
  <si>
    <t>Prelevements sociaux</t>
  </si>
  <si>
    <t>impots+ prel sociaux</t>
  </si>
  <si>
    <t>Benefice</t>
  </si>
  <si>
    <t>Benefice -credit-TF</t>
  </si>
  <si>
    <t>Benefice / mois</t>
  </si>
  <si>
    <t>Donnéés fictive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</si>
</sst>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Helv"/>
    </font>
    <font>
      <b/>
      <i/>
      <u/>
      <sz val="10"/>
      <name val="Trebuchet MS"/>
      <family val="2"/>
    </font>
    <font>
      <i/>
      <sz val="10"/>
      <name val="Trebuchet MS"/>
      <family val="2"/>
    </font>
    <font>
      <sz val="1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indexed="64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7" tint="0.3999755851924192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3" fillId="3" borderId="1" xfId="1" applyFont="1" applyFill="1" applyBorder="1"/>
    <xf numFmtId="0" fontId="4" fillId="4" borderId="2" xfId="1" applyFont="1" applyFill="1" applyBorder="1" applyAlignment="1">
      <alignment horizontal="center"/>
    </xf>
    <xf numFmtId="8" fontId="4" fillId="4" borderId="2" xfId="1" applyNumberFormat="1" applyFont="1" applyFill="1" applyBorder="1" applyAlignment="1">
      <alignment horizontal="center"/>
    </xf>
    <xf numFmtId="0" fontId="4" fillId="0" borderId="2" xfId="1" applyFont="1" applyBorder="1" applyAlignment="1">
      <alignment horizontal="center"/>
    </xf>
    <xf numFmtId="44" fontId="4" fillId="5" borderId="2" xfId="1" applyNumberFormat="1" applyFont="1" applyFill="1" applyBorder="1" applyAlignment="1">
      <alignment horizontal="center"/>
    </xf>
    <xf numFmtId="0" fontId="3" fillId="0" borderId="3" xfId="1" applyFont="1" applyBorder="1"/>
    <xf numFmtId="0" fontId="4" fillId="0" borderId="0" xfId="1" applyFont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3" xfId="1" applyFont="1" applyFill="1" applyBorder="1"/>
    <xf numFmtId="0" fontId="4" fillId="0" borderId="6" xfId="1" applyFont="1" applyBorder="1" applyAlignment="1">
      <alignment horizontal="center"/>
    </xf>
    <xf numFmtId="0" fontId="4" fillId="4" borderId="6" xfId="1" applyFont="1" applyFill="1" applyBorder="1" applyAlignment="1">
      <alignment horizontal="center"/>
    </xf>
    <xf numFmtId="0" fontId="3" fillId="3" borderId="7" xfId="1" applyFont="1" applyFill="1" applyBorder="1"/>
    <xf numFmtId="0" fontId="4" fillId="4" borderId="8" xfId="1" applyFont="1" applyFill="1" applyBorder="1" applyAlignment="1">
      <alignment horizontal="center"/>
    </xf>
    <xf numFmtId="0" fontId="3" fillId="3" borderId="9" xfId="1" applyFont="1" applyFill="1" applyBorder="1"/>
    <xf numFmtId="0" fontId="4" fillId="4" borderId="10" xfId="1" applyFont="1" applyFill="1" applyBorder="1" applyAlignment="1">
      <alignment horizontal="center"/>
    </xf>
    <xf numFmtId="44" fontId="4" fillId="4" borderId="6" xfId="1" applyNumberFormat="1" applyFont="1" applyFill="1" applyBorder="1" applyAlignment="1">
      <alignment horizontal="center"/>
    </xf>
    <xf numFmtId="44" fontId="4" fillId="4" borderId="8" xfId="1" applyNumberFormat="1" applyFont="1" applyFill="1" applyBorder="1" applyAlignment="1">
      <alignment horizontal="center"/>
    </xf>
    <xf numFmtId="44" fontId="4" fillId="4" borderId="10" xfId="1" applyNumberFormat="1" applyFont="1" applyFill="1" applyBorder="1" applyAlignment="1">
      <alignment horizontal="center"/>
    </xf>
    <xf numFmtId="8" fontId="4" fillId="4" borderId="6" xfId="1" applyNumberFormat="1" applyFont="1" applyFill="1" applyBorder="1" applyAlignment="1">
      <alignment horizontal="center"/>
    </xf>
    <xf numFmtId="0" fontId="3" fillId="3" borderId="11" xfId="1" applyFont="1" applyFill="1" applyBorder="1"/>
    <xf numFmtId="8" fontId="4" fillId="4" borderId="12" xfId="1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4" fillId="4" borderId="10" xfId="1" applyFont="1" applyFill="1" applyBorder="1" applyAlignment="1">
      <alignment horizontal="center" vertical="center"/>
    </xf>
    <xf numFmtId="0" fontId="4" fillId="4" borderId="6" xfId="1" applyFont="1" applyFill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8" fontId="4" fillId="4" borderId="6" xfId="1" applyNumberFormat="1" applyFont="1" applyFill="1" applyBorder="1" applyAlignment="1">
      <alignment horizontal="center" vertical="center"/>
    </xf>
    <xf numFmtId="8" fontId="4" fillId="4" borderId="12" xfId="1" applyNumberFormat="1" applyFont="1" applyFill="1" applyBorder="1" applyAlignment="1">
      <alignment horizontal="center" vertical="center"/>
    </xf>
    <xf numFmtId="165" fontId="4" fillId="0" borderId="6" xfId="1" applyNumberFormat="1" applyFont="1" applyBorder="1" applyAlignment="1">
      <alignment horizontal="center"/>
    </xf>
    <xf numFmtId="165" fontId="4" fillId="4" borderId="6" xfId="1" applyNumberFormat="1" applyFont="1" applyFill="1" applyBorder="1" applyAlignment="1">
      <alignment horizontal="center" vertical="center"/>
    </xf>
    <xf numFmtId="165" fontId="4" fillId="4" borderId="8" xfId="1" applyNumberFormat="1" applyFont="1" applyFill="1" applyBorder="1" applyAlignment="1">
      <alignment horizontal="center" vertical="center"/>
    </xf>
    <xf numFmtId="165" fontId="4" fillId="4" borderId="10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8" fontId="4" fillId="0" borderId="0" xfId="1" applyNumberFormat="1" applyFont="1" applyFill="1" applyBorder="1" applyAlignment="1">
      <alignment horizontal="center"/>
    </xf>
    <xf numFmtId="44" fontId="4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165" fontId="4" fillId="0" borderId="0" xfId="1" applyNumberFormat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8" fontId="4" fillId="0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30"/>
  <sheetViews>
    <sheetView tabSelected="1" topLeftCell="A4" workbookViewId="0">
      <selection activeCell="K16" sqref="K16"/>
    </sheetView>
  </sheetViews>
  <sheetFormatPr baseColWidth="10" defaultRowHeight="15" x14ac:dyDescent="0.25"/>
  <cols>
    <col min="3" max="3" width="22.85546875" customWidth="1"/>
    <col min="4" max="6" width="20.5703125" customWidth="1"/>
    <col min="8" max="8" width="22.5703125" customWidth="1"/>
    <col min="9" max="9" width="18.28515625" customWidth="1"/>
  </cols>
  <sheetData>
    <row r="3" spans="3:9" x14ac:dyDescent="0.25">
      <c r="C3" s="25" t="s">
        <v>24</v>
      </c>
      <c r="D3" s="25"/>
      <c r="E3" s="35"/>
      <c r="F3" s="35"/>
      <c r="H3" s="25" t="s">
        <v>24</v>
      </c>
      <c r="I3" s="25"/>
    </row>
    <row r="4" spans="3:9" ht="15.75" x14ac:dyDescent="0.3">
      <c r="C4" s="1" t="s">
        <v>0</v>
      </c>
      <c r="D4" s="2"/>
      <c r="E4" s="36"/>
      <c r="F4" s="36"/>
      <c r="H4" s="1" t="s">
        <v>0</v>
      </c>
      <c r="I4" s="2"/>
    </row>
    <row r="5" spans="3:9" ht="15.75" x14ac:dyDescent="0.3">
      <c r="C5" s="3" t="s">
        <v>1</v>
      </c>
      <c r="D5" s="4">
        <v>11500</v>
      </c>
      <c r="E5" s="37"/>
      <c r="F5" s="37"/>
      <c r="H5" s="3" t="s">
        <v>1</v>
      </c>
      <c r="I5" s="4">
        <v>11500</v>
      </c>
    </row>
    <row r="6" spans="3:9" ht="15.75" x14ac:dyDescent="0.3">
      <c r="C6" s="3" t="s">
        <v>2</v>
      </c>
      <c r="D6" s="4">
        <f>11500*0.9</f>
        <v>10350</v>
      </c>
      <c r="E6" s="37"/>
      <c r="F6" s="37"/>
      <c r="H6" s="3" t="s">
        <v>2</v>
      </c>
      <c r="I6" s="4">
        <f>11500*0.9</f>
        <v>10350</v>
      </c>
    </row>
    <row r="7" spans="3:9" ht="15.75" x14ac:dyDescent="0.3">
      <c r="C7" s="3" t="s">
        <v>3</v>
      </c>
      <c r="D7" s="4">
        <v>30000</v>
      </c>
      <c r="E7" s="37"/>
      <c r="F7" s="37"/>
      <c r="H7" s="3" t="s">
        <v>3</v>
      </c>
      <c r="I7" s="4">
        <v>30000</v>
      </c>
    </row>
    <row r="8" spans="3:9" ht="15.75" x14ac:dyDescent="0.3">
      <c r="C8" s="3" t="s">
        <v>4</v>
      </c>
      <c r="D8" s="5">
        <v>15000</v>
      </c>
      <c r="E8" s="38"/>
      <c r="F8" s="38"/>
      <c r="H8" s="3" t="s">
        <v>4</v>
      </c>
      <c r="I8" s="5">
        <v>15000</v>
      </c>
    </row>
    <row r="9" spans="3:9" ht="15.75" x14ac:dyDescent="0.3">
      <c r="C9" s="3" t="s">
        <v>5</v>
      </c>
      <c r="D9" s="5">
        <f>D6+D7</f>
        <v>40350</v>
      </c>
      <c r="E9" s="38"/>
      <c r="F9" s="38"/>
      <c r="H9" s="3" t="s">
        <v>5</v>
      </c>
      <c r="I9" s="5">
        <f>I6+I7</f>
        <v>40350</v>
      </c>
    </row>
    <row r="10" spans="3:9" ht="15.75" x14ac:dyDescent="0.3">
      <c r="C10" s="3" t="s">
        <v>6</v>
      </c>
      <c r="D10" s="6">
        <v>1.5</v>
      </c>
      <c r="E10" s="37"/>
      <c r="F10" s="37"/>
      <c r="H10" s="3" t="s">
        <v>6</v>
      </c>
      <c r="I10" s="6">
        <v>1.5</v>
      </c>
    </row>
    <row r="11" spans="3:9" ht="15.75" x14ac:dyDescent="0.3">
      <c r="C11" s="3" t="s">
        <v>7</v>
      </c>
      <c r="D11" s="4">
        <f>D9/D10</f>
        <v>26900</v>
      </c>
      <c r="E11" s="37"/>
      <c r="F11" s="37"/>
      <c r="H11" s="3" t="s">
        <v>7</v>
      </c>
      <c r="I11" s="4">
        <f>I9/I10</f>
        <v>26900</v>
      </c>
    </row>
    <row r="12" spans="3:9" ht="15.75" x14ac:dyDescent="0.3">
      <c r="C12" s="3" t="s">
        <v>8</v>
      </c>
      <c r="D12" s="7">
        <v>3000</v>
      </c>
      <c r="E12" s="39"/>
      <c r="F12" s="39"/>
      <c r="H12" s="3" t="s">
        <v>8</v>
      </c>
      <c r="I12" s="7">
        <v>2000</v>
      </c>
    </row>
    <row r="13" spans="3:9" ht="15.75" x14ac:dyDescent="0.3">
      <c r="C13" s="8" t="s">
        <v>9</v>
      </c>
      <c r="D13" s="9" t="b">
        <f>IF(D12&lt;D18,D18)</f>
        <v>0</v>
      </c>
      <c r="E13" s="37"/>
      <c r="F13" s="37"/>
      <c r="H13" s="8" t="s">
        <v>9</v>
      </c>
      <c r="I13" s="9">
        <f>IF(I12&lt;I18,I18)</f>
        <v>2488</v>
      </c>
    </row>
    <row r="14" spans="3:9" ht="15.75" x14ac:dyDescent="0.3">
      <c r="C14" s="10" t="s">
        <v>10</v>
      </c>
      <c r="D14" s="11"/>
      <c r="E14" s="40"/>
      <c r="F14" s="40"/>
      <c r="H14" s="10" t="s">
        <v>10</v>
      </c>
      <c r="I14" s="11"/>
    </row>
    <row r="15" spans="3:9" ht="15.75" x14ac:dyDescent="0.3">
      <c r="C15" s="12" t="s">
        <v>11</v>
      </c>
      <c r="D15" s="13">
        <v>1</v>
      </c>
      <c r="E15" s="37"/>
      <c r="F15" s="37"/>
      <c r="H15" s="12" t="s">
        <v>11</v>
      </c>
      <c r="I15" s="13">
        <v>1</v>
      </c>
    </row>
    <row r="16" spans="3:9" ht="15.75" x14ac:dyDescent="0.3">
      <c r="C16" s="12" t="s">
        <v>12</v>
      </c>
      <c r="D16" s="14">
        <v>1512</v>
      </c>
      <c r="E16" s="37"/>
      <c r="F16" s="37"/>
      <c r="H16" s="12" t="s">
        <v>12</v>
      </c>
      <c r="I16" s="14">
        <v>1512</v>
      </c>
    </row>
    <row r="17" spans="3:9" ht="15.75" x14ac:dyDescent="0.3">
      <c r="C17" s="12" t="s">
        <v>13</v>
      </c>
      <c r="D17" s="31">
        <v>4000</v>
      </c>
      <c r="E17" s="41"/>
      <c r="F17" s="41"/>
      <c r="H17" s="12" t="s">
        <v>13</v>
      </c>
      <c r="I17" s="31">
        <v>4000</v>
      </c>
    </row>
    <row r="18" spans="3:9" ht="15.75" x14ac:dyDescent="0.3">
      <c r="C18" s="15" t="s">
        <v>14</v>
      </c>
      <c r="D18" s="16">
        <f>IF(D17-1512&lt;0,0,D17-1512)</f>
        <v>2488</v>
      </c>
      <c r="E18" s="37"/>
      <c r="F18" s="37"/>
      <c r="H18" s="15" t="s">
        <v>14</v>
      </c>
      <c r="I18" s="16">
        <f>IF(I17-1512&lt;0,0,I17-1512)</f>
        <v>2488</v>
      </c>
    </row>
    <row r="19" spans="3:9" ht="15.75" x14ac:dyDescent="0.3">
      <c r="C19" s="8"/>
      <c r="D19" s="9"/>
      <c r="E19" s="37"/>
      <c r="F19" s="37"/>
      <c r="H19" s="8"/>
      <c r="I19" s="9"/>
    </row>
    <row r="20" spans="3:9" ht="15.75" x14ac:dyDescent="0.3">
      <c r="C20" s="17" t="s">
        <v>15</v>
      </c>
      <c r="D20" s="26" t="str">
        <f>IF(1177-(D12*0.75)&lt;=0,"0",1177-(D12*0.75))</f>
        <v>0</v>
      </c>
      <c r="E20" s="42"/>
      <c r="F20" s="42"/>
      <c r="H20" s="17" t="s">
        <v>15</v>
      </c>
      <c r="I20" s="18" t="str">
        <f>IF(1177-(I12*0.75)&lt;=0,"0",1177-(I12*0.75))</f>
        <v>0</v>
      </c>
    </row>
    <row r="21" spans="3:9" ht="15.75" x14ac:dyDescent="0.3">
      <c r="C21" s="12" t="s">
        <v>16</v>
      </c>
      <c r="D21" s="27" t="str">
        <f>IF(1939-(D12*0.75)&lt;=0,"0",1939-(D12*0.75))</f>
        <v>0</v>
      </c>
      <c r="E21" s="42"/>
      <c r="F21" s="42"/>
      <c r="H21" s="12" t="s">
        <v>16</v>
      </c>
      <c r="I21" s="14">
        <f>IF(1939-(I12*0.75)&lt;=0,"0",1939-(I12*0.75))</f>
        <v>439</v>
      </c>
    </row>
    <row r="22" spans="3:9" ht="15.75" x14ac:dyDescent="0.3">
      <c r="C22" s="12" t="s">
        <v>17</v>
      </c>
      <c r="D22" s="32">
        <f>IF((D12-D20)&lt;=0,"0",(D12-D20))</f>
        <v>3000</v>
      </c>
      <c r="E22" s="43"/>
      <c r="F22" s="43"/>
      <c r="H22" s="12" t="s">
        <v>17</v>
      </c>
      <c r="I22" s="19">
        <f>IF((I12-I20)&lt;=0,"0",(I12-I20))</f>
        <v>2000</v>
      </c>
    </row>
    <row r="23" spans="3:9" ht="15.75" x14ac:dyDescent="0.3">
      <c r="C23" s="15" t="s">
        <v>18</v>
      </c>
      <c r="D23" s="33">
        <f>D22</f>
        <v>3000</v>
      </c>
      <c r="E23" s="43"/>
      <c r="F23" s="43"/>
      <c r="H23" s="15" t="s">
        <v>18</v>
      </c>
      <c r="I23" s="20">
        <f>I22</f>
        <v>2000</v>
      </c>
    </row>
    <row r="24" spans="3:9" ht="15.75" x14ac:dyDescent="0.3">
      <c r="C24" s="8"/>
      <c r="D24" s="28"/>
      <c r="E24" s="42"/>
      <c r="F24" s="42"/>
      <c r="H24" s="8"/>
      <c r="I24" s="9"/>
    </row>
    <row r="25" spans="3:9" ht="15.75" x14ac:dyDescent="0.3">
      <c r="C25" s="17" t="s">
        <v>19</v>
      </c>
      <c r="D25" s="26">
        <f>D8*17.2%</f>
        <v>2580</v>
      </c>
      <c r="E25" s="42"/>
      <c r="F25" s="42"/>
      <c r="H25" s="17" t="s">
        <v>19</v>
      </c>
      <c r="I25" s="18">
        <f>I8*17.2%</f>
        <v>2580</v>
      </c>
    </row>
    <row r="26" spans="3:9" ht="15.75" x14ac:dyDescent="0.3">
      <c r="C26" s="15" t="s">
        <v>20</v>
      </c>
      <c r="D26" s="33">
        <f>D23+D25</f>
        <v>5580</v>
      </c>
      <c r="E26" s="43"/>
      <c r="F26" s="43"/>
      <c r="H26" s="15" t="s">
        <v>20</v>
      </c>
      <c r="I26" s="20">
        <f>I23+I25</f>
        <v>4580</v>
      </c>
    </row>
    <row r="27" spans="3:9" ht="15.75" x14ac:dyDescent="0.3">
      <c r="C27" s="8"/>
      <c r="D27" s="28"/>
      <c r="E27" s="42"/>
      <c r="F27" s="42"/>
      <c r="H27" s="8"/>
      <c r="I27" s="9"/>
    </row>
    <row r="28" spans="3:9" ht="15.75" x14ac:dyDescent="0.3">
      <c r="C28" s="17" t="s">
        <v>21</v>
      </c>
      <c r="D28" s="34">
        <f>D7-D12</f>
        <v>27000</v>
      </c>
      <c r="E28" s="43"/>
      <c r="F28" s="43"/>
      <c r="H28" s="17" t="s">
        <v>21</v>
      </c>
      <c r="I28" s="21">
        <f>I7-I12</f>
        <v>28000</v>
      </c>
    </row>
    <row r="29" spans="3:9" ht="15.75" x14ac:dyDescent="0.3">
      <c r="C29" s="12" t="s">
        <v>22</v>
      </c>
      <c r="D29" s="29">
        <f>D28-1900-600*12</f>
        <v>17900</v>
      </c>
      <c r="E29" s="44"/>
      <c r="F29" s="44"/>
      <c r="H29" s="12" t="s">
        <v>22</v>
      </c>
      <c r="I29" s="22">
        <f>I28-1900-600*12</f>
        <v>18900</v>
      </c>
    </row>
    <row r="30" spans="3:9" ht="16.5" thickBot="1" x14ac:dyDescent="0.35">
      <c r="C30" s="23" t="s">
        <v>23</v>
      </c>
      <c r="D30" s="30">
        <f>D29/12</f>
        <v>1491.6666666666667</v>
      </c>
      <c r="E30" s="44"/>
      <c r="F30" s="44"/>
      <c r="H30" s="23" t="s">
        <v>23</v>
      </c>
      <c r="I30" s="24">
        <f>I29/12</f>
        <v>1575</v>
      </c>
    </row>
  </sheetData>
  <mergeCells count="6">
    <mergeCell ref="C4:D4"/>
    <mergeCell ref="C14:D14"/>
    <mergeCell ref="C3:D3"/>
    <mergeCell ref="H3:I3"/>
    <mergeCell ref="H4:I4"/>
    <mergeCell ref="H14:I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</dc:creator>
  <cp:lastModifiedBy>Eli</cp:lastModifiedBy>
  <dcterms:created xsi:type="dcterms:W3CDTF">2018-05-24T16:01:48Z</dcterms:created>
  <dcterms:modified xsi:type="dcterms:W3CDTF">2018-05-24T16:23:41Z</dcterms:modified>
</cp:coreProperties>
</file>