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8515" windowHeight="12585"/>
  </bookViews>
  <sheets>
    <sheet name="PV débit" sheetId="1" r:id="rId1"/>
    <sheet name="Débitmètres du site" sheetId="4" r:id="rId2"/>
    <sheet name="Débitmètres étalon" sheetId="5" r:id="rId3"/>
    <sheet name="Tests pour macro" sheetId="7" r:id="rId4"/>
  </sheets>
  <calcPr calcId="145621"/>
</workbook>
</file>

<file path=xl/calcChain.xml><?xml version="1.0" encoding="utf-8"?>
<calcChain xmlns="http://schemas.openxmlformats.org/spreadsheetml/2006/main">
  <c r="A6" i="4" l="1"/>
  <c r="A7" i="4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 s="1"/>
  <c r="A56" i="4" s="1"/>
  <c r="A57" i="4" s="1"/>
  <c r="A58" i="4" s="1"/>
  <c r="A59" i="4" s="1"/>
  <c r="A60" i="4" s="1"/>
  <c r="A61" i="4" s="1"/>
  <c r="A62" i="4" s="1"/>
  <c r="A63" i="4" s="1"/>
  <c r="A64" i="4" s="1"/>
  <c r="A65" i="4" s="1"/>
  <c r="A66" i="4" s="1"/>
  <c r="A67" i="4" s="1"/>
  <c r="A68" i="4" s="1"/>
  <c r="A69" i="4" s="1"/>
  <c r="A70" i="4" s="1"/>
  <c r="A71" i="4" s="1"/>
  <c r="A72" i="4" s="1"/>
  <c r="A73" i="4" s="1"/>
  <c r="A74" i="4" s="1"/>
  <c r="A75" i="4" s="1"/>
  <c r="A76" i="4" s="1"/>
  <c r="A77" i="4" s="1"/>
  <c r="A78" i="4" s="1"/>
  <c r="A79" i="4" s="1"/>
  <c r="A80" i="4" s="1"/>
  <c r="A81" i="4" s="1"/>
  <c r="A82" i="4" s="1"/>
  <c r="A83" i="4" s="1"/>
  <c r="A84" i="4" s="1"/>
  <c r="A85" i="4" s="1"/>
  <c r="A86" i="4" s="1"/>
  <c r="A87" i="4" s="1"/>
  <c r="A88" i="4" s="1"/>
  <c r="A89" i="4" s="1"/>
  <c r="A90" i="4" s="1"/>
  <c r="A91" i="4" s="1"/>
  <c r="A92" i="4" s="1"/>
  <c r="A93" i="4" s="1"/>
  <c r="A94" i="4" s="1"/>
  <c r="A95" i="4" s="1"/>
  <c r="A96" i="4" s="1"/>
  <c r="A97" i="4" s="1"/>
  <c r="A98" i="4" s="1"/>
  <c r="A99" i="4" s="1"/>
  <c r="A100" i="4" s="1"/>
  <c r="A101" i="4" s="1"/>
  <c r="A102" i="4" s="1"/>
  <c r="A103" i="4" s="1"/>
  <c r="A104" i="4" s="1"/>
  <c r="A105" i="4" s="1"/>
  <c r="A106" i="4" s="1"/>
  <c r="A107" i="4" s="1"/>
  <c r="A108" i="4" s="1"/>
  <c r="A109" i="4" s="1"/>
  <c r="A110" i="4" s="1"/>
  <c r="A111" i="4" s="1"/>
  <c r="A112" i="4" s="1"/>
  <c r="A113" i="4" s="1"/>
  <c r="A114" i="4" s="1"/>
  <c r="A115" i="4" s="1"/>
  <c r="A116" i="4" s="1"/>
  <c r="A5" i="4"/>
  <c r="G20" i="1" l="1"/>
  <c r="A15" i="7"/>
  <c r="A16" i="7"/>
  <c r="A17" i="7"/>
  <c r="A18" i="7"/>
  <c r="A19" i="7"/>
  <c r="A20" i="7"/>
  <c r="A21" i="7"/>
  <c r="A22" i="7"/>
  <c r="A23" i="7"/>
  <c r="A14" i="7"/>
  <c r="C51" i="7" l="1"/>
  <c r="E64" i="7"/>
  <c r="C67" i="7"/>
  <c r="D64" i="7"/>
  <c r="C64" i="7"/>
  <c r="B64" i="7"/>
  <c r="B67" i="7" s="1"/>
  <c r="E67" i="7" l="1"/>
  <c r="G53" i="7"/>
  <c r="C59" i="7" s="1"/>
  <c r="D67" i="7"/>
  <c r="P40" i="7"/>
  <c r="O40" i="7"/>
  <c r="G30" i="1" l="1"/>
  <c r="G29" i="1"/>
  <c r="G28" i="1"/>
  <c r="G27" i="1"/>
  <c r="G26" i="1"/>
  <c r="G25" i="1"/>
  <c r="G24" i="1"/>
  <c r="G23" i="1"/>
  <c r="G22" i="1"/>
  <c r="G21" i="1"/>
  <c r="C3" i="4" l="1"/>
  <c r="D3" i="4" s="1"/>
  <c r="E3" i="4" s="1"/>
  <c r="F3" i="4" s="1"/>
  <c r="G3" i="4" s="1"/>
  <c r="H3" i="4" s="1"/>
  <c r="I3" i="4" s="1"/>
  <c r="J3" i="4" s="1"/>
  <c r="K3" i="4" s="1"/>
  <c r="L3" i="4" s="1"/>
  <c r="M3" i="4" s="1"/>
  <c r="N3" i="4" s="1"/>
  <c r="O3" i="4" s="1"/>
  <c r="P3" i="4" s="1"/>
  <c r="Q3" i="4" s="1"/>
  <c r="R3" i="4" s="1"/>
  <c r="S3" i="4" s="1"/>
  <c r="T3" i="4" s="1"/>
  <c r="B3" i="4"/>
  <c r="A3" i="4"/>
  <c r="O116" i="4" l="1"/>
  <c r="P116" i="4" s="1"/>
  <c r="O117" i="4"/>
  <c r="P117" i="4" s="1"/>
  <c r="R117" i="4" s="1"/>
  <c r="O118" i="4"/>
  <c r="P118" i="4" s="1"/>
  <c r="O119" i="4"/>
  <c r="P119" i="4" s="1"/>
  <c r="R119" i="4" s="1"/>
  <c r="O120" i="4"/>
  <c r="P120" i="4" s="1"/>
  <c r="O121" i="4"/>
  <c r="P121" i="4" s="1"/>
  <c r="R121" i="4" s="1"/>
  <c r="O122" i="4"/>
  <c r="P122" i="4" s="1"/>
  <c r="O123" i="4"/>
  <c r="P123" i="4" s="1"/>
  <c r="R123" i="4" s="1"/>
  <c r="O124" i="4"/>
  <c r="P124" i="4" s="1"/>
  <c r="O125" i="4"/>
  <c r="P125" i="4" s="1"/>
  <c r="R125" i="4" s="1"/>
  <c r="O126" i="4"/>
  <c r="P126" i="4" s="1"/>
  <c r="O127" i="4"/>
  <c r="P127" i="4" s="1"/>
  <c r="R127" i="4" s="1"/>
  <c r="O128" i="4"/>
  <c r="P128" i="4" s="1"/>
  <c r="O129" i="4"/>
  <c r="P129" i="4" s="1"/>
  <c r="R129" i="4" s="1"/>
  <c r="O130" i="4"/>
  <c r="P130" i="4" s="1"/>
  <c r="O131" i="4"/>
  <c r="P131" i="4" s="1"/>
  <c r="R131" i="4" s="1"/>
  <c r="O132" i="4"/>
  <c r="P132" i="4" s="1"/>
  <c r="O133" i="4"/>
  <c r="P133" i="4" s="1"/>
  <c r="R133" i="4" s="1"/>
  <c r="O134" i="4"/>
  <c r="P134" i="4" s="1"/>
  <c r="O135" i="4"/>
  <c r="P135" i="4" s="1"/>
  <c r="R135" i="4" s="1"/>
  <c r="O136" i="4"/>
  <c r="P136" i="4" s="1"/>
  <c r="O137" i="4"/>
  <c r="P137" i="4" s="1"/>
  <c r="R137" i="4" s="1"/>
  <c r="O138" i="4"/>
  <c r="P138" i="4" s="1"/>
  <c r="O139" i="4"/>
  <c r="P139" i="4" s="1"/>
  <c r="R139" i="4" s="1"/>
  <c r="O140" i="4"/>
  <c r="P140" i="4" s="1"/>
  <c r="O141" i="4"/>
  <c r="P141" i="4" s="1"/>
  <c r="R141" i="4" s="1"/>
  <c r="O142" i="4"/>
  <c r="P142" i="4" s="1"/>
  <c r="O143" i="4"/>
  <c r="P143" i="4" s="1"/>
  <c r="R143" i="4" s="1"/>
  <c r="O144" i="4"/>
  <c r="P144" i="4" s="1"/>
  <c r="O145" i="4"/>
  <c r="P145" i="4" s="1"/>
  <c r="R145" i="4" s="1"/>
  <c r="O146" i="4"/>
  <c r="P146" i="4" s="1"/>
  <c r="O147" i="4"/>
  <c r="P147" i="4" s="1"/>
  <c r="R147" i="4" s="1"/>
  <c r="O148" i="4"/>
  <c r="P148" i="4" s="1"/>
  <c r="O149" i="4"/>
  <c r="P149" i="4" s="1"/>
  <c r="R149" i="4" s="1"/>
  <c r="O150" i="4"/>
  <c r="P150" i="4" s="1"/>
  <c r="O151" i="4"/>
  <c r="P151" i="4" s="1"/>
  <c r="R151" i="4" s="1"/>
  <c r="O152" i="4"/>
  <c r="P152" i="4" s="1"/>
  <c r="O153" i="4"/>
  <c r="P153" i="4" s="1"/>
  <c r="R153" i="4" s="1"/>
  <c r="O154" i="4"/>
  <c r="P154" i="4" s="1"/>
  <c r="O155" i="4"/>
  <c r="P155" i="4" s="1"/>
  <c r="R155" i="4" s="1"/>
  <c r="O156" i="4"/>
  <c r="P156" i="4" s="1"/>
  <c r="O157" i="4"/>
  <c r="P157" i="4" s="1"/>
  <c r="R157" i="4" s="1"/>
  <c r="O158" i="4"/>
  <c r="P158" i="4" s="1"/>
  <c r="O159" i="4"/>
  <c r="P159" i="4" s="1"/>
  <c r="R159" i="4" s="1"/>
  <c r="O160" i="4"/>
  <c r="P160" i="4" s="1"/>
  <c r="O161" i="4"/>
  <c r="P161" i="4" s="1"/>
  <c r="R161" i="4" s="1"/>
  <c r="O162" i="4"/>
  <c r="P162" i="4" s="1"/>
  <c r="O163" i="4"/>
  <c r="P163" i="4" s="1"/>
  <c r="R163" i="4" s="1"/>
  <c r="O164" i="4"/>
  <c r="P164" i="4" s="1"/>
  <c r="O165" i="4"/>
  <c r="P165" i="4" s="1"/>
  <c r="R165" i="4" s="1"/>
  <c r="O166" i="4"/>
  <c r="P166" i="4" s="1"/>
  <c r="O167" i="4"/>
  <c r="P167" i="4" s="1"/>
  <c r="R167" i="4" s="1"/>
  <c r="O168" i="4"/>
  <c r="P168" i="4" s="1"/>
  <c r="O169" i="4"/>
  <c r="P169" i="4" s="1"/>
  <c r="R169" i="4" s="1"/>
  <c r="O170" i="4"/>
  <c r="P170" i="4" s="1"/>
  <c r="O171" i="4"/>
  <c r="P171" i="4" s="1"/>
  <c r="R171" i="4" s="1"/>
  <c r="O172" i="4"/>
  <c r="P172" i="4" s="1"/>
  <c r="O173" i="4"/>
  <c r="P173" i="4" s="1"/>
  <c r="R173" i="4" s="1"/>
  <c r="O174" i="4"/>
  <c r="P174" i="4" s="1"/>
  <c r="O175" i="4"/>
  <c r="P175" i="4" s="1"/>
  <c r="R175" i="4" s="1"/>
  <c r="O176" i="4"/>
  <c r="P176" i="4" s="1"/>
  <c r="O177" i="4"/>
  <c r="P177" i="4" s="1"/>
  <c r="R177" i="4" s="1"/>
  <c r="O178" i="4"/>
  <c r="P178" i="4" s="1"/>
  <c r="O179" i="4"/>
  <c r="P179" i="4" s="1"/>
  <c r="R179" i="4" s="1"/>
  <c r="O180" i="4"/>
  <c r="P180" i="4" s="1"/>
  <c r="O181" i="4"/>
  <c r="P181" i="4" s="1"/>
  <c r="R181" i="4" s="1"/>
  <c r="O182" i="4"/>
  <c r="P182" i="4" s="1"/>
  <c r="O183" i="4"/>
  <c r="P183" i="4" s="1"/>
  <c r="R183" i="4" s="1"/>
  <c r="O184" i="4"/>
  <c r="P184" i="4" s="1"/>
  <c r="O185" i="4"/>
  <c r="P185" i="4" s="1"/>
  <c r="R185" i="4" s="1"/>
  <c r="O186" i="4"/>
  <c r="P186" i="4" s="1"/>
  <c r="O187" i="4"/>
  <c r="P187" i="4" s="1"/>
  <c r="R187" i="4" s="1"/>
  <c r="O188" i="4"/>
  <c r="P188" i="4" s="1"/>
  <c r="O189" i="4"/>
  <c r="P189" i="4" s="1"/>
  <c r="R189" i="4" s="1"/>
  <c r="O190" i="4"/>
  <c r="P190" i="4" s="1"/>
  <c r="O191" i="4"/>
  <c r="P191" i="4" s="1"/>
  <c r="R191" i="4" s="1"/>
  <c r="O192" i="4"/>
  <c r="P192" i="4" s="1"/>
  <c r="O193" i="4"/>
  <c r="P193" i="4" s="1"/>
  <c r="R193" i="4" s="1"/>
  <c r="O194" i="4"/>
  <c r="P194" i="4" s="1"/>
  <c r="O195" i="4"/>
  <c r="P195" i="4" s="1"/>
  <c r="R195" i="4" s="1"/>
  <c r="O196" i="4"/>
  <c r="P196" i="4" s="1"/>
  <c r="O197" i="4"/>
  <c r="P197" i="4" s="1"/>
  <c r="R197" i="4" s="1"/>
  <c r="O198" i="4"/>
  <c r="P198" i="4" s="1"/>
  <c r="O199" i="4"/>
  <c r="P199" i="4" s="1"/>
  <c r="R199" i="4" s="1"/>
  <c r="O200" i="4"/>
  <c r="P200" i="4" s="1"/>
  <c r="O201" i="4"/>
  <c r="P201" i="4" s="1"/>
  <c r="R201" i="4" s="1"/>
  <c r="O202" i="4"/>
  <c r="P202" i="4" s="1"/>
  <c r="O203" i="4"/>
  <c r="P203" i="4" s="1"/>
  <c r="R203" i="4" s="1"/>
  <c r="O204" i="4"/>
  <c r="P204" i="4" s="1"/>
  <c r="O205" i="4"/>
  <c r="P205" i="4" s="1"/>
  <c r="R205" i="4" s="1"/>
  <c r="O206" i="4"/>
  <c r="P206" i="4" s="1"/>
  <c r="O207" i="4"/>
  <c r="P207" i="4" s="1"/>
  <c r="R207" i="4" s="1"/>
  <c r="O208" i="4"/>
  <c r="P208" i="4" s="1"/>
  <c r="O209" i="4"/>
  <c r="P209" i="4" s="1"/>
  <c r="R209" i="4" s="1"/>
  <c r="O210" i="4"/>
  <c r="P210" i="4" s="1"/>
  <c r="O211" i="4"/>
  <c r="P211" i="4" s="1"/>
  <c r="R211" i="4" s="1"/>
  <c r="O212" i="4"/>
  <c r="P212" i="4" s="1"/>
  <c r="O213" i="4"/>
  <c r="P213" i="4" s="1"/>
  <c r="R213" i="4" s="1"/>
  <c r="O214" i="4"/>
  <c r="P214" i="4" s="1"/>
  <c r="O215" i="4"/>
  <c r="P215" i="4" s="1"/>
  <c r="R215" i="4" s="1"/>
  <c r="O216" i="4"/>
  <c r="P216" i="4" s="1"/>
  <c r="O217" i="4"/>
  <c r="P217" i="4" s="1"/>
  <c r="R217" i="4" s="1"/>
  <c r="O218" i="4"/>
  <c r="P218" i="4" s="1"/>
  <c r="O219" i="4"/>
  <c r="P219" i="4" s="1"/>
  <c r="R219" i="4" s="1"/>
  <c r="O220" i="4"/>
  <c r="P220" i="4" s="1"/>
  <c r="O221" i="4"/>
  <c r="P221" i="4" s="1"/>
  <c r="R221" i="4" s="1"/>
  <c r="O222" i="4"/>
  <c r="P222" i="4" s="1"/>
  <c r="O223" i="4"/>
  <c r="P223" i="4" s="1"/>
  <c r="R223" i="4" s="1"/>
  <c r="O224" i="4"/>
  <c r="P224" i="4" s="1"/>
  <c r="O225" i="4"/>
  <c r="P225" i="4" s="1"/>
  <c r="R225" i="4" s="1"/>
  <c r="O226" i="4"/>
  <c r="P226" i="4" s="1"/>
  <c r="O227" i="4"/>
  <c r="P227" i="4" s="1"/>
  <c r="R227" i="4" s="1"/>
  <c r="O228" i="4"/>
  <c r="P228" i="4" s="1"/>
  <c r="O229" i="4"/>
  <c r="P229" i="4" s="1"/>
  <c r="R229" i="4" s="1"/>
  <c r="O230" i="4"/>
  <c r="P230" i="4" s="1"/>
  <c r="O231" i="4"/>
  <c r="P231" i="4" s="1"/>
  <c r="R231" i="4" s="1"/>
  <c r="O232" i="4"/>
  <c r="P232" i="4" s="1"/>
  <c r="O233" i="4"/>
  <c r="P233" i="4" s="1"/>
  <c r="R233" i="4" s="1"/>
  <c r="O234" i="4"/>
  <c r="P234" i="4" s="1"/>
  <c r="O235" i="4"/>
  <c r="P235" i="4" s="1"/>
  <c r="R235" i="4" s="1"/>
  <c r="O236" i="4"/>
  <c r="P236" i="4" s="1"/>
  <c r="O237" i="4"/>
  <c r="P237" i="4" s="1"/>
  <c r="R237" i="4" s="1"/>
  <c r="O238" i="4"/>
  <c r="P238" i="4" s="1"/>
  <c r="O239" i="4"/>
  <c r="P239" i="4" s="1"/>
  <c r="R239" i="4" s="1"/>
  <c r="O240" i="4"/>
  <c r="P240" i="4" s="1"/>
  <c r="O241" i="4"/>
  <c r="P241" i="4" s="1"/>
  <c r="R241" i="4" s="1"/>
  <c r="O242" i="4"/>
  <c r="P242" i="4" s="1"/>
  <c r="O243" i="4"/>
  <c r="P243" i="4" s="1"/>
  <c r="R243" i="4" s="1"/>
  <c r="O244" i="4"/>
  <c r="P244" i="4" s="1"/>
  <c r="O245" i="4"/>
  <c r="P245" i="4" s="1"/>
  <c r="R245" i="4" s="1"/>
  <c r="O246" i="4"/>
  <c r="P246" i="4" s="1"/>
  <c r="O247" i="4"/>
  <c r="P247" i="4" s="1"/>
  <c r="R247" i="4" s="1"/>
  <c r="O248" i="4"/>
  <c r="P248" i="4" s="1"/>
  <c r="O249" i="4"/>
  <c r="P249" i="4" s="1"/>
  <c r="R249" i="4" s="1"/>
  <c r="O250" i="4"/>
  <c r="P250" i="4" s="1"/>
  <c r="O251" i="4"/>
  <c r="P251" i="4" s="1"/>
  <c r="R251" i="4" s="1"/>
  <c r="O252" i="4"/>
  <c r="P252" i="4" s="1"/>
  <c r="O253" i="4"/>
  <c r="P253" i="4" s="1"/>
  <c r="R253" i="4" s="1"/>
  <c r="O254" i="4"/>
  <c r="P254" i="4" s="1"/>
  <c r="O255" i="4"/>
  <c r="P255" i="4" s="1"/>
  <c r="R255" i="4" s="1"/>
  <c r="O256" i="4"/>
  <c r="P256" i="4" s="1"/>
  <c r="O257" i="4"/>
  <c r="P257" i="4" s="1"/>
  <c r="R257" i="4" s="1"/>
  <c r="O258" i="4"/>
  <c r="P258" i="4" s="1"/>
  <c r="O259" i="4"/>
  <c r="P259" i="4" s="1"/>
  <c r="R259" i="4" s="1"/>
  <c r="O260" i="4"/>
  <c r="P260" i="4" s="1"/>
  <c r="O261" i="4"/>
  <c r="P261" i="4" s="1"/>
  <c r="R261" i="4" s="1"/>
  <c r="O262" i="4"/>
  <c r="P262" i="4" s="1"/>
  <c r="O263" i="4"/>
  <c r="P263" i="4" s="1"/>
  <c r="R263" i="4" s="1"/>
  <c r="O264" i="4"/>
  <c r="P264" i="4" s="1"/>
  <c r="O265" i="4"/>
  <c r="P265" i="4" s="1"/>
  <c r="R265" i="4" s="1"/>
  <c r="O266" i="4"/>
  <c r="P266" i="4" s="1"/>
  <c r="O267" i="4"/>
  <c r="P267" i="4" s="1"/>
  <c r="R267" i="4" s="1"/>
  <c r="O268" i="4"/>
  <c r="P268" i="4" s="1"/>
  <c r="O269" i="4"/>
  <c r="P269" i="4" s="1"/>
  <c r="R269" i="4" s="1"/>
  <c r="O270" i="4"/>
  <c r="P270" i="4" s="1"/>
  <c r="O271" i="4"/>
  <c r="P271" i="4" s="1"/>
  <c r="R271" i="4" s="1"/>
  <c r="O272" i="4"/>
  <c r="P272" i="4" s="1"/>
  <c r="O273" i="4"/>
  <c r="P273" i="4" s="1"/>
  <c r="R273" i="4" s="1"/>
  <c r="O274" i="4"/>
  <c r="P274" i="4" s="1"/>
  <c r="O275" i="4"/>
  <c r="P275" i="4" s="1"/>
  <c r="R275" i="4" s="1"/>
  <c r="O276" i="4"/>
  <c r="P276" i="4" s="1"/>
  <c r="O277" i="4"/>
  <c r="P277" i="4" s="1"/>
  <c r="R277" i="4" s="1"/>
  <c r="O278" i="4"/>
  <c r="P278" i="4" s="1"/>
  <c r="O279" i="4"/>
  <c r="P279" i="4" s="1"/>
  <c r="R279" i="4" s="1"/>
  <c r="O280" i="4"/>
  <c r="P280" i="4" s="1"/>
  <c r="O281" i="4"/>
  <c r="P281" i="4" s="1"/>
  <c r="R281" i="4" s="1"/>
  <c r="O282" i="4"/>
  <c r="P282" i="4" s="1"/>
  <c r="O283" i="4"/>
  <c r="P283" i="4" s="1"/>
  <c r="R283" i="4" s="1"/>
  <c r="O284" i="4"/>
  <c r="P284" i="4" s="1"/>
  <c r="O285" i="4"/>
  <c r="P285" i="4" s="1"/>
  <c r="R285" i="4" s="1"/>
  <c r="O286" i="4"/>
  <c r="P286" i="4" s="1"/>
  <c r="O287" i="4"/>
  <c r="P287" i="4" s="1"/>
  <c r="R287" i="4" s="1"/>
  <c r="O288" i="4"/>
  <c r="P288" i="4" s="1"/>
  <c r="O289" i="4"/>
  <c r="P289" i="4" s="1"/>
  <c r="R289" i="4" s="1"/>
  <c r="O290" i="4"/>
  <c r="P290" i="4" s="1"/>
  <c r="O291" i="4"/>
  <c r="P291" i="4" s="1"/>
  <c r="R291" i="4" s="1"/>
  <c r="O292" i="4"/>
  <c r="P292" i="4" s="1"/>
  <c r="O293" i="4"/>
  <c r="P293" i="4" s="1"/>
  <c r="R293" i="4" s="1"/>
  <c r="O294" i="4"/>
  <c r="P294" i="4" s="1"/>
  <c r="O295" i="4"/>
  <c r="P295" i="4" s="1"/>
  <c r="R295" i="4" s="1"/>
  <c r="O296" i="4"/>
  <c r="P296" i="4" s="1"/>
  <c r="O297" i="4"/>
  <c r="P297" i="4" s="1"/>
  <c r="R297" i="4" s="1"/>
  <c r="O298" i="4"/>
  <c r="P298" i="4" s="1"/>
  <c r="O299" i="4"/>
  <c r="P299" i="4" s="1"/>
  <c r="R299" i="4" s="1"/>
  <c r="O300" i="4"/>
  <c r="P300" i="4" s="1"/>
  <c r="O301" i="4"/>
  <c r="P301" i="4" s="1"/>
  <c r="R301" i="4" s="1"/>
  <c r="O302" i="4"/>
  <c r="P302" i="4" s="1"/>
  <c r="O303" i="4"/>
  <c r="P303" i="4" s="1"/>
  <c r="R303" i="4" s="1"/>
  <c r="O304" i="4"/>
  <c r="P304" i="4" s="1"/>
  <c r="O305" i="4"/>
  <c r="P305" i="4" s="1"/>
  <c r="R305" i="4" s="1"/>
  <c r="O306" i="4"/>
  <c r="P306" i="4" s="1"/>
  <c r="O307" i="4"/>
  <c r="P307" i="4" s="1"/>
  <c r="R307" i="4" s="1"/>
  <c r="O308" i="4"/>
  <c r="P308" i="4" s="1"/>
  <c r="O309" i="4"/>
  <c r="P309" i="4" s="1"/>
  <c r="R309" i="4" s="1"/>
  <c r="O310" i="4"/>
  <c r="P310" i="4" s="1"/>
  <c r="O311" i="4"/>
  <c r="P311" i="4" s="1"/>
  <c r="R311" i="4" s="1"/>
  <c r="O312" i="4"/>
  <c r="P312" i="4" s="1"/>
  <c r="O313" i="4"/>
  <c r="P313" i="4" s="1"/>
  <c r="R313" i="4" s="1"/>
  <c r="O314" i="4"/>
  <c r="P314" i="4" s="1"/>
  <c r="O315" i="4"/>
  <c r="P315" i="4" s="1"/>
  <c r="R315" i="4" s="1"/>
  <c r="O316" i="4"/>
  <c r="P316" i="4" s="1"/>
  <c r="O317" i="4"/>
  <c r="P317" i="4" s="1"/>
  <c r="R317" i="4" s="1"/>
  <c r="O318" i="4"/>
  <c r="P318" i="4" s="1"/>
  <c r="O319" i="4"/>
  <c r="P319" i="4" s="1"/>
  <c r="R319" i="4" s="1"/>
  <c r="O320" i="4"/>
  <c r="P320" i="4" s="1"/>
  <c r="O321" i="4"/>
  <c r="P321" i="4" s="1"/>
  <c r="R321" i="4" s="1"/>
  <c r="O322" i="4"/>
  <c r="P322" i="4" s="1"/>
  <c r="O323" i="4"/>
  <c r="P323" i="4" s="1"/>
  <c r="R323" i="4" s="1"/>
  <c r="O324" i="4"/>
  <c r="P324" i="4" s="1"/>
  <c r="O325" i="4"/>
  <c r="P325" i="4" s="1"/>
  <c r="R325" i="4" s="1"/>
  <c r="O326" i="4"/>
  <c r="P326" i="4" s="1"/>
  <c r="O327" i="4"/>
  <c r="P327" i="4" s="1"/>
  <c r="R327" i="4" s="1"/>
  <c r="O328" i="4"/>
  <c r="P328" i="4" s="1"/>
  <c r="O329" i="4"/>
  <c r="P329" i="4" s="1"/>
  <c r="R329" i="4" s="1"/>
  <c r="O330" i="4"/>
  <c r="P330" i="4" s="1"/>
  <c r="O331" i="4"/>
  <c r="P331" i="4" s="1"/>
  <c r="R331" i="4" s="1"/>
  <c r="O332" i="4"/>
  <c r="P332" i="4" s="1"/>
  <c r="O333" i="4"/>
  <c r="P333" i="4" s="1"/>
  <c r="R333" i="4" s="1"/>
  <c r="O334" i="4"/>
  <c r="P334" i="4" s="1"/>
  <c r="O335" i="4"/>
  <c r="P335" i="4" s="1"/>
  <c r="R335" i="4" s="1"/>
  <c r="O336" i="4"/>
  <c r="P336" i="4" s="1"/>
  <c r="O337" i="4"/>
  <c r="P337" i="4" s="1"/>
  <c r="R337" i="4" s="1"/>
  <c r="O338" i="4"/>
  <c r="P338" i="4" s="1"/>
  <c r="O339" i="4"/>
  <c r="P339" i="4" s="1"/>
  <c r="R339" i="4" s="1"/>
  <c r="O340" i="4"/>
  <c r="P340" i="4" s="1"/>
  <c r="O341" i="4"/>
  <c r="P341" i="4" s="1"/>
  <c r="R341" i="4" s="1"/>
  <c r="O342" i="4"/>
  <c r="P342" i="4" s="1"/>
  <c r="O343" i="4"/>
  <c r="P343" i="4" s="1"/>
  <c r="R343" i="4" s="1"/>
  <c r="O344" i="4"/>
  <c r="P344" i="4" s="1"/>
  <c r="O345" i="4"/>
  <c r="P345" i="4" s="1"/>
  <c r="R345" i="4" s="1"/>
  <c r="O346" i="4"/>
  <c r="P346" i="4" s="1"/>
  <c r="O347" i="4"/>
  <c r="P347" i="4" s="1"/>
  <c r="R347" i="4" s="1"/>
  <c r="O348" i="4"/>
  <c r="P348" i="4" s="1"/>
  <c r="O349" i="4"/>
  <c r="P349" i="4" s="1"/>
  <c r="R349" i="4" s="1"/>
  <c r="O350" i="4"/>
  <c r="P350" i="4" s="1"/>
  <c r="O351" i="4"/>
  <c r="P351" i="4" s="1"/>
  <c r="R351" i="4" s="1"/>
  <c r="O352" i="4"/>
  <c r="P352" i="4" s="1"/>
  <c r="O353" i="4"/>
  <c r="P353" i="4" s="1"/>
  <c r="R353" i="4" s="1"/>
  <c r="O354" i="4"/>
  <c r="P354" i="4" s="1"/>
  <c r="O355" i="4"/>
  <c r="P355" i="4" s="1"/>
  <c r="R355" i="4" s="1"/>
  <c r="O356" i="4"/>
  <c r="P356" i="4" s="1"/>
  <c r="O357" i="4"/>
  <c r="P357" i="4" s="1"/>
  <c r="R357" i="4" s="1"/>
  <c r="O358" i="4"/>
  <c r="P358" i="4" s="1"/>
  <c r="O359" i="4"/>
  <c r="P359" i="4" s="1"/>
  <c r="R359" i="4" s="1"/>
  <c r="O360" i="4"/>
  <c r="P360" i="4" s="1"/>
  <c r="O361" i="4"/>
  <c r="P361" i="4" s="1"/>
  <c r="R361" i="4" s="1"/>
  <c r="O362" i="4"/>
  <c r="P362" i="4" s="1"/>
  <c r="O363" i="4"/>
  <c r="P363" i="4" s="1"/>
  <c r="R363" i="4" s="1"/>
  <c r="O364" i="4"/>
  <c r="P364" i="4" s="1"/>
  <c r="O365" i="4"/>
  <c r="P365" i="4" s="1"/>
  <c r="R365" i="4" s="1"/>
  <c r="O366" i="4"/>
  <c r="P366" i="4" s="1"/>
  <c r="O367" i="4"/>
  <c r="P367" i="4" s="1"/>
  <c r="R367" i="4" s="1"/>
  <c r="O368" i="4"/>
  <c r="P368" i="4" s="1"/>
  <c r="O369" i="4"/>
  <c r="P369" i="4" s="1"/>
  <c r="R369" i="4" s="1"/>
  <c r="O370" i="4"/>
  <c r="P370" i="4" s="1"/>
  <c r="O371" i="4"/>
  <c r="P371" i="4" s="1"/>
  <c r="R371" i="4" s="1"/>
  <c r="O372" i="4"/>
  <c r="P372" i="4" s="1"/>
  <c r="O373" i="4"/>
  <c r="P373" i="4" s="1"/>
  <c r="R373" i="4" s="1"/>
  <c r="O374" i="4"/>
  <c r="P374" i="4" s="1"/>
  <c r="O375" i="4"/>
  <c r="P375" i="4" s="1"/>
  <c r="R375" i="4" s="1"/>
  <c r="O376" i="4"/>
  <c r="P376" i="4" s="1"/>
  <c r="O377" i="4"/>
  <c r="P377" i="4" s="1"/>
  <c r="R377" i="4" s="1"/>
  <c r="O378" i="4"/>
  <c r="P378" i="4" s="1"/>
  <c r="O379" i="4"/>
  <c r="P379" i="4" s="1"/>
  <c r="R379" i="4" s="1"/>
  <c r="O380" i="4"/>
  <c r="P380" i="4" s="1"/>
  <c r="O381" i="4"/>
  <c r="P381" i="4" s="1"/>
  <c r="R381" i="4" s="1"/>
  <c r="O382" i="4"/>
  <c r="P382" i="4" s="1"/>
  <c r="O383" i="4"/>
  <c r="P383" i="4" s="1"/>
  <c r="R383" i="4" s="1"/>
  <c r="O384" i="4"/>
  <c r="P384" i="4" s="1"/>
  <c r="O385" i="4"/>
  <c r="P385" i="4" s="1"/>
  <c r="R385" i="4" s="1"/>
  <c r="O386" i="4"/>
  <c r="P386" i="4" s="1"/>
  <c r="O387" i="4"/>
  <c r="P387" i="4" s="1"/>
  <c r="R387" i="4" s="1"/>
  <c r="O388" i="4"/>
  <c r="P388" i="4" s="1"/>
  <c r="O389" i="4"/>
  <c r="P389" i="4" s="1"/>
  <c r="R389" i="4" s="1"/>
  <c r="O390" i="4"/>
  <c r="P390" i="4" s="1"/>
  <c r="O391" i="4"/>
  <c r="P391" i="4" s="1"/>
  <c r="R391" i="4" s="1"/>
  <c r="O392" i="4"/>
  <c r="P392" i="4" s="1"/>
  <c r="O393" i="4"/>
  <c r="P393" i="4" s="1"/>
  <c r="R393" i="4" s="1"/>
  <c r="O394" i="4"/>
  <c r="P394" i="4" s="1"/>
  <c r="O395" i="4"/>
  <c r="P395" i="4" s="1"/>
  <c r="R395" i="4" s="1"/>
  <c r="O396" i="4"/>
  <c r="P396" i="4" s="1"/>
  <c r="O397" i="4"/>
  <c r="P397" i="4" s="1"/>
  <c r="R397" i="4" s="1"/>
  <c r="O398" i="4"/>
  <c r="P398" i="4" s="1"/>
  <c r="O399" i="4"/>
  <c r="P399" i="4" s="1"/>
  <c r="R399" i="4" s="1"/>
  <c r="O400" i="4"/>
  <c r="P400" i="4" s="1"/>
  <c r="O401" i="4"/>
  <c r="P401" i="4" s="1"/>
  <c r="R401" i="4" s="1"/>
  <c r="O402" i="4"/>
  <c r="P402" i="4" s="1"/>
  <c r="O403" i="4"/>
  <c r="P403" i="4" s="1"/>
  <c r="R403" i="4" s="1"/>
  <c r="O404" i="4"/>
  <c r="P404" i="4" s="1"/>
  <c r="O405" i="4"/>
  <c r="P405" i="4" s="1"/>
  <c r="R405" i="4" s="1"/>
  <c r="O406" i="4"/>
  <c r="P406" i="4" s="1"/>
  <c r="O407" i="4"/>
  <c r="P407" i="4" s="1"/>
  <c r="R407" i="4" s="1"/>
  <c r="O408" i="4"/>
  <c r="P408" i="4" s="1"/>
  <c r="O409" i="4"/>
  <c r="P409" i="4" s="1"/>
  <c r="R409" i="4" s="1"/>
  <c r="O410" i="4"/>
  <c r="P410" i="4" s="1"/>
  <c r="O411" i="4"/>
  <c r="P411" i="4" s="1"/>
  <c r="R411" i="4" s="1"/>
  <c r="O412" i="4"/>
  <c r="P412" i="4" s="1"/>
  <c r="O413" i="4"/>
  <c r="P413" i="4" s="1"/>
  <c r="R413" i="4" s="1"/>
  <c r="O414" i="4"/>
  <c r="P414" i="4" s="1"/>
  <c r="O415" i="4"/>
  <c r="P415" i="4" s="1"/>
  <c r="R415" i="4" s="1"/>
  <c r="O416" i="4"/>
  <c r="P416" i="4" s="1"/>
  <c r="O417" i="4"/>
  <c r="P417" i="4" s="1"/>
  <c r="R417" i="4" s="1"/>
  <c r="O418" i="4"/>
  <c r="P418" i="4" s="1"/>
  <c r="O419" i="4"/>
  <c r="P419" i="4" s="1"/>
  <c r="R419" i="4" s="1"/>
  <c r="O420" i="4"/>
  <c r="P420" i="4" s="1"/>
  <c r="O421" i="4"/>
  <c r="P421" i="4" s="1"/>
  <c r="R421" i="4" s="1"/>
  <c r="O422" i="4"/>
  <c r="P422" i="4" s="1"/>
  <c r="R422" i="4" s="1"/>
  <c r="O423" i="4"/>
  <c r="P423" i="4" s="1"/>
  <c r="R423" i="4" s="1"/>
  <c r="O424" i="4"/>
  <c r="P424" i="4" s="1"/>
  <c r="R424" i="4" s="1"/>
  <c r="O425" i="4"/>
  <c r="P425" i="4" s="1"/>
  <c r="R425" i="4" s="1"/>
  <c r="O426" i="4"/>
  <c r="P426" i="4" s="1"/>
  <c r="R426" i="4" s="1"/>
  <c r="O427" i="4"/>
  <c r="P427" i="4" s="1"/>
  <c r="R427" i="4" s="1"/>
  <c r="O428" i="4"/>
  <c r="P428" i="4" s="1"/>
  <c r="R428" i="4" s="1"/>
  <c r="O429" i="4"/>
  <c r="P429" i="4" s="1"/>
  <c r="R429" i="4" s="1"/>
  <c r="O430" i="4"/>
  <c r="P430" i="4" s="1"/>
  <c r="R430" i="4" s="1"/>
  <c r="O431" i="4"/>
  <c r="P431" i="4" s="1"/>
  <c r="R431" i="4" s="1"/>
  <c r="O432" i="4"/>
  <c r="P432" i="4" s="1"/>
  <c r="R432" i="4" s="1"/>
  <c r="O433" i="4"/>
  <c r="P433" i="4" s="1"/>
  <c r="R433" i="4" s="1"/>
  <c r="O434" i="4"/>
  <c r="P434" i="4" s="1"/>
  <c r="R434" i="4" s="1"/>
  <c r="O435" i="4"/>
  <c r="P435" i="4" s="1"/>
  <c r="R435" i="4" s="1"/>
  <c r="O436" i="4"/>
  <c r="P436" i="4" s="1"/>
  <c r="R436" i="4" s="1"/>
  <c r="O437" i="4"/>
  <c r="P437" i="4" s="1"/>
  <c r="R437" i="4" s="1"/>
  <c r="O438" i="4"/>
  <c r="P438" i="4" s="1"/>
  <c r="R438" i="4" s="1"/>
  <c r="O439" i="4"/>
  <c r="P439" i="4" s="1"/>
  <c r="R439" i="4" s="1"/>
  <c r="O440" i="4"/>
  <c r="P440" i="4" s="1"/>
  <c r="R440" i="4" s="1"/>
  <c r="O441" i="4"/>
  <c r="P441" i="4" s="1"/>
  <c r="R441" i="4" s="1"/>
  <c r="O442" i="4"/>
  <c r="P442" i="4" s="1"/>
  <c r="R442" i="4" s="1"/>
  <c r="O443" i="4"/>
  <c r="P443" i="4" s="1"/>
  <c r="R443" i="4" s="1"/>
  <c r="O444" i="4"/>
  <c r="P444" i="4" s="1"/>
  <c r="R444" i="4" s="1"/>
  <c r="O445" i="4"/>
  <c r="P445" i="4" s="1"/>
  <c r="R445" i="4" s="1"/>
  <c r="O446" i="4"/>
  <c r="P446" i="4" s="1"/>
  <c r="R446" i="4" s="1"/>
  <c r="O447" i="4"/>
  <c r="P447" i="4" s="1"/>
  <c r="R447" i="4" s="1"/>
  <c r="O448" i="4"/>
  <c r="P448" i="4" s="1"/>
  <c r="R448" i="4" s="1"/>
  <c r="O449" i="4"/>
  <c r="P449" i="4" s="1"/>
  <c r="R449" i="4" s="1"/>
  <c r="O450" i="4"/>
  <c r="P450" i="4" s="1"/>
  <c r="R450" i="4" s="1"/>
  <c r="O451" i="4"/>
  <c r="P451" i="4" s="1"/>
  <c r="R451" i="4" s="1"/>
  <c r="O452" i="4"/>
  <c r="P452" i="4" s="1"/>
  <c r="R452" i="4" s="1"/>
  <c r="O453" i="4"/>
  <c r="P453" i="4" s="1"/>
  <c r="R453" i="4" s="1"/>
  <c r="O454" i="4"/>
  <c r="P454" i="4" s="1"/>
  <c r="R454" i="4" s="1"/>
  <c r="O455" i="4"/>
  <c r="P455" i="4" s="1"/>
  <c r="R455" i="4" s="1"/>
  <c r="O456" i="4"/>
  <c r="P456" i="4" s="1"/>
  <c r="R456" i="4" s="1"/>
  <c r="O457" i="4"/>
  <c r="P457" i="4" s="1"/>
  <c r="R457" i="4" s="1"/>
  <c r="O458" i="4"/>
  <c r="P458" i="4" s="1"/>
  <c r="R458" i="4" s="1"/>
  <c r="O459" i="4"/>
  <c r="P459" i="4" s="1"/>
  <c r="R459" i="4" s="1"/>
  <c r="O460" i="4"/>
  <c r="P460" i="4" s="1"/>
  <c r="R460" i="4" s="1"/>
  <c r="O461" i="4"/>
  <c r="P461" i="4" s="1"/>
  <c r="R461" i="4" s="1"/>
  <c r="O462" i="4"/>
  <c r="P462" i="4" s="1"/>
  <c r="R462" i="4" s="1"/>
  <c r="O463" i="4"/>
  <c r="P463" i="4" s="1"/>
  <c r="R463" i="4" s="1"/>
  <c r="O464" i="4"/>
  <c r="P464" i="4" s="1"/>
  <c r="R464" i="4" s="1"/>
  <c r="O465" i="4"/>
  <c r="P465" i="4" s="1"/>
  <c r="R465" i="4" s="1"/>
  <c r="O466" i="4"/>
  <c r="P466" i="4" s="1"/>
  <c r="R466" i="4" s="1"/>
  <c r="O467" i="4"/>
  <c r="P467" i="4" s="1"/>
  <c r="R467" i="4" s="1"/>
  <c r="O468" i="4"/>
  <c r="P468" i="4" s="1"/>
  <c r="R468" i="4" s="1"/>
  <c r="O469" i="4"/>
  <c r="P469" i="4" s="1"/>
  <c r="R469" i="4" s="1"/>
  <c r="O470" i="4"/>
  <c r="P470" i="4" s="1"/>
  <c r="R470" i="4" s="1"/>
  <c r="O471" i="4"/>
  <c r="P471" i="4" s="1"/>
  <c r="R471" i="4" s="1"/>
  <c r="O472" i="4"/>
  <c r="P472" i="4" s="1"/>
  <c r="R472" i="4" s="1"/>
  <c r="O473" i="4"/>
  <c r="P473" i="4" s="1"/>
  <c r="R473" i="4" s="1"/>
  <c r="O474" i="4"/>
  <c r="P474" i="4" s="1"/>
  <c r="R474" i="4" s="1"/>
  <c r="O475" i="4"/>
  <c r="P475" i="4" s="1"/>
  <c r="R475" i="4" s="1"/>
  <c r="O476" i="4"/>
  <c r="P476" i="4" s="1"/>
  <c r="R476" i="4" s="1"/>
  <c r="O477" i="4"/>
  <c r="P477" i="4" s="1"/>
  <c r="R477" i="4" s="1"/>
  <c r="O478" i="4"/>
  <c r="P478" i="4" s="1"/>
  <c r="R478" i="4" s="1"/>
  <c r="O479" i="4"/>
  <c r="P479" i="4" s="1"/>
  <c r="R479" i="4" s="1"/>
  <c r="O480" i="4"/>
  <c r="P480" i="4" s="1"/>
  <c r="R480" i="4" s="1"/>
  <c r="O481" i="4"/>
  <c r="P481" i="4" s="1"/>
  <c r="R481" i="4" s="1"/>
  <c r="O482" i="4"/>
  <c r="P482" i="4" s="1"/>
  <c r="R482" i="4" s="1"/>
  <c r="O483" i="4"/>
  <c r="P483" i="4" s="1"/>
  <c r="R483" i="4" s="1"/>
  <c r="O484" i="4"/>
  <c r="P484" i="4" s="1"/>
  <c r="R484" i="4" s="1"/>
  <c r="O485" i="4"/>
  <c r="P485" i="4" s="1"/>
  <c r="R485" i="4" s="1"/>
  <c r="O486" i="4"/>
  <c r="P486" i="4" s="1"/>
  <c r="R486" i="4" s="1"/>
  <c r="O487" i="4"/>
  <c r="P487" i="4" s="1"/>
  <c r="R487" i="4" s="1"/>
  <c r="O488" i="4"/>
  <c r="P488" i="4" s="1"/>
  <c r="R488" i="4" s="1"/>
  <c r="O489" i="4"/>
  <c r="P489" i="4" s="1"/>
  <c r="R489" i="4" s="1"/>
  <c r="O490" i="4"/>
  <c r="P490" i="4" s="1"/>
  <c r="R490" i="4" s="1"/>
  <c r="O491" i="4"/>
  <c r="P491" i="4" s="1"/>
  <c r="R491" i="4" s="1"/>
  <c r="O492" i="4"/>
  <c r="P492" i="4" s="1"/>
  <c r="R492" i="4" s="1"/>
  <c r="O493" i="4"/>
  <c r="P493" i="4" s="1"/>
  <c r="R493" i="4" s="1"/>
  <c r="O494" i="4"/>
  <c r="P494" i="4" s="1"/>
  <c r="R494" i="4" s="1"/>
  <c r="O495" i="4"/>
  <c r="P495" i="4" s="1"/>
  <c r="R495" i="4" s="1"/>
  <c r="O496" i="4"/>
  <c r="P496" i="4" s="1"/>
  <c r="R496" i="4" s="1"/>
  <c r="O497" i="4"/>
  <c r="P497" i="4" s="1"/>
  <c r="R497" i="4" s="1"/>
  <c r="O498" i="4"/>
  <c r="P498" i="4" s="1"/>
  <c r="R498" i="4" s="1"/>
  <c r="Q498" i="4" l="1"/>
  <c r="Q496" i="4"/>
  <c r="Q494" i="4"/>
  <c r="Q492" i="4"/>
  <c r="Q490" i="4"/>
  <c r="Q488" i="4"/>
  <c r="Q486" i="4"/>
  <c r="Q484" i="4"/>
  <c r="Q482" i="4"/>
  <c r="Q480" i="4"/>
  <c r="Q478" i="4"/>
  <c r="Q476" i="4"/>
  <c r="Q474" i="4"/>
  <c r="Q472" i="4"/>
  <c r="Q470" i="4"/>
  <c r="Q468" i="4"/>
  <c r="Q466" i="4"/>
  <c r="Q464" i="4"/>
  <c r="Q462" i="4"/>
  <c r="Q460" i="4"/>
  <c r="Q458" i="4"/>
  <c r="Q456" i="4"/>
  <c r="Q454" i="4"/>
  <c r="Q452" i="4"/>
  <c r="Q450" i="4"/>
  <c r="Q448" i="4"/>
  <c r="Q446" i="4"/>
  <c r="Q444" i="4"/>
  <c r="Q442" i="4"/>
  <c r="Q440" i="4"/>
  <c r="Q438" i="4"/>
  <c r="Q436" i="4"/>
  <c r="Q434" i="4"/>
  <c r="Q432" i="4"/>
  <c r="Q430" i="4"/>
  <c r="Q428" i="4"/>
  <c r="Q426" i="4"/>
  <c r="Q424" i="4"/>
  <c r="Q422" i="4"/>
  <c r="Q419" i="4"/>
  <c r="Q415" i="4"/>
  <c r="Q411" i="4"/>
  <c r="Q407" i="4"/>
  <c r="Q403" i="4"/>
  <c r="Q399" i="4"/>
  <c r="Q395" i="4"/>
  <c r="Q391" i="4"/>
  <c r="Q387" i="4"/>
  <c r="Q383" i="4"/>
  <c r="Q379" i="4"/>
  <c r="Q375" i="4"/>
  <c r="Q371" i="4"/>
  <c r="Q367" i="4"/>
  <c r="Q363" i="4"/>
  <c r="Q359" i="4"/>
  <c r="Q355" i="4"/>
  <c r="Q351" i="4"/>
  <c r="Q347" i="4"/>
  <c r="Q343" i="4"/>
  <c r="Q339" i="4"/>
  <c r="Q335" i="4"/>
  <c r="Q331" i="4"/>
  <c r="Q327" i="4"/>
  <c r="Q323" i="4"/>
  <c r="Q319" i="4"/>
  <c r="Q315" i="4"/>
  <c r="Q311" i="4"/>
  <c r="Q307" i="4"/>
  <c r="Q303" i="4"/>
  <c r="Q299" i="4"/>
  <c r="Q295" i="4"/>
  <c r="Q291" i="4"/>
  <c r="Q287" i="4"/>
  <c r="Q283" i="4"/>
  <c r="Q279" i="4"/>
  <c r="Q275" i="4"/>
  <c r="Q271" i="4"/>
  <c r="Q267" i="4"/>
  <c r="Q263" i="4"/>
  <c r="Q259" i="4"/>
  <c r="Q255" i="4"/>
  <c r="Q251" i="4"/>
  <c r="Q247" i="4"/>
  <c r="Q243" i="4"/>
  <c r="Q239" i="4"/>
  <c r="Q235" i="4"/>
  <c r="Q231" i="4"/>
  <c r="Q227" i="4"/>
  <c r="Q223" i="4"/>
  <c r="Q219" i="4"/>
  <c r="Q215" i="4"/>
  <c r="Q211" i="4"/>
  <c r="Q207" i="4"/>
  <c r="Q203" i="4"/>
  <c r="Q199" i="4"/>
  <c r="Q195" i="4"/>
  <c r="Q191" i="4"/>
  <c r="Q187" i="4"/>
  <c r="Q183" i="4"/>
  <c r="Q179" i="4"/>
  <c r="Q175" i="4"/>
  <c r="Q171" i="4"/>
  <c r="Q167" i="4"/>
  <c r="Q163" i="4"/>
  <c r="Q159" i="4"/>
  <c r="Q155" i="4"/>
  <c r="Q151" i="4"/>
  <c r="Q147" i="4"/>
  <c r="Q143" i="4"/>
  <c r="Q139" i="4"/>
  <c r="Q135" i="4"/>
  <c r="Q131" i="4"/>
  <c r="Q127" i="4"/>
  <c r="Q123" i="4"/>
  <c r="Q119" i="4"/>
  <c r="R420" i="4"/>
  <c r="Q420" i="4"/>
  <c r="R418" i="4"/>
  <c r="Q418" i="4"/>
  <c r="R416" i="4"/>
  <c r="Q416" i="4"/>
  <c r="R414" i="4"/>
  <c r="Q414" i="4"/>
  <c r="R412" i="4"/>
  <c r="Q412" i="4"/>
  <c r="R410" i="4"/>
  <c r="Q410" i="4"/>
  <c r="R408" i="4"/>
  <c r="Q408" i="4"/>
  <c r="R406" i="4"/>
  <c r="Q406" i="4"/>
  <c r="R404" i="4"/>
  <c r="Q404" i="4"/>
  <c r="R402" i="4"/>
  <c r="Q402" i="4"/>
  <c r="R400" i="4"/>
  <c r="Q400" i="4"/>
  <c r="R398" i="4"/>
  <c r="Q398" i="4"/>
  <c r="R396" i="4"/>
  <c r="Q396" i="4"/>
  <c r="R394" i="4"/>
  <c r="Q394" i="4"/>
  <c r="R392" i="4"/>
  <c r="Q392" i="4"/>
  <c r="R390" i="4"/>
  <c r="Q390" i="4"/>
  <c r="R388" i="4"/>
  <c r="Q388" i="4"/>
  <c r="R386" i="4"/>
  <c r="Q386" i="4"/>
  <c r="R384" i="4"/>
  <c r="Q384" i="4"/>
  <c r="R382" i="4"/>
  <c r="Q382" i="4"/>
  <c r="R380" i="4"/>
  <c r="Q380" i="4"/>
  <c r="R378" i="4"/>
  <c r="Q378" i="4"/>
  <c r="R376" i="4"/>
  <c r="Q376" i="4"/>
  <c r="R374" i="4"/>
  <c r="Q374" i="4"/>
  <c r="R372" i="4"/>
  <c r="Q372" i="4"/>
  <c r="R370" i="4"/>
  <c r="Q370" i="4"/>
  <c r="R368" i="4"/>
  <c r="Q368" i="4"/>
  <c r="R366" i="4"/>
  <c r="Q366" i="4"/>
  <c r="R364" i="4"/>
  <c r="Q364" i="4"/>
  <c r="R362" i="4"/>
  <c r="Q362" i="4"/>
  <c r="R360" i="4"/>
  <c r="Q360" i="4"/>
  <c r="R358" i="4"/>
  <c r="Q358" i="4"/>
  <c r="R356" i="4"/>
  <c r="Q356" i="4"/>
  <c r="R354" i="4"/>
  <c r="Q354" i="4"/>
  <c r="R352" i="4"/>
  <c r="Q352" i="4"/>
  <c r="R350" i="4"/>
  <c r="Q350" i="4"/>
  <c r="R348" i="4"/>
  <c r="Q348" i="4"/>
  <c r="R346" i="4"/>
  <c r="Q346" i="4"/>
  <c r="R344" i="4"/>
  <c r="Q344" i="4"/>
  <c r="R342" i="4"/>
  <c r="Q342" i="4"/>
  <c r="R340" i="4"/>
  <c r="Q340" i="4"/>
  <c r="R338" i="4"/>
  <c r="Q338" i="4"/>
  <c r="R336" i="4"/>
  <c r="Q336" i="4"/>
  <c r="R334" i="4"/>
  <c r="Q334" i="4"/>
  <c r="R332" i="4"/>
  <c r="Q332" i="4"/>
  <c r="R330" i="4"/>
  <c r="Q330" i="4"/>
  <c r="R328" i="4"/>
  <c r="Q328" i="4"/>
  <c r="R326" i="4"/>
  <c r="Q326" i="4"/>
  <c r="R324" i="4"/>
  <c r="Q324" i="4"/>
  <c r="R322" i="4"/>
  <c r="Q322" i="4"/>
  <c r="R320" i="4"/>
  <c r="Q320" i="4"/>
  <c r="R318" i="4"/>
  <c r="Q318" i="4"/>
  <c r="R316" i="4"/>
  <c r="Q316" i="4"/>
  <c r="R314" i="4"/>
  <c r="Q314" i="4"/>
  <c r="R312" i="4"/>
  <c r="Q312" i="4"/>
  <c r="R310" i="4"/>
  <c r="Q310" i="4"/>
  <c r="R308" i="4"/>
  <c r="Q308" i="4"/>
  <c r="R306" i="4"/>
  <c r="Q306" i="4"/>
  <c r="R304" i="4"/>
  <c r="Q304" i="4"/>
  <c r="R302" i="4"/>
  <c r="Q302" i="4"/>
  <c r="R300" i="4"/>
  <c r="Q300" i="4"/>
  <c r="R298" i="4"/>
  <c r="Q298" i="4"/>
  <c r="R296" i="4"/>
  <c r="Q296" i="4"/>
  <c r="R294" i="4"/>
  <c r="Q294" i="4"/>
  <c r="R292" i="4"/>
  <c r="Q292" i="4"/>
  <c r="R290" i="4"/>
  <c r="Q290" i="4"/>
  <c r="R288" i="4"/>
  <c r="Q288" i="4"/>
  <c r="R286" i="4"/>
  <c r="Q286" i="4"/>
  <c r="R284" i="4"/>
  <c r="Q284" i="4"/>
  <c r="R282" i="4"/>
  <c r="Q282" i="4"/>
  <c r="R280" i="4"/>
  <c r="Q280" i="4"/>
  <c r="R278" i="4"/>
  <c r="Q278" i="4"/>
  <c r="R276" i="4"/>
  <c r="Q276" i="4"/>
  <c r="R274" i="4"/>
  <c r="Q274" i="4"/>
  <c r="R272" i="4"/>
  <c r="Q272" i="4"/>
  <c r="R270" i="4"/>
  <c r="Q270" i="4"/>
  <c r="R268" i="4"/>
  <c r="Q268" i="4"/>
  <c r="R266" i="4"/>
  <c r="Q266" i="4"/>
  <c r="R264" i="4"/>
  <c r="Q264" i="4"/>
  <c r="R262" i="4"/>
  <c r="Q262" i="4"/>
  <c r="R260" i="4"/>
  <c r="Q260" i="4"/>
  <c r="R258" i="4"/>
  <c r="Q258" i="4"/>
  <c r="R256" i="4"/>
  <c r="Q256" i="4"/>
  <c r="R254" i="4"/>
  <c r="Q254" i="4"/>
  <c r="R252" i="4"/>
  <c r="Q252" i="4"/>
  <c r="R250" i="4"/>
  <c r="Q250" i="4"/>
  <c r="R248" i="4"/>
  <c r="Q248" i="4"/>
  <c r="R246" i="4"/>
  <c r="Q246" i="4"/>
  <c r="R244" i="4"/>
  <c r="Q244" i="4"/>
  <c r="R242" i="4"/>
  <c r="Q242" i="4"/>
  <c r="R240" i="4"/>
  <c r="Q240" i="4"/>
  <c r="R238" i="4"/>
  <c r="Q238" i="4"/>
  <c r="R236" i="4"/>
  <c r="Q236" i="4"/>
  <c r="R234" i="4"/>
  <c r="Q234" i="4"/>
  <c r="R232" i="4"/>
  <c r="Q232" i="4"/>
  <c r="R230" i="4"/>
  <c r="Q230" i="4"/>
  <c r="R228" i="4"/>
  <c r="Q228" i="4"/>
  <c r="R226" i="4"/>
  <c r="Q226" i="4"/>
  <c r="R224" i="4"/>
  <c r="Q224" i="4"/>
  <c r="R222" i="4"/>
  <c r="Q222" i="4"/>
  <c r="R220" i="4"/>
  <c r="Q220" i="4"/>
  <c r="R218" i="4"/>
  <c r="Q218" i="4"/>
  <c r="R216" i="4"/>
  <c r="Q216" i="4"/>
  <c r="R214" i="4"/>
  <c r="Q214" i="4"/>
  <c r="R212" i="4"/>
  <c r="Q212" i="4"/>
  <c r="R210" i="4"/>
  <c r="Q210" i="4"/>
  <c r="R208" i="4"/>
  <c r="Q208" i="4"/>
  <c r="R206" i="4"/>
  <c r="Q206" i="4"/>
  <c r="R204" i="4"/>
  <c r="Q204" i="4"/>
  <c r="R202" i="4"/>
  <c r="Q202" i="4"/>
  <c r="R200" i="4"/>
  <c r="Q200" i="4"/>
  <c r="R198" i="4"/>
  <c r="Q198" i="4"/>
  <c r="R196" i="4"/>
  <c r="Q196" i="4"/>
  <c r="R194" i="4"/>
  <c r="Q194" i="4"/>
  <c r="R192" i="4"/>
  <c r="Q192" i="4"/>
  <c r="R190" i="4"/>
  <c r="Q190" i="4"/>
  <c r="R188" i="4"/>
  <c r="Q188" i="4"/>
  <c r="R186" i="4"/>
  <c r="Q186" i="4"/>
  <c r="R184" i="4"/>
  <c r="Q184" i="4"/>
  <c r="R182" i="4"/>
  <c r="Q182" i="4"/>
  <c r="R180" i="4"/>
  <c r="Q180" i="4"/>
  <c r="R178" i="4"/>
  <c r="Q178" i="4"/>
  <c r="R176" i="4"/>
  <c r="Q176" i="4"/>
  <c r="R174" i="4"/>
  <c r="Q174" i="4"/>
  <c r="R172" i="4"/>
  <c r="Q172" i="4"/>
  <c r="R170" i="4"/>
  <c r="Q170" i="4"/>
  <c r="R168" i="4"/>
  <c r="Q168" i="4"/>
  <c r="R166" i="4"/>
  <c r="Q166" i="4"/>
  <c r="R164" i="4"/>
  <c r="Q164" i="4"/>
  <c r="R162" i="4"/>
  <c r="Q162" i="4"/>
  <c r="R160" i="4"/>
  <c r="Q160" i="4"/>
  <c r="R158" i="4"/>
  <c r="Q158" i="4"/>
  <c r="R156" i="4"/>
  <c r="Q156" i="4"/>
  <c r="R154" i="4"/>
  <c r="Q154" i="4"/>
  <c r="R152" i="4"/>
  <c r="Q152" i="4"/>
  <c r="R150" i="4"/>
  <c r="Q150" i="4"/>
  <c r="R148" i="4"/>
  <c r="Q148" i="4"/>
  <c r="R146" i="4"/>
  <c r="Q146" i="4"/>
  <c r="R144" i="4"/>
  <c r="Q144" i="4"/>
  <c r="R142" i="4"/>
  <c r="Q142" i="4"/>
  <c r="R140" i="4"/>
  <c r="Q140" i="4"/>
  <c r="R138" i="4"/>
  <c r="Q138" i="4"/>
  <c r="R136" i="4"/>
  <c r="Q136" i="4"/>
  <c r="R134" i="4"/>
  <c r="Q134" i="4"/>
  <c r="R132" i="4"/>
  <c r="Q132" i="4"/>
  <c r="R130" i="4"/>
  <c r="Q130" i="4"/>
  <c r="R128" i="4"/>
  <c r="Q128" i="4"/>
  <c r="R126" i="4"/>
  <c r="Q126" i="4"/>
  <c r="R124" i="4"/>
  <c r="Q124" i="4"/>
  <c r="R122" i="4"/>
  <c r="Q122" i="4"/>
  <c r="R120" i="4"/>
  <c r="Q120" i="4"/>
  <c r="R118" i="4"/>
  <c r="Q118" i="4"/>
  <c r="R116" i="4"/>
  <c r="Q116" i="4"/>
  <c r="Q497" i="4"/>
  <c r="Q495" i="4"/>
  <c r="Q493" i="4"/>
  <c r="Q491" i="4"/>
  <c r="Q489" i="4"/>
  <c r="Q487" i="4"/>
  <c r="Q485" i="4"/>
  <c r="Q483" i="4"/>
  <c r="Q481" i="4"/>
  <c r="Q479" i="4"/>
  <c r="Q477" i="4"/>
  <c r="Q475" i="4"/>
  <c r="Q473" i="4"/>
  <c r="Q471" i="4"/>
  <c r="Q469" i="4"/>
  <c r="Q467" i="4"/>
  <c r="Q465" i="4"/>
  <c r="Q463" i="4"/>
  <c r="Q461" i="4"/>
  <c r="Q459" i="4"/>
  <c r="Q457" i="4"/>
  <c r="Q455" i="4"/>
  <c r="Q453" i="4"/>
  <c r="Q451" i="4"/>
  <c r="Q449" i="4"/>
  <c r="Q447" i="4"/>
  <c r="Q445" i="4"/>
  <c r="Q443" i="4"/>
  <c r="Q441" i="4"/>
  <c r="Q439" i="4"/>
  <c r="Q437" i="4"/>
  <c r="Q435" i="4"/>
  <c r="Q433" i="4"/>
  <c r="Q431" i="4"/>
  <c r="Q429" i="4"/>
  <c r="Q427" i="4"/>
  <c r="Q425" i="4"/>
  <c r="Q423" i="4"/>
  <c r="Q421" i="4"/>
  <c r="Q417" i="4"/>
  <c r="Q413" i="4"/>
  <c r="Q409" i="4"/>
  <c r="Q405" i="4"/>
  <c r="Q401" i="4"/>
  <c r="Q397" i="4"/>
  <c r="Q393" i="4"/>
  <c r="Q389" i="4"/>
  <c r="Q385" i="4"/>
  <c r="Q381" i="4"/>
  <c r="Q377" i="4"/>
  <c r="Q373" i="4"/>
  <c r="Q369" i="4"/>
  <c r="Q365" i="4"/>
  <c r="Q361" i="4"/>
  <c r="Q357" i="4"/>
  <c r="Q353" i="4"/>
  <c r="Q349" i="4"/>
  <c r="Q345" i="4"/>
  <c r="Q341" i="4"/>
  <c r="Q337" i="4"/>
  <c r="Q333" i="4"/>
  <c r="Q329" i="4"/>
  <c r="Q325" i="4"/>
  <c r="Q321" i="4"/>
  <c r="Q317" i="4"/>
  <c r="Q313" i="4"/>
  <c r="Q309" i="4"/>
  <c r="Q305" i="4"/>
  <c r="Q301" i="4"/>
  <c r="Q297" i="4"/>
  <c r="Q293" i="4"/>
  <c r="Q289" i="4"/>
  <c r="Q285" i="4"/>
  <c r="Q281" i="4"/>
  <c r="Q277" i="4"/>
  <c r="Q273" i="4"/>
  <c r="Q269" i="4"/>
  <c r="Q265" i="4"/>
  <c r="Q261" i="4"/>
  <c r="Q257" i="4"/>
  <c r="Q253" i="4"/>
  <c r="Q249" i="4"/>
  <c r="Q245" i="4"/>
  <c r="Q241" i="4"/>
  <c r="Q237" i="4"/>
  <c r="Q233" i="4"/>
  <c r="Q229" i="4"/>
  <c r="Q225" i="4"/>
  <c r="Q221" i="4"/>
  <c r="Q217" i="4"/>
  <c r="Q213" i="4"/>
  <c r="Q209" i="4"/>
  <c r="Q205" i="4"/>
  <c r="Q201" i="4"/>
  <c r="Q197" i="4"/>
  <c r="Q193" i="4"/>
  <c r="Q189" i="4"/>
  <c r="Q185" i="4"/>
  <c r="Q181" i="4"/>
  <c r="Q177" i="4"/>
  <c r="Q173" i="4"/>
  <c r="Q169" i="4"/>
  <c r="Q165" i="4"/>
  <c r="Q161" i="4"/>
  <c r="Q157" i="4"/>
  <c r="Q153" i="4"/>
  <c r="Q149" i="4"/>
  <c r="Q145" i="4"/>
  <c r="Q141" i="4"/>
  <c r="Q137" i="4"/>
  <c r="Q133" i="4"/>
  <c r="Q129" i="4"/>
  <c r="Q125" i="4"/>
  <c r="Q121" i="4"/>
  <c r="Q117" i="4"/>
  <c r="C16" i="1"/>
  <c r="C15" i="1"/>
  <c r="C14" i="1"/>
  <c r="C13" i="1"/>
  <c r="C12" i="1"/>
  <c r="C11" i="1"/>
  <c r="C10" i="1"/>
  <c r="K2" i="1"/>
  <c r="K32" i="1" s="1"/>
  <c r="C9" i="1"/>
  <c r="C52" i="7" l="1"/>
  <c r="C53" i="7" s="1"/>
  <c r="A24" i="7"/>
  <c r="C4" i="7"/>
  <c r="I8" i="1"/>
  <c r="C56" i="7" s="1"/>
  <c r="I14" i="1"/>
  <c r="C5" i="7" l="1"/>
  <c r="H29" i="1" s="1"/>
  <c r="B15" i="7"/>
  <c r="B17" i="7"/>
  <c r="B19" i="7"/>
  <c r="B21" i="7"/>
  <c r="B23" i="7"/>
  <c r="B14" i="7"/>
  <c r="B16" i="7"/>
  <c r="B18" i="7"/>
  <c r="B20" i="7"/>
  <c r="B22" i="7"/>
  <c r="B24" i="7"/>
  <c r="C57" i="7"/>
  <c r="C58" i="7" s="1"/>
  <c r="F67" i="7" s="1"/>
  <c r="F64" i="7" s="1"/>
  <c r="H64" i="7" s="1"/>
  <c r="H67" i="7" s="1"/>
  <c r="I10" i="1" s="1"/>
  <c r="I13" i="1"/>
  <c r="H22" i="1" l="1"/>
  <c r="H26" i="1"/>
  <c r="H24" i="1"/>
  <c r="H23" i="1"/>
  <c r="C16" i="7"/>
  <c r="C18" i="7"/>
  <c r="C20" i="7"/>
  <c r="C22" i="7"/>
  <c r="C24" i="7"/>
  <c r="C15" i="7"/>
  <c r="C17" i="7"/>
  <c r="C19" i="7"/>
  <c r="C21" i="7"/>
  <c r="C23" i="7"/>
  <c r="C14" i="7"/>
  <c r="H30" i="1"/>
  <c r="H25" i="1"/>
  <c r="H27" i="1"/>
  <c r="H28" i="1"/>
  <c r="H21" i="1"/>
  <c r="G64" i="7"/>
  <c r="I64" i="7" s="1"/>
  <c r="I67" i="7" s="1"/>
  <c r="G67" i="7" l="1"/>
</calcChain>
</file>

<file path=xl/comments1.xml><?xml version="1.0" encoding="utf-8"?>
<comments xmlns="http://schemas.openxmlformats.org/spreadsheetml/2006/main">
  <authors>
    <author>DECAVELE Baptiste (SAFRAN LANDING SYSTEMS MOL)</author>
  </authors>
  <commentList>
    <comment ref="N11" authorId="0">
      <text>
        <r>
          <rPr>
            <b/>
            <sz val="9"/>
            <color indexed="81"/>
            <rFont val="Tahoma"/>
            <family val="2"/>
          </rPr>
          <t>Quand on lance Editer PV toutes les données inscrites sur le PV s'effacent</t>
        </r>
      </text>
    </comment>
  </commentList>
</comments>
</file>

<file path=xl/sharedStrings.xml><?xml version="1.0" encoding="utf-8"?>
<sst xmlns="http://schemas.openxmlformats.org/spreadsheetml/2006/main" count="39" uniqueCount="19">
  <si>
    <t>Marquage</t>
  </si>
  <si>
    <t>08</t>
  </si>
  <si>
    <t>Type</t>
  </si>
  <si>
    <t>N° série</t>
  </si>
  <si>
    <t>/</t>
  </si>
  <si>
    <t>:</t>
  </si>
  <si>
    <t>XXXXX1</t>
  </si>
  <si>
    <t>XXXXX2</t>
  </si>
  <si>
    <t>DN (mm)</t>
  </si>
  <si>
    <t>Lignes de tests à ne pas modifier</t>
  </si>
  <si>
    <t/>
  </si>
  <si>
    <t xml:space="preserve"> </t>
  </si>
  <si>
    <t>Incertitudes</t>
  </si>
  <si>
    <t>TOL1</t>
  </si>
  <si>
    <t>TOL2</t>
  </si>
  <si>
    <t>XXXXXXX</t>
  </si>
  <si>
    <t>X</t>
  </si>
  <si>
    <t>XX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</si>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</sst>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0"/>
    <numFmt numFmtId="165" formatCode="0.00000"/>
    <numFmt numFmtId="166" formatCode="0.000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Verdana"/>
      <family val="2"/>
    </font>
    <font>
      <sz val="1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color rgb="FF000000"/>
      <name val="Calibri"/>
      <family val="2"/>
    </font>
    <font>
      <sz val="11"/>
      <color rgb="FF006100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006100"/>
      <name val="Calibri"/>
      <family val="2"/>
      <scheme val="minor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6EFCE"/>
      </patternFill>
    </fill>
  </fills>
  <borders count="4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rgb="FFFF0000"/>
      </left>
      <right style="thick">
        <color rgb="FFFF0000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ck">
        <color rgb="FFFF0000"/>
      </left>
      <right style="thick">
        <color rgb="FFFF0000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</borders>
  <cellStyleXfs count="2">
    <xf numFmtId="0" fontId="0" fillId="0" borderId="0"/>
    <xf numFmtId="0" fontId="6" fillId="6" borderId="0" applyNumberFormat="0" applyBorder="0" applyAlignment="0" applyProtection="0"/>
  </cellStyleXfs>
  <cellXfs count="90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2" fillId="2" borderId="7" xfId="0" applyFont="1" applyFill="1" applyBorder="1" applyAlignment="1">
      <alignment horizontal="left" vertical="center"/>
    </xf>
    <xf numFmtId="49" fontId="0" fillId="0" borderId="0" xfId="0" applyNumberFormat="1"/>
    <xf numFmtId="0" fontId="0" fillId="0" borderId="11" xfId="0" applyBorder="1" applyAlignment="1">
      <alignment horizontal="left" vertical="center"/>
    </xf>
    <xf numFmtId="0" fontId="1" fillId="0" borderId="0" xfId="0" applyFont="1" applyAlignment="1">
      <alignment vertical="center"/>
    </xf>
    <xf numFmtId="0" fontId="0" fillId="3" borderId="0" xfId="0" applyFill="1" applyAlignment="1">
      <alignment horizontal="center" vertical="center"/>
    </xf>
    <xf numFmtId="10" fontId="0" fillId="3" borderId="0" xfId="0" applyNumberFormat="1" applyFill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7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3" fillId="0" borderId="16" xfId="0" applyNumberFormat="1" applyFont="1" applyBorder="1" applyAlignment="1">
      <alignment horizontal="left" vertical="center"/>
    </xf>
    <xf numFmtId="0" fontId="3" fillId="0" borderId="17" xfId="0" applyNumberFormat="1" applyFont="1" applyBorder="1" applyAlignment="1">
      <alignment horizontal="left" vertical="center"/>
    </xf>
    <xf numFmtId="0" fontId="3" fillId="0" borderId="18" xfId="0" applyNumberFormat="1" applyFont="1" applyBorder="1" applyAlignment="1">
      <alignment horizontal="left" vertical="center"/>
    </xf>
    <xf numFmtId="0" fontId="1" fillId="5" borderId="13" xfId="0" applyFont="1" applyFill="1" applyBorder="1" applyAlignment="1">
      <alignment horizontal="left" vertical="center"/>
    </xf>
    <xf numFmtId="0" fontId="1" fillId="5" borderId="14" xfId="0" applyFont="1" applyFill="1" applyBorder="1" applyAlignment="1">
      <alignment horizontal="left" vertical="center"/>
    </xf>
    <xf numFmtId="0" fontId="1" fillId="5" borderId="15" xfId="0" applyFont="1" applyFill="1" applyBorder="1" applyAlignment="1">
      <alignment horizontal="left" vertical="center"/>
    </xf>
    <xf numFmtId="0" fontId="1" fillId="5" borderId="19" xfId="0" applyFont="1" applyFill="1" applyBorder="1" applyAlignment="1">
      <alignment horizontal="left" vertical="center"/>
    </xf>
    <xf numFmtId="0" fontId="0" fillId="0" borderId="25" xfId="0" applyBorder="1"/>
    <xf numFmtId="0" fontId="0" fillId="0" borderId="24" xfId="0" applyBorder="1"/>
    <xf numFmtId="0" fontId="1" fillId="3" borderId="28" xfId="0" applyFont="1" applyFill="1" applyBorder="1"/>
    <xf numFmtId="0" fontId="0" fillId="0" borderId="29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30" xfId="0" applyBorder="1" applyAlignment="1">
      <alignment vertical="center"/>
    </xf>
    <xf numFmtId="0" fontId="0" fillId="0" borderId="26" xfId="0" applyBorder="1" applyAlignment="1">
      <alignment vertical="center"/>
    </xf>
    <xf numFmtId="11" fontId="0" fillId="0" borderId="27" xfId="0" applyNumberFormat="1" applyBorder="1" applyAlignment="1">
      <alignment vertical="center"/>
    </xf>
    <xf numFmtId="11" fontId="0" fillId="0" borderId="30" xfId="0" applyNumberFormat="1" applyBorder="1" applyAlignment="1">
      <alignment vertical="center"/>
    </xf>
    <xf numFmtId="11" fontId="0" fillId="0" borderId="26" xfId="0" applyNumberFormat="1" applyBorder="1" applyAlignment="1">
      <alignment vertical="center"/>
    </xf>
    <xf numFmtId="165" fontId="0" fillId="0" borderId="27" xfId="0" applyNumberFormat="1" applyBorder="1" applyAlignment="1">
      <alignment vertical="center"/>
    </xf>
    <xf numFmtId="0" fontId="1" fillId="0" borderId="0" xfId="0" applyFont="1"/>
    <xf numFmtId="0" fontId="4" fillId="0" borderId="0" xfId="0" applyFont="1"/>
    <xf numFmtId="0" fontId="0" fillId="0" borderId="0" xfId="0"/>
    <xf numFmtId="0" fontId="0" fillId="0" borderId="0" xfId="0"/>
    <xf numFmtId="0" fontId="6" fillId="6" borderId="0" xfId="1"/>
    <xf numFmtId="166" fontId="6" fillId="6" borderId="0" xfId="1" applyNumberFormat="1"/>
    <xf numFmtId="0" fontId="0" fillId="0" borderId="0" xfId="0" applyAlignment="1">
      <alignment horizontal="left"/>
    </xf>
    <xf numFmtId="1" fontId="6" fillId="6" borderId="0" xfId="1" applyNumberFormat="1"/>
    <xf numFmtId="1" fontId="0" fillId="0" borderId="0" xfId="0" applyNumberFormat="1"/>
    <xf numFmtId="0" fontId="0" fillId="0" borderId="39" xfId="0" applyBorder="1"/>
    <xf numFmtId="0" fontId="0" fillId="0" borderId="40" xfId="0" applyBorder="1"/>
    <xf numFmtId="0" fontId="8" fillId="6" borderId="40" xfId="1" applyFont="1" applyBorder="1"/>
    <xf numFmtId="164" fontId="8" fillId="6" borderId="40" xfId="1" applyNumberFormat="1" applyFont="1" applyBorder="1"/>
    <xf numFmtId="0" fontId="0" fillId="0" borderId="41" xfId="0" applyBorder="1"/>
    <xf numFmtId="164" fontId="8" fillId="6" borderId="42" xfId="1" applyNumberFormat="1" applyFont="1" applyBorder="1"/>
    <xf numFmtId="0" fontId="0" fillId="0" borderId="23" xfId="0" applyBorder="1"/>
    <xf numFmtId="166" fontId="0" fillId="0" borderId="44" xfId="0" applyNumberFormat="1" applyBorder="1"/>
    <xf numFmtId="166" fontId="0" fillId="0" borderId="45" xfId="0" applyNumberFormat="1" applyBorder="1"/>
    <xf numFmtId="2" fontId="8" fillId="6" borderId="45" xfId="1" applyNumberFormat="1" applyFont="1" applyBorder="1"/>
    <xf numFmtId="2" fontId="0" fillId="0" borderId="46" xfId="0" applyNumberFormat="1" applyBorder="1"/>
    <xf numFmtId="2" fontId="8" fillId="6" borderId="47" xfId="1" applyNumberFormat="1" applyFont="1" applyBorder="1"/>
    <xf numFmtId="2" fontId="0" fillId="0" borderId="4" xfId="0" applyNumberFormat="1" applyBorder="1"/>
    <xf numFmtId="0" fontId="0" fillId="0" borderId="0" xfId="0"/>
    <xf numFmtId="0" fontId="0" fillId="0" borderId="0" xfId="0"/>
    <xf numFmtId="0" fontId="0" fillId="0" borderId="0" xfId="0"/>
    <xf numFmtId="0" fontId="1" fillId="4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4" borderId="20" xfId="0" applyFont="1" applyFill="1" applyBorder="1" applyAlignment="1">
      <alignment horizontal="center"/>
    </xf>
    <xf numFmtId="0" fontId="1" fillId="4" borderId="21" xfId="0" applyFont="1" applyFill="1" applyBorder="1" applyAlignment="1">
      <alignment horizontal="center"/>
    </xf>
    <xf numFmtId="0" fontId="1" fillId="4" borderId="22" xfId="0" applyFont="1" applyFill="1" applyBorder="1" applyAlignment="1">
      <alignment horizontal="center"/>
    </xf>
    <xf numFmtId="0" fontId="6" fillId="6" borderId="0" xfId="1" applyAlignment="1">
      <alignment horizontal="left"/>
    </xf>
    <xf numFmtId="0" fontId="0" fillId="0" borderId="0" xfId="0" applyAlignment="1">
      <alignment horizontal="left"/>
    </xf>
    <xf numFmtId="0" fontId="0" fillId="0" borderId="31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7" fillId="0" borderId="32" xfId="0" applyFont="1" applyBorder="1" applyAlignment="1">
      <alignment horizontal="center" wrapText="1"/>
    </xf>
    <xf numFmtId="0" fontId="7" fillId="0" borderId="9" xfId="0" applyFont="1" applyBorder="1" applyAlignment="1">
      <alignment horizontal="center" wrapText="1"/>
    </xf>
    <xf numFmtId="0" fontId="8" fillId="6" borderId="32" xfId="1" applyFont="1" applyBorder="1" applyAlignment="1">
      <alignment horizontal="center" wrapText="1"/>
    </xf>
    <xf numFmtId="0" fontId="8" fillId="6" borderId="9" xfId="1" applyFont="1" applyBorder="1" applyAlignment="1">
      <alignment horizontal="center" wrapText="1"/>
    </xf>
    <xf numFmtId="0" fontId="8" fillId="6" borderId="32" xfId="1" applyFont="1" applyBorder="1" applyAlignment="1">
      <alignment horizontal="center" vertical="center" wrapText="1"/>
    </xf>
    <xf numFmtId="0" fontId="8" fillId="6" borderId="9" xfId="1" applyFont="1" applyBorder="1" applyAlignment="1">
      <alignment horizontal="center" vertical="center" wrapText="1"/>
    </xf>
    <xf numFmtId="0" fontId="7" fillId="0" borderId="33" xfId="0" applyFont="1" applyBorder="1" applyAlignment="1">
      <alignment horizontal="center" vertical="center" wrapText="1"/>
    </xf>
    <xf numFmtId="0" fontId="7" fillId="0" borderId="36" xfId="0" applyFont="1" applyBorder="1" applyAlignment="1">
      <alignment horizontal="center" vertical="center" wrapText="1"/>
    </xf>
    <xf numFmtId="0" fontId="8" fillId="6" borderId="34" xfId="1" applyFont="1" applyBorder="1" applyAlignment="1">
      <alignment horizontal="center" vertical="center" wrapText="1"/>
    </xf>
    <xf numFmtId="0" fontId="8" fillId="6" borderId="37" xfId="1" applyFont="1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0" fillId="0" borderId="38" xfId="0" applyBorder="1" applyAlignment="1">
      <alignment horizontal="center" vertical="center" wrapText="1"/>
    </xf>
    <xf numFmtId="0" fontId="7" fillId="0" borderId="32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8" fillId="6" borderId="43" xfId="1" applyFont="1" applyBorder="1" applyAlignment="1">
      <alignment horizontal="center" vertical="center" wrapText="1"/>
    </xf>
  </cellXfs>
  <cellStyles count="2"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361950</xdr:colOff>
          <xdr:row>11</xdr:row>
          <xdr:rowOff>104775</xdr:rowOff>
        </xdr:from>
        <xdr:to>
          <xdr:col>15</xdr:col>
          <xdr:colOff>504825</xdr:colOff>
          <xdr:row>15</xdr:row>
          <xdr:rowOff>57150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00B050"/>
  </sheetPr>
  <dimension ref="A1:W32"/>
  <sheetViews>
    <sheetView tabSelected="1" zoomScaleNormal="100" workbookViewId="0">
      <selection activeCell="E34" sqref="E34"/>
    </sheetView>
  </sheetViews>
  <sheetFormatPr baseColWidth="10" defaultRowHeight="15" x14ac:dyDescent="0.25"/>
  <cols>
    <col min="1" max="2" width="11.42578125" customWidth="1"/>
    <col min="4" max="5" width="11.42578125" customWidth="1"/>
    <col min="15" max="15" width="15.5703125" bestFit="1" customWidth="1"/>
    <col min="16" max="16" width="16.28515625" bestFit="1" customWidth="1"/>
  </cols>
  <sheetData>
    <row r="1" spans="1:23" x14ac:dyDescent="0.25">
      <c r="A1" s="61"/>
      <c r="B1" s="61"/>
      <c r="C1" s="61"/>
      <c r="D1" s="61"/>
      <c r="E1" s="61"/>
      <c r="F1" s="61"/>
      <c r="G1" s="61"/>
      <c r="H1" s="61"/>
      <c r="I1" s="61"/>
      <c r="J1" s="61"/>
      <c r="K1" s="61"/>
    </row>
    <row r="2" spans="1:23" x14ac:dyDescent="0.25">
      <c r="A2" s="61"/>
      <c r="B2" s="61"/>
      <c r="C2" s="61"/>
      <c r="D2" s="61"/>
      <c r="E2" s="61"/>
      <c r="F2" s="61"/>
      <c r="G2" s="61"/>
      <c r="H2" s="61"/>
      <c r="I2" s="61"/>
      <c r="J2" s="61"/>
      <c r="K2" s="61">
        <f ca="1">TODAY()</f>
        <v>43255</v>
      </c>
    </row>
    <row r="3" spans="1:23" ht="15" customHeight="1" x14ac:dyDescent="0.25">
      <c r="A3" s="61"/>
      <c r="B3" s="61"/>
      <c r="C3" s="61"/>
      <c r="D3" s="61"/>
      <c r="E3" s="62"/>
      <c r="F3" s="62"/>
      <c r="G3" s="62"/>
      <c r="H3" s="62"/>
      <c r="I3" s="62"/>
      <c r="J3" s="62"/>
      <c r="K3" s="61"/>
    </row>
    <row r="4" spans="1:23" ht="15.75" customHeight="1" x14ac:dyDescent="0.25">
      <c r="A4" s="61"/>
      <c r="B4" s="61"/>
      <c r="C4" s="61"/>
      <c r="D4" s="61"/>
      <c r="E4" s="62"/>
      <c r="F4" s="62"/>
      <c r="G4" s="62"/>
      <c r="H4" s="62"/>
      <c r="I4" s="62"/>
      <c r="J4" s="62"/>
      <c r="K4" s="61"/>
      <c r="R4" s="62"/>
      <c r="S4" s="62"/>
      <c r="T4" s="62"/>
      <c r="U4" s="62"/>
      <c r="V4" s="62"/>
      <c r="W4" s="62"/>
    </row>
    <row r="5" spans="1:23" x14ac:dyDescent="0.25">
      <c r="A5" s="61"/>
      <c r="B5" s="61"/>
      <c r="C5" s="61"/>
      <c r="D5" s="61"/>
      <c r="E5" s="61"/>
      <c r="F5" s="61"/>
      <c r="G5" s="61"/>
      <c r="H5" s="61"/>
      <c r="I5" s="61"/>
      <c r="J5" s="61"/>
      <c r="K5" s="61"/>
      <c r="R5" s="62"/>
      <c r="S5" s="62"/>
      <c r="T5" s="62"/>
      <c r="U5" s="62"/>
      <c r="V5" s="62"/>
      <c r="W5" s="62"/>
    </row>
    <row r="6" spans="1:23" x14ac:dyDescent="0.25">
      <c r="A6" s="61"/>
      <c r="B6" s="61"/>
      <c r="C6" s="61"/>
      <c r="D6" s="61"/>
      <c r="E6" s="61"/>
      <c r="F6" s="61"/>
      <c r="G6" s="61"/>
      <c r="H6" s="61"/>
      <c r="I6" s="61"/>
      <c r="J6" s="61"/>
      <c r="K6" s="61"/>
      <c r="R6" s="7"/>
    </row>
    <row r="7" spans="1:23" x14ac:dyDescent="0.25">
      <c r="A7" s="62"/>
      <c r="B7" s="62"/>
      <c r="C7" s="62"/>
      <c r="D7" s="61"/>
      <c r="E7" s="61"/>
      <c r="F7" s="61"/>
      <c r="G7" s="62"/>
      <c r="H7" s="62"/>
      <c r="I7" s="61"/>
      <c r="J7" s="61"/>
      <c r="K7" s="61"/>
    </row>
    <row r="8" spans="1:23" x14ac:dyDescent="0.25">
      <c r="A8" s="61"/>
      <c r="B8" s="61" t="s">
        <v>5</v>
      </c>
      <c r="C8" s="61"/>
      <c r="D8" s="61"/>
      <c r="E8" s="61"/>
      <c r="F8" s="61"/>
      <c r="G8" s="61"/>
      <c r="H8" s="61" t="s">
        <v>5</v>
      </c>
      <c r="I8" s="61" t="e">
        <f>VLOOKUP(C8,'Débitmètres du site'!A4:Q498,17,FALSE)</f>
        <v>#N/A</v>
      </c>
      <c r="J8" s="61"/>
      <c r="K8" s="61"/>
    </row>
    <row r="9" spans="1:23" x14ac:dyDescent="0.25">
      <c r="A9" s="61"/>
      <c r="B9" s="61" t="s">
        <v>5</v>
      </c>
      <c r="C9" s="61" t="e">
        <f>VLOOKUP(C8,'Débitmètres du site'!A4:P498,2,FALSE)</f>
        <v>#N/A</v>
      </c>
      <c r="D9" s="61"/>
      <c r="E9" s="61"/>
      <c r="F9" s="61"/>
      <c r="G9" s="61"/>
      <c r="H9" s="61" t="s">
        <v>5</v>
      </c>
      <c r="I9" s="61"/>
      <c r="J9" s="61"/>
      <c r="K9" s="61"/>
    </row>
    <row r="10" spans="1:23" x14ac:dyDescent="0.25">
      <c r="A10" s="61"/>
      <c r="B10" s="61" t="s">
        <v>5</v>
      </c>
      <c r="C10" s="61" t="e">
        <f>VLOOKUP(C8,'Débitmètres du site'!A4:P498,11,FALSE)</f>
        <v>#N/A</v>
      </c>
      <c r="D10" s="61"/>
      <c r="E10" s="61"/>
      <c r="F10" s="61"/>
      <c r="G10" s="61"/>
      <c r="H10" s="61" t="s">
        <v>5</v>
      </c>
      <c r="I10" s="61" t="e">
        <f>'Tests pour macro'!H67</f>
        <v>#VALUE!</v>
      </c>
      <c r="J10" s="61"/>
      <c r="K10" s="61"/>
    </row>
    <row r="11" spans="1:23" x14ac:dyDescent="0.25">
      <c r="A11" s="61"/>
      <c r="B11" s="61" t="s">
        <v>5</v>
      </c>
      <c r="C11" s="61" t="e">
        <f>VLOOKUP(C8,'Débitmètres du site'!A4:P498,12,FALSE)</f>
        <v>#N/A</v>
      </c>
      <c r="D11" s="61"/>
      <c r="E11" s="61"/>
      <c r="F11" s="61"/>
      <c r="G11" s="61"/>
      <c r="H11" s="61" t="s">
        <v>5</v>
      </c>
      <c r="I11" s="61"/>
      <c r="J11" s="61"/>
      <c r="K11" s="61"/>
    </row>
    <row r="12" spans="1:23" x14ac:dyDescent="0.25">
      <c r="A12" s="61"/>
      <c r="B12" s="61" t="s">
        <v>5</v>
      </c>
      <c r="C12" s="61" t="e">
        <f>VLOOKUP(C8,'Débitmètres du site'!A4:P498,6,FALSE)</f>
        <v>#N/A</v>
      </c>
      <c r="D12" s="61"/>
      <c r="E12" s="61"/>
      <c r="F12" s="61"/>
      <c r="G12" s="61"/>
      <c r="H12" s="61" t="s">
        <v>5</v>
      </c>
      <c r="I12" s="61"/>
      <c r="J12" s="61"/>
      <c r="K12" s="61"/>
    </row>
    <row r="13" spans="1:23" x14ac:dyDescent="0.25">
      <c r="A13" s="61"/>
      <c r="B13" s="61" t="s">
        <v>5</v>
      </c>
      <c r="C13" s="61" t="e">
        <f>VLOOKUP(C8,'Débitmètres du site'!A4:P498,4,FALSE)</f>
        <v>#N/A</v>
      </c>
      <c r="D13" s="61"/>
      <c r="E13" s="61"/>
      <c r="F13" s="61"/>
      <c r="G13" s="61"/>
      <c r="H13" s="61" t="s">
        <v>5</v>
      </c>
      <c r="I13" s="61" t="e">
        <f>VLOOKUP(C8,'Débitmètres du site'!A4:R498,18,FALSE)</f>
        <v>#N/A</v>
      </c>
      <c r="J13" s="61"/>
      <c r="K13" s="61"/>
    </row>
    <row r="14" spans="1:23" x14ac:dyDescent="0.25">
      <c r="A14" s="61"/>
      <c r="B14" s="61" t="s">
        <v>5</v>
      </c>
      <c r="C14" s="61" t="e">
        <f>VLOOKUP(C8,'Débitmètres du site'!A4:P498,5,FALSE)</f>
        <v>#N/A</v>
      </c>
      <c r="D14" s="61"/>
      <c r="E14" s="61"/>
      <c r="F14" s="61"/>
      <c r="G14" s="61"/>
      <c r="H14" s="61" t="s">
        <v>5</v>
      </c>
      <c r="I14" s="61" t="e">
        <f>VLOOKUP(C8,'Débitmètres du site'!A4:P498,16,FALSE)</f>
        <v>#N/A</v>
      </c>
      <c r="J14" s="61"/>
      <c r="K14" s="61"/>
    </row>
    <row r="15" spans="1:23" x14ac:dyDescent="0.25">
      <c r="A15" s="61"/>
      <c r="B15" s="61" t="s">
        <v>5</v>
      </c>
      <c r="C15" s="61" t="e">
        <f>VLOOKUP(C8,'Débitmètres du site'!A4:P498,8,FALSE)</f>
        <v>#N/A</v>
      </c>
      <c r="D15" s="61"/>
      <c r="E15" s="61"/>
      <c r="F15" s="61"/>
      <c r="G15" s="61"/>
      <c r="H15" s="61" t="s">
        <v>5</v>
      </c>
      <c r="I15" s="61"/>
      <c r="J15" s="61"/>
      <c r="K15" s="61"/>
    </row>
    <row r="16" spans="1:23" x14ac:dyDescent="0.25">
      <c r="A16" s="61"/>
      <c r="B16" s="61" t="s">
        <v>5</v>
      </c>
      <c r="C16" s="61" t="e">
        <f>VLOOKUP(C8,'Débitmètres du site'!A4:P498,9,FALSE)</f>
        <v>#N/A</v>
      </c>
      <c r="D16" s="61"/>
      <c r="E16" s="61"/>
      <c r="F16" s="61"/>
      <c r="G16" s="61"/>
      <c r="H16" s="61"/>
      <c r="I16" s="61"/>
      <c r="J16" s="61"/>
      <c r="K16" s="61"/>
    </row>
    <row r="17" spans="1:13" x14ac:dyDescent="0.25">
      <c r="A17" s="61"/>
      <c r="B17" s="61"/>
      <c r="C17" s="61"/>
      <c r="D17" s="61"/>
      <c r="E17" s="61"/>
      <c r="F17" s="61"/>
      <c r="G17" s="61"/>
      <c r="H17" s="61"/>
      <c r="I17" s="61"/>
      <c r="J17" s="61"/>
      <c r="K17" s="61"/>
    </row>
    <row r="18" spans="1:13" ht="15" customHeight="1" x14ac:dyDescent="0.25">
      <c r="A18" s="62"/>
      <c r="B18" s="62"/>
      <c r="C18" s="62"/>
      <c r="D18" s="62"/>
      <c r="E18" s="62"/>
      <c r="F18" s="62"/>
      <c r="G18" s="62"/>
      <c r="H18" s="62"/>
      <c r="I18" s="62"/>
      <c r="J18" s="62"/>
      <c r="K18" s="61"/>
    </row>
    <row r="19" spans="1:13" x14ac:dyDescent="0.25">
      <c r="A19" s="62"/>
      <c r="B19" s="62"/>
      <c r="C19" s="62"/>
      <c r="D19" s="62"/>
      <c r="E19" s="62"/>
      <c r="F19" s="62"/>
      <c r="G19" s="62"/>
      <c r="H19" s="62"/>
      <c r="I19" s="62"/>
      <c r="J19" s="62"/>
      <c r="K19" s="61"/>
    </row>
    <row r="20" spans="1:13" x14ac:dyDescent="0.25">
      <c r="A20" s="61"/>
      <c r="B20" s="61"/>
      <c r="C20" s="61"/>
      <c r="D20" s="61">
        <v>0</v>
      </c>
      <c r="E20" s="61"/>
      <c r="F20" s="61"/>
      <c r="G20" s="61">
        <f>F20-E20</f>
        <v>0</v>
      </c>
      <c r="H20" s="61" t="s">
        <v>4</v>
      </c>
      <c r="I20" s="61"/>
      <c r="J20" s="61"/>
      <c r="K20" s="61"/>
    </row>
    <row r="21" spans="1:13" x14ac:dyDescent="0.25">
      <c r="A21" s="61"/>
      <c r="B21" s="61"/>
      <c r="C21" s="61"/>
      <c r="D21" s="61">
        <v>1</v>
      </c>
      <c r="E21" s="61"/>
      <c r="F21" s="61"/>
      <c r="G21" s="61">
        <f t="shared" ref="G21:G30" si="0">F21-E21</f>
        <v>0</v>
      </c>
      <c r="H21" s="61" t="e">
        <f>IF(G21&gt;'Tests pour macro'!$C$5,IF(G21&lt;'Tests pour macro'!$C$4,"C","NC"),NC)</f>
        <v>#N/A</v>
      </c>
      <c r="I21" s="61"/>
      <c r="J21" s="61"/>
      <c r="K21" s="61"/>
    </row>
    <row r="22" spans="1:13" x14ac:dyDescent="0.25">
      <c r="A22" s="61"/>
      <c r="B22" s="61"/>
      <c r="C22" s="61"/>
      <c r="D22" s="61">
        <v>2</v>
      </c>
      <c r="E22" s="61"/>
      <c r="F22" s="61"/>
      <c r="G22" s="61">
        <f t="shared" si="0"/>
        <v>0</v>
      </c>
      <c r="H22" s="61" t="e">
        <f>IF(G22&gt;'Tests pour macro'!$C$5,IF(G22&lt;'Tests pour macro'!$C$4,"C","NC"),NC)</f>
        <v>#N/A</v>
      </c>
      <c r="I22" s="61"/>
      <c r="J22" s="61"/>
      <c r="K22" s="61"/>
    </row>
    <row r="23" spans="1:13" x14ac:dyDescent="0.25">
      <c r="A23" s="61"/>
      <c r="B23" s="61"/>
      <c r="C23" s="61"/>
      <c r="D23" s="61">
        <v>3</v>
      </c>
      <c r="E23" s="61"/>
      <c r="F23" s="61"/>
      <c r="G23" s="61">
        <f t="shared" si="0"/>
        <v>0</v>
      </c>
      <c r="H23" s="61" t="e">
        <f>IF(G23&gt;'Tests pour macro'!$C$5,IF(G23&lt;'Tests pour macro'!$C$4,"C","NC"),NC)</f>
        <v>#N/A</v>
      </c>
      <c r="I23" s="61"/>
      <c r="J23" s="61"/>
      <c r="K23" s="61"/>
    </row>
    <row r="24" spans="1:13" x14ac:dyDescent="0.25">
      <c r="A24" s="61"/>
      <c r="B24" s="61"/>
      <c r="C24" s="61"/>
      <c r="D24" s="61">
        <v>4</v>
      </c>
      <c r="E24" s="61"/>
      <c r="F24" s="61"/>
      <c r="G24" s="61">
        <f t="shared" si="0"/>
        <v>0</v>
      </c>
      <c r="H24" s="61" t="e">
        <f>IF(G24&gt;'Tests pour macro'!$C$5,IF(G24&lt;'Tests pour macro'!$C$4,"C","NC"),NC)</f>
        <v>#N/A</v>
      </c>
      <c r="I24" s="61"/>
      <c r="J24" s="61"/>
      <c r="K24" s="61"/>
    </row>
    <row r="25" spans="1:13" x14ac:dyDescent="0.25">
      <c r="A25" s="61"/>
      <c r="B25" s="61"/>
      <c r="C25" s="61"/>
      <c r="D25" s="61">
        <v>5</v>
      </c>
      <c r="E25" s="61"/>
      <c r="F25" s="61"/>
      <c r="G25" s="61">
        <f t="shared" si="0"/>
        <v>0</v>
      </c>
      <c r="H25" s="61" t="e">
        <f>IF(G25&gt;'Tests pour macro'!$C$5,IF(G25&lt;'Tests pour macro'!$C$4,"C","NC"),NC)</f>
        <v>#N/A</v>
      </c>
      <c r="I25" s="61"/>
      <c r="J25" s="61"/>
      <c r="K25" s="61"/>
    </row>
    <row r="26" spans="1:13" x14ac:dyDescent="0.25">
      <c r="A26" s="61"/>
      <c r="B26" s="61"/>
      <c r="C26" s="61"/>
      <c r="D26" s="61">
        <v>6</v>
      </c>
      <c r="E26" s="61"/>
      <c r="F26" s="61"/>
      <c r="G26" s="61">
        <f t="shared" si="0"/>
        <v>0</v>
      </c>
      <c r="H26" s="61" t="e">
        <f>IF(G26&gt;'Tests pour macro'!$C$5,IF(G26&lt;'Tests pour macro'!$C$4,"C","NC"),NC)</f>
        <v>#N/A</v>
      </c>
      <c r="I26" s="61"/>
      <c r="J26" s="61"/>
      <c r="K26" s="61"/>
      <c r="M26" s="40"/>
    </row>
    <row r="27" spans="1:13" x14ac:dyDescent="0.25">
      <c r="A27" s="61"/>
      <c r="B27" s="61"/>
      <c r="C27" s="61"/>
      <c r="D27" s="61">
        <v>7</v>
      </c>
      <c r="E27" s="61"/>
      <c r="F27" s="61"/>
      <c r="G27" s="61">
        <f t="shared" si="0"/>
        <v>0</v>
      </c>
      <c r="H27" s="61" t="e">
        <f>IF(G27&gt;'Tests pour macro'!$C$5,IF(G27&lt;'Tests pour macro'!$C$4,"C","NC"),NC)</f>
        <v>#N/A</v>
      </c>
      <c r="I27" s="61"/>
      <c r="J27" s="61"/>
      <c r="K27" s="61"/>
      <c r="M27" s="40"/>
    </row>
    <row r="28" spans="1:13" x14ac:dyDescent="0.25">
      <c r="A28" s="61"/>
      <c r="B28" s="61"/>
      <c r="C28" s="61"/>
      <c r="D28" s="61">
        <v>8</v>
      </c>
      <c r="E28" s="61"/>
      <c r="F28" s="61"/>
      <c r="G28" s="61">
        <f t="shared" si="0"/>
        <v>0</v>
      </c>
      <c r="H28" s="61" t="e">
        <f>IF(G28&gt;'Tests pour macro'!$C$5,IF(G28&lt;'Tests pour macro'!$C$4,"C","NC"),NC)</f>
        <v>#N/A</v>
      </c>
      <c r="I28" s="61"/>
      <c r="J28" s="61"/>
      <c r="K28" s="61"/>
    </row>
    <row r="29" spans="1:13" x14ac:dyDescent="0.25">
      <c r="A29" s="61"/>
      <c r="B29" s="61"/>
      <c r="C29" s="61"/>
      <c r="D29" s="61">
        <v>9</v>
      </c>
      <c r="E29" s="61"/>
      <c r="F29" s="61"/>
      <c r="G29" s="61">
        <f t="shared" si="0"/>
        <v>0</v>
      </c>
      <c r="H29" s="61" t="e">
        <f>IF(G29&gt;'Tests pour macro'!$C$5,IF(G29&lt;'Tests pour macro'!$C$4,"C","NC"),NC)</f>
        <v>#N/A</v>
      </c>
      <c r="I29" s="61"/>
      <c r="J29" s="61"/>
      <c r="K29" s="61"/>
    </row>
    <row r="30" spans="1:13" x14ac:dyDescent="0.25">
      <c r="A30" s="61"/>
      <c r="B30" s="61"/>
      <c r="C30" s="61"/>
      <c r="D30" s="61">
        <v>10</v>
      </c>
      <c r="E30" s="61"/>
      <c r="F30" s="61"/>
      <c r="G30" s="61">
        <f t="shared" si="0"/>
        <v>0</v>
      </c>
      <c r="H30" s="61" t="e">
        <f>IF(G30&gt;'Tests pour macro'!$C$5,IF(G30&lt;'Tests pour macro'!$C$4,"C","NC"),NC)</f>
        <v>#N/A</v>
      </c>
      <c r="I30" s="61"/>
      <c r="J30" s="61"/>
      <c r="K30" s="61"/>
    </row>
    <row r="31" spans="1:13" x14ac:dyDescent="0.25">
      <c r="A31" s="61"/>
      <c r="B31" s="61"/>
      <c r="C31" s="61"/>
      <c r="D31" s="61"/>
      <c r="E31" s="61"/>
      <c r="F31" s="61"/>
      <c r="G31" s="61"/>
      <c r="H31" s="61"/>
      <c r="I31" s="61"/>
      <c r="J31" s="61"/>
      <c r="K31" s="61"/>
    </row>
    <row r="32" spans="1:13" x14ac:dyDescent="0.25">
      <c r="A32" s="61"/>
      <c r="B32" s="61"/>
      <c r="C32" s="61"/>
      <c r="D32" s="61"/>
      <c r="E32" s="61"/>
      <c r="F32" s="61"/>
      <c r="G32" s="61"/>
      <c r="H32" s="61"/>
      <c r="I32" s="61"/>
      <c r="J32" s="61"/>
      <c r="K32" s="61">
        <f ca="1">EDATE(K2,6)</f>
        <v>43438</v>
      </c>
    </row>
  </sheetData>
  <mergeCells count="12">
    <mergeCell ref="R4:W5"/>
    <mergeCell ref="E3:J4"/>
    <mergeCell ref="J18:J19"/>
    <mergeCell ref="A7:C7"/>
    <mergeCell ref="F18:F19"/>
    <mergeCell ref="G18:G19"/>
    <mergeCell ref="H18:H19"/>
    <mergeCell ref="I18:I19"/>
    <mergeCell ref="E18:E19"/>
    <mergeCell ref="G7:H7"/>
    <mergeCell ref="A18:C19"/>
    <mergeCell ref="D18:D19"/>
  </mergeCells>
  <dataValidations count="1">
    <dataValidation type="list" allowBlank="1" showInputMessage="1" showErrorMessage="1" sqref="I15">
      <formula1>"SKYDROL,AIR3520"</formula1>
    </dataValidation>
  </dataValidation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Button 9">
              <controlPr defaultSize="0" print="0" autoFill="0" autoPict="0" macro="[0]!editpv">
                <anchor moveWithCells="1" sizeWithCells="1">
                  <from>
                    <xdr:col>12</xdr:col>
                    <xdr:colOff>361950</xdr:colOff>
                    <xdr:row>11</xdr:row>
                    <xdr:rowOff>104775</xdr:rowOff>
                  </from>
                  <to>
                    <xdr:col>15</xdr:col>
                    <xdr:colOff>504825</xdr:colOff>
                    <xdr:row>15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'Débitmètres du site'!$A$4:$A$498</xm:f>
          </x14:formula1>
          <xm:sqref>C8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/>
  </sheetPr>
  <dimension ref="A1:T498"/>
  <sheetViews>
    <sheetView zoomScaleNormal="100" workbookViewId="0">
      <pane ySplit="1" topLeftCell="A2" activePane="bottomLeft" state="frozen"/>
      <selection pane="bottomLeft" activeCell="B11" sqref="B11"/>
    </sheetView>
  </sheetViews>
  <sheetFormatPr baseColWidth="10" defaultRowHeight="15" x14ac:dyDescent="0.25"/>
  <cols>
    <col min="2" max="2" width="16.85546875" bestFit="1" customWidth="1"/>
    <col min="3" max="3" width="23.5703125" bestFit="1" customWidth="1"/>
    <col min="4" max="4" width="28.42578125" bestFit="1" customWidth="1"/>
    <col min="5" max="5" width="21.42578125" bestFit="1" customWidth="1"/>
    <col min="6" max="6" width="25.42578125" bestFit="1" customWidth="1"/>
    <col min="7" max="7" width="19" bestFit="1" customWidth="1"/>
    <col min="8" max="8" width="30" bestFit="1" customWidth="1"/>
    <col min="9" max="9" width="29.28515625" bestFit="1" customWidth="1"/>
    <col min="12" max="12" width="17.140625" bestFit="1" customWidth="1"/>
    <col min="13" max="13" width="14.140625" bestFit="1" customWidth="1"/>
    <col min="14" max="14" width="12.140625" bestFit="1" customWidth="1"/>
    <col min="15" max="15" width="17.140625" customWidth="1"/>
    <col min="16" max="16" width="15.140625" style="5" bestFit="1" customWidth="1"/>
    <col min="17" max="17" width="16.28515625" style="5" bestFit="1" customWidth="1"/>
    <col min="18" max="18" width="14.140625" bestFit="1" customWidth="1"/>
    <col min="19" max="19" width="24" bestFit="1" customWidth="1"/>
    <col min="20" max="20" width="21" bestFit="1" customWidth="1"/>
  </cols>
  <sheetData>
    <row r="1" spans="1:20" ht="15.75" thickBot="1" x14ac:dyDescent="0.3">
      <c r="A1" s="21"/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3"/>
      <c r="P1" s="24"/>
      <c r="Q1" s="22"/>
      <c r="R1" s="22"/>
      <c r="S1" s="22"/>
      <c r="T1" s="23"/>
    </row>
    <row r="2" spans="1:20" ht="15.75" thickBot="1" x14ac:dyDescent="0.3">
      <c r="A2" s="63"/>
      <c r="B2" s="64"/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O2" s="65"/>
      <c r="P2" s="63"/>
      <c r="Q2" s="64"/>
      <c r="R2" s="64"/>
      <c r="S2" s="64"/>
      <c r="T2" s="65"/>
    </row>
    <row r="3" spans="1:20" ht="15.75" thickBot="1" x14ac:dyDescent="0.3">
      <c r="A3" s="29">
        <f>1</f>
        <v>1</v>
      </c>
      <c r="B3" s="30">
        <f>A3+1</f>
        <v>2</v>
      </c>
      <c r="C3" s="30">
        <f t="shared" ref="C3:T3" si="0">B3+1</f>
        <v>3</v>
      </c>
      <c r="D3" s="30">
        <f t="shared" si="0"/>
        <v>4</v>
      </c>
      <c r="E3" s="30">
        <f t="shared" si="0"/>
        <v>5</v>
      </c>
      <c r="F3" s="30">
        <f t="shared" si="0"/>
        <v>6</v>
      </c>
      <c r="G3" s="30">
        <f t="shared" si="0"/>
        <v>7</v>
      </c>
      <c r="H3" s="30">
        <f t="shared" si="0"/>
        <v>8</v>
      </c>
      <c r="I3" s="30">
        <f t="shared" si="0"/>
        <v>9</v>
      </c>
      <c r="J3" s="30">
        <f t="shared" si="0"/>
        <v>10</v>
      </c>
      <c r="K3" s="30">
        <f t="shared" si="0"/>
        <v>11</v>
      </c>
      <c r="L3" s="30">
        <f t="shared" si="0"/>
        <v>12</v>
      </c>
      <c r="M3" s="30">
        <f t="shared" si="0"/>
        <v>13</v>
      </c>
      <c r="N3" s="30">
        <f t="shared" si="0"/>
        <v>14</v>
      </c>
      <c r="O3" s="30">
        <f t="shared" si="0"/>
        <v>15</v>
      </c>
      <c r="P3" s="30">
        <f t="shared" si="0"/>
        <v>16</v>
      </c>
      <c r="Q3" s="30">
        <f t="shared" si="0"/>
        <v>17</v>
      </c>
      <c r="R3" s="30">
        <f t="shared" si="0"/>
        <v>18</v>
      </c>
      <c r="S3" s="30">
        <f t="shared" si="0"/>
        <v>19</v>
      </c>
      <c r="T3" s="31">
        <f t="shared" si="0"/>
        <v>20</v>
      </c>
    </row>
    <row r="4" spans="1:20" x14ac:dyDescent="0.25">
      <c r="A4">
        <v>1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17"/>
      <c r="P4" s="18"/>
      <c r="Q4" s="6"/>
      <c r="R4" s="6"/>
      <c r="S4" s="6"/>
      <c r="T4" s="17"/>
    </row>
    <row r="5" spans="1:20" x14ac:dyDescent="0.25">
      <c r="A5">
        <f>A4+1</f>
        <v>2</v>
      </c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13"/>
      <c r="P5" s="19"/>
      <c r="Q5" s="11"/>
      <c r="R5" s="11"/>
      <c r="S5" s="11"/>
      <c r="T5" s="13"/>
    </row>
    <row r="6" spans="1:20" x14ac:dyDescent="0.25">
      <c r="A6" s="60">
        <f t="shared" ref="A6:A69" si="1">A5+1</f>
        <v>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13"/>
      <c r="P6" s="19"/>
      <c r="Q6" s="11"/>
      <c r="R6" s="11"/>
      <c r="S6" s="11"/>
      <c r="T6" s="13"/>
    </row>
    <row r="7" spans="1:20" x14ac:dyDescent="0.25">
      <c r="A7" s="60">
        <f t="shared" si="1"/>
        <v>4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13"/>
      <c r="P7" s="19"/>
      <c r="Q7" s="11"/>
      <c r="R7" s="11"/>
      <c r="S7" s="11"/>
      <c r="T7" s="13"/>
    </row>
    <row r="8" spans="1:20" x14ac:dyDescent="0.25">
      <c r="A8" s="60">
        <f t="shared" si="1"/>
        <v>5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13"/>
      <c r="P8" s="19"/>
      <c r="Q8" s="11"/>
      <c r="R8" s="11"/>
      <c r="S8" s="11"/>
      <c r="T8" s="13"/>
    </row>
    <row r="9" spans="1:20" x14ac:dyDescent="0.25">
      <c r="A9" s="60">
        <f t="shared" si="1"/>
        <v>6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13"/>
      <c r="P9" s="19"/>
      <c r="Q9" s="11"/>
      <c r="R9" s="11"/>
      <c r="S9" s="11"/>
      <c r="T9" s="13"/>
    </row>
    <row r="10" spans="1:20" x14ac:dyDescent="0.25">
      <c r="A10" s="60">
        <f t="shared" si="1"/>
        <v>7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13"/>
      <c r="P10" s="19"/>
      <c r="Q10" s="11"/>
      <c r="R10" s="11"/>
      <c r="S10" s="11"/>
      <c r="T10" s="13"/>
    </row>
    <row r="11" spans="1:20" x14ac:dyDescent="0.25">
      <c r="A11" s="60">
        <f t="shared" si="1"/>
        <v>8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13"/>
      <c r="P11" s="19"/>
      <c r="Q11" s="11"/>
      <c r="R11" s="11"/>
      <c r="S11" s="11"/>
      <c r="T11" s="13"/>
    </row>
    <row r="12" spans="1:20" x14ac:dyDescent="0.25">
      <c r="A12" s="60">
        <f t="shared" si="1"/>
        <v>9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13"/>
      <c r="P12" s="19"/>
      <c r="Q12" s="11"/>
      <c r="R12" s="11"/>
      <c r="S12" s="11"/>
      <c r="T12" s="13"/>
    </row>
    <row r="13" spans="1:20" x14ac:dyDescent="0.25">
      <c r="A13" s="60">
        <f t="shared" si="1"/>
        <v>10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13"/>
      <c r="P13" s="19"/>
      <c r="Q13" s="11"/>
      <c r="R13" s="11"/>
      <c r="S13" s="11"/>
      <c r="T13" s="13"/>
    </row>
    <row r="14" spans="1:20" x14ac:dyDescent="0.25">
      <c r="A14" s="60">
        <f t="shared" si="1"/>
        <v>11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13"/>
      <c r="P14" s="19"/>
      <c r="Q14" s="11"/>
      <c r="R14" s="11"/>
      <c r="S14" s="11"/>
      <c r="T14" s="13"/>
    </row>
    <row r="15" spans="1:20" x14ac:dyDescent="0.25">
      <c r="A15" s="60">
        <f t="shared" si="1"/>
        <v>12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13"/>
      <c r="P15" s="19"/>
      <c r="Q15" s="11"/>
      <c r="R15" s="11"/>
      <c r="S15" s="11"/>
      <c r="T15" s="13"/>
    </row>
    <row r="16" spans="1:20" x14ac:dyDescent="0.25">
      <c r="A16" s="60">
        <f t="shared" si="1"/>
        <v>13</v>
      </c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13"/>
      <c r="P16" s="19"/>
      <c r="Q16" s="11"/>
      <c r="R16" s="11"/>
      <c r="S16" s="11"/>
      <c r="T16" s="13"/>
    </row>
    <row r="17" spans="1:20" x14ac:dyDescent="0.25">
      <c r="A17" s="60">
        <f t="shared" si="1"/>
        <v>14</v>
      </c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13"/>
      <c r="P17" s="19"/>
      <c r="Q17" s="11"/>
      <c r="R17" s="11"/>
      <c r="S17" s="11"/>
      <c r="T17" s="13"/>
    </row>
    <row r="18" spans="1:20" x14ac:dyDescent="0.25">
      <c r="A18" s="60">
        <f t="shared" si="1"/>
        <v>15</v>
      </c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13"/>
      <c r="P18" s="19"/>
      <c r="Q18" s="11"/>
      <c r="R18" s="11"/>
      <c r="S18" s="11"/>
      <c r="T18" s="13"/>
    </row>
    <row r="19" spans="1:20" x14ac:dyDescent="0.25">
      <c r="A19" s="60">
        <f t="shared" si="1"/>
        <v>16</v>
      </c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13"/>
      <c r="P19" s="19"/>
      <c r="Q19" s="11"/>
      <c r="R19" s="11"/>
      <c r="S19" s="11"/>
      <c r="T19" s="13"/>
    </row>
    <row r="20" spans="1:20" x14ac:dyDescent="0.25">
      <c r="A20" s="60">
        <f t="shared" si="1"/>
        <v>17</v>
      </c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13"/>
      <c r="P20" s="19"/>
      <c r="Q20" s="11"/>
      <c r="R20" s="11"/>
      <c r="S20" s="11"/>
      <c r="T20" s="13"/>
    </row>
    <row r="21" spans="1:20" x14ac:dyDescent="0.25">
      <c r="A21" s="60">
        <f t="shared" si="1"/>
        <v>18</v>
      </c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13"/>
      <c r="P21" s="19"/>
      <c r="Q21" s="11"/>
      <c r="R21" s="11"/>
      <c r="S21" s="11"/>
      <c r="T21" s="13"/>
    </row>
    <row r="22" spans="1:20" x14ac:dyDescent="0.25">
      <c r="A22" s="60">
        <f t="shared" si="1"/>
        <v>19</v>
      </c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13"/>
      <c r="P22" s="19"/>
      <c r="Q22" s="11"/>
      <c r="R22" s="11"/>
      <c r="S22" s="11"/>
      <c r="T22" s="13"/>
    </row>
    <row r="23" spans="1:20" x14ac:dyDescent="0.25">
      <c r="A23" s="60">
        <f t="shared" si="1"/>
        <v>20</v>
      </c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13"/>
      <c r="P23" s="19"/>
      <c r="Q23" s="11"/>
      <c r="R23" s="11"/>
      <c r="S23" s="11"/>
      <c r="T23" s="13"/>
    </row>
    <row r="24" spans="1:20" x14ac:dyDescent="0.25">
      <c r="A24" s="60">
        <f t="shared" si="1"/>
        <v>21</v>
      </c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13"/>
      <c r="P24" s="19"/>
      <c r="Q24" s="11"/>
      <c r="R24" s="11"/>
      <c r="S24" s="11"/>
      <c r="T24" s="13"/>
    </row>
    <row r="25" spans="1:20" x14ac:dyDescent="0.25">
      <c r="A25" s="60">
        <f t="shared" si="1"/>
        <v>22</v>
      </c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13"/>
      <c r="P25" s="19"/>
      <c r="Q25" s="11"/>
      <c r="R25" s="11"/>
      <c r="S25" s="11"/>
      <c r="T25" s="13"/>
    </row>
    <row r="26" spans="1:20" x14ac:dyDescent="0.25">
      <c r="A26" s="60">
        <f t="shared" si="1"/>
        <v>23</v>
      </c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13"/>
      <c r="P26" s="19"/>
      <c r="Q26" s="11"/>
      <c r="R26" s="11"/>
      <c r="S26" s="11"/>
      <c r="T26" s="13"/>
    </row>
    <row r="27" spans="1:20" x14ac:dyDescent="0.25">
      <c r="A27" s="60">
        <f t="shared" si="1"/>
        <v>24</v>
      </c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13"/>
      <c r="P27" s="19"/>
      <c r="Q27" s="11"/>
      <c r="R27" s="11"/>
      <c r="S27" s="11"/>
      <c r="T27" s="13"/>
    </row>
    <row r="28" spans="1:20" x14ac:dyDescent="0.25">
      <c r="A28" s="60">
        <f t="shared" si="1"/>
        <v>25</v>
      </c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13"/>
      <c r="P28" s="19"/>
      <c r="Q28" s="11"/>
      <c r="R28" s="11"/>
      <c r="S28" s="11"/>
      <c r="T28" s="13"/>
    </row>
    <row r="29" spans="1:20" x14ac:dyDescent="0.25">
      <c r="A29" s="60">
        <f t="shared" si="1"/>
        <v>26</v>
      </c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13"/>
      <c r="P29" s="19"/>
      <c r="Q29" s="11"/>
      <c r="R29" s="11"/>
      <c r="S29" s="11"/>
      <c r="T29" s="13"/>
    </row>
    <row r="30" spans="1:20" x14ac:dyDescent="0.25">
      <c r="A30" s="60">
        <f t="shared" si="1"/>
        <v>27</v>
      </c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13"/>
      <c r="P30" s="19"/>
      <c r="Q30" s="11"/>
      <c r="R30" s="11"/>
      <c r="S30" s="11"/>
      <c r="T30" s="13"/>
    </row>
    <row r="31" spans="1:20" x14ac:dyDescent="0.25">
      <c r="A31" s="60">
        <f t="shared" si="1"/>
        <v>28</v>
      </c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13"/>
      <c r="P31" s="19"/>
      <c r="Q31" s="11"/>
      <c r="R31" s="11"/>
      <c r="S31" s="11"/>
      <c r="T31" s="13"/>
    </row>
    <row r="32" spans="1:20" x14ac:dyDescent="0.25">
      <c r="A32" s="60">
        <f t="shared" si="1"/>
        <v>29</v>
      </c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13"/>
      <c r="P32" s="19"/>
      <c r="Q32" s="11"/>
      <c r="R32" s="11"/>
      <c r="S32" s="11"/>
      <c r="T32" s="13"/>
    </row>
    <row r="33" spans="1:20" x14ac:dyDescent="0.25">
      <c r="A33" s="60">
        <f t="shared" si="1"/>
        <v>30</v>
      </c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13"/>
      <c r="P33" s="19"/>
      <c r="Q33" s="11"/>
      <c r="R33" s="11"/>
      <c r="S33" s="11"/>
      <c r="T33" s="13"/>
    </row>
    <row r="34" spans="1:20" x14ac:dyDescent="0.25">
      <c r="A34" s="60">
        <f t="shared" si="1"/>
        <v>31</v>
      </c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13"/>
      <c r="P34" s="19"/>
      <c r="Q34" s="11"/>
      <c r="R34" s="11"/>
      <c r="S34" s="11"/>
      <c r="T34" s="13"/>
    </row>
    <row r="35" spans="1:20" x14ac:dyDescent="0.25">
      <c r="A35" s="60">
        <f t="shared" si="1"/>
        <v>32</v>
      </c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13"/>
      <c r="P35" s="19"/>
      <c r="Q35" s="11"/>
      <c r="R35" s="11"/>
      <c r="S35" s="11"/>
      <c r="T35" s="13"/>
    </row>
    <row r="36" spans="1:20" x14ac:dyDescent="0.25">
      <c r="A36" s="60">
        <f t="shared" si="1"/>
        <v>33</v>
      </c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13"/>
      <c r="P36" s="19"/>
      <c r="Q36" s="11"/>
      <c r="R36" s="11"/>
      <c r="S36" s="11"/>
      <c r="T36" s="13"/>
    </row>
    <row r="37" spans="1:20" x14ac:dyDescent="0.25">
      <c r="A37" s="60">
        <f t="shared" si="1"/>
        <v>34</v>
      </c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13"/>
      <c r="P37" s="19"/>
      <c r="Q37" s="11"/>
      <c r="R37" s="11"/>
      <c r="S37" s="11"/>
      <c r="T37" s="13"/>
    </row>
    <row r="38" spans="1:20" x14ac:dyDescent="0.25">
      <c r="A38" s="60">
        <f t="shared" si="1"/>
        <v>35</v>
      </c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13"/>
      <c r="P38" s="19"/>
      <c r="Q38" s="11"/>
      <c r="R38" s="11"/>
      <c r="S38" s="11"/>
      <c r="T38" s="13"/>
    </row>
    <row r="39" spans="1:20" x14ac:dyDescent="0.25">
      <c r="A39" s="60">
        <f t="shared" si="1"/>
        <v>36</v>
      </c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13"/>
      <c r="P39" s="19"/>
      <c r="Q39" s="11"/>
      <c r="R39" s="11"/>
      <c r="S39" s="11"/>
      <c r="T39" s="13"/>
    </row>
    <row r="40" spans="1:20" x14ac:dyDescent="0.25">
      <c r="A40" s="60">
        <f t="shared" si="1"/>
        <v>37</v>
      </c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13"/>
      <c r="P40" s="19"/>
      <c r="Q40" s="11"/>
      <c r="R40" s="11"/>
      <c r="S40" s="11"/>
      <c r="T40" s="13"/>
    </row>
    <row r="41" spans="1:20" x14ac:dyDescent="0.25">
      <c r="A41" s="60">
        <f t="shared" si="1"/>
        <v>38</v>
      </c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13"/>
      <c r="P41" s="19"/>
      <c r="Q41" s="11"/>
      <c r="R41" s="11"/>
      <c r="S41" s="11"/>
      <c r="T41" s="13"/>
    </row>
    <row r="42" spans="1:20" x14ac:dyDescent="0.25">
      <c r="A42" s="60">
        <f t="shared" si="1"/>
        <v>39</v>
      </c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13"/>
      <c r="P42" s="19"/>
      <c r="Q42" s="11"/>
      <c r="R42" s="11"/>
      <c r="S42" s="11"/>
      <c r="T42" s="13"/>
    </row>
    <row r="43" spans="1:20" x14ac:dyDescent="0.25">
      <c r="A43" s="60">
        <f t="shared" si="1"/>
        <v>40</v>
      </c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13"/>
      <c r="P43" s="19"/>
      <c r="Q43" s="11"/>
      <c r="R43" s="11"/>
      <c r="S43" s="11"/>
      <c r="T43" s="13"/>
    </row>
    <row r="44" spans="1:20" x14ac:dyDescent="0.25">
      <c r="A44" s="60">
        <f t="shared" si="1"/>
        <v>41</v>
      </c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13"/>
      <c r="P44" s="19"/>
      <c r="Q44" s="11"/>
      <c r="R44" s="11"/>
      <c r="S44" s="11"/>
      <c r="T44" s="13"/>
    </row>
    <row r="45" spans="1:20" x14ac:dyDescent="0.25">
      <c r="A45" s="60">
        <f t="shared" si="1"/>
        <v>42</v>
      </c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13"/>
      <c r="P45" s="19"/>
      <c r="Q45" s="11"/>
      <c r="R45" s="11"/>
      <c r="S45" s="11"/>
      <c r="T45" s="13"/>
    </row>
    <row r="46" spans="1:20" x14ac:dyDescent="0.25">
      <c r="A46" s="60">
        <f t="shared" si="1"/>
        <v>43</v>
      </c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13"/>
      <c r="P46" s="19"/>
      <c r="Q46" s="11"/>
      <c r="R46" s="11"/>
      <c r="S46" s="11"/>
      <c r="T46" s="13"/>
    </row>
    <row r="47" spans="1:20" x14ac:dyDescent="0.25">
      <c r="A47" s="60">
        <f t="shared" si="1"/>
        <v>44</v>
      </c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13"/>
      <c r="P47" s="19"/>
      <c r="Q47" s="11"/>
      <c r="R47" s="11"/>
      <c r="S47" s="11"/>
      <c r="T47" s="13"/>
    </row>
    <row r="48" spans="1:20" x14ac:dyDescent="0.25">
      <c r="A48" s="60">
        <f t="shared" si="1"/>
        <v>45</v>
      </c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13"/>
      <c r="P48" s="19"/>
      <c r="Q48" s="11"/>
      <c r="R48" s="11"/>
      <c r="S48" s="11"/>
      <c r="T48" s="13"/>
    </row>
    <row r="49" spans="1:20" x14ac:dyDescent="0.25">
      <c r="A49" s="60">
        <f t="shared" si="1"/>
        <v>46</v>
      </c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13"/>
      <c r="P49" s="19"/>
      <c r="Q49" s="11"/>
      <c r="R49" s="11"/>
      <c r="S49" s="11"/>
      <c r="T49" s="13"/>
    </row>
    <row r="50" spans="1:20" x14ac:dyDescent="0.25">
      <c r="A50" s="60">
        <f t="shared" si="1"/>
        <v>47</v>
      </c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13"/>
      <c r="P50" s="19"/>
      <c r="Q50" s="11"/>
      <c r="R50" s="11"/>
      <c r="S50" s="11"/>
      <c r="T50" s="13"/>
    </row>
    <row r="51" spans="1:20" x14ac:dyDescent="0.25">
      <c r="A51" s="60">
        <f t="shared" si="1"/>
        <v>48</v>
      </c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13"/>
      <c r="P51" s="19"/>
      <c r="Q51" s="11"/>
      <c r="R51" s="11"/>
      <c r="S51" s="11"/>
      <c r="T51" s="13"/>
    </row>
    <row r="52" spans="1:20" x14ac:dyDescent="0.25">
      <c r="A52" s="60">
        <f t="shared" si="1"/>
        <v>49</v>
      </c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13"/>
      <c r="P52" s="19"/>
      <c r="Q52" s="11"/>
      <c r="R52" s="11"/>
      <c r="S52" s="11"/>
      <c r="T52" s="13"/>
    </row>
    <row r="53" spans="1:20" x14ac:dyDescent="0.25">
      <c r="A53" s="60">
        <f t="shared" si="1"/>
        <v>50</v>
      </c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13"/>
      <c r="P53" s="19"/>
      <c r="Q53" s="11"/>
      <c r="R53" s="11"/>
      <c r="S53" s="11"/>
      <c r="T53" s="13"/>
    </row>
    <row r="54" spans="1:20" x14ac:dyDescent="0.25">
      <c r="A54" s="60">
        <f t="shared" si="1"/>
        <v>51</v>
      </c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13"/>
      <c r="P54" s="19"/>
      <c r="Q54" s="11"/>
      <c r="R54" s="11"/>
      <c r="S54" s="11"/>
      <c r="T54" s="13"/>
    </row>
    <row r="55" spans="1:20" x14ac:dyDescent="0.25">
      <c r="A55" s="60">
        <f t="shared" si="1"/>
        <v>52</v>
      </c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13"/>
      <c r="P55" s="19"/>
      <c r="Q55" s="11"/>
      <c r="R55" s="11"/>
      <c r="S55" s="11"/>
      <c r="T55" s="13"/>
    </row>
    <row r="56" spans="1:20" x14ac:dyDescent="0.25">
      <c r="A56" s="60">
        <f t="shared" si="1"/>
        <v>53</v>
      </c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13"/>
      <c r="P56" s="19"/>
      <c r="Q56" s="11"/>
      <c r="R56" s="11"/>
      <c r="S56" s="11"/>
      <c r="T56" s="13"/>
    </row>
    <row r="57" spans="1:20" x14ac:dyDescent="0.25">
      <c r="A57" s="60">
        <f t="shared" si="1"/>
        <v>54</v>
      </c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13"/>
      <c r="P57" s="19"/>
      <c r="Q57" s="11"/>
      <c r="R57" s="11"/>
      <c r="S57" s="11"/>
      <c r="T57" s="13"/>
    </row>
    <row r="58" spans="1:20" x14ac:dyDescent="0.25">
      <c r="A58" s="60">
        <f t="shared" si="1"/>
        <v>55</v>
      </c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13"/>
      <c r="P58" s="19"/>
      <c r="Q58" s="11"/>
      <c r="R58" s="11"/>
      <c r="S58" s="11"/>
      <c r="T58" s="13"/>
    </row>
    <row r="59" spans="1:20" x14ac:dyDescent="0.25">
      <c r="A59" s="60">
        <f t="shared" si="1"/>
        <v>56</v>
      </c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13"/>
      <c r="P59" s="19"/>
      <c r="Q59" s="11"/>
      <c r="R59" s="11"/>
      <c r="S59" s="11"/>
      <c r="T59" s="13"/>
    </row>
    <row r="60" spans="1:20" x14ac:dyDescent="0.25">
      <c r="A60" s="60">
        <f t="shared" si="1"/>
        <v>57</v>
      </c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13"/>
      <c r="P60" s="19"/>
      <c r="Q60" s="11"/>
      <c r="R60" s="11"/>
      <c r="S60" s="11"/>
      <c r="T60" s="13"/>
    </row>
    <row r="61" spans="1:20" x14ac:dyDescent="0.25">
      <c r="A61" s="60">
        <f t="shared" si="1"/>
        <v>58</v>
      </c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13"/>
      <c r="P61" s="19"/>
      <c r="Q61" s="11"/>
      <c r="R61" s="11"/>
      <c r="S61" s="11"/>
      <c r="T61" s="13"/>
    </row>
    <row r="62" spans="1:20" x14ac:dyDescent="0.25">
      <c r="A62" s="60">
        <f t="shared" si="1"/>
        <v>59</v>
      </c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13"/>
      <c r="P62" s="19"/>
      <c r="Q62" s="11"/>
      <c r="R62" s="11"/>
      <c r="S62" s="11"/>
      <c r="T62" s="13"/>
    </row>
    <row r="63" spans="1:20" x14ac:dyDescent="0.25">
      <c r="A63" s="60">
        <f t="shared" si="1"/>
        <v>60</v>
      </c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13"/>
      <c r="P63" s="19"/>
      <c r="Q63" s="11"/>
      <c r="R63" s="11"/>
      <c r="S63" s="11"/>
      <c r="T63" s="13"/>
    </row>
    <row r="64" spans="1:20" x14ac:dyDescent="0.25">
      <c r="A64" s="60">
        <f t="shared" si="1"/>
        <v>61</v>
      </c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13"/>
      <c r="P64" s="19"/>
      <c r="Q64" s="11"/>
      <c r="R64" s="11"/>
      <c r="S64" s="11"/>
      <c r="T64" s="13"/>
    </row>
    <row r="65" spans="1:20" x14ac:dyDescent="0.25">
      <c r="A65" s="60">
        <f t="shared" si="1"/>
        <v>62</v>
      </c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13"/>
      <c r="P65" s="19"/>
      <c r="Q65" s="11"/>
      <c r="R65" s="11"/>
      <c r="S65" s="11"/>
      <c r="T65" s="13"/>
    </row>
    <row r="66" spans="1:20" x14ac:dyDescent="0.25">
      <c r="A66" s="60">
        <f t="shared" si="1"/>
        <v>63</v>
      </c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13"/>
      <c r="P66" s="19"/>
      <c r="Q66" s="11"/>
      <c r="R66" s="11"/>
      <c r="S66" s="11"/>
      <c r="T66" s="13"/>
    </row>
    <row r="67" spans="1:20" x14ac:dyDescent="0.25">
      <c r="A67" s="60">
        <f t="shared" si="1"/>
        <v>64</v>
      </c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13"/>
      <c r="P67" s="19"/>
      <c r="Q67" s="11"/>
      <c r="R67" s="11"/>
      <c r="S67" s="11"/>
      <c r="T67" s="13"/>
    </row>
    <row r="68" spans="1:20" x14ac:dyDescent="0.25">
      <c r="A68" s="60">
        <f t="shared" si="1"/>
        <v>65</v>
      </c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13"/>
      <c r="P68" s="19"/>
      <c r="Q68" s="11"/>
      <c r="R68" s="11"/>
      <c r="S68" s="11"/>
      <c r="T68" s="13"/>
    </row>
    <row r="69" spans="1:20" x14ac:dyDescent="0.25">
      <c r="A69" s="60">
        <f t="shared" si="1"/>
        <v>66</v>
      </c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13"/>
      <c r="P69" s="19"/>
      <c r="Q69" s="11"/>
      <c r="R69" s="11"/>
      <c r="S69" s="11"/>
      <c r="T69" s="13"/>
    </row>
    <row r="70" spans="1:20" x14ac:dyDescent="0.25">
      <c r="A70" s="60">
        <f t="shared" ref="A70:A116" si="2">A69+1</f>
        <v>67</v>
      </c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13"/>
      <c r="P70" s="19"/>
      <c r="Q70" s="11"/>
      <c r="R70" s="11"/>
      <c r="S70" s="11"/>
      <c r="T70" s="13"/>
    </row>
    <row r="71" spans="1:20" x14ac:dyDescent="0.25">
      <c r="A71" s="60">
        <f t="shared" si="2"/>
        <v>68</v>
      </c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13"/>
      <c r="P71" s="19"/>
      <c r="Q71" s="11"/>
      <c r="R71" s="11"/>
      <c r="S71" s="11"/>
      <c r="T71" s="13"/>
    </row>
    <row r="72" spans="1:20" x14ac:dyDescent="0.25">
      <c r="A72" s="60">
        <f t="shared" si="2"/>
        <v>69</v>
      </c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13"/>
      <c r="P72" s="19"/>
      <c r="Q72" s="11"/>
      <c r="R72" s="11"/>
      <c r="S72" s="11"/>
      <c r="T72" s="13"/>
    </row>
    <row r="73" spans="1:20" x14ac:dyDescent="0.25">
      <c r="A73" s="60">
        <f t="shared" si="2"/>
        <v>70</v>
      </c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13"/>
      <c r="P73" s="19"/>
      <c r="Q73" s="11"/>
      <c r="R73" s="11"/>
      <c r="S73" s="11"/>
      <c r="T73" s="13"/>
    </row>
    <row r="74" spans="1:20" x14ac:dyDescent="0.25">
      <c r="A74" s="60">
        <f t="shared" si="2"/>
        <v>71</v>
      </c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13"/>
      <c r="P74" s="19"/>
      <c r="Q74" s="11"/>
      <c r="R74" s="11"/>
      <c r="S74" s="11"/>
      <c r="T74" s="13"/>
    </row>
    <row r="75" spans="1:20" x14ac:dyDescent="0.25">
      <c r="A75" s="60">
        <f t="shared" si="2"/>
        <v>72</v>
      </c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13"/>
      <c r="P75" s="19"/>
      <c r="Q75" s="11"/>
      <c r="R75" s="11"/>
      <c r="S75" s="11"/>
      <c r="T75" s="13"/>
    </row>
    <row r="76" spans="1:20" x14ac:dyDescent="0.25">
      <c r="A76" s="60">
        <f t="shared" si="2"/>
        <v>73</v>
      </c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13"/>
      <c r="P76" s="19"/>
      <c r="Q76" s="11"/>
      <c r="R76" s="11"/>
      <c r="S76" s="11"/>
      <c r="T76" s="13"/>
    </row>
    <row r="77" spans="1:20" x14ac:dyDescent="0.25">
      <c r="A77" s="60">
        <f t="shared" si="2"/>
        <v>74</v>
      </c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13"/>
      <c r="P77" s="19"/>
      <c r="Q77" s="11"/>
      <c r="R77" s="11"/>
      <c r="S77" s="11"/>
      <c r="T77" s="13"/>
    </row>
    <row r="78" spans="1:20" x14ac:dyDescent="0.25">
      <c r="A78" s="60">
        <f t="shared" si="2"/>
        <v>75</v>
      </c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13"/>
      <c r="P78" s="19"/>
      <c r="Q78" s="11"/>
      <c r="R78" s="11"/>
      <c r="S78" s="11"/>
      <c r="T78" s="13"/>
    </row>
    <row r="79" spans="1:20" x14ac:dyDescent="0.25">
      <c r="A79" s="60">
        <f t="shared" si="2"/>
        <v>76</v>
      </c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13"/>
      <c r="P79" s="19"/>
      <c r="Q79" s="11"/>
      <c r="R79" s="11"/>
      <c r="S79" s="11"/>
      <c r="T79" s="13"/>
    </row>
    <row r="80" spans="1:20" x14ac:dyDescent="0.25">
      <c r="A80" s="60">
        <f t="shared" si="2"/>
        <v>77</v>
      </c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13"/>
      <c r="P80" s="19"/>
      <c r="Q80" s="11"/>
      <c r="R80" s="11"/>
      <c r="S80" s="11"/>
      <c r="T80" s="13"/>
    </row>
    <row r="81" spans="1:20" x14ac:dyDescent="0.25">
      <c r="A81" s="60">
        <f t="shared" si="2"/>
        <v>78</v>
      </c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13"/>
      <c r="P81" s="19"/>
      <c r="Q81" s="11"/>
      <c r="R81" s="11"/>
      <c r="S81" s="11"/>
      <c r="T81" s="13"/>
    </row>
    <row r="82" spans="1:20" x14ac:dyDescent="0.25">
      <c r="A82" s="60">
        <f t="shared" si="2"/>
        <v>79</v>
      </c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13"/>
      <c r="P82" s="19"/>
      <c r="Q82" s="11"/>
      <c r="R82" s="11"/>
      <c r="S82" s="11"/>
      <c r="T82" s="13"/>
    </row>
    <row r="83" spans="1:20" x14ac:dyDescent="0.25">
      <c r="A83" s="60">
        <f t="shared" si="2"/>
        <v>80</v>
      </c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13"/>
      <c r="P83" s="19"/>
      <c r="Q83" s="11"/>
      <c r="R83" s="11"/>
      <c r="S83" s="11"/>
      <c r="T83" s="13"/>
    </row>
    <row r="84" spans="1:20" x14ac:dyDescent="0.25">
      <c r="A84" s="60">
        <f t="shared" si="2"/>
        <v>81</v>
      </c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13"/>
      <c r="P84" s="19"/>
      <c r="Q84" s="11"/>
      <c r="R84" s="11"/>
      <c r="S84" s="11"/>
      <c r="T84" s="13"/>
    </row>
    <row r="85" spans="1:20" x14ac:dyDescent="0.25">
      <c r="A85" s="60">
        <f t="shared" si="2"/>
        <v>82</v>
      </c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13"/>
      <c r="P85" s="19"/>
      <c r="Q85" s="11"/>
      <c r="R85" s="11"/>
      <c r="S85" s="11"/>
      <c r="T85" s="13"/>
    </row>
    <row r="86" spans="1:20" x14ac:dyDescent="0.25">
      <c r="A86" s="60">
        <f t="shared" si="2"/>
        <v>83</v>
      </c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13"/>
      <c r="P86" s="19"/>
      <c r="Q86" s="11"/>
      <c r="R86" s="11"/>
      <c r="S86" s="11"/>
      <c r="T86" s="13"/>
    </row>
    <row r="87" spans="1:20" x14ac:dyDescent="0.25">
      <c r="A87" s="60">
        <f t="shared" si="2"/>
        <v>84</v>
      </c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13"/>
      <c r="P87" s="19"/>
      <c r="Q87" s="11"/>
      <c r="R87" s="11"/>
      <c r="S87" s="11"/>
      <c r="T87" s="13"/>
    </row>
    <row r="88" spans="1:20" x14ac:dyDescent="0.25">
      <c r="A88" s="60">
        <f t="shared" si="2"/>
        <v>85</v>
      </c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13"/>
      <c r="P88" s="19"/>
      <c r="Q88" s="11"/>
      <c r="R88" s="11"/>
      <c r="S88" s="11"/>
      <c r="T88" s="13"/>
    </row>
    <row r="89" spans="1:20" x14ac:dyDescent="0.25">
      <c r="A89" s="60">
        <f t="shared" si="2"/>
        <v>86</v>
      </c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13"/>
      <c r="P89" s="19"/>
      <c r="Q89" s="11"/>
      <c r="R89" s="11"/>
      <c r="S89" s="11"/>
      <c r="T89" s="13"/>
    </row>
    <row r="90" spans="1:20" x14ac:dyDescent="0.25">
      <c r="A90" s="60">
        <f t="shared" si="2"/>
        <v>87</v>
      </c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13"/>
      <c r="P90" s="19"/>
      <c r="Q90" s="11"/>
      <c r="R90" s="11"/>
      <c r="S90" s="11"/>
      <c r="T90" s="13"/>
    </row>
    <row r="91" spans="1:20" x14ac:dyDescent="0.25">
      <c r="A91" s="60">
        <f t="shared" si="2"/>
        <v>88</v>
      </c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13"/>
      <c r="P91" s="19"/>
      <c r="Q91" s="11"/>
      <c r="R91" s="11"/>
      <c r="S91" s="11"/>
      <c r="T91" s="13"/>
    </row>
    <row r="92" spans="1:20" x14ac:dyDescent="0.25">
      <c r="A92" s="60">
        <f t="shared" si="2"/>
        <v>89</v>
      </c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13"/>
      <c r="P92" s="19"/>
      <c r="Q92" s="11"/>
      <c r="R92" s="11"/>
      <c r="S92" s="11"/>
      <c r="T92" s="13"/>
    </row>
    <row r="93" spans="1:20" x14ac:dyDescent="0.25">
      <c r="A93" s="60">
        <f t="shared" si="2"/>
        <v>90</v>
      </c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13"/>
      <c r="P93" s="19"/>
      <c r="Q93" s="11"/>
      <c r="R93" s="11"/>
      <c r="S93" s="11"/>
      <c r="T93" s="13"/>
    </row>
    <row r="94" spans="1:20" x14ac:dyDescent="0.25">
      <c r="A94" s="60">
        <f t="shared" si="2"/>
        <v>91</v>
      </c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13"/>
      <c r="P94" s="19"/>
      <c r="Q94" s="11"/>
      <c r="R94" s="11"/>
      <c r="S94" s="11"/>
      <c r="T94" s="13"/>
    </row>
    <row r="95" spans="1:20" x14ac:dyDescent="0.25">
      <c r="A95" s="60">
        <f t="shared" si="2"/>
        <v>92</v>
      </c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13"/>
      <c r="P95" s="19"/>
      <c r="Q95" s="11"/>
      <c r="R95" s="11"/>
      <c r="S95" s="11"/>
      <c r="T95" s="13"/>
    </row>
    <row r="96" spans="1:20" x14ac:dyDescent="0.25">
      <c r="A96" s="60">
        <f t="shared" si="2"/>
        <v>93</v>
      </c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13"/>
      <c r="P96" s="19"/>
      <c r="Q96" s="11"/>
      <c r="R96" s="11"/>
      <c r="S96" s="11"/>
      <c r="T96" s="13"/>
    </row>
    <row r="97" spans="1:20" x14ac:dyDescent="0.25">
      <c r="A97" s="60">
        <f t="shared" si="2"/>
        <v>94</v>
      </c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13"/>
      <c r="P97" s="19"/>
      <c r="Q97" s="11"/>
      <c r="R97" s="11"/>
      <c r="S97" s="11"/>
      <c r="T97" s="13"/>
    </row>
    <row r="98" spans="1:20" x14ac:dyDescent="0.25">
      <c r="A98" s="60">
        <f t="shared" si="2"/>
        <v>95</v>
      </c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13"/>
      <c r="P98" s="19"/>
      <c r="Q98" s="11"/>
      <c r="R98" s="11"/>
      <c r="S98" s="11"/>
      <c r="T98" s="13"/>
    </row>
    <row r="99" spans="1:20" x14ac:dyDescent="0.25">
      <c r="A99" s="60">
        <f t="shared" si="2"/>
        <v>96</v>
      </c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13"/>
      <c r="P99" s="19"/>
      <c r="Q99" s="11"/>
      <c r="R99" s="11"/>
      <c r="S99" s="11"/>
      <c r="T99" s="13"/>
    </row>
    <row r="100" spans="1:20" x14ac:dyDescent="0.25">
      <c r="A100" s="60">
        <f t="shared" si="2"/>
        <v>97</v>
      </c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13"/>
      <c r="P100" s="19"/>
      <c r="Q100" s="11"/>
      <c r="R100" s="11"/>
      <c r="S100" s="11"/>
      <c r="T100" s="13"/>
    </row>
    <row r="101" spans="1:20" x14ac:dyDescent="0.25">
      <c r="A101" s="60">
        <f t="shared" si="2"/>
        <v>98</v>
      </c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13"/>
      <c r="P101" s="19"/>
      <c r="Q101" s="11"/>
      <c r="R101" s="11"/>
      <c r="S101" s="11"/>
      <c r="T101" s="13"/>
    </row>
    <row r="102" spans="1:20" x14ac:dyDescent="0.25">
      <c r="A102" s="60">
        <f t="shared" si="2"/>
        <v>99</v>
      </c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13"/>
      <c r="P102" s="19"/>
      <c r="Q102" s="11"/>
      <c r="R102" s="11"/>
      <c r="S102" s="11"/>
      <c r="T102" s="13"/>
    </row>
    <row r="103" spans="1:20" x14ac:dyDescent="0.25">
      <c r="A103" s="60">
        <f t="shared" si="2"/>
        <v>100</v>
      </c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13"/>
      <c r="P103" s="19"/>
      <c r="Q103" s="11"/>
      <c r="R103" s="11"/>
      <c r="S103" s="11"/>
      <c r="T103" s="13"/>
    </row>
    <row r="104" spans="1:20" x14ac:dyDescent="0.25">
      <c r="A104" s="60">
        <f t="shared" si="2"/>
        <v>101</v>
      </c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13"/>
      <c r="P104" s="19"/>
      <c r="Q104" s="11"/>
      <c r="R104" s="11"/>
      <c r="S104" s="11"/>
      <c r="T104" s="13"/>
    </row>
    <row r="105" spans="1:20" x14ac:dyDescent="0.25">
      <c r="A105" s="60">
        <f t="shared" si="2"/>
        <v>102</v>
      </c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13"/>
      <c r="P105" s="19"/>
      <c r="Q105" s="11"/>
      <c r="R105" s="11"/>
      <c r="S105" s="11"/>
      <c r="T105" s="13"/>
    </row>
    <row r="106" spans="1:20" x14ac:dyDescent="0.25">
      <c r="A106" s="60">
        <f t="shared" si="2"/>
        <v>103</v>
      </c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13"/>
      <c r="P106" s="19"/>
      <c r="Q106" s="11"/>
      <c r="R106" s="11"/>
      <c r="S106" s="11"/>
      <c r="T106" s="13"/>
    </row>
    <row r="107" spans="1:20" x14ac:dyDescent="0.25">
      <c r="A107" s="60">
        <f t="shared" si="2"/>
        <v>104</v>
      </c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13"/>
      <c r="P107" s="19"/>
      <c r="Q107" s="11"/>
      <c r="R107" s="11"/>
      <c r="S107" s="11"/>
      <c r="T107" s="13"/>
    </row>
    <row r="108" spans="1:20" x14ac:dyDescent="0.25">
      <c r="A108" s="60">
        <f t="shared" si="2"/>
        <v>105</v>
      </c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13"/>
      <c r="P108" s="19"/>
      <c r="Q108" s="11"/>
      <c r="R108" s="11"/>
      <c r="S108" s="11"/>
      <c r="T108" s="13"/>
    </row>
    <row r="109" spans="1:20" x14ac:dyDescent="0.25">
      <c r="A109" s="60">
        <f t="shared" si="2"/>
        <v>106</v>
      </c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13"/>
      <c r="P109" s="19"/>
      <c r="Q109" s="11"/>
      <c r="R109" s="11"/>
      <c r="S109" s="11"/>
      <c r="T109" s="13"/>
    </row>
    <row r="110" spans="1:20" x14ac:dyDescent="0.25">
      <c r="A110" s="60">
        <f t="shared" si="2"/>
        <v>107</v>
      </c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13"/>
      <c r="P110" s="19"/>
      <c r="Q110" s="11"/>
      <c r="R110" s="11"/>
      <c r="S110" s="11"/>
      <c r="T110" s="13"/>
    </row>
    <row r="111" spans="1:20" x14ac:dyDescent="0.25">
      <c r="A111" s="60">
        <f t="shared" si="2"/>
        <v>108</v>
      </c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13"/>
      <c r="P111" s="19"/>
      <c r="Q111" s="11"/>
      <c r="R111" s="11"/>
      <c r="S111" s="11"/>
      <c r="T111" s="13"/>
    </row>
    <row r="112" spans="1:20" x14ac:dyDescent="0.25">
      <c r="A112" s="60">
        <f t="shared" si="2"/>
        <v>109</v>
      </c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13"/>
      <c r="P112" s="19"/>
      <c r="Q112" s="11"/>
      <c r="R112" s="11"/>
      <c r="S112" s="11"/>
      <c r="T112" s="13"/>
    </row>
    <row r="113" spans="1:20" x14ac:dyDescent="0.25">
      <c r="A113" s="60">
        <f t="shared" si="2"/>
        <v>110</v>
      </c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13"/>
      <c r="P113" s="19"/>
      <c r="Q113" s="11"/>
      <c r="R113" s="11"/>
      <c r="S113" s="11"/>
      <c r="T113" s="13"/>
    </row>
    <row r="114" spans="1:20" x14ac:dyDescent="0.25">
      <c r="A114" s="60">
        <f t="shared" si="2"/>
        <v>111</v>
      </c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13"/>
      <c r="P114" s="19"/>
      <c r="Q114" s="11"/>
      <c r="R114" s="11"/>
      <c r="S114" s="11"/>
      <c r="T114" s="13"/>
    </row>
    <row r="115" spans="1:20" x14ac:dyDescent="0.25">
      <c r="A115" s="60">
        <f t="shared" si="2"/>
        <v>112</v>
      </c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13"/>
      <c r="P115" s="19"/>
      <c r="Q115" s="11"/>
      <c r="R115" s="11"/>
      <c r="S115" s="11"/>
      <c r="T115" s="13"/>
    </row>
    <row r="116" spans="1:20" x14ac:dyDescent="0.25">
      <c r="A116" s="60">
        <f t="shared" si="2"/>
        <v>113</v>
      </c>
      <c r="B116" s="11" t="s">
        <v>11</v>
      </c>
      <c r="C116" s="11" t="s">
        <v>11</v>
      </c>
      <c r="D116" s="11"/>
      <c r="E116" s="11"/>
      <c r="F116" s="11"/>
      <c r="G116" s="11"/>
      <c r="H116" s="11"/>
      <c r="I116" s="11"/>
      <c r="J116" s="11"/>
      <c r="K116" s="11"/>
      <c r="L116" s="11"/>
      <c r="M116" s="11" t="s">
        <v>10</v>
      </c>
      <c r="N116" s="11" t="s">
        <v>10</v>
      </c>
      <c r="O116" s="13">
        <f t="shared" ref="O116:O163" si="3">K116/10</f>
        <v>0</v>
      </c>
      <c r="P116" s="19" t="str">
        <f t="shared" ref="P116:P132" si="4">IF(O116&gt;=3,"25","08")</f>
        <v>08</v>
      </c>
      <c r="Q116" s="11" t="str">
        <f>IF(P116="25",'Débitmètres étalon'!$B$5,'Débitmètres étalon'!$B$4)</f>
        <v>X</v>
      </c>
      <c r="R116" s="11" t="str">
        <f>IF(P116="25",'Débitmètres étalon'!$D$5,'Débitmètres étalon'!$D$4)</f>
        <v>XXXXX1</v>
      </c>
      <c r="S116" s="11"/>
      <c r="T116" s="13"/>
    </row>
    <row r="117" spans="1:20" x14ac:dyDescent="0.25">
      <c r="A117" s="12"/>
      <c r="B117" s="11"/>
      <c r="C117" s="11"/>
      <c r="D117" s="11"/>
      <c r="E117" s="11"/>
      <c r="F117" s="11"/>
      <c r="G117" s="11"/>
      <c r="H117" s="11"/>
      <c r="I117" s="11"/>
      <c r="J117" s="11"/>
      <c r="K117" s="11"/>
      <c r="L117" s="11"/>
      <c r="M117" s="11"/>
      <c r="N117" s="11"/>
      <c r="O117" s="13">
        <f t="shared" si="3"/>
        <v>0</v>
      </c>
      <c r="P117" s="19" t="str">
        <f t="shared" si="4"/>
        <v>08</v>
      </c>
      <c r="Q117" s="11" t="str">
        <f>IF(P117="25",'Débitmètres étalon'!$B$5,'Débitmètres étalon'!$B$4)</f>
        <v>X</v>
      </c>
      <c r="R117" s="11" t="str">
        <f>IF(P117="25",'Débitmètres étalon'!$D$5,'Débitmètres étalon'!$D$4)</f>
        <v>XXXXX1</v>
      </c>
      <c r="S117" s="11"/>
      <c r="T117" s="13"/>
    </row>
    <row r="118" spans="1:20" x14ac:dyDescent="0.25">
      <c r="A118" s="12"/>
      <c r="B118" s="11"/>
      <c r="C118" s="11"/>
      <c r="D118" s="11"/>
      <c r="E118" s="11"/>
      <c r="F118" s="11"/>
      <c r="G118" s="11"/>
      <c r="H118" s="11"/>
      <c r="I118" s="11"/>
      <c r="J118" s="11"/>
      <c r="K118" s="11"/>
      <c r="L118" s="11"/>
      <c r="M118" s="11"/>
      <c r="N118" s="11"/>
      <c r="O118" s="13">
        <f t="shared" si="3"/>
        <v>0</v>
      </c>
      <c r="P118" s="19" t="str">
        <f t="shared" si="4"/>
        <v>08</v>
      </c>
      <c r="Q118" s="11" t="str">
        <f>IF(P118="25",'Débitmètres étalon'!$B$5,'Débitmètres étalon'!$B$4)</f>
        <v>X</v>
      </c>
      <c r="R118" s="11" t="str">
        <f>IF(P118="25",'Débitmètres étalon'!$D$5,'Débitmètres étalon'!$D$4)</f>
        <v>XXXXX1</v>
      </c>
      <c r="S118" s="11"/>
      <c r="T118" s="13"/>
    </row>
    <row r="119" spans="1:20" x14ac:dyDescent="0.25">
      <c r="A119" s="12"/>
      <c r="B119" s="11"/>
      <c r="C119" s="11"/>
      <c r="D119" s="11"/>
      <c r="E119" s="11"/>
      <c r="F119" s="11"/>
      <c r="G119" s="11"/>
      <c r="H119" s="11"/>
      <c r="I119" s="11"/>
      <c r="J119" s="11"/>
      <c r="K119" s="11"/>
      <c r="L119" s="11"/>
      <c r="M119" s="11"/>
      <c r="N119" s="11"/>
      <c r="O119" s="13">
        <f t="shared" si="3"/>
        <v>0</v>
      </c>
      <c r="P119" s="19" t="str">
        <f t="shared" si="4"/>
        <v>08</v>
      </c>
      <c r="Q119" s="11" t="str">
        <f>IF(P119="25",'Débitmètres étalon'!$B$5,'Débitmètres étalon'!$B$4)</f>
        <v>X</v>
      </c>
      <c r="R119" s="11" t="str">
        <f>IF(P119="25",'Débitmètres étalon'!$D$5,'Débitmètres étalon'!$D$4)</f>
        <v>XXXXX1</v>
      </c>
      <c r="S119" s="11"/>
      <c r="T119" s="13"/>
    </row>
    <row r="120" spans="1:20" x14ac:dyDescent="0.25">
      <c r="A120" s="12"/>
      <c r="B120" s="11"/>
      <c r="C120" s="11"/>
      <c r="D120" s="11"/>
      <c r="E120" s="11"/>
      <c r="F120" s="11"/>
      <c r="G120" s="11"/>
      <c r="H120" s="11"/>
      <c r="I120" s="11"/>
      <c r="J120" s="11"/>
      <c r="K120" s="11"/>
      <c r="L120" s="11"/>
      <c r="M120" s="11"/>
      <c r="N120" s="11"/>
      <c r="O120" s="13">
        <f t="shared" si="3"/>
        <v>0</v>
      </c>
      <c r="P120" s="19" t="str">
        <f t="shared" si="4"/>
        <v>08</v>
      </c>
      <c r="Q120" s="11" t="str">
        <f>IF(P120="25",'Débitmètres étalon'!$B$5,'Débitmètres étalon'!$B$4)</f>
        <v>X</v>
      </c>
      <c r="R120" s="11" t="str">
        <f>IF(P120="25",'Débitmètres étalon'!$D$5,'Débitmètres étalon'!$D$4)</f>
        <v>XXXXX1</v>
      </c>
      <c r="S120" s="11"/>
      <c r="T120" s="13"/>
    </row>
    <row r="121" spans="1:20" x14ac:dyDescent="0.25">
      <c r="A121" s="12"/>
      <c r="B121" s="11"/>
      <c r="C121" s="11"/>
      <c r="D121" s="11"/>
      <c r="E121" s="11"/>
      <c r="F121" s="11"/>
      <c r="G121" s="11"/>
      <c r="H121" s="11"/>
      <c r="I121" s="11"/>
      <c r="J121" s="11"/>
      <c r="K121" s="11"/>
      <c r="L121" s="11"/>
      <c r="M121" s="11"/>
      <c r="N121" s="11"/>
      <c r="O121" s="13">
        <f t="shared" si="3"/>
        <v>0</v>
      </c>
      <c r="P121" s="19" t="str">
        <f t="shared" si="4"/>
        <v>08</v>
      </c>
      <c r="Q121" s="11" t="str">
        <f>IF(P121="25",'Débitmètres étalon'!$B$5,'Débitmètres étalon'!$B$4)</f>
        <v>X</v>
      </c>
      <c r="R121" s="11" t="str">
        <f>IF(P121="25",'Débitmètres étalon'!$D$5,'Débitmètres étalon'!$D$4)</f>
        <v>XXXXX1</v>
      </c>
      <c r="S121" s="11"/>
      <c r="T121" s="13"/>
    </row>
    <row r="122" spans="1:20" x14ac:dyDescent="0.25">
      <c r="A122" s="12"/>
      <c r="B122" s="11"/>
      <c r="C122" s="11"/>
      <c r="D122" s="11"/>
      <c r="E122" s="11"/>
      <c r="F122" s="11"/>
      <c r="G122" s="11"/>
      <c r="H122" s="11"/>
      <c r="I122" s="11"/>
      <c r="J122" s="11"/>
      <c r="K122" s="11"/>
      <c r="L122" s="11"/>
      <c r="M122" s="11"/>
      <c r="N122" s="11"/>
      <c r="O122" s="13">
        <f t="shared" si="3"/>
        <v>0</v>
      </c>
      <c r="P122" s="19" t="str">
        <f t="shared" si="4"/>
        <v>08</v>
      </c>
      <c r="Q122" s="11" t="str">
        <f>IF(P122="25",'Débitmètres étalon'!$B$5,'Débitmètres étalon'!$B$4)</f>
        <v>X</v>
      </c>
      <c r="R122" s="11" t="str">
        <f>IF(P122="25",'Débitmètres étalon'!$D$5,'Débitmètres étalon'!$D$4)</f>
        <v>XXXXX1</v>
      </c>
      <c r="S122" s="11"/>
      <c r="T122" s="13"/>
    </row>
    <row r="123" spans="1:20" x14ac:dyDescent="0.25">
      <c r="A123" s="12"/>
      <c r="B123" s="11"/>
      <c r="C123" s="11"/>
      <c r="D123" s="11"/>
      <c r="E123" s="11"/>
      <c r="F123" s="11"/>
      <c r="G123" s="11"/>
      <c r="H123" s="11"/>
      <c r="I123" s="11"/>
      <c r="J123" s="11"/>
      <c r="K123" s="11"/>
      <c r="L123" s="11"/>
      <c r="M123" s="11"/>
      <c r="N123" s="11"/>
      <c r="O123" s="13">
        <f t="shared" si="3"/>
        <v>0</v>
      </c>
      <c r="P123" s="19" t="str">
        <f t="shared" si="4"/>
        <v>08</v>
      </c>
      <c r="Q123" s="11" t="str">
        <f>IF(P123="25",'Débitmètres étalon'!$B$5,'Débitmètres étalon'!$B$4)</f>
        <v>X</v>
      </c>
      <c r="R123" s="11" t="str">
        <f>IF(P123="25",'Débitmètres étalon'!$D$5,'Débitmètres étalon'!$D$4)</f>
        <v>XXXXX1</v>
      </c>
      <c r="S123" s="11"/>
      <c r="T123" s="13"/>
    </row>
    <row r="124" spans="1:20" x14ac:dyDescent="0.25">
      <c r="A124" s="12"/>
      <c r="B124" s="11"/>
      <c r="C124" s="11"/>
      <c r="D124" s="11"/>
      <c r="E124" s="11"/>
      <c r="F124" s="11"/>
      <c r="G124" s="11"/>
      <c r="H124" s="11"/>
      <c r="I124" s="11"/>
      <c r="J124" s="11"/>
      <c r="K124" s="11"/>
      <c r="L124" s="11"/>
      <c r="M124" s="11"/>
      <c r="N124" s="11"/>
      <c r="O124" s="13">
        <f t="shared" si="3"/>
        <v>0</v>
      </c>
      <c r="P124" s="19" t="str">
        <f t="shared" si="4"/>
        <v>08</v>
      </c>
      <c r="Q124" s="11" t="str">
        <f>IF(P124="25",'Débitmètres étalon'!$B$5,'Débitmètres étalon'!$B$4)</f>
        <v>X</v>
      </c>
      <c r="R124" s="11" t="str">
        <f>IF(P124="25",'Débitmètres étalon'!$D$5,'Débitmètres étalon'!$D$4)</f>
        <v>XXXXX1</v>
      </c>
      <c r="S124" s="11"/>
      <c r="T124" s="13"/>
    </row>
    <row r="125" spans="1:20" x14ac:dyDescent="0.25">
      <c r="A125" s="12"/>
      <c r="B125" s="11"/>
      <c r="C125" s="11"/>
      <c r="D125" s="11"/>
      <c r="E125" s="11"/>
      <c r="F125" s="11"/>
      <c r="G125" s="11"/>
      <c r="H125" s="11"/>
      <c r="I125" s="11"/>
      <c r="J125" s="11"/>
      <c r="K125" s="11"/>
      <c r="L125" s="11"/>
      <c r="M125" s="11"/>
      <c r="N125" s="11"/>
      <c r="O125" s="13">
        <f t="shared" si="3"/>
        <v>0</v>
      </c>
      <c r="P125" s="19" t="str">
        <f t="shared" si="4"/>
        <v>08</v>
      </c>
      <c r="Q125" s="11" t="str">
        <f>IF(P125="25",'Débitmètres étalon'!$B$5,'Débitmètres étalon'!$B$4)</f>
        <v>X</v>
      </c>
      <c r="R125" s="11" t="str">
        <f>IF(P125="25",'Débitmètres étalon'!$D$5,'Débitmètres étalon'!$D$4)</f>
        <v>XXXXX1</v>
      </c>
      <c r="S125" s="11"/>
      <c r="T125" s="13"/>
    </row>
    <row r="126" spans="1:20" x14ac:dyDescent="0.25">
      <c r="A126" s="12"/>
      <c r="B126" s="11"/>
      <c r="C126" s="11"/>
      <c r="D126" s="11"/>
      <c r="E126" s="11"/>
      <c r="F126" s="11"/>
      <c r="G126" s="11"/>
      <c r="H126" s="11"/>
      <c r="I126" s="11"/>
      <c r="J126" s="11"/>
      <c r="K126" s="11"/>
      <c r="L126" s="11"/>
      <c r="M126" s="11"/>
      <c r="N126" s="11"/>
      <c r="O126" s="13">
        <f t="shared" si="3"/>
        <v>0</v>
      </c>
      <c r="P126" s="19" t="str">
        <f t="shared" si="4"/>
        <v>08</v>
      </c>
      <c r="Q126" s="11" t="str">
        <f>IF(P126="25",'Débitmètres étalon'!$B$5,'Débitmètres étalon'!$B$4)</f>
        <v>X</v>
      </c>
      <c r="R126" s="11" t="str">
        <f>IF(P126="25",'Débitmètres étalon'!$D$5,'Débitmètres étalon'!$D$4)</f>
        <v>XXXXX1</v>
      </c>
      <c r="S126" s="11"/>
      <c r="T126" s="13"/>
    </row>
    <row r="127" spans="1:20" x14ac:dyDescent="0.25">
      <c r="A127" s="12"/>
      <c r="B127" s="11"/>
      <c r="C127" s="11"/>
      <c r="D127" s="11"/>
      <c r="E127" s="11"/>
      <c r="F127" s="11"/>
      <c r="G127" s="11"/>
      <c r="H127" s="11"/>
      <c r="I127" s="11"/>
      <c r="J127" s="11"/>
      <c r="K127" s="11"/>
      <c r="L127" s="11"/>
      <c r="M127" s="11"/>
      <c r="N127" s="11"/>
      <c r="O127" s="13">
        <f t="shared" si="3"/>
        <v>0</v>
      </c>
      <c r="P127" s="19" t="str">
        <f t="shared" si="4"/>
        <v>08</v>
      </c>
      <c r="Q127" s="11" t="str">
        <f>IF(P127="25",'Débitmètres étalon'!$B$5,'Débitmètres étalon'!$B$4)</f>
        <v>X</v>
      </c>
      <c r="R127" s="11" t="str">
        <f>IF(P127="25",'Débitmètres étalon'!$D$5,'Débitmètres étalon'!$D$4)</f>
        <v>XXXXX1</v>
      </c>
      <c r="S127" s="11"/>
      <c r="T127" s="13"/>
    </row>
    <row r="128" spans="1:20" x14ac:dyDescent="0.25">
      <c r="A128" s="12"/>
      <c r="B128" s="11"/>
      <c r="C128" s="11"/>
      <c r="D128" s="11"/>
      <c r="E128" s="11"/>
      <c r="F128" s="11"/>
      <c r="G128" s="11"/>
      <c r="H128" s="11"/>
      <c r="I128" s="11"/>
      <c r="J128" s="11"/>
      <c r="K128" s="11"/>
      <c r="L128" s="11"/>
      <c r="M128" s="11"/>
      <c r="N128" s="11"/>
      <c r="O128" s="13">
        <f t="shared" si="3"/>
        <v>0</v>
      </c>
      <c r="P128" s="19" t="str">
        <f t="shared" si="4"/>
        <v>08</v>
      </c>
      <c r="Q128" s="11" t="str">
        <f>IF(P128="25",'Débitmètres étalon'!$B$5,'Débitmètres étalon'!$B$4)</f>
        <v>X</v>
      </c>
      <c r="R128" s="11" t="str">
        <f>IF(P128="25",'Débitmètres étalon'!$D$5,'Débitmètres étalon'!$D$4)</f>
        <v>XXXXX1</v>
      </c>
      <c r="S128" s="11"/>
      <c r="T128" s="13"/>
    </row>
    <row r="129" spans="1:20" x14ac:dyDescent="0.25">
      <c r="A129" s="12"/>
      <c r="B129" s="11"/>
      <c r="C129" s="11"/>
      <c r="D129" s="11"/>
      <c r="E129" s="11"/>
      <c r="F129" s="11"/>
      <c r="G129" s="11"/>
      <c r="H129" s="11"/>
      <c r="I129" s="11"/>
      <c r="J129" s="11"/>
      <c r="K129" s="11"/>
      <c r="L129" s="11"/>
      <c r="M129" s="11"/>
      <c r="N129" s="11"/>
      <c r="O129" s="13">
        <f t="shared" si="3"/>
        <v>0</v>
      </c>
      <c r="P129" s="19" t="str">
        <f t="shared" si="4"/>
        <v>08</v>
      </c>
      <c r="Q129" s="11" t="str">
        <f>IF(P129="25",'Débitmètres étalon'!$B$5,'Débitmètres étalon'!$B$4)</f>
        <v>X</v>
      </c>
      <c r="R129" s="11" t="str">
        <f>IF(P129="25",'Débitmètres étalon'!$D$5,'Débitmètres étalon'!$D$4)</f>
        <v>XXXXX1</v>
      </c>
      <c r="S129" s="11"/>
      <c r="T129" s="13"/>
    </row>
    <row r="130" spans="1:20" x14ac:dyDescent="0.25">
      <c r="A130" s="12"/>
      <c r="B130" s="11"/>
      <c r="C130" s="11"/>
      <c r="D130" s="11"/>
      <c r="E130" s="11"/>
      <c r="F130" s="11"/>
      <c r="G130" s="11"/>
      <c r="H130" s="11"/>
      <c r="I130" s="11"/>
      <c r="J130" s="11"/>
      <c r="K130" s="11"/>
      <c r="L130" s="11"/>
      <c r="M130" s="11"/>
      <c r="N130" s="11"/>
      <c r="O130" s="13">
        <f t="shared" si="3"/>
        <v>0</v>
      </c>
      <c r="P130" s="19" t="str">
        <f t="shared" si="4"/>
        <v>08</v>
      </c>
      <c r="Q130" s="11" t="str">
        <f>IF(P130="25",'Débitmètres étalon'!$B$5,'Débitmètres étalon'!$B$4)</f>
        <v>X</v>
      </c>
      <c r="R130" s="11" t="str">
        <f>IF(P130="25",'Débitmètres étalon'!$D$5,'Débitmètres étalon'!$D$4)</f>
        <v>XXXXX1</v>
      </c>
      <c r="S130" s="11"/>
      <c r="T130" s="13"/>
    </row>
    <row r="131" spans="1:20" x14ac:dyDescent="0.25">
      <c r="A131" s="12"/>
      <c r="B131" s="11"/>
      <c r="C131" s="11"/>
      <c r="D131" s="11"/>
      <c r="E131" s="11"/>
      <c r="F131" s="11"/>
      <c r="G131" s="11"/>
      <c r="H131" s="11"/>
      <c r="I131" s="11"/>
      <c r="J131" s="11"/>
      <c r="K131" s="11"/>
      <c r="L131" s="11"/>
      <c r="M131" s="11"/>
      <c r="N131" s="11"/>
      <c r="O131" s="13">
        <f t="shared" si="3"/>
        <v>0</v>
      </c>
      <c r="P131" s="19" t="str">
        <f t="shared" si="4"/>
        <v>08</v>
      </c>
      <c r="Q131" s="11" t="str">
        <f>IF(P131="25",'Débitmètres étalon'!$B$5,'Débitmètres étalon'!$B$4)</f>
        <v>X</v>
      </c>
      <c r="R131" s="11" t="str">
        <f>IF(P131="25",'Débitmètres étalon'!$D$5,'Débitmètres étalon'!$D$4)</f>
        <v>XXXXX1</v>
      </c>
      <c r="S131" s="11"/>
      <c r="T131" s="13"/>
    </row>
    <row r="132" spans="1:20" x14ac:dyDescent="0.25">
      <c r="A132" s="12"/>
      <c r="B132" s="11"/>
      <c r="C132" s="11"/>
      <c r="D132" s="11"/>
      <c r="E132" s="11"/>
      <c r="F132" s="11"/>
      <c r="G132" s="11"/>
      <c r="H132" s="11"/>
      <c r="I132" s="11"/>
      <c r="J132" s="11"/>
      <c r="K132" s="11"/>
      <c r="L132" s="11"/>
      <c r="M132" s="11"/>
      <c r="N132" s="11"/>
      <c r="O132" s="13">
        <f t="shared" si="3"/>
        <v>0</v>
      </c>
      <c r="P132" s="19" t="str">
        <f t="shared" si="4"/>
        <v>08</v>
      </c>
      <c r="Q132" s="11" t="str">
        <f>IF(P132="25",'Débitmètres étalon'!$B$5,'Débitmètres étalon'!$B$4)</f>
        <v>X</v>
      </c>
      <c r="R132" s="11" t="str">
        <f>IF(P132="25",'Débitmètres étalon'!$D$5,'Débitmètres étalon'!$D$4)</f>
        <v>XXXXX1</v>
      </c>
      <c r="S132" s="11"/>
      <c r="T132" s="13"/>
    </row>
    <row r="133" spans="1:20" x14ac:dyDescent="0.25">
      <c r="A133" s="12"/>
      <c r="B133" s="11"/>
      <c r="C133" s="11"/>
      <c r="D133" s="11"/>
      <c r="E133" s="11"/>
      <c r="F133" s="11"/>
      <c r="G133" s="11"/>
      <c r="H133" s="11"/>
      <c r="I133" s="11"/>
      <c r="J133" s="11"/>
      <c r="K133" s="11"/>
      <c r="L133" s="11"/>
      <c r="M133" s="11"/>
      <c r="N133" s="11"/>
      <c r="O133" s="13">
        <f t="shared" si="3"/>
        <v>0</v>
      </c>
      <c r="P133" s="19" t="str">
        <f t="shared" ref="P133:P196" si="5">IF(O133&gt;=3,"25","08")</f>
        <v>08</v>
      </c>
      <c r="Q133" s="11" t="str">
        <f>IF(P133="25",'Débitmètres étalon'!$B$5,'Débitmètres étalon'!$B$4)</f>
        <v>X</v>
      </c>
      <c r="R133" s="11" t="str">
        <f>IF(P133="25",'Débitmètres étalon'!$D$5,'Débitmètres étalon'!$D$4)</f>
        <v>XXXXX1</v>
      </c>
      <c r="S133" s="11"/>
      <c r="T133" s="13"/>
    </row>
    <row r="134" spans="1:20" x14ac:dyDescent="0.25">
      <c r="A134" s="12"/>
      <c r="B134" s="11"/>
      <c r="C134" s="11"/>
      <c r="D134" s="11"/>
      <c r="E134" s="11"/>
      <c r="F134" s="11"/>
      <c r="G134" s="11"/>
      <c r="H134" s="11"/>
      <c r="I134" s="11"/>
      <c r="J134" s="11"/>
      <c r="K134" s="11"/>
      <c r="L134" s="11"/>
      <c r="M134" s="11"/>
      <c r="N134" s="11"/>
      <c r="O134" s="13">
        <f t="shared" si="3"/>
        <v>0</v>
      </c>
      <c r="P134" s="19" t="str">
        <f t="shared" si="5"/>
        <v>08</v>
      </c>
      <c r="Q134" s="11" t="str">
        <f>IF(P134="25",'Débitmètres étalon'!$B$5,'Débitmètres étalon'!$B$4)</f>
        <v>X</v>
      </c>
      <c r="R134" s="11" t="str">
        <f>IF(P134="25",'Débitmètres étalon'!$D$5,'Débitmètres étalon'!$D$4)</f>
        <v>XXXXX1</v>
      </c>
      <c r="S134" s="11"/>
      <c r="T134" s="13"/>
    </row>
    <row r="135" spans="1:20" x14ac:dyDescent="0.25">
      <c r="A135" s="12"/>
      <c r="B135" s="11"/>
      <c r="C135" s="11"/>
      <c r="D135" s="11"/>
      <c r="E135" s="11"/>
      <c r="F135" s="11"/>
      <c r="G135" s="11"/>
      <c r="H135" s="11"/>
      <c r="I135" s="11"/>
      <c r="J135" s="11"/>
      <c r="K135" s="11"/>
      <c r="L135" s="11"/>
      <c r="M135" s="11"/>
      <c r="N135" s="11"/>
      <c r="O135" s="13">
        <f t="shared" si="3"/>
        <v>0</v>
      </c>
      <c r="P135" s="19" t="str">
        <f t="shared" si="5"/>
        <v>08</v>
      </c>
      <c r="Q135" s="11" t="str">
        <f>IF(P135="25",'Débitmètres étalon'!$B$5,'Débitmètres étalon'!$B$4)</f>
        <v>X</v>
      </c>
      <c r="R135" s="11" t="str">
        <f>IF(P135="25",'Débitmètres étalon'!$D$5,'Débitmètres étalon'!$D$4)</f>
        <v>XXXXX1</v>
      </c>
      <c r="S135" s="11"/>
      <c r="T135" s="13"/>
    </row>
    <row r="136" spans="1:20" x14ac:dyDescent="0.25">
      <c r="A136" s="12"/>
      <c r="B136" s="11"/>
      <c r="C136" s="11"/>
      <c r="D136" s="11"/>
      <c r="E136" s="11"/>
      <c r="F136" s="11"/>
      <c r="G136" s="11"/>
      <c r="H136" s="11"/>
      <c r="I136" s="11"/>
      <c r="J136" s="11"/>
      <c r="K136" s="11"/>
      <c r="L136" s="11"/>
      <c r="M136" s="11"/>
      <c r="N136" s="11"/>
      <c r="O136" s="13">
        <f t="shared" si="3"/>
        <v>0</v>
      </c>
      <c r="P136" s="19" t="str">
        <f t="shared" si="5"/>
        <v>08</v>
      </c>
      <c r="Q136" s="11" t="str">
        <f>IF(P136="25",'Débitmètres étalon'!$B$5,'Débitmètres étalon'!$B$4)</f>
        <v>X</v>
      </c>
      <c r="R136" s="11" t="str">
        <f>IF(P136="25",'Débitmètres étalon'!$D$5,'Débitmètres étalon'!$D$4)</f>
        <v>XXXXX1</v>
      </c>
      <c r="S136" s="11"/>
      <c r="T136" s="13"/>
    </row>
    <row r="137" spans="1:20" x14ac:dyDescent="0.25">
      <c r="A137" s="12"/>
      <c r="B137" s="11"/>
      <c r="C137" s="11"/>
      <c r="D137" s="11"/>
      <c r="E137" s="11"/>
      <c r="F137" s="11"/>
      <c r="G137" s="11"/>
      <c r="H137" s="11"/>
      <c r="I137" s="11"/>
      <c r="J137" s="11"/>
      <c r="K137" s="11"/>
      <c r="L137" s="11"/>
      <c r="M137" s="11"/>
      <c r="N137" s="11"/>
      <c r="O137" s="13">
        <f t="shared" si="3"/>
        <v>0</v>
      </c>
      <c r="P137" s="19" t="str">
        <f t="shared" si="5"/>
        <v>08</v>
      </c>
      <c r="Q137" s="11" t="str">
        <f>IF(P137="25",'Débitmètres étalon'!$B$5,'Débitmètres étalon'!$B$4)</f>
        <v>X</v>
      </c>
      <c r="R137" s="11" t="str">
        <f>IF(P137="25",'Débitmètres étalon'!$D$5,'Débitmètres étalon'!$D$4)</f>
        <v>XXXXX1</v>
      </c>
      <c r="S137" s="11"/>
      <c r="T137" s="13"/>
    </row>
    <row r="138" spans="1:20" x14ac:dyDescent="0.25">
      <c r="A138" s="12"/>
      <c r="B138" s="11"/>
      <c r="C138" s="11"/>
      <c r="D138" s="11"/>
      <c r="E138" s="11"/>
      <c r="F138" s="11"/>
      <c r="G138" s="11"/>
      <c r="H138" s="11"/>
      <c r="I138" s="11"/>
      <c r="J138" s="11"/>
      <c r="K138" s="11"/>
      <c r="L138" s="11"/>
      <c r="M138" s="11"/>
      <c r="N138" s="11"/>
      <c r="O138" s="13">
        <f t="shared" si="3"/>
        <v>0</v>
      </c>
      <c r="P138" s="19" t="str">
        <f t="shared" si="5"/>
        <v>08</v>
      </c>
      <c r="Q138" s="11" t="str">
        <f>IF(P138="25",'Débitmètres étalon'!$B$5,'Débitmètres étalon'!$B$4)</f>
        <v>X</v>
      </c>
      <c r="R138" s="11" t="str">
        <f>IF(P138="25",'Débitmètres étalon'!$D$5,'Débitmètres étalon'!$D$4)</f>
        <v>XXXXX1</v>
      </c>
      <c r="S138" s="11"/>
      <c r="T138" s="13"/>
    </row>
    <row r="139" spans="1:20" x14ac:dyDescent="0.25">
      <c r="A139" s="12"/>
      <c r="B139" s="11"/>
      <c r="C139" s="11"/>
      <c r="D139" s="11"/>
      <c r="E139" s="11"/>
      <c r="F139" s="11"/>
      <c r="G139" s="11"/>
      <c r="H139" s="11"/>
      <c r="I139" s="11"/>
      <c r="J139" s="11"/>
      <c r="K139" s="11"/>
      <c r="L139" s="11"/>
      <c r="M139" s="11"/>
      <c r="N139" s="11"/>
      <c r="O139" s="13">
        <f t="shared" si="3"/>
        <v>0</v>
      </c>
      <c r="P139" s="19" t="str">
        <f t="shared" si="5"/>
        <v>08</v>
      </c>
      <c r="Q139" s="11" t="str">
        <f>IF(P139="25",'Débitmètres étalon'!$B$5,'Débitmètres étalon'!$B$4)</f>
        <v>X</v>
      </c>
      <c r="R139" s="11" t="str">
        <f>IF(P139="25",'Débitmètres étalon'!$D$5,'Débitmètres étalon'!$D$4)</f>
        <v>XXXXX1</v>
      </c>
      <c r="S139" s="11"/>
      <c r="T139" s="13"/>
    </row>
    <row r="140" spans="1:20" x14ac:dyDescent="0.25">
      <c r="A140" s="12"/>
      <c r="B140" s="11"/>
      <c r="C140" s="11"/>
      <c r="D140" s="11"/>
      <c r="E140" s="11"/>
      <c r="F140" s="11"/>
      <c r="G140" s="11"/>
      <c r="H140" s="11"/>
      <c r="I140" s="11"/>
      <c r="J140" s="11"/>
      <c r="K140" s="11"/>
      <c r="L140" s="11"/>
      <c r="M140" s="11"/>
      <c r="N140" s="11"/>
      <c r="O140" s="13">
        <f t="shared" si="3"/>
        <v>0</v>
      </c>
      <c r="P140" s="19" t="str">
        <f t="shared" si="5"/>
        <v>08</v>
      </c>
      <c r="Q140" s="11" t="str">
        <f>IF(P140="25",'Débitmètres étalon'!$B$5,'Débitmètres étalon'!$B$4)</f>
        <v>X</v>
      </c>
      <c r="R140" s="11" t="str">
        <f>IF(P140="25",'Débitmètres étalon'!$D$5,'Débitmètres étalon'!$D$4)</f>
        <v>XXXXX1</v>
      </c>
      <c r="S140" s="11"/>
      <c r="T140" s="13"/>
    </row>
    <row r="141" spans="1:20" x14ac:dyDescent="0.25">
      <c r="A141" s="12"/>
      <c r="B141" s="11"/>
      <c r="C141" s="11"/>
      <c r="D141" s="11"/>
      <c r="E141" s="11"/>
      <c r="F141" s="11"/>
      <c r="G141" s="11"/>
      <c r="H141" s="11"/>
      <c r="I141" s="11"/>
      <c r="J141" s="11"/>
      <c r="K141" s="11"/>
      <c r="L141" s="11"/>
      <c r="M141" s="11"/>
      <c r="N141" s="11"/>
      <c r="O141" s="13">
        <f t="shared" si="3"/>
        <v>0</v>
      </c>
      <c r="P141" s="19" t="str">
        <f t="shared" si="5"/>
        <v>08</v>
      </c>
      <c r="Q141" s="11" t="str">
        <f>IF(P141="25",'Débitmètres étalon'!$B$5,'Débitmètres étalon'!$B$4)</f>
        <v>X</v>
      </c>
      <c r="R141" s="11" t="str">
        <f>IF(P141="25",'Débitmètres étalon'!$D$5,'Débitmètres étalon'!$D$4)</f>
        <v>XXXXX1</v>
      </c>
      <c r="S141" s="11"/>
      <c r="T141" s="13"/>
    </row>
    <row r="142" spans="1:20" x14ac:dyDescent="0.25">
      <c r="A142" s="12"/>
      <c r="B142" s="11"/>
      <c r="C142" s="11"/>
      <c r="D142" s="11"/>
      <c r="E142" s="11"/>
      <c r="F142" s="11"/>
      <c r="G142" s="11"/>
      <c r="H142" s="11"/>
      <c r="I142" s="11"/>
      <c r="J142" s="11"/>
      <c r="K142" s="11"/>
      <c r="L142" s="11"/>
      <c r="M142" s="11"/>
      <c r="N142" s="11"/>
      <c r="O142" s="13">
        <f t="shared" si="3"/>
        <v>0</v>
      </c>
      <c r="P142" s="19" t="str">
        <f t="shared" si="5"/>
        <v>08</v>
      </c>
      <c r="Q142" s="11" t="str">
        <f>IF(P142="25",'Débitmètres étalon'!$B$5,'Débitmètres étalon'!$B$4)</f>
        <v>X</v>
      </c>
      <c r="R142" s="11" t="str">
        <f>IF(P142="25",'Débitmètres étalon'!$D$5,'Débitmètres étalon'!$D$4)</f>
        <v>XXXXX1</v>
      </c>
      <c r="S142" s="11"/>
      <c r="T142" s="13"/>
    </row>
    <row r="143" spans="1:20" x14ac:dyDescent="0.25">
      <c r="A143" s="12"/>
      <c r="B143" s="11"/>
      <c r="C143" s="11"/>
      <c r="D143" s="11"/>
      <c r="E143" s="11"/>
      <c r="F143" s="11"/>
      <c r="G143" s="11"/>
      <c r="H143" s="11"/>
      <c r="I143" s="11"/>
      <c r="J143" s="11"/>
      <c r="K143" s="11"/>
      <c r="L143" s="11"/>
      <c r="M143" s="11"/>
      <c r="N143" s="11"/>
      <c r="O143" s="13">
        <f t="shared" si="3"/>
        <v>0</v>
      </c>
      <c r="P143" s="19" t="str">
        <f t="shared" si="5"/>
        <v>08</v>
      </c>
      <c r="Q143" s="11" t="str">
        <f>IF(P143="25",'Débitmètres étalon'!$B$5,'Débitmètres étalon'!$B$4)</f>
        <v>X</v>
      </c>
      <c r="R143" s="11" t="str">
        <f>IF(P143="25",'Débitmètres étalon'!$D$5,'Débitmètres étalon'!$D$4)</f>
        <v>XXXXX1</v>
      </c>
      <c r="S143" s="11"/>
      <c r="T143" s="13"/>
    </row>
    <row r="144" spans="1:20" x14ac:dyDescent="0.25">
      <c r="A144" s="12"/>
      <c r="B144" s="11"/>
      <c r="C144" s="11"/>
      <c r="D144" s="11"/>
      <c r="E144" s="11"/>
      <c r="F144" s="11"/>
      <c r="G144" s="11"/>
      <c r="H144" s="11"/>
      <c r="I144" s="11"/>
      <c r="J144" s="11"/>
      <c r="K144" s="11"/>
      <c r="L144" s="11"/>
      <c r="M144" s="11"/>
      <c r="N144" s="11"/>
      <c r="O144" s="13">
        <f t="shared" si="3"/>
        <v>0</v>
      </c>
      <c r="P144" s="19" t="str">
        <f t="shared" si="5"/>
        <v>08</v>
      </c>
      <c r="Q144" s="11" t="str">
        <f>IF(P144="25",'Débitmètres étalon'!$B$5,'Débitmètres étalon'!$B$4)</f>
        <v>X</v>
      </c>
      <c r="R144" s="11" t="str">
        <f>IF(P144="25",'Débitmètres étalon'!$D$5,'Débitmètres étalon'!$D$4)</f>
        <v>XXXXX1</v>
      </c>
      <c r="S144" s="11"/>
      <c r="T144" s="13"/>
    </row>
    <row r="145" spans="1:20" x14ac:dyDescent="0.25">
      <c r="A145" s="12"/>
      <c r="B145" s="11"/>
      <c r="C145" s="11"/>
      <c r="D145" s="11"/>
      <c r="E145" s="11"/>
      <c r="F145" s="11"/>
      <c r="G145" s="11"/>
      <c r="H145" s="11"/>
      <c r="I145" s="11"/>
      <c r="J145" s="11"/>
      <c r="K145" s="11"/>
      <c r="L145" s="11"/>
      <c r="M145" s="11"/>
      <c r="N145" s="11"/>
      <c r="O145" s="13">
        <f t="shared" si="3"/>
        <v>0</v>
      </c>
      <c r="P145" s="19" t="str">
        <f t="shared" si="5"/>
        <v>08</v>
      </c>
      <c r="Q145" s="11" t="str">
        <f>IF(P145="25",'Débitmètres étalon'!$B$5,'Débitmètres étalon'!$B$4)</f>
        <v>X</v>
      </c>
      <c r="R145" s="11" t="str">
        <f>IF(P145="25",'Débitmètres étalon'!$D$5,'Débitmètres étalon'!$D$4)</f>
        <v>XXXXX1</v>
      </c>
      <c r="S145" s="11"/>
      <c r="T145" s="13"/>
    </row>
    <row r="146" spans="1:20" x14ac:dyDescent="0.25">
      <c r="A146" s="12"/>
      <c r="B146" s="11"/>
      <c r="C146" s="11"/>
      <c r="D146" s="11"/>
      <c r="E146" s="11"/>
      <c r="F146" s="11"/>
      <c r="G146" s="11"/>
      <c r="H146" s="11"/>
      <c r="I146" s="11"/>
      <c r="J146" s="11"/>
      <c r="K146" s="11"/>
      <c r="L146" s="11"/>
      <c r="M146" s="11"/>
      <c r="N146" s="11"/>
      <c r="O146" s="13">
        <f t="shared" si="3"/>
        <v>0</v>
      </c>
      <c r="P146" s="19" t="str">
        <f t="shared" si="5"/>
        <v>08</v>
      </c>
      <c r="Q146" s="11" t="str">
        <f>IF(P146="25",'Débitmètres étalon'!$B$5,'Débitmètres étalon'!$B$4)</f>
        <v>X</v>
      </c>
      <c r="R146" s="11" t="str">
        <f>IF(P146="25",'Débitmètres étalon'!$D$5,'Débitmètres étalon'!$D$4)</f>
        <v>XXXXX1</v>
      </c>
      <c r="S146" s="11"/>
      <c r="T146" s="13"/>
    </row>
    <row r="147" spans="1:20" x14ac:dyDescent="0.25">
      <c r="A147" s="12"/>
      <c r="B147" s="11"/>
      <c r="C147" s="11"/>
      <c r="D147" s="11"/>
      <c r="E147" s="11"/>
      <c r="F147" s="11"/>
      <c r="G147" s="11"/>
      <c r="H147" s="11"/>
      <c r="I147" s="11"/>
      <c r="J147" s="11"/>
      <c r="K147" s="11"/>
      <c r="L147" s="11"/>
      <c r="M147" s="11"/>
      <c r="N147" s="11"/>
      <c r="O147" s="13">
        <f t="shared" si="3"/>
        <v>0</v>
      </c>
      <c r="P147" s="19" t="str">
        <f t="shared" si="5"/>
        <v>08</v>
      </c>
      <c r="Q147" s="11" t="str">
        <f>IF(P147="25",'Débitmètres étalon'!$B$5,'Débitmètres étalon'!$B$4)</f>
        <v>X</v>
      </c>
      <c r="R147" s="11" t="str">
        <f>IF(P147="25",'Débitmètres étalon'!$D$5,'Débitmètres étalon'!$D$4)</f>
        <v>XXXXX1</v>
      </c>
      <c r="S147" s="11"/>
      <c r="T147" s="13"/>
    </row>
    <row r="148" spans="1:20" x14ac:dyDescent="0.25">
      <c r="A148" s="12"/>
      <c r="B148" s="11"/>
      <c r="C148" s="11"/>
      <c r="D148" s="11"/>
      <c r="E148" s="11"/>
      <c r="F148" s="11"/>
      <c r="G148" s="11"/>
      <c r="H148" s="11"/>
      <c r="I148" s="11"/>
      <c r="J148" s="11"/>
      <c r="K148" s="11"/>
      <c r="L148" s="11"/>
      <c r="M148" s="11"/>
      <c r="N148" s="11"/>
      <c r="O148" s="13">
        <f t="shared" si="3"/>
        <v>0</v>
      </c>
      <c r="P148" s="19" t="str">
        <f t="shared" si="5"/>
        <v>08</v>
      </c>
      <c r="Q148" s="11" t="str">
        <f>IF(P148="25",'Débitmètres étalon'!$B$5,'Débitmètres étalon'!$B$4)</f>
        <v>X</v>
      </c>
      <c r="R148" s="11" t="str">
        <f>IF(P148="25",'Débitmètres étalon'!$D$5,'Débitmètres étalon'!$D$4)</f>
        <v>XXXXX1</v>
      </c>
      <c r="S148" s="11"/>
      <c r="T148" s="13"/>
    </row>
    <row r="149" spans="1:20" x14ac:dyDescent="0.25">
      <c r="A149" s="12"/>
      <c r="B149" s="11"/>
      <c r="C149" s="11"/>
      <c r="D149" s="11"/>
      <c r="E149" s="11"/>
      <c r="F149" s="11"/>
      <c r="G149" s="11"/>
      <c r="H149" s="11"/>
      <c r="I149" s="11"/>
      <c r="J149" s="11"/>
      <c r="K149" s="11"/>
      <c r="L149" s="11"/>
      <c r="M149" s="11"/>
      <c r="N149" s="11"/>
      <c r="O149" s="13">
        <f t="shared" si="3"/>
        <v>0</v>
      </c>
      <c r="P149" s="19" t="str">
        <f t="shared" si="5"/>
        <v>08</v>
      </c>
      <c r="Q149" s="11" t="str">
        <f>IF(P149="25",'Débitmètres étalon'!$B$5,'Débitmètres étalon'!$B$4)</f>
        <v>X</v>
      </c>
      <c r="R149" s="11" t="str">
        <f>IF(P149="25",'Débitmètres étalon'!$D$5,'Débitmètres étalon'!$D$4)</f>
        <v>XXXXX1</v>
      </c>
      <c r="S149" s="11"/>
      <c r="T149" s="13"/>
    </row>
    <row r="150" spans="1:20" x14ac:dyDescent="0.25">
      <c r="A150" s="12"/>
      <c r="B150" s="11"/>
      <c r="C150" s="11"/>
      <c r="D150" s="11"/>
      <c r="E150" s="11"/>
      <c r="F150" s="11"/>
      <c r="G150" s="11"/>
      <c r="H150" s="11"/>
      <c r="I150" s="11"/>
      <c r="J150" s="11"/>
      <c r="K150" s="11"/>
      <c r="L150" s="11"/>
      <c r="M150" s="11"/>
      <c r="N150" s="11"/>
      <c r="O150" s="13">
        <f t="shared" si="3"/>
        <v>0</v>
      </c>
      <c r="P150" s="19" t="str">
        <f t="shared" si="5"/>
        <v>08</v>
      </c>
      <c r="Q150" s="11" t="str">
        <f>IF(P150="25",'Débitmètres étalon'!$B$5,'Débitmètres étalon'!$B$4)</f>
        <v>X</v>
      </c>
      <c r="R150" s="11" t="str">
        <f>IF(P150="25",'Débitmètres étalon'!$D$5,'Débitmètres étalon'!$D$4)</f>
        <v>XXXXX1</v>
      </c>
      <c r="S150" s="11"/>
      <c r="T150" s="13"/>
    </row>
    <row r="151" spans="1:20" x14ac:dyDescent="0.25">
      <c r="A151" s="12"/>
      <c r="B151" s="11"/>
      <c r="C151" s="11"/>
      <c r="D151" s="11"/>
      <c r="E151" s="11"/>
      <c r="F151" s="11"/>
      <c r="G151" s="11"/>
      <c r="H151" s="11"/>
      <c r="I151" s="11"/>
      <c r="J151" s="11"/>
      <c r="K151" s="11"/>
      <c r="L151" s="11"/>
      <c r="M151" s="11"/>
      <c r="N151" s="11"/>
      <c r="O151" s="13">
        <f t="shared" si="3"/>
        <v>0</v>
      </c>
      <c r="P151" s="19" t="str">
        <f t="shared" si="5"/>
        <v>08</v>
      </c>
      <c r="Q151" s="11" t="str">
        <f>IF(P151="25",'Débitmètres étalon'!$B$5,'Débitmètres étalon'!$B$4)</f>
        <v>X</v>
      </c>
      <c r="R151" s="11" t="str">
        <f>IF(P151="25",'Débitmètres étalon'!$D$5,'Débitmètres étalon'!$D$4)</f>
        <v>XXXXX1</v>
      </c>
      <c r="S151" s="11"/>
      <c r="T151" s="13"/>
    </row>
    <row r="152" spans="1:20" x14ac:dyDescent="0.25">
      <c r="A152" s="12"/>
      <c r="B152" s="11"/>
      <c r="C152" s="11"/>
      <c r="D152" s="11"/>
      <c r="E152" s="11"/>
      <c r="F152" s="11"/>
      <c r="G152" s="11"/>
      <c r="H152" s="11"/>
      <c r="I152" s="11"/>
      <c r="J152" s="11"/>
      <c r="K152" s="11"/>
      <c r="L152" s="11"/>
      <c r="M152" s="11"/>
      <c r="N152" s="11"/>
      <c r="O152" s="13">
        <f t="shared" si="3"/>
        <v>0</v>
      </c>
      <c r="P152" s="19" t="str">
        <f t="shared" si="5"/>
        <v>08</v>
      </c>
      <c r="Q152" s="11" t="str">
        <f>IF(P152="25",'Débitmètres étalon'!$B$5,'Débitmètres étalon'!$B$4)</f>
        <v>X</v>
      </c>
      <c r="R152" s="11" t="str">
        <f>IF(P152="25",'Débitmètres étalon'!$D$5,'Débitmètres étalon'!$D$4)</f>
        <v>XXXXX1</v>
      </c>
      <c r="S152" s="11"/>
      <c r="T152" s="13"/>
    </row>
    <row r="153" spans="1:20" x14ac:dyDescent="0.25">
      <c r="A153" s="12"/>
      <c r="B153" s="11"/>
      <c r="C153" s="11"/>
      <c r="D153" s="11"/>
      <c r="E153" s="11"/>
      <c r="F153" s="11"/>
      <c r="G153" s="11"/>
      <c r="H153" s="11"/>
      <c r="I153" s="11"/>
      <c r="J153" s="11"/>
      <c r="K153" s="11"/>
      <c r="L153" s="11"/>
      <c r="M153" s="11"/>
      <c r="N153" s="11"/>
      <c r="O153" s="13">
        <f t="shared" si="3"/>
        <v>0</v>
      </c>
      <c r="P153" s="19" t="str">
        <f t="shared" si="5"/>
        <v>08</v>
      </c>
      <c r="Q153" s="11" t="str">
        <f>IF(P153="25",'Débitmètres étalon'!$B$5,'Débitmètres étalon'!$B$4)</f>
        <v>X</v>
      </c>
      <c r="R153" s="11" t="str">
        <f>IF(P153="25",'Débitmètres étalon'!$D$5,'Débitmètres étalon'!$D$4)</f>
        <v>XXXXX1</v>
      </c>
      <c r="S153" s="11"/>
      <c r="T153" s="13"/>
    </row>
    <row r="154" spans="1:20" x14ac:dyDescent="0.25">
      <c r="A154" s="12"/>
      <c r="B154" s="11"/>
      <c r="C154" s="11"/>
      <c r="D154" s="11"/>
      <c r="E154" s="11"/>
      <c r="F154" s="11"/>
      <c r="G154" s="11"/>
      <c r="H154" s="11"/>
      <c r="I154" s="11"/>
      <c r="J154" s="11"/>
      <c r="K154" s="11"/>
      <c r="L154" s="11"/>
      <c r="M154" s="11"/>
      <c r="N154" s="11"/>
      <c r="O154" s="13">
        <f t="shared" si="3"/>
        <v>0</v>
      </c>
      <c r="P154" s="19" t="str">
        <f t="shared" si="5"/>
        <v>08</v>
      </c>
      <c r="Q154" s="11" t="str">
        <f>IF(P154="25",'Débitmètres étalon'!$B$5,'Débitmètres étalon'!$B$4)</f>
        <v>X</v>
      </c>
      <c r="R154" s="11" t="str">
        <f>IF(P154="25",'Débitmètres étalon'!$D$5,'Débitmètres étalon'!$D$4)</f>
        <v>XXXXX1</v>
      </c>
      <c r="S154" s="11"/>
      <c r="T154" s="13"/>
    </row>
    <row r="155" spans="1:20" x14ac:dyDescent="0.25">
      <c r="A155" s="12"/>
      <c r="B155" s="11"/>
      <c r="C155" s="11"/>
      <c r="D155" s="11"/>
      <c r="E155" s="11"/>
      <c r="F155" s="11"/>
      <c r="G155" s="11"/>
      <c r="H155" s="11"/>
      <c r="I155" s="11"/>
      <c r="J155" s="11"/>
      <c r="K155" s="11"/>
      <c r="L155" s="11"/>
      <c r="M155" s="11"/>
      <c r="N155" s="11"/>
      <c r="O155" s="13">
        <f t="shared" si="3"/>
        <v>0</v>
      </c>
      <c r="P155" s="19" t="str">
        <f t="shared" si="5"/>
        <v>08</v>
      </c>
      <c r="Q155" s="11" t="str">
        <f>IF(P155="25",'Débitmètres étalon'!$B$5,'Débitmètres étalon'!$B$4)</f>
        <v>X</v>
      </c>
      <c r="R155" s="11" t="str">
        <f>IF(P155="25",'Débitmètres étalon'!$D$5,'Débitmètres étalon'!$D$4)</f>
        <v>XXXXX1</v>
      </c>
      <c r="S155" s="11"/>
      <c r="T155" s="13"/>
    </row>
    <row r="156" spans="1:20" x14ac:dyDescent="0.25">
      <c r="A156" s="12"/>
      <c r="B156" s="11"/>
      <c r="C156" s="11"/>
      <c r="D156" s="11"/>
      <c r="E156" s="11"/>
      <c r="F156" s="11"/>
      <c r="G156" s="11"/>
      <c r="H156" s="11"/>
      <c r="I156" s="11"/>
      <c r="J156" s="11"/>
      <c r="K156" s="11"/>
      <c r="L156" s="11"/>
      <c r="M156" s="11"/>
      <c r="N156" s="11"/>
      <c r="O156" s="13">
        <f t="shared" si="3"/>
        <v>0</v>
      </c>
      <c r="P156" s="19" t="str">
        <f t="shared" si="5"/>
        <v>08</v>
      </c>
      <c r="Q156" s="11" t="str">
        <f>IF(P156="25",'Débitmètres étalon'!$B$5,'Débitmètres étalon'!$B$4)</f>
        <v>X</v>
      </c>
      <c r="R156" s="11" t="str">
        <f>IF(P156="25",'Débitmètres étalon'!$D$5,'Débitmètres étalon'!$D$4)</f>
        <v>XXXXX1</v>
      </c>
      <c r="S156" s="11"/>
      <c r="T156" s="13"/>
    </row>
    <row r="157" spans="1:20" x14ac:dyDescent="0.25">
      <c r="A157" s="12"/>
      <c r="B157" s="11"/>
      <c r="C157" s="11"/>
      <c r="D157" s="11"/>
      <c r="E157" s="11"/>
      <c r="F157" s="11"/>
      <c r="G157" s="11"/>
      <c r="H157" s="11"/>
      <c r="I157" s="11"/>
      <c r="J157" s="11"/>
      <c r="K157" s="11"/>
      <c r="L157" s="11"/>
      <c r="M157" s="11"/>
      <c r="N157" s="11"/>
      <c r="O157" s="13">
        <f t="shared" si="3"/>
        <v>0</v>
      </c>
      <c r="P157" s="19" t="str">
        <f t="shared" si="5"/>
        <v>08</v>
      </c>
      <c r="Q157" s="11" t="str">
        <f>IF(P157="25",'Débitmètres étalon'!$B$5,'Débitmètres étalon'!$B$4)</f>
        <v>X</v>
      </c>
      <c r="R157" s="11" t="str">
        <f>IF(P157="25",'Débitmètres étalon'!$D$5,'Débitmètres étalon'!$D$4)</f>
        <v>XXXXX1</v>
      </c>
      <c r="S157" s="11"/>
      <c r="T157" s="13"/>
    </row>
    <row r="158" spans="1:20" x14ac:dyDescent="0.25">
      <c r="A158" s="12"/>
      <c r="B158" s="11"/>
      <c r="C158" s="11"/>
      <c r="D158" s="11"/>
      <c r="E158" s="11"/>
      <c r="F158" s="11"/>
      <c r="G158" s="11"/>
      <c r="H158" s="11"/>
      <c r="I158" s="11"/>
      <c r="J158" s="11"/>
      <c r="K158" s="11"/>
      <c r="L158" s="11"/>
      <c r="M158" s="11"/>
      <c r="N158" s="11"/>
      <c r="O158" s="13">
        <f t="shared" si="3"/>
        <v>0</v>
      </c>
      <c r="P158" s="19" t="str">
        <f t="shared" si="5"/>
        <v>08</v>
      </c>
      <c r="Q158" s="11" t="str">
        <f>IF(P158="25",'Débitmètres étalon'!$B$5,'Débitmètres étalon'!$B$4)</f>
        <v>X</v>
      </c>
      <c r="R158" s="11" t="str">
        <f>IF(P158="25",'Débitmètres étalon'!$D$5,'Débitmètres étalon'!$D$4)</f>
        <v>XXXXX1</v>
      </c>
      <c r="S158" s="11"/>
      <c r="T158" s="13"/>
    </row>
    <row r="159" spans="1:20" x14ac:dyDescent="0.25">
      <c r="A159" s="12"/>
      <c r="B159" s="11"/>
      <c r="C159" s="11"/>
      <c r="D159" s="11"/>
      <c r="E159" s="11"/>
      <c r="F159" s="11"/>
      <c r="G159" s="11"/>
      <c r="H159" s="11"/>
      <c r="I159" s="11"/>
      <c r="J159" s="11"/>
      <c r="K159" s="11"/>
      <c r="L159" s="11"/>
      <c r="M159" s="11"/>
      <c r="N159" s="11"/>
      <c r="O159" s="13">
        <f t="shared" si="3"/>
        <v>0</v>
      </c>
      <c r="P159" s="19" t="str">
        <f t="shared" si="5"/>
        <v>08</v>
      </c>
      <c r="Q159" s="11" t="str">
        <f>IF(P159="25",'Débitmètres étalon'!$B$5,'Débitmètres étalon'!$B$4)</f>
        <v>X</v>
      </c>
      <c r="R159" s="11" t="str">
        <f>IF(P159="25",'Débitmètres étalon'!$D$5,'Débitmètres étalon'!$D$4)</f>
        <v>XXXXX1</v>
      </c>
      <c r="S159" s="11"/>
      <c r="T159" s="13"/>
    </row>
    <row r="160" spans="1:20" x14ac:dyDescent="0.25">
      <c r="A160" s="12"/>
      <c r="B160" s="11"/>
      <c r="C160" s="11"/>
      <c r="D160" s="11"/>
      <c r="E160" s="11"/>
      <c r="F160" s="11"/>
      <c r="G160" s="11"/>
      <c r="H160" s="11"/>
      <c r="I160" s="11"/>
      <c r="J160" s="11"/>
      <c r="K160" s="11"/>
      <c r="L160" s="11"/>
      <c r="M160" s="11"/>
      <c r="N160" s="11"/>
      <c r="O160" s="13">
        <f t="shared" si="3"/>
        <v>0</v>
      </c>
      <c r="P160" s="19" t="str">
        <f t="shared" si="5"/>
        <v>08</v>
      </c>
      <c r="Q160" s="11" t="str">
        <f>IF(P160="25",'Débitmètres étalon'!$B$5,'Débitmètres étalon'!$B$4)</f>
        <v>X</v>
      </c>
      <c r="R160" s="11" t="str">
        <f>IF(P160="25",'Débitmètres étalon'!$D$5,'Débitmètres étalon'!$D$4)</f>
        <v>XXXXX1</v>
      </c>
      <c r="S160" s="11"/>
      <c r="T160" s="13"/>
    </row>
    <row r="161" spans="1:20" x14ac:dyDescent="0.25">
      <c r="A161" s="12"/>
      <c r="B161" s="11"/>
      <c r="C161" s="11"/>
      <c r="D161" s="11"/>
      <c r="E161" s="11"/>
      <c r="F161" s="11"/>
      <c r="G161" s="11"/>
      <c r="H161" s="11"/>
      <c r="I161" s="11"/>
      <c r="J161" s="11"/>
      <c r="K161" s="11"/>
      <c r="L161" s="11"/>
      <c r="M161" s="11"/>
      <c r="N161" s="11"/>
      <c r="O161" s="13">
        <f t="shared" si="3"/>
        <v>0</v>
      </c>
      <c r="P161" s="19" t="str">
        <f t="shared" si="5"/>
        <v>08</v>
      </c>
      <c r="Q161" s="11" t="str">
        <f>IF(P161="25",'Débitmètres étalon'!$B$5,'Débitmètres étalon'!$B$4)</f>
        <v>X</v>
      </c>
      <c r="R161" s="11" t="str">
        <f>IF(P161="25",'Débitmètres étalon'!$D$5,'Débitmètres étalon'!$D$4)</f>
        <v>XXXXX1</v>
      </c>
      <c r="S161" s="11"/>
      <c r="T161" s="13"/>
    </row>
    <row r="162" spans="1:20" x14ac:dyDescent="0.25">
      <c r="A162" s="12"/>
      <c r="B162" s="11"/>
      <c r="C162" s="11"/>
      <c r="D162" s="11"/>
      <c r="E162" s="11"/>
      <c r="F162" s="11"/>
      <c r="G162" s="11"/>
      <c r="H162" s="11"/>
      <c r="I162" s="11"/>
      <c r="J162" s="11"/>
      <c r="K162" s="11"/>
      <c r="L162" s="11"/>
      <c r="M162" s="11"/>
      <c r="N162" s="11"/>
      <c r="O162" s="13">
        <f t="shared" si="3"/>
        <v>0</v>
      </c>
      <c r="P162" s="19" t="str">
        <f t="shared" si="5"/>
        <v>08</v>
      </c>
      <c r="Q162" s="11" t="str">
        <f>IF(P162="25",'Débitmètres étalon'!$B$5,'Débitmètres étalon'!$B$4)</f>
        <v>X</v>
      </c>
      <c r="R162" s="11" t="str">
        <f>IF(P162="25",'Débitmètres étalon'!$D$5,'Débitmètres étalon'!$D$4)</f>
        <v>XXXXX1</v>
      </c>
      <c r="S162" s="11"/>
      <c r="T162" s="13"/>
    </row>
    <row r="163" spans="1:20" x14ac:dyDescent="0.25">
      <c r="A163" s="12"/>
      <c r="B163" s="11"/>
      <c r="C163" s="11"/>
      <c r="D163" s="11"/>
      <c r="E163" s="11"/>
      <c r="F163" s="11"/>
      <c r="G163" s="11"/>
      <c r="H163" s="11"/>
      <c r="I163" s="11"/>
      <c r="J163" s="11"/>
      <c r="K163" s="11"/>
      <c r="L163" s="11"/>
      <c r="M163" s="11"/>
      <c r="N163" s="11"/>
      <c r="O163" s="13">
        <f t="shared" si="3"/>
        <v>0</v>
      </c>
      <c r="P163" s="19" t="str">
        <f t="shared" si="5"/>
        <v>08</v>
      </c>
      <c r="Q163" s="11" t="str">
        <f>IF(P163="25",'Débitmètres étalon'!$B$5,'Débitmètres étalon'!$B$4)</f>
        <v>X</v>
      </c>
      <c r="R163" s="11" t="str">
        <f>IF(P163="25",'Débitmètres étalon'!$D$5,'Débitmètres étalon'!$D$4)</f>
        <v>XXXXX1</v>
      </c>
      <c r="S163" s="11"/>
      <c r="T163" s="13"/>
    </row>
    <row r="164" spans="1:20" x14ac:dyDescent="0.25">
      <c r="A164" s="12"/>
      <c r="B164" s="11"/>
      <c r="C164" s="11"/>
      <c r="D164" s="11"/>
      <c r="E164" s="11"/>
      <c r="F164" s="11"/>
      <c r="G164" s="11"/>
      <c r="H164" s="11"/>
      <c r="I164" s="11"/>
      <c r="J164" s="11"/>
      <c r="K164" s="11"/>
      <c r="L164" s="11"/>
      <c r="M164" s="11"/>
      <c r="N164" s="11"/>
      <c r="O164" s="13">
        <f t="shared" ref="O164:O227" si="6">K164/10</f>
        <v>0</v>
      </c>
      <c r="P164" s="19" t="str">
        <f t="shared" si="5"/>
        <v>08</v>
      </c>
      <c r="Q164" s="11" t="str">
        <f>IF(P164="25",'Débitmètres étalon'!$B$5,'Débitmètres étalon'!$B$4)</f>
        <v>X</v>
      </c>
      <c r="R164" s="11" t="str">
        <f>IF(P164="25",'Débitmètres étalon'!$D$5,'Débitmètres étalon'!$D$4)</f>
        <v>XXXXX1</v>
      </c>
      <c r="S164" s="11"/>
      <c r="T164" s="13"/>
    </row>
    <row r="165" spans="1:20" x14ac:dyDescent="0.25">
      <c r="A165" s="12"/>
      <c r="B165" s="11"/>
      <c r="C165" s="11"/>
      <c r="D165" s="11"/>
      <c r="E165" s="11"/>
      <c r="F165" s="11"/>
      <c r="G165" s="11"/>
      <c r="H165" s="11"/>
      <c r="I165" s="11"/>
      <c r="J165" s="11"/>
      <c r="K165" s="11"/>
      <c r="L165" s="11"/>
      <c r="M165" s="11"/>
      <c r="N165" s="11"/>
      <c r="O165" s="13">
        <f t="shared" si="6"/>
        <v>0</v>
      </c>
      <c r="P165" s="19" t="str">
        <f t="shared" si="5"/>
        <v>08</v>
      </c>
      <c r="Q165" s="11" t="str">
        <f>IF(P165="25",'Débitmètres étalon'!$B$5,'Débitmètres étalon'!$B$4)</f>
        <v>X</v>
      </c>
      <c r="R165" s="11" t="str">
        <f>IF(P165="25",'Débitmètres étalon'!$D$5,'Débitmètres étalon'!$D$4)</f>
        <v>XXXXX1</v>
      </c>
      <c r="S165" s="11"/>
      <c r="T165" s="13"/>
    </row>
    <row r="166" spans="1:20" x14ac:dyDescent="0.25">
      <c r="A166" s="12"/>
      <c r="B166" s="11"/>
      <c r="C166" s="11"/>
      <c r="D166" s="11"/>
      <c r="E166" s="11"/>
      <c r="F166" s="11"/>
      <c r="G166" s="11"/>
      <c r="H166" s="11"/>
      <c r="I166" s="11"/>
      <c r="J166" s="11"/>
      <c r="K166" s="11"/>
      <c r="L166" s="11"/>
      <c r="M166" s="11"/>
      <c r="N166" s="11"/>
      <c r="O166" s="13">
        <f t="shared" si="6"/>
        <v>0</v>
      </c>
      <c r="P166" s="19" t="str">
        <f t="shared" si="5"/>
        <v>08</v>
      </c>
      <c r="Q166" s="11" t="str">
        <f>IF(P166="25",'Débitmètres étalon'!$B$5,'Débitmètres étalon'!$B$4)</f>
        <v>X</v>
      </c>
      <c r="R166" s="11" t="str">
        <f>IF(P166="25",'Débitmètres étalon'!$D$5,'Débitmètres étalon'!$D$4)</f>
        <v>XXXXX1</v>
      </c>
      <c r="S166" s="11"/>
      <c r="T166" s="13"/>
    </row>
    <row r="167" spans="1:20" x14ac:dyDescent="0.25">
      <c r="A167" s="12"/>
      <c r="B167" s="11"/>
      <c r="C167" s="11"/>
      <c r="D167" s="11"/>
      <c r="E167" s="11"/>
      <c r="F167" s="11"/>
      <c r="G167" s="11"/>
      <c r="H167" s="11"/>
      <c r="I167" s="11"/>
      <c r="J167" s="11"/>
      <c r="K167" s="11"/>
      <c r="L167" s="11"/>
      <c r="M167" s="11"/>
      <c r="N167" s="11"/>
      <c r="O167" s="13">
        <f t="shared" si="6"/>
        <v>0</v>
      </c>
      <c r="P167" s="19" t="str">
        <f t="shared" si="5"/>
        <v>08</v>
      </c>
      <c r="Q167" s="11" t="str">
        <f>IF(P167="25",'Débitmètres étalon'!$B$5,'Débitmètres étalon'!$B$4)</f>
        <v>X</v>
      </c>
      <c r="R167" s="11" t="str">
        <f>IF(P167="25",'Débitmètres étalon'!$D$5,'Débitmètres étalon'!$D$4)</f>
        <v>XXXXX1</v>
      </c>
      <c r="S167" s="11"/>
      <c r="T167" s="13"/>
    </row>
    <row r="168" spans="1:20" x14ac:dyDescent="0.25">
      <c r="A168" s="12"/>
      <c r="B168" s="11"/>
      <c r="C168" s="11"/>
      <c r="D168" s="11"/>
      <c r="E168" s="11"/>
      <c r="F168" s="11"/>
      <c r="G168" s="11"/>
      <c r="H168" s="11"/>
      <c r="I168" s="11"/>
      <c r="J168" s="11"/>
      <c r="K168" s="11"/>
      <c r="L168" s="11"/>
      <c r="M168" s="11"/>
      <c r="N168" s="11"/>
      <c r="O168" s="13">
        <f t="shared" si="6"/>
        <v>0</v>
      </c>
      <c r="P168" s="19" t="str">
        <f t="shared" si="5"/>
        <v>08</v>
      </c>
      <c r="Q168" s="11" t="str">
        <f>IF(P168="25",'Débitmètres étalon'!$B$5,'Débitmètres étalon'!$B$4)</f>
        <v>X</v>
      </c>
      <c r="R168" s="11" t="str">
        <f>IF(P168="25",'Débitmètres étalon'!$D$5,'Débitmètres étalon'!$D$4)</f>
        <v>XXXXX1</v>
      </c>
      <c r="S168" s="11"/>
      <c r="T168" s="13"/>
    </row>
    <row r="169" spans="1:20" x14ac:dyDescent="0.25">
      <c r="A169" s="12"/>
      <c r="B169" s="11"/>
      <c r="C169" s="11"/>
      <c r="D169" s="11"/>
      <c r="E169" s="11"/>
      <c r="F169" s="11"/>
      <c r="G169" s="11"/>
      <c r="H169" s="11"/>
      <c r="I169" s="11"/>
      <c r="J169" s="11"/>
      <c r="K169" s="11"/>
      <c r="L169" s="11"/>
      <c r="M169" s="11"/>
      <c r="N169" s="11"/>
      <c r="O169" s="13">
        <f t="shared" si="6"/>
        <v>0</v>
      </c>
      <c r="P169" s="19" t="str">
        <f t="shared" si="5"/>
        <v>08</v>
      </c>
      <c r="Q169" s="11" t="str">
        <f>IF(P169="25",'Débitmètres étalon'!$B$5,'Débitmètres étalon'!$B$4)</f>
        <v>X</v>
      </c>
      <c r="R169" s="11" t="str">
        <f>IF(P169="25",'Débitmètres étalon'!$D$5,'Débitmètres étalon'!$D$4)</f>
        <v>XXXXX1</v>
      </c>
      <c r="S169" s="11"/>
      <c r="T169" s="13"/>
    </row>
    <row r="170" spans="1:20" x14ac:dyDescent="0.25">
      <c r="A170" s="12"/>
      <c r="B170" s="11"/>
      <c r="C170" s="11"/>
      <c r="D170" s="11"/>
      <c r="E170" s="11"/>
      <c r="F170" s="11"/>
      <c r="G170" s="11"/>
      <c r="H170" s="11"/>
      <c r="I170" s="11"/>
      <c r="J170" s="11"/>
      <c r="K170" s="11"/>
      <c r="L170" s="11"/>
      <c r="M170" s="11"/>
      <c r="N170" s="11"/>
      <c r="O170" s="13">
        <f t="shared" si="6"/>
        <v>0</v>
      </c>
      <c r="P170" s="19" t="str">
        <f t="shared" si="5"/>
        <v>08</v>
      </c>
      <c r="Q170" s="11" t="str">
        <f>IF(P170="25",'Débitmètres étalon'!$B$5,'Débitmètres étalon'!$B$4)</f>
        <v>X</v>
      </c>
      <c r="R170" s="11" t="str">
        <f>IF(P170="25",'Débitmètres étalon'!$D$5,'Débitmètres étalon'!$D$4)</f>
        <v>XXXXX1</v>
      </c>
      <c r="S170" s="11"/>
      <c r="T170" s="13"/>
    </row>
    <row r="171" spans="1:20" x14ac:dyDescent="0.25">
      <c r="A171" s="12"/>
      <c r="B171" s="11"/>
      <c r="C171" s="11"/>
      <c r="D171" s="11"/>
      <c r="E171" s="11"/>
      <c r="F171" s="11"/>
      <c r="G171" s="11"/>
      <c r="H171" s="11"/>
      <c r="I171" s="11"/>
      <c r="J171" s="11"/>
      <c r="K171" s="11"/>
      <c r="L171" s="11"/>
      <c r="M171" s="11"/>
      <c r="N171" s="11"/>
      <c r="O171" s="13">
        <f t="shared" si="6"/>
        <v>0</v>
      </c>
      <c r="P171" s="19" t="str">
        <f t="shared" si="5"/>
        <v>08</v>
      </c>
      <c r="Q171" s="11" t="str">
        <f>IF(P171="25",'Débitmètres étalon'!$B$5,'Débitmètres étalon'!$B$4)</f>
        <v>X</v>
      </c>
      <c r="R171" s="11" t="str">
        <f>IF(P171="25",'Débitmètres étalon'!$D$5,'Débitmètres étalon'!$D$4)</f>
        <v>XXXXX1</v>
      </c>
      <c r="S171" s="11"/>
      <c r="T171" s="13"/>
    </row>
    <row r="172" spans="1:20" x14ac:dyDescent="0.25">
      <c r="A172" s="12"/>
      <c r="B172" s="11"/>
      <c r="C172" s="11"/>
      <c r="D172" s="11"/>
      <c r="E172" s="11"/>
      <c r="F172" s="11"/>
      <c r="G172" s="11"/>
      <c r="H172" s="11"/>
      <c r="I172" s="11"/>
      <c r="J172" s="11"/>
      <c r="K172" s="11"/>
      <c r="L172" s="11"/>
      <c r="M172" s="11"/>
      <c r="N172" s="11"/>
      <c r="O172" s="13">
        <f t="shared" si="6"/>
        <v>0</v>
      </c>
      <c r="P172" s="19" t="str">
        <f t="shared" si="5"/>
        <v>08</v>
      </c>
      <c r="Q172" s="11" t="str">
        <f>IF(P172="25",'Débitmètres étalon'!$B$5,'Débitmètres étalon'!$B$4)</f>
        <v>X</v>
      </c>
      <c r="R172" s="11" t="str">
        <f>IF(P172="25",'Débitmètres étalon'!$D$5,'Débitmètres étalon'!$D$4)</f>
        <v>XXXXX1</v>
      </c>
      <c r="S172" s="11"/>
      <c r="T172" s="13"/>
    </row>
    <row r="173" spans="1:20" x14ac:dyDescent="0.25">
      <c r="A173" s="12"/>
      <c r="B173" s="11"/>
      <c r="C173" s="11"/>
      <c r="D173" s="11"/>
      <c r="E173" s="11"/>
      <c r="F173" s="11"/>
      <c r="G173" s="11"/>
      <c r="H173" s="11"/>
      <c r="I173" s="11"/>
      <c r="J173" s="11"/>
      <c r="K173" s="11"/>
      <c r="L173" s="11"/>
      <c r="M173" s="11"/>
      <c r="N173" s="11"/>
      <c r="O173" s="13">
        <f t="shared" si="6"/>
        <v>0</v>
      </c>
      <c r="P173" s="19" t="str">
        <f t="shared" si="5"/>
        <v>08</v>
      </c>
      <c r="Q173" s="11" t="str">
        <f>IF(P173="25",'Débitmètres étalon'!$B$5,'Débitmètres étalon'!$B$4)</f>
        <v>X</v>
      </c>
      <c r="R173" s="11" t="str">
        <f>IF(P173="25",'Débitmètres étalon'!$D$5,'Débitmètres étalon'!$D$4)</f>
        <v>XXXXX1</v>
      </c>
      <c r="S173" s="11"/>
      <c r="T173" s="13"/>
    </row>
    <row r="174" spans="1:20" x14ac:dyDescent="0.25">
      <c r="A174" s="12"/>
      <c r="B174" s="11"/>
      <c r="C174" s="11"/>
      <c r="D174" s="11"/>
      <c r="E174" s="11"/>
      <c r="F174" s="11"/>
      <c r="G174" s="11"/>
      <c r="H174" s="11"/>
      <c r="I174" s="11"/>
      <c r="J174" s="11"/>
      <c r="K174" s="11"/>
      <c r="L174" s="11"/>
      <c r="M174" s="11"/>
      <c r="N174" s="11"/>
      <c r="O174" s="13">
        <f t="shared" si="6"/>
        <v>0</v>
      </c>
      <c r="P174" s="19" t="str">
        <f t="shared" si="5"/>
        <v>08</v>
      </c>
      <c r="Q174" s="11" t="str">
        <f>IF(P174="25",'Débitmètres étalon'!$B$5,'Débitmètres étalon'!$B$4)</f>
        <v>X</v>
      </c>
      <c r="R174" s="11" t="str">
        <f>IF(P174="25",'Débitmètres étalon'!$D$5,'Débitmètres étalon'!$D$4)</f>
        <v>XXXXX1</v>
      </c>
      <c r="S174" s="11"/>
      <c r="T174" s="13"/>
    </row>
    <row r="175" spans="1:20" x14ac:dyDescent="0.25">
      <c r="A175" s="12"/>
      <c r="B175" s="11"/>
      <c r="C175" s="11"/>
      <c r="D175" s="11"/>
      <c r="E175" s="11"/>
      <c r="F175" s="11"/>
      <c r="G175" s="11"/>
      <c r="H175" s="11"/>
      <c r="I175" s="11"/>
      <c r="J175" s="11"/>
      <c r="K175" s="11"/>
      <c r="L175" s="11"/>
      <c r="M175" s="11"/>
      <c r="N175" s="11"/>
      <c r="O175" s="13">
        <f t="shared" si="6"/>
        <v>0</v>
      </c>
      <c r="P175" s="19" t="str">
        <f t="shared" si="5"/>
        <v>08</v>
      </c>
      <c r="Q175" s="11" t="str">
        <f>IF(P175="25",'Débitmètres étalon'!$B$5,'Débitmètres étalon'!$B$4)</f>
        <v>X</v>
      </c>
      <c r="R175" s="11" t="str">
        <f>IF(P175="25",'Débitmètres étalon'!$D$5,'Débitmètres étalon'!$D$4)</f>
        <v>XXXXX1</v>
      </c>
      <c r="S175" s="11"/>
      <c r="T175" s="13"/>
    </row>
    <row r="176" spans="1:20" x14ac:dyDescent="0.25">
      <c r="A176" s="12"/>
      <c r="B176" s="11"/>
      <c r="C176" s="11"/>
      <c r="D176" s="11"/>
      <c r="E176" s="11"/>
      <c r="F176" s="11"/>
      <c r="G176" s="11"/>
      <c r="H176" s="11"/>
      <c r="I176" s="11"/>
      <c r="J176" s="11"/>
      <c r="K176" s="11"/>
      <c r="L176" s="11"/>
      <c r="M176" s="11"/>
      <c r="N176" s="11"/>
      <c r="O176" s="13">
        <f t="shared" si="6"/>
        <v>0</v>
      </c>
      <c r="P176" s="19" t="str">
        <f t="shared" si="5"/>
        <v>08</v>
      </c>
      <c r="Q176" s="11" t="str">
        <f>IF(P176="25",'Débitmètres étalon'!$B$5,'Débitmètres étalon'!$B$4)</f>
        <v>X</v>
      </c>
      <c r="R176" s="11" t="str">
        <f>IF(P176="25",'Débitmètres étalon'!$D$5,'Débitmètres étalon'!$D$4)</f>
        <v>XXXXX1</v>
      </c>
      <c r="S176" s="11"/>
      <c r="T176" s="13"/>
    </row>
    <row r="177" spans="1:20" x14ac:dyDescent="0.25">
      <c r="A177" s="12"/>
      <c r="B177" s="11"/>
      <c r="C177" s="11"/>
      <c r="D177" s="11"/>
      <c r="E177" s="11"/>
      <c r="F177" s="11"/>
      <c r="G177" s="11"/>
      <c r="H177" s="11"/>
      <c r="I177" s="11"/>
      <c r="J177" s="11"/>
      <c r="K177" s="11"/>
      <c r="L177" s="11"/>
      <c r="M177" s="11"/>
      <c r="N177" s="11"/>
      <c r="O177" s="13">
        <f t="shared" si="6"/>
        <v>0</v>
      </c>
      <c r="P177" s="19" t="str">
        <f t="shared" si="5"/>
        <v>08</v>
      </c>
      <c r="Q177" s="11" t="str">
        <f>IF(P177="25",'Débitmètres étalon'!$B$5,'Débitmètres étalon'!$B$4)</f>
        <v>X</v>
      </c>
      <c r="R177" s="11" t="str">
        <f>IF(P177="25",'Débitmètres étalon'!$D$5,'Débitmètres étalon'!$D$4)</f>
        <v>XXXXX1</v>
      </c>
      <c r="S177" s="11"/>
      <c r="T177" s="13"/>
    </row>
    <row r="178" spans="1:20" x14ac:dyDescent="0.25">
      <c r="A178" s="12"/>
      <c r="B178" s="11"/>
      <c r="C178" s="11"/>
      <c r="D178" s="11"/>
      <c r="E178" s="11"/>
      <c r="F178" s="11"/>
      <c r="G178" s="11"/>
      <c r="H178" s="11"/>
      <c r="I178" s="11"/>
      <c r="J178" s="11"/>
      <c r="K178" s="11"/>
      <c r="L178" s="11"/>
      <c r="M178" s="11"/>
      <c r="N178" s="11"/>
      <c r="O178" s="13">
        <f t="shared" si="6"/>
        <v>0</v>
      </c>
      <c r="P178" s="19" t="str">
        <f t="shared" si="5"/>
        <v>08</v>
      </c>
      <c r="Q178" s="11" t="str">
        <f>IF(P178="25",'Débitmètres étalon'!$B$5,'Débitmètres étalon'!$B$4)</f>
        <v>X</v>
      </c>
      <c r="R178" s="11" t="str">
        <f>IF(P178="25",'Débitmètres étalon'!$D$5,'Débitmètres étalon'!$D$4)</f>
        <v>XXXXX1</v>
      </c>
      <c r="S178" s="11"/>
      <c r="T178" s="13"/>
    </row>
    <row r="179" spans="1:20" x14ac:dyDescent="0.25">
      <c r="A179" s="12"/>
      <c r="B179" s="11"/>
      <c r="C179" s="11"/>
      <c r="D179" s="11"/>
      <c r="E179" s="11"/>
      <c r="F179" s="11"/>
      <c r="G179" s="11"/>
      <c r="H179" s="11"/>
      <c r="I179" s="11"/>
      <c r="J179" s="11"/>
      <c r="K179" s="11"/>
      <c r="L179" s="11"/>
      <c r="M179" s="11"/>
      <c r="N179" s="11"/>
      <c r="O179" s="13">
        <f t="shared" si="6"/>
        <v>0</v>
      </c>
      <c r="P179" s="19" t="str">
        <f t="shared" si="5"/>
        <v>08</v>
      </c>
      <c r="Q179" s="11" t="str">
        <f>IF(P179="25",'Débitmètres étalon'!$B$5,'Débitmètres étalon'!$B$4)</f>
        <v>X</v>
      </c>
      <c r="R179" s="11" t="str">
        <f>IF(P179="25",'Débitmètres étalon'!$D$5,'Débitmètres étalon'!$D$4)</f>
        <v>XXXXX1</v>
      </c>
      <c r="S179" s="11"/>
      <c r="T179" s="13"/>
    </row>
    <row r="180" spans="1:20" x14ac:dyDescent="0.25">
      <c r="A180" s="12"/>
      <c r="B180" s="11"/>
      <c r="C180" s="11"/>
      <c r="D180" s="11"/>
      <c r="E180" s="11"/>
      <c r="F180" s="11"/>
      <c r="G180" s="11"/>
      <c r="H180" s="11"/>
      <c r="I180" s="11"/>
      <c r="J180" s="11"/>
      <c r="K180" s="11"/>
      <c r="L180" s="11"/>
      <c r="M180" s="11"/>
      <c r="N180" s="11"/>
      <c r="O180" s="13">
        <f t="shared" si="6"/>
        <v>0</v>
      </c>
      <c r="P180" s="19" t="str">
        <f t="shared" si="5"/>
        <v>08</v>
      </c>
      <c r="Q180" s="11" t="str">
        <f>IF(P180="25",'Débitmètres étalon'!$B$5,'Débitmètres étalon'!$B$4)</f>
        <v>X</v>
      </c>
      <c r="R180" s="11" t="str">
        <f>IF(P180="25",'Débitmètres étalon'!$D$5,'Débitmètres étalon'!$D$4)</f>
        <v>XXXXX1</v>
      </c>
      <c r="S180" s="11"/>
      <c r="T180" s="13"/>
    </row>
    <row r="181" spans="1:20" x14ac:dyDescent="0.25">
      <c r="A181" s="12"/>
      <c r="B181" s="11"/>
      <c r="C181" s="11"/>
      <c r="D181" s="11"/>
      <c r="E181" s="11"/>
      <c r="F181" s="11"/>
      <c r="G181" s="11"/>
      <c r="H181" s="11"/>
      <c r="I181" s="11"/>
      <c r="J181" s="11"/>
      <c r="K181" s="11"/>
      <c r="L181" s="11"/>
      <c r="M181" s="11"/>
      <c r="N181" s="11"/>
      <c r="O181" s="13">
        <f t="shared" si="6"/>
        <v>0</v>
      </c>
      <c r="P181" s="19" t="str">
        <f t="shared" si="5"/>
        <v>08</v>
      </c>
      <c r="Q181" s="11" t="str">
        <f>IF(P181="25",'Débitmètres étalon'!$B$5,'Débitmètres étalon'!$B$4)</f>
        <v>X</v>
      </c>
      <c r="R181" s="11" t="str">
        <f>IF(P181="25",'Débitmètres étalon'!$D$5,'Débitmètres étalon'!$D$4)</f>
        <v>XXXXX1</v>
      </c>
      <c r="S181" s="11"/>
      <c r="T181" s="13"/>
    </row>
    <row r="182" spans="1:20" x14ac:dyDescent="0.25">
      <c r="A182" s="12"/>
      <c r="B182" s="11"/>
      <c r="C182" s="11"/>
      <c r="D182" s="11"/>
      <c r="E182" s="11"/>
      <c r="F182" s="11"/>
      <c r="G182" s="11"/>
      <c r="H182" s="11"/>
      <c r="I182" s="11"/>
      <c r="J182" s="11"/>
      <c r="K182" s="11"/>
      <c r="L182" s="11"/>
      <c r="M182" s="11"/>
      <c r="N182" s="11"/>
      <c r="O182" s="13">
        <f t="shared" si="6"/>
        <v>0</v>
      </c>
      <c r="P182" s="19" t="str">
        <f t="shared" si="5"/>
        <v>08</v>
      </c>
      <c r="Q182" s="11" t="str">
        <f>IF(P182="25",'Débitmètres étalon'!$B$5,'Débitmètres étalon'!$B$4)</f>
        <v>X</v>
      </c>
      <c r="R182" s="11" t="str">
        <f>IF(P182="25",'Débitmètres étalon'!$D$5,'Débitmètres étalon'!$D$4)</f>
        <v>XXXXX1</v>
      </c>
      <c r="S182" s="11"/>
      <c r="T182" s="13"/>
    </row>
    <row r="183" spans="1:20" x14ac:dyDescent="0.25">
      <c r="A183" s="12"/>
      <c r="B183" s="11"/>
      <c r="C183" s="11"/>
      <c r="D183" s="11"/>
      <c r="E183" s="11"/>
      <c r="F183" s="11"/>
      <c r="G183" s="11"/>
      <c r="H183" s="11"/>
      <c r="I183" s="11"/>
      <c r="J183" s="11"/>
      <c r="K183" s="11"/>
      <c r="L183" s="11"/>
      <c r="M183" s="11"/>
      <c r="N183" s="11"/>
      <c r="O183" s="13">
        <f t="shared" si="6"/>
        <v>0</v>
      </c>
      <c r="P183" s="19" t="str">
        <f t="shared" si="5"/>
        <v>08</v>
      </c>
      <c r="Q183" s="11" t="str">
        <f>IF(P183="25",'Débitmètres étalon'!$B$5,'Débitmètres étalon'!$B$4)</f>
        <v>X</v>
      </c>
      <c r="R183" s="11" t="str">
        <f>IF(P183="25",'Débitmètres étalon'!$D$5,'Débitmètres étalon'!$D$4)</f>
        <v>XXXXX1</v>
      </c>
      <c r="S183" s="11"/>
      <c r="T183" s="13"/>
    </row>
    <row r="184" spans="1:20" x14ac:dyDescent="0.25">
      <c r="A184" s="12"/>
      <c r="B184" s="11"/>
      <c r="C184" s="11"/>
      <c r="D184" s="11"/>
      <c r="E184" s="11"/>
      <c r="F184" s="11"/>
      <c r="G184" s="11"/>
      <c r="H184" s="11"/>
      <c r="I184" s="11"/>
      <c r="J184" s="11"/>
      <c r="K184" s="11"/>
      <c r="L184" s="11"/>
      <c r="M184" s="11"/>
      <c r="N184" s="11"/>
      <c r="O184" s="13">
        <f t="shared" si="6"/>
        <v>0</v>
      </c>
      <c r="P184" s="19" t="str">
        <f t="shared" si="5"/>
        <v>08</v>
      </c>
      <c r="Q184" s="11" t="str">
        <f>IF(P184="25",'Débitmètres étalon'!$B$5,'Débitmètres étalon'!$B$4)</f>
        <v>X</v>
      </c>
      <c r="R184" s="11" t="str">
        <f>IF(P184="25",'Débitmètres étalon'!$D$5,'Débitmètres étalon'!$D$4)</f>
        <v>XXXXX1</v>
      </c>
      <c r="S184" s="11"/>
      <c r="T184" s="13"/>
    </row>
    <row r="185" spans="1:20" x14ac:dyDescent="0.25">
      <c r="A185" s="12"/>
      <c r="B185" s="11"/>
      <c r="C185" s="11"/>
      <c r="D185" s="11"/>
      <c r="E185" s="11"/>
      <c r="F185" s="11"/>
      <c r="G185" s="11"/>
      <c r="H185" s="11"/>
      <c r="I185" s="11"/>
      <c r="J185" s="11"/>
      <c r="K185" s="11"/>
      <c r="L185" s="11"/>
      <c r="M185" s="11"/>
      <c r="N185" s="11"/>
      <c r="O185" s="13">
        <f t="shared" si="6"/>
        <v>0</v>
      </c>
      <c r="P185" s="19" t="str">
        <f t="shared" si="5"/>
        <v>08</v>
      </c>
      <c r="Q185" s="11" t="str">
        <f>IF(P185="25",'Débitmètres étalon'!$B$5,'Débitmètres étalon'!$B$4)</f>
        <v>X</v>
      </c>
      <c r="R185" s="11" t="str">
        <f>IF(P185="25",'Débitmètres étalon'!$D$5,'Débitmètres étalon'!$D$4)</f>
        <v>XXXXX1</v>
      </c>
      <c r="S185" s="11"/>
      <c r="T185" s="13"/>
    </row>
    <row r="186" spans="1:20" x14ac:dyDescent="0.25">
      <c r="A186" s="12"/>
      <c r="B186" s="11"/>
      <c r="C186" s="11"/>
      <c r="D186" s="11"/>
      <c r="E186" s="11"/>
      <c r="F186" s="11"/>
      <c r="G186" s="11"/>
      <c r="H186" s="11"/>
      <c r="I186" s="11"/>
      <c r="J186" s="11"/>
      <c r="K186" s="11"/>
      <c r="L186" s="11"/>
      <c r="M186" s="11"/>
      <c r="N186" s="11"/>
      <c r="O186" s="13">
        <f t="shared" si="6"/>
        <v>0</v>
      </c>
      <c r="P186" s="19" t="str">
        <f t="shared" si="5"/>
        <v>08</v>
      </c>
      <c r="Q186" s="11" t="str">
        <f>IF(P186="25",'Débitmètres étalon'!$B$5,'Débitmètres étalon'!$B$4)</f>
        <v>X</v>
      </c>
      <c r="R186" s="11" t="str">
        <f>IF(P186="25",'Débitmètres étalon'!$D$5,'Débitmètres étalon'!$D$4)</f>
        <v>XXXXX1</v>
      </c>
      <c r="S186" s="11"/>
      <c r="T186" s="13"/>
    </row>
    <row r="187" spans="1:20" x14ac:dyDescent="0.25">
      <c r="A187" s="12"/>
      <c r="B187" s="11"/>
      <c r="C187" s="11"/>
      <c r="D187" s="11"/>
      <c r="E187" s="11"/>
      <c r="F187" s="11"/>
      <c r="G187" s="11"/>
      <c r="H187" s="11"/>
      <c r="I187" s="11"/>
      <c r="J187" s="11"/>
      <c r="K187" s="11"/>
      <c r="L187" s="11"/>
      <c r="M187" s="11"/>
      <c r="N187" s="11"/>
      <c r="O187" s="13">
        <f t="shared" si="6"/>
        <v>0</v>
      </c>
      <c r="P187" s="19" t="str">
        <f t="shared" si="5"/>
        <v>08</v>
      </c>
      <c r="Q187" s="11" t="str">
        <f>IF(P187="25",'Débitmètres étalon'!$B$5,'Débitmètres étalon'!$B$4)</f>
        <v>X</v>
      </c>
      <c r="R187" s="11" t="str">
        <f>IF(P187="25",'Débitmètres étalon'!$D$5,'Débitmètres étalon'!$D$4)</f>
        <v>XXXXX1</v>
      </c>
      <c r="S187" s="11"/>
      <c r="T187" s="13"/>
    </row>
    <row r="188" spans="1:20" x14ac:dyDescent="0.25">
      <c r="A188" s="12"/>
      <c r="B188" s="11"/>
      <c r="C188" s="11"/>
      <c r="D188" s="11"/>
      <c r="E188" s="11"/>
      <c r="F188" s="11"/>
      <c r="G188" s="11"/>
      <c r="H188" s="11"/>
      <c r="I188" s="11"/>
      <c r="J188" s="11"/>
      <c r="K188" s="11"/>
      <c r="L188" s="11"/>
      <c r="M188" s="11"/>
      <c r="N188" s="11"/>
      <c r="O188" s="13">
        <f t="shared" si="6"/>
        <v>0</v>
      </c>
      <c r="P188" s="19" t="str">
        <f t="shared" si="5"/>
        <v>08</v>
      </c>
      <c r="Q188" s="11" t="str">
        <f>IF(P188="25",'Débitmètres étalon'!$B$5,'Débitmètres étalon'!$B$4)</f>
        <v>X</v>
      </c>
      <c r="R188" s="11" t="str">
        <f>IF(P188="25",'Débitmètres étalon'!$D$5,'Débitmètres étalon'!$D$4)</f>
        <v>XXXXX1</v>
      </c>
      <c r="S188" s="11"/>
      <c r="T188" s="13"/>
    </row>
    <row r="189" spans="1:20" x14ac:dyDescent="0.25">
      <c r="A189" s="12"/>
      <c r="B189" s="11"/>
      <c r="C189" s="11"/>
      <c r="D189" s="11"/>
      <c r="E189" s="11"/>
      <c r="F189" s="11"/>
      <c r="G189" s="11"/>
      <c r="H189" s="11"/>
      <c r="I189" s="11"/>
      <c r="J189" s="11"/>
      <c r="K189" s="11"/>
      <c r="L189" s="11"/>
      <c r="M189" s="11"/>
      <c r="N189" s="11"/>
      <c r="O189" s="13">
        <f t="shared" si="6"/>
        <v>0</v>
      </c>
      <c r="P189" s="19" t="str">
        <f t="shared" si="5"/>
        <v>08</v>
      </c>
      <c r="Q189" s="11" t="str">
        <f>IF(P189="25",'Débitmètres étalon'!$B$5,'Débitmètres étalon'!$B$4)</f>
        <v>X</v>
      </c>
      <c r="R189" s="11" t="str">
        <f>IF(P189="25",'Débitmètres étalon'!$D$5,'Débitmètres étalon'!$D$4)</f>
        <v>XXXXX1</v>
      </c>
      <c r="S189" s="11"/>
      <c r="T189" s="13"/>
    </row>
    <row r="190" spans="1:20" x14ac:dyDescent="0.25">
      <c r="A190" s="12"/>
      <c r="B190" s="11"/>
      <c r="C190" s="11"/>
      <c r="D190" s="11"/>
      <c r="E190" s="11"/>
      <c r="F190" s="11"/>
      <c r="G190" s="11"/>
      <c r="H190" s="11"/>
      <c r="I190" s="11"/>
      <c r="J190" s="11"/>
      <c r="K190" s="11"/>
      <c r="L190" s="11"/>
      <c r="M190" s="11"/>
      <c r="N190" s="11"/>
      <c r="O190" s="13">
        <f t="shared" si="6"/>
        <v>0</v>
      </c>
      <c r="P190" s="19" t="str">
        <f t="shared" si="5"/>
        <v>08</v>
      </c>
      <c r="Q190" s="11" t="str">
        <f>IF(P190="25",'Débitmètres étalon'!$B$5,'Débitmètres étalon'!$B$4)</f>
        <v>X</v>
      </c>
      <c r="R190" s="11" t="str">
        <f>IF(P190="25",'Débitmètres étalon'!$D$5,'Débitmètres étalon'!$D$4)</f>
        <v>XXXXX1</v>
      </c>
      <c r="S190" s="11"/>
      <c r="T190" s="13"/>
    </row>
    <row r="191" spans="1:20" x14ac:dyDescent="0.25">
      <c r="A191" s="12"/>
      <c r="B191" s="11"/>
      <c r="C191" s="11"/>
      <c r="D191" s="11"/>
      <c r="E191" s="11"/>
      <c r="F191" s="11"/>
      <c r="G191" s="11"/>
      <c r="H191" s="11"/>
      <c r="I191" s="11"/>
      <c r="J191" s="11"/>
      <c r="K191" s="11"/>
      <c r="L191" s="11"/>
      <c r="M191" s="11"/>
      <c r="N191" s="11"/>
      <c r="O191" s="13">
        <f t="shared" si="6"/>
        <v>0</v>
      </c>
      <c r="P191" s="19" t="str">
        <f t="shared" si="5"/>
        <v>08</v>
      </c>
      <c r="Q191" s="11" t="str">
        <f>IF(P191="25",'Débitmètres étalon'!$B$5,'Débitmètres étalon'!$B$4)</f>
        <v>X</v>
      </c>
      <c r="R191" s="11" t="str">
        <f>IF(P191="25",'Débitmètres étalon'!$D$5,'Débitmètres étalon'!$D$4)</f>
        <v>XXXXX1</v>
      </c>
      <c r="S191" s="11"/>
      <c r="T191" s="13"/>
    </row>
    <row r="192" spans="1:20" x14ac:dyDescent="0.25">
      <c r="A192" s="12"/>
      <c r="B192" s="11"/>
      <c r="C192" s="11"/>
      <c r="D192" s="11"/>
      <c r="E192" s="11"/>
      <c r="F192" s="11"/>
      <c r="G192" s="11"/>
      <c r="H192" s="11"/>
      <c r="I192" s="11"/>
      <c r="J192" s="11"/>
      <c r="K192" s="11"/>
      <c r="L192" s="11"/>
      <c r="M192" s="11"/>
      <c r="N192" s="11"/>
      <c r="O192" s="13">
        <f t="shared" si="6"/>
        <v>0</v>
      </c>
      <c r="P192" s="19" t="str">
        <f t="shared" si="5"/>
        <v>08</v>
      </c>
      <c r="Q192" s="11" t="str">
        <f>IF(P192="25",'Débitmètres étalon'!$B$5,'Débitmètres étalon'!$B$4)</f>
        <v>X</v>
      </c>
      <c r="R192" s="11" t="str">
        <f>IF(P192="25",'Débitmètres étalon'!$D$5,'Débitmètres étalon'!$D$4)</f>
        <v>XXXXX1</v>
      </c>
      <c r="S192" s="11"/>
      <c r="T192" s="13"/>
    </row>
    <row r="193" spans="1:20" x14ac:dyDescent="0.25">
      <c r="A193" s="12"/>
      <c r="B193" s="11"/>
      <c r="C193" s="11"/>
      <c r="D193" s="11"/>
      <c r="E193" s="11"/>
      <c r="F193" s="11"/>
      <c r="G193" s="11"/>
      <c r="H193" s="11"/>
      <c r="I193" s="11"/>
      <c r="J193" s="11"/>
      <c r="K193" s="11"/>
      <c r="L193" s="11"/>
      <c r="M193" s="11"/>
      <c r="N193" s="11"/>
      <c r="O193" s="13">
        <f t="shared" si="6"/>
        <v>0</v>
      </c>
      <c r="P193" s="19" t="str">
        <f t="shared" si="5"/>
        <v>08</v>
      </c>
      <c r="Q193" s="11" t="str">
        <f>IF(P193="25",'Débitmètres étalon'!$B$5,'Débitmètres étalon'!$B$4)</f>
        <v>X</v>
      </c>
      <c r="R193" s="11" t="str">
        <f>IF(P193="25",'Débitmètres étalon'!$D$5,'Débitmètres étalon'!$D$4)</f>
        <v>XXXXX1</v>
      </c>
      <c r="S193" s="11"/>
      <c r="T193" s="13"/>
    </row>
    <row r="194" spans="1:20" x14ac:dyDescent="0.25">
      <c r="A194" s="12"/>
      <c r="B194" s="11"/>
      <c r="C194" s="11"/>
      <c r="D194" s="11"/>
      <c r="E194" s="11"/>
      <c r="F194" s="11"/>
      <c r="G194" s="11"/>
      <c r="H194" s="11"/>
      <c r="I194" s="11"/>
      <c r="J194" s="11"/>
      <c r="K194" s="11"/>
      <c r="L194" s="11"/>
      <c r="M194" s="11"/>
      <c r="N194" s="11"/>
      <c r="O194" s="13">
        <f t="shared" si="6"/>
        <v>0</v>
      </c>
      <c r="P194" s="19" t="str">
        <f t="shared" si="5"/>
        <v>08</v>
      </c>
      <c r="Q194" s="11" t="str">
        <f>IF(P194="25",'Débitmètres étalon'!$B$5,'Débitmètres étalon'!$B$4)</f>
        <v>X</v>
      </c>
      <c r="R194" s="11" t="str">
        <f>IF(P194="25",'Débitmètres étalon'!$D$5,'Débitmètres étalon'!$D$4)</f>
        <v>XXXXX1</v>
      </c>
      <c r="S194" s="11"/>
      <c r="T194" s="13"/>
    </row>
    <row r="195" spans="1:20" x14ac:dyDescent="0.25">
      <c r="A195" s="12"/>
      <c r="B195" s="11"/>
      <c r="C195" s="11"/>
      <c r="D195" s="11"/>
      <c r="E195" s="11"/>
      <c r="F195" s="11"/>
      <c r="G195" s="11"/>
      <c r="H195" s="11"/>
      <c r="I195" s="11"/>
      <c r="J195" s="11"/>
      <c r="K195" s="11"/>
      <c r="L195" s="11"/>
      <c r="M195" s="11"/>
      <c r="N195" s="11"/>
      <c r="O195" s="13">
        <f t="shared" si="6"/>
        <v>0</v>
      </c>
      <c r="P195" s="19" t="str">
        <f t="shared" si="5"/>
        <v>08</v>
      </c>
      <c r="Q195" s="11" t="str">
        <f>IF(P195="25",'Débitmètres étalon'!$B$5,'Débitmètres étalon'!$B$4)</f>
        <v>X</v>
      </c>
      <c r="R195" s="11" t="str">
        <f>IF(P195="25",'Débitmètres étalon'!$D$5,'Débitmètres étalon'!$D$4)</f>
        <v>XXXXX1</v>
      </c>
      <c r="S195" s="11"/>
      <c r="T195" s="13"/>
    </row>
    <row r="196" spans="1:20" x14ac:dyDescent="0.25">
      <c r="A196" s="12"/>
      <c r="B196" s="11"/>
      <c r="C196" s="11"/>
      <c r="D196" s="11"/>
      <c r="E196" s="11"/>
      <c r="F196" s="11"/>
      <c r="G196" s="11"/>
      <c r="H196" s="11"/>
      <c r="I196" s="11"/>
      <c r="J196" s="11"/>
      <c r="K196" s="11"/>
      <c r="L196" s="11"/>
      <c r="M196" s="11"/>
      <c r="N196" s="11"/>
      <c r="O196" s="13">
        <f t="shared" si="6"/>
        <v>0</v>
      </c>
      <c r="P196" s="19" t="str">
        <f t="shared" si="5"/>
        <v>08</v>
      </c>
      <c r="Q196" s="11" t="str">
        <f>IF(P196="25",'Débitmètres étalon'!$B$5,'Débitmètres étalon'!$B$4)</f>
        <v>X</v>
      </c>
      <c r="R196" s="11" t="str">
        <f>IF(P196="25",'Débitmètres étalon'!$D$5,'Débitmètres étalon'!$D$4)</f>
        <v>XXXXX1</v>
      </c>
      <c r="S196" s="11"/>
      <c r="T196" s="13"/>
    </row>
    <row r="197" spans="1:20" x14ac:dyDescent="0.25">
      <c r="A197" s="12"/>
      <c r="B197" s="11"/>
      <c r="C197" s="11"/>
      <c r="D197" s="11"/>
      <c r="E197" s="11"/>
      <c r="F197" s="11"/>
      <c r="G197" s="11"/>
      <c r="H197" s="11"/>
      <c r="I197" s="11"/>
      <c r="J197" s="11"/>
      <c r="K197" s="11"/>
      <c r="L197" s="11"/>
      <c r="M197" s="11"/>
      <c r="N197" s="11"/>
      <c r="O197" s="13">
        <f t="shared" si="6"/>
        <v>0</v>
      </c>
      <c r="P197" s="19" t="str">
        <f t="shared" ref="P197:P260" si="7">IF(O197&gt;=3,"25","08")</f>
        <v>08</v>
      </c>
      <c r="Q197" s="11" t="str">
        <f>IF(P197="25",'Débitmètres étalon'!$B$5,'Débitmètres étalon'!$B$4)</f>
        <v>X</v>
      </c>
      <c r="R197" s="11" t="str">
        <f>IF(P197="25",'Débitmètres étalon'!$D$5,'Débitmètres étalon'!$D$4)</f>
        <v>XXXXX1</v>
      </c>
      <c r="S197" s="11"/>
      <c r="T197" s="13"/>
    </row>
    <row r="198" spans="1:20" x14ac:dyDescent="0.25">
      <c r="A198" s="12"/>
      <c r="B198" s="11"/>
      <c r="C198" s="11"/>
      <c r="D198" s="11"/>
      <c r="E198" s="11"/>
      <c r="F198" s="11"/>
      <c r="G198" s="11"/>
      <c r="H198" s="11"/>
      <c r="I198" s="11"/>
      <c r="J198" s="11"/>
      <c r="K198" s="11"/>
      <c r="L198" s="11"/>
      <c r="M198" s="11"/>
      <c r="N198" s="11"/>
      <c r="O198" s="13">
        <f t="shared" si="6"/>
        <v>0</v>
      </c>
      <c r="P198" s="19" t="str">
        <f t="shared" si="7"/>
        <v>08</v>
      </c>
      <c r="Q198" s="11" t="str">
        <f>IF(P198="25",'Débitmètres étalon'!$B$5,'Débitmètres étalon'!$B$4)</f>
        <v>X</v>
      </c>
      <c r="R198" s="11" t="str">
        <f>IF(P198="25",'Débitmètres étalon'!$D$5,'Débitmètres étalon'!$D$4)</f>
        <v>XXXXX1</v>
      </c>
      <c r="S198" s="11"/>
      <c r="T198" s="13"/>
    </row>
    <row r="199" spans="1:20" x14ac:dyDescent="0.25">
      <c r="A199" s="12"/>
      <c r="B199" s="11"/>
      <c r="C199" s="11"/>
      <c r="D199" s="11"/>
      <c r="E199" s="11"/>
      <c r="F199" s="11"/>
      <c r="G199" s="11"/>
      <c r="H199" s="11"/>
      <c r="I199" s="11"/>
      <c r="J199" s="11"/>
      <c r="K199" s="11"/>
      <c r="L199" s="11"/>
      <c r="M199" s="11"/>
      <c r="N199" s="11"/>
      <c r="O199" s="13">
        <f t="shared" si="6"/>
        <v>0</v>
      </c>
      <c r="P199" s="19" t="str">
        <f t="shared" si="7"/>
        <v>08</v>
      </c>
      <c r="Q199" s="11" t="str">
        <f>IF(P199="25",'Débitmètres étalon'!$B$5,'Débitmètres étalon'!$B$4)</f>
        <v>X</v>
      </c>
      <c r="R199" s="11" t="str">
        <f>IF(P199="25",'Débitmètres étalon'!$D$5,'Débitmètres étalon'!$D$4)</f>
        <v>XXXXX1</v>
      </c>
      <c r="S199" s="11"/>
      <c r="T199" s="13"/>
    </row>
    <row r="200" spans="1:20" x14ac:dyDescent="0.25">
      <c r="A200" s="12"/>
      <c r="B200" s="11"/>
      <c r="C200" s="11"/>
      <c r="D200" s="11"/>
      <c r="E200" s="11"/>
      <c r="F200" s="11"/>
      <c r="G200" s="11"/>
      <c r="H200" s="11"/>
      <c r="I200" s="11"/>
      <c r="J200" s="11"/>
      <c r="K200" s="11"/>
      <c r="L200" s="11"/>
      <c r="M200" s="11"/>
      <c r="N200" s="11"/>
      <c r="O200" s="13">
        <f t="shared" si="6"/>
        <v>0</v>
      </c>
      <c r="P200" s="19" t="str">
        <f t="shared" si="7"/>
        <v>08</v>
      </c>
      <c r="Q200" s="11" t="str">
        <f>IF(P200="25",'Débitmètres étalon'!$B$5,'Débitmètres étalon'!$B$4)</f>
        <v>X</v>
      </c>
      <c r="R200" s="11" t="str">
        <f>IF(P200="25",'Débitmètres étalon'!$D$5,'Débitmètres étalon'!$D$4)</f>
        <v>XXXXX1</v>
      </c>
      <c r="S200" s="11"/>
      <c r="T200" s="13"/>
    </row>
    <row r="201" spans="1:20" x14ac:dyDescent="0.25">
      <c r="A201" s="12"/>
      <c r="B201" s="11"/>
      <c r="C201" s="11"/>
      <c r="D201" s="11"/>
      <c r="E201" s="11"/>
      <c r="F201" s="11"/>
      <c r="G201" s="11"/>
      <c r="H201" s="11"/>
      <c r="I201" s="11"/>
      <c r="J201" s="11"/>
      <c r="K201" s="11"/>
      <c r="L201" s="11"/>
      <c r="M201" s="11"/>
      <c r="N201" s="11"/>
      <c r="O201" s="13">
        <f t="shared" si="6"/>
        <v>0</v>
      </c>
      <c r="P201" s="19" t="str">
        <f t="shared" si="7"/>
        <v>08</v>
      </c>
      <c r="Q201" s="11" t="str">
        <f>IF(P201="25",'Débitmètres étalon'!$B$5,'Débitmètres étalon'!$B$4)</f>
        <v>X</v>
      </c>
      <c r="R201" s="11" t="str">
        <f>IF(P201="25",'Débitmètres étalon'!$D$5,'Débitmètres étalon'!$D$4)</f>
        <v>XXXXX1</v>
      </c>
      <c r="S201" s="11"/>
      <c r="T201" s="13"/>
    </row>
    <row r="202" spans="1:20" x14ac:dyDescent="0.25">
      <c r="A202" s="12"/>
      <c r="B202" s="11"/>
      <c r="C202" s="11"/>
      <c r="D202" s="11"/>
      <c r="E202" s="11"/>
      <c r="F202" s="11"/>
      <c r="G202" s="11"/>
      <c r="H202" s="11"/>
      <c r="I202" s="11"/>
      <c r="J202" s="11"/>
      <c r="K202" s="11"/>
      <c r="L202" s="11"/>
      <c r="M202" s="11"/>
      <c r="N202" s="11"/>
      <c r="O202" s="13">
        <f t="shared" si="6"/>
        <v>0</v>
      </c>
      <c r="P202" s="19" t="str">
        <f t="shared" si="7"/>
        <v>08</v>
      </c>
      <c r="Q202" s="11" t="str">
        <f>IF(P202="25",'Débitmètres étalon'!$B$5,'Débitmètres étalon'!$B$4)</f>
        <v>X</v>
      </c>
      <c r="R202" s="11" t="str">
        <f>IF(P202="25",'Débitmètres étalon'!$D$5,'Débitmètres étalon'!$D$4)</f>
        <v>XXXXX1</v>
      </c>
      <c r="S202" s="11"/>
      <c r="T202" s="13"/>
    </row>
    <row r="203" spans="1:20" x14ac:dyDescent="0.25">
      <c r="A203" s="12"/>
      <c r="B203" s="11"/>
      <c r="C203" s="11"/>
      <c r="D203" s="11"/>
      <c r="E203" s="11"/>
      <c r="F203" s="11"/>
      <c r="G203" s="11"/>
      <c r="H203" s="11"/>
      <c r="I203" s="11"/>
      <c r="J203" s="11"/>
      <c r="K203" s="11"/>
      <c r="L203" s="11"/>
      <c r="M203" s="11"/>
      <c r="N203" s="11"/>
      <c r="O203" s="13">
        <f t="shared" si="6"/>
        <v>0</v>
      </c>
      <c r="P203" s="19" t="str">
        <f t="shared" si="7"/>
        <v>08</v>
      </c>
      <c r="Q203" s="11" t="str">
        <f>IF(P203="25",'Débitmètres étalon'!$B$5,'Débitmètres étalon'!$B$4)</f>
        <v>X</v>
      </c>
      <c r="R203" s="11" t="str">
        <f>IF(P203="25",'Débitmètres étalon'!$D$5,'Débitmètres étalon'!$D$4)</f>
        <v>XXXXX1</v>
      </c>
      <c r="S203" s="11"/>
      <c r="T203" s="13"/>
    </row>
    <row r="204" spans="1:20" x14ac:dyDescent="0.25">
      <c r="A204" s="12"/>
      <c r="B204" s="11"/>
      <c r="C204" s="11"/>
      <c r="D204" s="11"/>
      <c r="E204" s="11"/>
      <c r="F204" s="11"/>
      <c r="G204" s="11"/>
      <c r="H204" s="11"/>
      <c r="I204" s="11"/>
      <c r="J204" s="11"/>
      <c r="K204" s="11"/>
      <c r="L204" s="11"/>
      <c r="M204" s="11"/>
      <c r="N204" s="11"/>
      <c r="O204" s="13">
        <f t="shared" si="6"/>
        <v>0</v>
      </c>
      <c r="P204" s="19" t="str">
        <f t="shared" si="7"/>
        <v>08</v>
      </c>
      <c r="Q204" s="11" t="str">
        <f>IF(P204="25",'Débitmètres étalon'!$B$5,'Débitmètres étalon'!$B$4)</f>
        <v>X</v>
      </c>
      <c r="R204" s="11" t="str">
        <f>IF(P204="25",'Débitmètres étalon'!$D$5,'Débitmètres étalon'!$D$4)</f>
        <v>XXXXX1</v>
      </c>
      <c r="S204" s="11"/>
      <c r="T204" s="13"/>
    </row>
    <row r="205" spans="1:20" x14ac:dyDescent="0.25">
      <c r="A205" s="12"/>
      <c r="B205" s="11"/>
      <c r="C205" s="11"/>
      <c r="D205" s="11"/>
      <c r="E205" s="11"/>
      <c r="F205" s="11"/>
      <c r="G205" s="11"/>
      <c r="H205" s="11"/>
      <c r="I205" s="11"/>
      <c r="J205" s="11"/>
      <c r="K205" s="11"/>
      <c r="L205" s="11"/>
      <c r="M205" s="11"/>
      <c r="N205" s="11"/>
      <c r="O205" s="13">
        <f t="shared" si="6"/>
        <v>0</v>
      </c>
      <c r="P205" s="19" t="str">
        <f t="shared" si="7"/>
        <v>08</v>
      </c>
      <c r="Q205" s="11" t="str">
        <f>IF(P205="25",'Débitmètres étalon'!$B$5,'Débitmètres étalon'!$B$4)</f>
        <v>X</v>
      </c>
      <c r="R205" s="11" t="str">
        <f>IF(P205="25",'Débitmètres étalon'!$D$5,'Débitmètres étalon'!$D$4)</f>
        <v>XXXXX1</v>
      </c>
      <c r="S205" s="11"/>
      <c r="T205" s="13"/>
    </row>
    <row r="206" spans="1:20" x14ac:dyDescent="0.25">
      <c r="A206" s="12"/>
      <c r="B206" s="11"/>
      <c r="C206" s="11"/>
      <c r="D206" s="11"/>
      <c r="E206" s="11"/>
      <c r="F206" s="11"/>
      <c r="G206" s="11"/>
      <c r="H206" s="11"/>
      <c r="I206" s="11"/>
      <c r="J206" s="11"/>
      <c r="K206" s="11"/>
      <c r="L206" s="11"/>
      <c r="M206" s="11"/>
      <c r="N206" s="11"/>
      <c r="O206" s="13">
        <f t="shared" si="6"/>
        <v>0</v>
      </c>
      <c r="P206" s="19" t="str">
        <f t="shared" si="7"/>
        <v>08</v>
      </c>
      <c r="Q206" s="11" t="str">
        <f>IF(P206="25",'Débitmètres étalon'!$B$5,'Débitmètres étalon'!$B$4)</f>
        <v>X</v>
      </c>
      <c r="R206" s="11" t="str">
        <f>IF(P206="25",'Débitmètres étalon'!$D$5,'Débitmètres étalon'!$D$4)</f>
        <v>XXXXX1</v>
      </c>
      <c r="S206" s="11"/>
      <c r="T206" s="13"/>
    </row>
    <row r="207" spans="1:20" x14ac:dyDescent="0.25">
      <c r="A207" s="12"/>
      <c r="B207" s="11"/>
      <c r="C207" s="11"/>
      <c r="D207" s="11"/>
      <c r="E207" s="11"/>
      <c r="F207" s="11"/>
      <c r="G207" s="11"/>
      <c r="H207" s="11"/>
      <c r="I207" s="11"/>
      <c r="J207" s="11"/>
      <c r="K207" s="11"/>
      <c r="L207" s="11"/>
      <c r="M207" s="11"/>
      <c r="N207" s="11"/>
      <c r="O207" s="13">
        <f t="shared" si="6"/>
        <v>0</v>
      </c>
      <c r="P207" s="19" t="str">
        <f t="shared" si="7"/>
        <v>08</v>
      </c>
      <c r="Q207" s="11" t="str">
        <f>IF(P207="25",'Débitmètres étalon'!$B$5,'Débitmètres étalon'!$B$4)</f>
        <v>X</v>
      </c>
      <c r="R207" s="11" t="str">
        <f>IF(P207="25",'Débitmètres étalon'!$D$5,'Débitmètres étalon'!$D$4)</f>
        <v>XXXXX1</v>
      </c>
      <c r="S207" s="11"/>
      <c r="T207" s="13"/>
    </row>
    <row r="208" spans="1:20" x14ac:dyDescent="0.25">
      <c r="A208" s="12"/>
      <c r="B208" s="11"/>
      <c r="C208" s="11"/>
      <c r="D208" s="11"/>
      <c r="E208" s="11"/>
      <c r="F208" s="11"/>
      <c r="G208" s="11"/>
      <c r="H208" s="11"/>
      <c r="I208" s="11"/>
      <c r="J208" s="11"/>
      <c r="K208" s="11"/>
      <c r="L208" s="11"/>
      <c r="M208" s="11"/>
      <c r="N208" s="11"/>
      <c r="O208" s="13">
        <f t="shared" si="6"/>
        <v>0</v>
      </c>
      <c r="P208" s="19" t="str">
        <f t="shared" si="7"/>
        <v>08</v>
      </c>
      <c r="Q208" s="11" t="str">
        <f>IF(P208="25",'Débitmètres étalon'!$B$5,'Débitmètres étalon'!$B$4)</f>
        <v>X</v>
      </c>
      <c r="R208" s="11" t="str">
        <f>IF(P208="25",'Débitmètres étalon'!$D$5,'Débitmètres étalon'!$D$4)</f>
        <v>XXXXX1</v>
      </c>
      <c r="S208" s="11"/>
      <c r="T208" s="13"/>
    </row>
    <row r="209" spans="1:20" x14ac:dyDescent="0.25">
      <c r="A209" s="12"/>
      <c r="B209" s="11"/>
      <c r="C209" s="11"/>
      <c r="D209" s="11"/>
      <c r="E209" s="11"/>
      <c r="F209" s="11"/>
      <c r="G209" s="11"/>
      <c r="H209" s="11"/>
      <c r="I209" s="11"/>
      <c r="J209" s="11"/>
      <c r="K209" s="11"/>
      <c r="L209" s="11"/>
      <c r="M209" s="11"/>
      <c r="N209" s="11"/>
      <c r="O209" s="13">
        <f t="shared" si="6"/>
        <v>0</v>
      </c>
      <c r="P209" s="19" t="str">
        <f t="shared" si="7"/>
        <v>08</v>
      </c>
      <c r="Q209" s="11" t="str">
        <f>IF(P209="25",'Débitmètres étalon'!$B$5,'Débitmètres étalon'!$B$4)</f>
        <v>X</v>
      </c>
      <c r="R209" s="11" t="str">
        <f>IF(P209="25",'Débitmètres étalon'!$D$5,'Débitmètres étalon'!$D$4)</f>
        <v>XXXXX1</v>
      </c>
      <c r="S209" s="11"/>
      <c r="T209" s="13"/>
    </row>
    <row r="210" spans="1:20" x14ac:dyDescent="0.25">
      <c r="A210" s="12"/>
      <c r="B210" s="11"/>
      <c r="C210" s="11"/>
      <c r="D210" s="11"/>
      <c r="E210" s="11"/>
      <c r="F210" s="11"/>
      <c r="G210" s="11"/>
      <c r="H210" s="11"/>
      <c r="I210" s="11"/>
      <c r="J210" s="11"/>
      <c r="K210" s="11"/>
      <c r="L210" s="11"/>
      <c r="M210" s="11"/>
      <c r="N210" s="11"/>
      <c r="O210" s="13">
        <f t="shared" si="6"/>
        <v>0</v>
      </c>
      <c r="P210" s="19" t="str">
        <f t="shared" si="7"/>
        <v>08</v>
      </c>
      <c r="Q210" s="11" t="str">
        <f>IF(P210="25",'Débitmètres étalon'!$B$5,'Débitmètres étalon'!$B$4)</f>
        <v>X</v>
      </c>
      <c r="R210" s="11" t="str">
        <f>IF(P210="25",'Débitmètres étalon'!$D$5,'Débitmètres étalon'!$D$4)</f>
        <v>XXXXX1</v>
      </c>
      <c r="S210" s="11"/>
      <c r="T210" s="13"/>
    </row>
    <row r="211" spans="1:20" x14ac:dyDescent="0.25">
      <c r="A211" s="12"/>
      <c r="B211" s="11"/>
      <c r="C211" s="11"/>
      <c r="D211" s="11"/>
      <c r="E211" s="11"/>
      <c r="F211" s="11"/>
      <c r="G211" s="11"/>
      <c r="H211" s="11"/>
      <c r="I211" s="11"/>
      <c r="J211" s="11"/>
      <c r="K211" s="11"/>
      <c r="L211" s="11"/>
      <c r="M211" s="11"/>
      <c r="N211" s="11"/>
      <c r="O211" s="13">
        <f t="shared" si="6"/>
        <v>0</v>
      </c>
      <c r="P211" s="19" t="str">
        <f t="shared" si="7"/>
        <v>08</v>
      </c>
      <c r="Q211" s="11" t="str">
        <f>IF(P211="25",'Débitmètres étalon'!$B$5,'Débitmètres étalon'!$B$4)</f>
        <v>X</v>
      </c>
      <c r="R211" s="11" t="str">
        <f>IF(P211="25",'Débitmètres étalon'!$D$5,'Débitmètres étalon'!$D$4)</f>
        <v>XXXXX1</v>
      </c>
      <c r="S211" s="11"/>
      <c r="T211" s="13"/>
    </row>
    <row r="212" spans="1:20" x14ac:dyDescent="0.25">
      <c r="A212" s="12"/>
      <c r="B212" s="11"/>
      <c r="C212" s="11"/>
      <c r="D212" s="11"/>
      <c r="E212" s="11"/>
      <c r="F212" s="11"/>
      <c r="G212" s="11"/>
      <c r="H212" s="11"/>
      <c r="I212" s="11"/>
      <c r="J212" s="11"/>
      <c r="K212" s="11"/>
      <c r="L212" s="11"/>
      <c r="M212" s="11"/>
      <c r="N212" s="11"/>
      <c r="O212" s="13">
        <f t="shared" si="6"/>
        <v>0</v>
      </c>
      <c r="P212" s="19" t="str">
        <f t="shared" si="7"/>
        <v>08</v>
      </c>
      <c r="Q212" s="11" t="str">
        <f>IF(P212="25",'Débitmètres étalon'!$B$5,'Débitmètres étalon'!$B$4)</f>
        <v>X</v>
      </c>
      <c r="R212" s="11" t="str">
        <f>IF(P212="25",'Débitmètres étalon'!$D$5,'Débitmètres étalon'!$D$4)</f>
        <v>XXXXX1</v>
      </c>
      <c r="S212" s="11"/>
      <c r="T212" s="13"/>
    </row>
    <row r="213" spans="1:20" x14ac:dyDescent="0.25">
      <c r="A213" s="12"/>
      <c r="B213" s="11"/>
      <c r="C213" s="11"/>
      <c r="D213" s="11"/>
      <c r="E213" s="11"/>
      <c r="F213" s="11"/>
      <c r="G213" s="11"/>
      <c r="H213" s="11"/>
      <c r="I213" s="11"/>
      <c r="J213" s="11"/>
      <c r="K213" s="11"/>
      <c r="L213" s="11"/>
      <c r="M213" s="11"/>
      <c r="N213" s="11"/>
      <c r="O213" s="13">
        <f t="shared" si="6"/>
        <v>0</v>
      </c>
      <c r="P213" s="19" t="str">
        <f t="shared" si="7"/>
        <v>08</v>
      </c>
      <c r="Q213" s="11" t="str">
        <f>IF(P213="25",'Débitmètres étalon'!$B$5,'Débitmètres étalon'!$B$4)</f>
        <v>X</v>
      </c>
      <c r="R213" s="11" t="str">
        <f>IF(P213="25",'Débitmètres étalon'!$D$5,'Débitmètres étalon'!$D$4)</f>
        <v>XXXXX1</v>
      </c>
      <c r="S213" s="11"/>
      <c r="T213" s="13"/>
    </row>
    <row r="214" spans="1:20" x14ac:dyDescent="0.25">
      <c r="A214" s="12"/>
      <c r="B214" s="11"/>
      <c r="C214" s="11"/>
      <c r="D214" s="11"/>
      <c r="E214" s="11"/>
      <c r="F214" s="11"/>
      <c r="G214" s="11"/>
      <c r="H214" s="11"/>
      <c r="I214" s="11"/>
      <c r="J214" s="11"/>
      <c r="K214" s="11"/>
      <c r="L214" s="11"/>
      <c r="M214" s="11"/>
      <c r="N214" s="11"/>
      <c r="O214" s="13">
        <f t="shared" si="6"/>
        <v>0</v>
      </c>
      <c r="P214" s="19" t="str">
        <f t="shared" si="7"/>
        <v>08</v>
      </c>
      <c r="Q214" s="11" t="str">
        <f>IF(P214="25",'Débitmètres étalon'!$B$5,'Débitmètres étalon'!$B$4)</f>
        <v>X</v>
      </c>
      <c r="R214" s="11" t="str">
        <f>IF(P214="25",'Débitmètres étalon'!$D$5,'Débitmètres étalon'!$D$4)</f>
        <v>XXXXX1</v>
      </c>
      <c r="S214" s="11"/>
      <c r="T214" s="13"/>
    </row>
    <row r="215" spans="1:20" x14ac:dyDescent="0.25">
      <c r="A215" s="12"/>
      <c r="B215" s="11"/>
      <c r="C215" s="11"/>
      <c r="D215" s="11"/>
      <c r="E215" s="11"/>
      <c r="F215" s="11"/>
      <c r="G215" s="11"/>
      <c r="H215" s="11"/>
      <c r="I215" s="11"/>
      <c r="J215" s="11"/>
      <c r="K215" s="11"/>
      <c r="L215" s="11"/>
      <c r="M215" s="11"/>
      <c r="N215" s="11"/>
      <c r="O215" s="13">
        <f t="shared" si="6"/>
        <v>0</v>
      </c>
      <c r="P215" s="19" t="str">
        <f t="shared" si="7"/>
        <v>08</v>
      </c>
      <c r="Q215" s="11" t="str">
        <f>IF(P215="25",'Débitmètres étalon'!$B$5,'Débitmètres étalon'!$B$4)</f>
        <v>X</v>
      </c>
      <c r="R215" s="11" t="str">
        <f>IF(P215="25",'Débitmètres étalon'!$D$5,'Débitmètres étalon'!$D$4)</f>
        <v>XXXXX1</v>
      </c>
      <c r="S215" s="11"/>
      <c r="T215" s="13"/>
    </row>
    <row r="216" spans="1:20" x14ac:dyDescent="0.25">
      <c r="A216" s="12"/>
      <c r="B216" s="11"/>
      <c r="C216" s="11"/>
      <c r="D216" s="11"/>
      <c r="E216" s="11"/>
      <c r="F216" s="11"/>
      <c r="G216" s="11"/>
      <c r="H216" s="11"/>
      <c r="I216" s="11"/>
      <c r="J216" s="11"/>
      <c r="K216" s="11"/>
      <c r="L216" s="11"/>
      <c r="M216" s="11"/>
      <c r="N216" s="11"/>
      <c r="O216" s="13">
        <f t="shared" si="6"/>
        <v>0</v>
      </c>
      <c r="P216" s="19" t="str">
        <f t="shared" si="7"/>
        <v>08</v>
      </c>
      <c r="Q216" s="11" t="str">
        <f>IF(P216="25",'Débitmètres étalon'!$B$5,'Débitmètres étalon'!$B$4)</f>
        <v>X</v>
      </c>
      <c r="R216" s="11" t="str">
        <f>IF(P216="25",'Débitmètres étalon'!$D$5,'Débitmètres étalon'!$D$4)</f>
        <v>XXXXX1</v>
      </c>
      <c r="S216" s="11"/>
      <c r="T216" s="13"/>
    </row>
    <row r="217" spans="1:20" x14ac:dyDescent="0.25">
      <c r="A217" s="12"/>
      <c r="B217" s="11"/>
      <c r="C217" s="11"/>
      <c r="D217" s="11"/>
      <c r="E217" s="11"/>
      <c r="F217" s="11"/>
      <c r="G217" s="11"/>
      <c r="H217" s="11"/>
      <c r="I217" s="11"/>
      <c r="J217" s="11"/>
      <c r="K217" s="11"/>
      <c r="L217" s="11"/>
      <c r="M217" s="11"/>
      <c r="N217" s="11"/>
      <c r="O217" s="13">
        <f t="shared" si="6"/>
        <v>0</v>
      </c>
      <c r="P217" s="19" t="str">
        <f t="shared" si="7"/>
        <v>08</v>
      </c>
      <c r="Q217" s="11" t="str">
        <f>IF(P217="25",'Débitmètres étalon'!$B$5,'Débitmètres étalon'!$B$4)</f>
        <v>X</v>
      </c>
      <c r="R217" s="11" t="str">
        <f>IF(P217="25",'Débitmètres étalon'!$D$5,'Débitmètres étalon'!$D$4)</f>
        <v>XXXXX1</v>
      </c>
      <c r="S217" s="11"/>
      <c r="T217" s="13"/>
    </row>
    <row r="218" spans="1:20" x14ac:dyDescent="0.25">
      <c r="A218" s="12"/>
      <c r="B218" s="11"/>
      <c r="C218" s="11"/>
      <c r="D218" s="11"/>
      <c r="E218" s="11"/>
      <c r="F218" s="11"/>
      <c r="G218" s="11"/>
      <c r="H218" s="11"/>
      <c r="I218" s="11"/>
      <c r="J218" s="11"/>
      <c r="K218" s="11"/>
      <c r="L218" s="11"/>
      <c r="M218" s="11"/>
      <c r="N218" s="11"/>
      <c r="O218" s="13">
        <f t="shared" si="6"/>
        <v>0</v>
      </c>
      <c r="P218" s="19" t="str">
        <f t="shared" si="7"/>
        <v>08</v>
      </c>
      <c r="Q218" s="11" t="str">
        <f>IF(P218="25",'Débitmètres étalon'!$B$5,'Débitmètres étalon'!$B$4)</f>
        <v>X</v>
      </c>
      <c r="R218" s="11" t="str">
        <f>IF(P218="25",'Débitmètres étalon'!$D$5,'Débitmètres étalon'!$D$4)</f>
        <v>XXXXX1</v>
      </c>
      <c r="S218" s="11"/>
      <c r="T218" s="13"/>
    </row>
    <row r="219" spans="1:20" x14ac:dyDescent="0.25">
      <c r="A219" s="12"/>
      <c r="B219" s="11"/>
      <c r="C219" s="11"/>
      <c r="D219" s="11"/>
      <c r="E219" s="11"/>
      <c r="F219" s="11"/>
      <c r="G219" s="11"/>
      <c r="H219" s="11"/>
      <c r="I219" s="11"/>
      <c r="J219" s="11"/>
      <c r="K219" s="11"/>
      <c r="L219" s="11"/>
      <c r="M219" s="11"/>
      <c r="N219" s="11"/>
      <c r="O219" s="13">
        <f t="shared" si="6"/>
        <v>0</v>
      </c>
      <c r="P219" s="19" t="str">
        <f t="shared" si="7"/>
        <v>08</v>
      </c>
      <c r="Q219" s="11" t="str">
        <f>IF(P219="25",'Débitmètres étalon'!$B$5,'Débitmètres étalon'!$B$4)</f>
        <v>X</v>
      </c>
      <c r="R219" s="11" t="str">
        <f>IF(P219="25",'Débitmètres étalon'!$D$5,'Débitmètres étalon'!$D$4)</f>
        <v>XXXXX1</v>
      </c>
      <c r="S219" s="11"/>
      <c r="T219" s="13"/>
    </row>
    <row r="220" spans="1:20" x14ac:dyDescent="0.25">
      <c r="A220" s="12"/>
      <c r="B220" s="11"/>
      <c r="C220" s="11"/>
      <c r="D220" s="11"/>
      <c r="E220" s="11"/>
      <c r="F220" s="11"/>
      <c r="G220" s="11"/>
      <c r="H220" s="11"/>
      <c r="I220" s="11"/>
      <c r="J220" s="11"/>
      <c r="K220" s="11"/>
      <c r="L220" s="11"/>
      <c r="M220" s="11"/>
      <c r="N220" s="11"/>
      <c r="O220" s="13">
        <f t="shared" si="6"/>
        <v>0</v>
      </c>
      <c r="P220" s="19" t="str">
        <f t="shared" si="7"/>
        <v>08</v>
      </c>
      <c r="Q220" s="11" t="str">
        <f>IF(P220="25",'Débitmètres étalon'!$B$5,'Débitmètres étalon'!$B$4)</f>
        <v>X</v>
      </c>
      <c r="R220" s="11" t="str">
        <f>IF(P220="25",'Débitmètres étalon'!$D$5,'Débitmètres étalon'!$D$4)</f>
        <v>XXXXX1</v>
      </c>
      <c r="S220" s="11"/>
      <c r="T220" s="13"/>
    </row>
    <row r="221" spans="1:20" x14ac:dyDescent="0.25">
      <c r="A221" s="12"/>
      <c r="B221" s="11"/>
      <c r="C221" s="11"/>
      <c r="D221" s="11"/>
      <c r="E221" s="11"/>
      <c r="F221" s="11"/>
      <c r="G221" s="11"/>
      <c r="H221" s="11"/>
      <c r="I221" s="11"/>
      <c r="J221" s="11"/>
      <c r="K221" s="11"/>
      <c r="L221" s="11"/>
      <c r="M221" s="11"/>
      <c r="N221" s="11"/>
      <c r="O221" s="13">
        <f t="shared" si="6"/>
        <v>0</v>
      </c>
      <c r="P221" s="19" t="str">
        <f t="shared" si="7"/>
        <v>08</v>
      </c>
      <c r="Q221" s="11" t="str">
        <f>IF(P221="25",'Débitmètres étalon'!$B$5,'Débitmètres étalon'!$B$4)</f>
        <v>X</v>
      </c>
      <c r="R221" s="11" t="str">
        <f>IF(P221="25",'Débitmètres étalon'!$D$5,'Débitmètres étalon'!$D$4)</f>
        <v>XXXXX1</v>
      </c>
      <c r="S221" s="11"/>
      <c r="T221" s="13"/>
    </row>
    <row r="222" spans="1:20" x14ac:dyDescent="0.25">
      <c r="A222" s="12"/>
      <c r="B222" s="11"/>
      <c r="C222" s="11"/>
      <c r="D222" s="11"/>
      <c r="E222" s="11"/>
      <c r="F222" s="11"/>
      <c r="G222" s="11"/>
      <c r="H222" s="11"/>
      <c r="I222" s="11"/>
      <c r="J222" s="11"/>
      <c r="K222" s="11"/>
      <c r="L222" s="11"/>
      <c r="M222" s="11"/>
      <c r="N222" s="11"/>
      <c r="O222" s="13">
        <f t="shared" si="6"/>
        <v>0</v>
      </c>
      <c r="P222" s="19" t="str">
        <f t="shared" si="7"/>
        <v>08</v>
      </c>
      <c r="Q222" s="11" t="str">
        <f>IF(P222="25",'Débitmètres étalon'!$B$5,'Débitmètres étalon'!$B$4)</f>
        <v>X</v>
      </c>
      <c r="R222" s="11" t="str">
        <f>IF(P222="25",'Débitmètres étalon'!$D$5,'Débitmètres étalon'!$D$4)</f>
        <v>XXXXX1</v>
      </c>
      <c r="S222" s="11"/>
      <c r="T222" s="13"/>
    </row>
    <row r="223" spans="1:20" x14ac:dyDescent="0.25">
      <c r="A223" s="12"/>
      <c r="B223" s="11"/>
      <c r="C223" s="11"/>
      <c r="D223" s="11"/>
      <c r="E223" s="11"/>
      <c r="F223" s="11"/>
      <c r="G223" s="11"/>
      <c r="H223" s="11"/>
      <c r="I223" s="11"/>
      <c r="J223" s="11"/>
      <c r="K223" s="11"/>
      <c r="L223" s="11"/>
      <c r="M223" s="11"/>
      <c r="N223" s="11"/>
      <c r="O223" s="13">
        <f t="shared" si="6"/>
        <v>0</v>
      </c>
      <c r="P223" s="19" t="str">
        <f t="shared" si="7"/>
        <v>08</v>
      </c>
      <c r="Q223" s="11" t="str">
        <f>IF(P223="25",'Débitmètres étalon'!$B$5,'Débitmètres étalon'!$B$4)</f>
        <v>X</v>
      </c>
      <c r="R223" s="11" t="str">
        <f>IF(P223="25",'Débitmètres étalon'!$D$5,'Débitmètres étalon'!$D$4)</f>
        <v>XXXXX1</v>
      </c>
      <c r="S223" s="11"/>
      <c r="T223" s="13"/>
    </row>
    <row r="224" spans="1:20" x14ac:dyDescent="0.25">
      <c r="A224" s="12"/>
      <c r="B224" s="11"/>
      <c r="C224" s="11"/>
      <c r="D224" s="11"/>
      <c r="E224" s="11"/>
      <c r="F224" s="11"/>
      <c r="G224" s="11"/>
      <c r="H224" s="11"/>
      <c r="I224" s="11"/>
      <c r="J224" s="11"/>
      <c r="K224" s="11"/>
      <c r="L224" s="11"/>
      <c r="M224" s="11"/>
      <c r="N224" s="11"/>
      <c r="O224" s="13">
        <f t="shared" si="6"/>
        <v>0</v>
      </c>
      <c r="P224" s="19" t="str">
        <f t="shared" si="7"/>
        <v>08</v>
      </c>
      <c r="Q224" s="11" t="str">
        <f>IF(P224="25",'Débitmètres étalon'!$B$5,'Débitmètres étalon'!$B$4)</f>
        <v>X</v>
      </c>
      <c r="R224" s="11" t="str">
        <f>IF(P224="25",'Débitmètres étalon'!$D$5,'Débitmètres étalon'!$D$4)</f>
        <v>XXXXX1</v>
      </c>
      <c r="S224" s="11"/>
      <c r="T224" s="13"/>
    </row>
    <row r="225" spans="1:20" x14ac:dyDescent="0.25">
      <c r="A225" s="12"/>
      <c r="B225" s="11"/>
      <c r="C225" s="11"/>
      <c r="D225" s="11"/>
      <c r="E225" s="11"/>
      <c r="F225" s="11"/>
      <c r="G225" s="11"/>
      <c r="H225" s="11"/>
      <c r="I225" s="11"/>
      <c r="J225" s="11"/>
      <c r="K225" s="11"/>
      <c r="L225" s="11"/>
      <c r="M225" s="11"/>
      <c r="N225" s="11"/>
      <c r="O225" s="13">
        <f t="shared" si="6"/>
        <v>0</v>
      </c>
      <c r="P225" s="19" t="str">
        <f t="shared" si="7"/>
        <v>08</v>
      </c>
      <c r="Q225" s="11" t="str">
        <f>IF(P225="25",'Débitmètres étalon'!$B$5,'Débitmètres étalon'!$B$4)</f>
        <v>X</v>
      </c>
      <c r="R225" s="11" t="str">
        <f>IF(P225="25",'Débitmètres étalon'!$D$5,'Débitmètres étalon'!$D$4)</f>
        <v>XXXXX1</v>
      </c>
      <c r="S225" s="11"/>
      <c r="T225" s="13"/>
    </row>
    <row r="226" spans="1:20" x14ac:dyDescent="0.25">
      <c r="A226" s="12"/>
      <c r="B226" s="11"/>
      <c r="C226" s="11"/>
      <c r="D226" s="11"/>
      <c r="E226" s="11"/>
      <c r="F226" s="11"/>
      <c r="G226" s="11"/>
      <c r="H226" s="11"/>
      <c r="I226" s="11"/>
      <c r="J226" s="11"/>
      <c r="K226" s="11"/>
      <c r="L226" s="11"/>
      <c r="M226" s="11"/>
      <c r="N226" s="11"/>
      <c r="O226" s="13">
        <f t="shared" si="6"/>
        <v>0</v>
      </c>
      <c r="P226" s="19" t="str">
        <f t="shared" si="7"/>
        <v>08</v>
      </c>
      <c r="Q226" s="11" t="str">
        <f>IF(P226="25",'Débitmètres étalon'!$B$5,'Débitmètres étalon'!$B$4)</f>
        <v>X</v>
      </c>
      <c r="R226" s="11" t="str">
        <f>IF(P226="25",'Débitmètres étalon'!$D$5,'Débitmètres étalon'!$D$4)</f>
        <v>XXXXX1</v>
      </c>
      <c r="S226" s="11"/>
      <c r="T226" s="13"/>
    </row>
    <row r="227" spans="1:20" x14ac:dyDescent="0.25">
      <c r="A227" s="12"/>
      <c r="B227" s="11"/>
      <c r="C227" s="11"/>
      <c r="D227" s="11"/>
      <c r="E227" s="11"/>
      <c r="F227" s="11"/>
      <c r="G227" s="11"/>
      <c r="H227" s="11"/>
      <c r="I227" s="11"/>
      <c r="J227" s="11"/>
      <c r="K227" s="11"/>
      <c r="L227" s="11"/>
      <c r="M227" s="11"/>
      <c r="N227" s="11"/>
      <c r="O227" s="13">
        <f t="shared" si="6"/>
        <v>0</v>
      </c>
      <c r="P227" s="19" t="str">
        <f t="shared" si="7"/>
        <v>08</v>
      </c>
      <c r="Q227" s="11" t="str">
        <f>IF(P227="25",'Débitmètres étalon'!$B$5,'Débitmètres étalon'!$B$4)</f>
        <v>X</v>
      </c>
      <c r="R227" s="11" t="str">
        <f>IF(P227="25",'Débitmètres étalon'!$D$5,'Débitmètres étalon'!$D$4)</f>
        <v>XXXXX1</v>
      </c>
      <c r="S227" s="11"/>
      <c r="T227" s="13"/>
    </row>
    <row r="228" spans="1:20" x14ac:dyDescent="0.25">
      <c r="A228" s="12"/>
      <c r="B228" s="11"/>
      <c r="C228" s="11"/>
      <c r="D228" s="11"/>
      <c r="E228" s="11"/>
      <c r="F228" s="11"/>
      <c r="G228" s="11"/>
      <c r="H228" s="11"/>
      <c r="I228" s="11"/>
      <c r="J228" s="11"/>
      <c r="K228" s="11"/>
      <c r="L228" s="11"/>
      <c r="M228" s="11"/>
      <c r="N228" s="11"/>
      <c r="O228" s="13">
        <f t="shared" ref="O228:O291" si="8">K228/10</f>
        <v>0</v>
      </c>
      <c r="P228" s="19" t="str">
        <f t="shared" si="7"/>
        <v>08</v>
      </c>
      <c r="Q228" s="11" t="str">
        <f>IF(P228="25",'Débitmètres étalon'!$B$5,'Débitmètres étalon'!$B$4)</f>
        <v>X</v>
      </c>
      <c r="R228" s="11" t="str">
        <f>IF(P228="25",'Débitmètres étalon'!$D$5,'Débitmètres étalon'!$D$4)</f>
        <v>XXXXX1</v>
      </c>
      <c r="S228" s="11"/>
      <c r="T228" s="13"/>
    </row>
    <row r="229" spans="1:20" x14ac:dyDescent="0.25">
      <c r="A229" s="12"/>
      <c r="B229" s="11"/>
      <c r="C229" s="11"/>
      <c r="D229" s="11"/>
      <c r="E229" s="11"/>
      <c r="F229" s="11"/>
      <c r="G229" s="11"/>
      <c r="H229" s="11"/>
      <c r="I229" s="11"/>
      <c r="J229" s="11"/>
      <c r="K229" s="11"/>
      <c r="L229" s="11"/>
      <c r="M229" s="11"/>
      <c r="N229" s="11"/>
      <c r="O229" s="13">
        <f t="shared" si="8"/>
        <v>0</v>
      </c>
      <c r="P229" s="19" t="str">
        <f t="shared" si="7"/>
        <v>08</v>
      </c>
      <c r="Q229" s="11" t="str">
        <f>IF(P229="25",'Débitmètres étalon'!$B$5,'Débitmètres étalon'!$B$4)</f>
        <v>X</v>
      </c>
      <c r="R229" s="11" t="str">
        <f>IF(P229="25",'Débitmètres étalon'!$D$5,'Débitmètres étalon'!$D$4)</f>
        <v>XXXXX1</v>
      </c>
      <c r="S229" s="11"/>
      <c r="T229" s="13"/>
    </row>
    <row r="230" spans="1:20" x14ac:dyDescent="0.25">
      <c r="A230" s="12"/>
      <c r="B230" s="11"/>
      <c r="C230" s="11"/>
      <c r="D230" s="11"/>
      <c r="E230" s="11"/>
      <c r="F230" s="11"/>
      <c r="G230" s="11"/>
      <c r="H230" s="11"/>
      <c r="I230" s="11"/>
      <c r="J230" s="11"/>
      <c r="K230" s="11"/>
      <c r="L230" s="11"/>
      <c r="M230" s="11"/>
      <c r="N230" s="11"/>
      <c r="O230" s="13">
        <f t="shared" si="8"/>
        <v>0</v>
      </c>
      <c r="P230" s="19" t="str">
        <f t="shared" si="7"/>
        <v>08</v>
      </c>
      <c r="Q230" s="11" t="str">
        <f>IF(P230="25",'Débitmètres étalon'!$B$5,'Débitmètres étalon'!$B$4)</f>
        <v>X</v>
      </c>
      <c r="R230" s="11" t="str">
        <f>IF(P230="25",'Débitmètres étalon'!$D$5,'Débitmètres étalon'!$D$4)</f>
        <v>XXXXX1</v>
      </c>
      <c r="S230" s="11"/>
      <c r="T230" s="13"/>
    </row>
    <row r="231" spans="1:20" x14ac:dyDescent="0.25">
      <c r="A231" s="12"/>
      <c r="B231" s="11"/>
      <c r="C231" s="11"/>
      <c r="D231" s="11"/>
      <c r="E231" s="11"/>
      <c r="F231" s="11"/>
      <c r="G231" s="11"/>
      <c r="H231" s="11"/>
      <c r="I231" s="11"/>
      <c r="J231" s="11"/>
      <c r="K231" s="11"/>
      <c r="L231" s="11"/>
      <c r="M231" s="11"/>
      <c r="N231" s="11"/>
      <c r="O231" s="13">
        <f t="shared" si="8"/>
        <v>0</v>
      </c>
      <c r="P231" s="19" t="str">
        <f t="shared" si="7"/>
        <v>08</v>
      </c>
      <c r="Q231" s="11" t="str">
        <f>IF(P231="25",'Débitmètres étalon'!$B$5,'Débitmètres étalon'!$B$4)</f>
        <v>X</v>
      </c>
      <c r="R231" s="11" t="str">
        <f>IF(P231="25",'Débitmètres étalon'!$D$5,'Débitmètres étalon'!$D$4)</f>
        <v>XXXXX1</v>
      </c>
      <c r="S231" s="11"/>
      <c r="T231" s="13"/>
    </row>
    <row r="232" spans="1:20" x14ac:dyDescent="0.25">
      <c r="A232" s="12"/>
      <c r="B232" s="11"/>
      <c r="C232" s="11"/>
      <c r="D232" s="11"/>
      <c r="E232" s="11"/>
      <c r="F232" s="11"/>
      <c r="G232" s="11"/>
      <c r="H232" s="11"/>
      <c r="I232" s="11"/>
      <c r="J232" s="11"/>
      <c r="K232" s="11"/>
      <c r="L232" s="11"/>
      <c r="M232" s="11"/>
      <c r="N232" s="11"/>
      <c r="O232" s="13">
        <f t="shared" si="8"/>
        <v>0</v>
      </c>
      <c r="P232" s="19" t="str">
        <f t="shared" si="7"/>
        <v>08</v>
      </c>
      <c r="Q232" s="11" t="str">
        <f>IF(P232="25",'Débitmètres étalon'!$B$5,'Débitmètres étalon'!$B$4)</f>
        <v>X</v>
      </c>
      <c r="R232" s="11" t="str">
        <f>IF(P232="25",'Débitmètres étalon'!$D$5,'Débitmètres étalon'!$D$4)</f>
        <v>XXXXX1</v>
      </c>
      <c r="S232" s="11"/>
      <c r="T232" s="13"/>
    </row>
    <row r="233" spans="1:20" x14ac:dyDescent="0.25">
      <c r="A233" s="12"/>
      <c r="B233" s="11"/>
      <c r="C233" s="11"/>
      <c r="D233" s="11"/>
      <c r="E233" s="11"/>
      <c r="F233" s="11"/>
      <c r="G233" s="11"/>
      <c r="H233" s="11"/>
      <c r="I233" s="11"/>
      <c r="J233" s="11"/>
      <c r="K233" s="11"/>
      <c r="L233" s="11"/>
      <c r="M233" s="11"/>
      <c r="N233" s="11"/>
      <c r="O233" s="13">
        <f t="shared" si="8"/>
        <v>0</v>
      </c>
      <c r="P233" s="19" t="str">
        <f t="shared" si="7"/>
        <v>08</v>
      </c>
      <c r="Q233" s="11" t="str">
        <f>IF(P233="25",'Débitmètres étalon'!$B$5,'Débitmètres étalon'!$B$4)</f>
        <v>X</v>
      </c>
      <c r="R233" s="11" t="str">
        <f>IF(P233="25",'Débitmètres étalon'!$D$5,'Débitmètres étalon'!$D$4)</f>
        <v>XXXXX1</v>
      </c>
      <c r="S233" s="11"/>
      <c r="T233" s="13"/>
    </row>
    <row r="234" spans="1:20" x14ac:dyDescent="0.25">
      <c r="A234" s="12"/>
      <c r="B234" s="11"/>
      <c r="C234" s="11"/>
      <c r="D234" s="11"/>
      <c r="E234" s="11"/>
      <c r="F234" s="11"/>
      <c r="G234" s="11"/>
      <c r="H234" s="11"/>
      <c r="I234" s="11"/>
      <c r="J234" s="11"/>
      <c r="K234" s="11"/>
      <c r="L234" s="11"/>
      <c r="M234" s="11"/>
      <c r="N234" s="11"/>
      <c r="O234" s="13">
        <f t="shared" si="8"/>
        <v>0</v>
      </c>
      <c r="P234" s="19" t="str">
        <f t="shared" si="7"/>
        <v>08</v>
      </c>
      <c r="Q234" s="11" t="str">
        <f>IF(P234="25",'Débitmètres étalon'!$B$5,'Débitmètres étalon'!$B$4)</f>
        <v>X</v>
      </c>
      <c r="R234" s="11" t="str">
        <f>IF(P234="25",'Débitmètres étalon'!$D$5,'Débitmètres étalon'!$D$4)</f>
        <v>XXXXX1</v>
      </c>
      <c r="S234" s="11"/>
      <c r="T234" s="13"/>
    </row>
    <row r="235" spans="1:20" x14ac:dyDescent="0.25">
      <c r="A235" s="12"/>
      <c r="B235" s="11"/>
      <c r="C235" s="11"/>
      <c r="D235" s="11"/>
      <c r="E235" s="11"/>
      <c r="F235" s="11"/>
      <c r="G235" s="11"/>
      <c r="H235" s="11"/>
      <c r="I235" s="11"/>
      <c r="J235" s="11"/>
      <c r="K235" s="11"/>
      <c r="L235" s="11"/>
      <c r="M235" s="11"/>
      <c r="N235" s="11"/>
      <c r="O235" s="13">
        <f t="shared" si="8"/>
        <v>0</v>
      </c>
      <c r="P235" s="19" t="str">
        <f t="shared" si="7"/>
        <v>08</v>
      </c>
      <c r="Q235" s="11" t="str">
        <f>IF(P235="25",'Débitmètres étalon'!$B$5,'Débitmètres étalon'!$B$4)</f>
        <v>X</v>
      </c>
      <c r="R235" s="11" t="str">
        <f>IF(P235="25",'Débitmètres étalon'!$D$5,'Débitmètres étalon'!$D$4)</f>
        <v>XXXXX1</v>
      </c>
      <c r="S235" s="11"/>
      <c r="T235" s="13"/>
    </row>
    <row r="236" spans="1:20" x14ac:dyDescent="0.25">
      <c r="A236" s="12"/>
      <c r="B236" s="11"/>
      <c r="C236" s="11"/>
      <c r="D236" s="11"/>
      <c r="E236" s="11"/>
      <c r="F236" s="11"/>
      <c r="G236" s="11"/>
      <c r="H236" s="11"/>
      <c r="I236" s="11"/>
      <c r="J236" s="11"/>
      <c r="K236" s="11"/>
      <c r="L236" s="11"/>
      <c r="M236" s="11"/>
      <c r="N236" s="11"/>
      <c r="O236" s="13">
        <f t="shared" si="8"/>
        <v>0</v>
      </c>
      <c r="P236" s="19" t="str">
        <f t="shared" si="7"/>
        <v>08</v>
      </c>
      <c r="Q236" s="11" t="str">
        <f>IF(P236="25",'Débitmètres étalon'!$B$5,'Débitmètres étalon'!$B$4)</f>
        <v>X</v>
      </c>
      <c r="R236" s="11" t="str">
        <f>IF(P236="25",'Débitmètres étalon'!$D$5,'Débitmètres étalon'!$D$4)</f>
        <v>XXXXX1</v>
      </c>
      <c r="S236" s="11"/>
      <c r="T236" s="13"/>
    </row>
    <row r="237" spans="1:20" x14ac:dyDescent="0.25">
      <c r="A237" s="12"/>
      <c r="B237" s="11"/>
      <c r="C237" s="11"/>
      <c r="D237" s="11"/>
      <c r="E237" s="11"/>
      <c r="F237" s="11"/>
      <c r="G237" s="11"/>
      <c r="H237" s="11"/>
      <c r="I237" s="11"/>
      <c r="J237" s="11"/>
      <c r="K237" s="11"/>
      <c r="L237" s="11"/>
      <c r="M237" s="11"/>
      <c r="N237" s="11"/>
      <c r="O237" s="13">
        <f t="shared" si="8"/>
        <v>0</v>
      </c>
      <c r="P237" s="19" t="str">
        <f t="shared" si="7"/>
        <v>08</v>
      </c>
      <c r="Q237" s="11" t="str">
        <f>IF(P237="25",'Débitmètres étalon'!$B$5,'Débitmètres étalon'!$B$4)</f>
        <v>X</v>
      </c>
      <c r="R237" s="11" t="str">
        <f>IF(P237="25",'Débitmètres étalon'!$D$5,'Débitmètres étalon'!$D$4)</f>
        <v>XXXXX1</v>
      </c>
      <c r="S237" s="11"/>
      <c r="T237" s="13"/>
    </row>
    <row r="238" spans="1:20" x14ac:dyDescent="0.25">
      <c r="A238" s="12"/>
      <c r="B238" s="11"/>
      <c r="C238" s="11"/>
      <c r="D238" s="11"/>
      <c r="E238" s="11"/>
      <c r="F238" s="11"/>
      <c r="G238" s="11"/>
      <c r="H238" s="11"/>
      <c r="I238" s="11"/>
      <c r="J238" s="11"/>
      <c r="K238" s="11"/>
      <c r="L238" s="11"/>
      <c r="M238" s="11"/>
      <c r="N238" s="11"/>
      <c r="O238" s="13">
        <f t="shared" si="8"/>
        <v>0</v>
      </c>
      <c r="P238" s="19" t="str">
        <f t="shared" si="7"/>
        <v>08</v>
      </c>
      <c r="Q238" s="11" t="str">
        <f>IF(P238="25",'Débitmètres étalon'!$B$5,'Débitmètres étalon'!$B$4)</f>
        <v>X</v>
      </c>
      <c r="R238" s="11" t="str">
        <f>IF(P238="25",'Débitmètres étalon'!$D$5,'Débitmètres étalon'!$D$4)</f>
        <v>XXXXX1</v>
      </c>
      <c r="S238" s="11"/>
      <c r="T238" s="13"/>
    </row>
    <row r="239" spans="1:20" x14ac:dyDescent="0.25">
      <c r="A239" s="12"/>
      <c r="B239" s="11"/>
      <c r="C239" s="11"/>
      <c r="D239" s="11"/>
      <c r="E239" s="11"/>
      <c r="F239" s="11"/>
      <c r="G239" s="11"/>
      <c r="H239" s="11"/>
      <c r="I239" s="11"/>
      <c r="J239" s="11"/>
      <c r="K239" s="11"/>
      <c r="L239" s="11"/>
      <c r="M239" s="11"/>
      <c r="N239" s="11"/>
      <c r="O239" s="13">
        <f t="shared" si="8"/>
        <v>0</v>
      </c>
      <c r="P239" s="19" t="str">
        <f t="shared" si="7"/>
        <v>08</v>
      </c>
      <c r="Q239" s="11" t="str">
        <f>IF(P239="25",'Débitmètres étalon'!$B$5,'Débitmètres étalon'!$B$4)</f>
        <v>X</v>
      </c>
      <c r="R239" s="11" t="str">
        <f>IF(P239="25",'Débitmètres étalon'!$D$5,'Débitmètres étalon'!$D$4)</f>
        <v>XXXXX1</v>
      </c>
      <c r="S239" s="11"/>
      <c r="T239" s="13"/>
    </row>
    <row r="240" spans="1:20" x14ac:dyDescent="0.25">
      <c r="A240" s="12"/>
      <c r="B240" s="11"/>
      <c r="C240" s="11"/>
      <c r="D240" s="11"/>
      <c r="E240" s="11"/>
      <c r="F240" s="11"/>
      <c r="G240" s="11"/>
      <c r="H240" s="11"/>
      <c r="I240" s="11"/>
      <c r="J240" s="11"/>
      <c r="K240" s="11"/>
      <c r="L240" s="11"/>
      <c r="M240" s="11"/>
      <c r="N240" s="11"/>
      <c r="O240" s="13">
        <f t="shared" si="8"/>
        <v>0</v>
      </c>
      <c r="P240" s="19" t="str">
        <f t="shared" si="7"/>
        <v>08</v>
      </c>
      <c r="Q240" s="11" t="str">
        <f>IF(P240="25",'Débitmètres étalon'!$B$5,'Débitmètres étalon'!$B$4)</f>
        <v>X</v>
      </c>
      <c r="R240" s="11" t="str">
        <f>IF(P240="25",'Débitmètres étalon'!$D$5,'Débitmètres étalon'!$D$4)</f>
        <v>XXXXX1</v>
      </c>
      <c r="S240" s="11"/>
      <c r="T240" s="13"/>
    </row>
    <row r="241" spans="1:20" x14ac:dyDescent="0.25">
      <c r="A241" s="12"/>
      <c r="B241" s="11"/>
      <c r="C241" s="11"/>
      <c r="D241" s="11"/>
      <c r="E241" s="11"/>
      <c r="F241" s="11"/>
      <c r="G241" s="11"/>
      <c r="H241" s="11"/>
      <c r="I241" s="11"/>
      <c r="J241" s="11"/>
      <c r="K241" s="11"/>
      <c r="L241" s="11"/>
      <c r="M241" s="11"/>
      <c r="N241" s="11"/>
      <c r="O241" s="13">
        <f t="shared" si="8"/>
        <v>0</v>
      </c>
      <c r="P241" s="19" t="str">
        <f t="shared" si="7"/>
        <v>08</v>
      </c>
      <c r="Q241" s="11" t="str">
        <f>IF(P241="25",'Débitmètres étalon'!$B$5,'Débitmètres étalon'!$B$4)</f>
        <v>X</v>
      </c>
      <c r="R241" s="11" t="str">
        <f>IF(P241="25",'Débitmètres étalon'!$D$5,'Débitmètres étalon'!$D$4)</f>
        <v>XXXXX1</v>
      </c>
      <c r="S241" s="11"/>
      <c r="T241" s="13"/>
    </row>
    <row r="242" spans="1:20" x14ac:dyDescent="0.25">
      <c r="A242" s="12"/>
      <c r="B242" s="11"/>
      <c r="C242" s="11"/>
      <c r="D242" s="11"/>
      <c r="E242" s="11"/>
      <c r="F242" s="11"/>
      <c r="G242" s="11"/>
      <c r="H242" s="11"/>
      <c r="I242" s="11"/>
      <c r="J242" s="11"/>
      <c r="K242" s="11"/>
      <c r="L242" s="11"/>
      <c r="M242" s="11"/>
      <c r="N242" s="11"/>
      <c r="O242" s="13">
        <f t="shared" si="8"/>
        <v>0</v>
      </c>
      <c r="P242" s="19" t="str">
        <f t="shared" si="7"/>
        <v>08</v>
      </c>
      <c r="Q242" s="11" t="str">
        <f>IF(P242="25",'Débitmètres étalon'!$B$5,'Débitmètres étalon'!$B$4)</f>
        <v>X</v>
      </c>
      <c r="R242" s="11" t="str">
        <f>IF(P242="25",'Débitmètres étalon'!$D$5,'Débitmètres étalon'!$D$4)</f>
        <v>XXXXX1</v>
      </c>
      <c r="S242" s="11"/>
      <c r="T242" s="13"/>
    </row>
    <row r="243" spans="1:20" x14ac:dyDescent="0.25">
      <c r="A243" s="12"/>
      <c r="B243" s="11"/>
      <c r="C243" s="11"/>
      <c r="D243" s="11"/>
      <c r="E243" s="11"/>
      <c r="F243" s="11"/>
      <c r="G243" s="11"/>
      <c r="H243" s="11"/>
      <c r="I243" s="11"/>
      <c r="J243" s="11"/>
      <c r="K243" s="11"/>
      <c r="L243" s="11"/>
      <c r="M243" s="11"/>
      <c r="N243" s="11"/>
      <c r="O243" s="13">
        <f t="shared" si="8"/>
        <v>0</v>
      </c>
      <c r="P243" s="19" t="str">
        <f t="shared" si="7"/>
        <v>08</v>
      </c>
      <c r="Q243" s="11" t="str">
        <f>IF(P243="25",'Débitmètres étalon'!$B$5,'Débitmètres étalon'!$B$4)</f>
        <v>X</v>
      </c>
      <c r="R243" s="11" t="str">
        <f>IF(P243="25",'Débitmètres étalon'!$D$5,'Débitmètres étalon'!$D$4)</f>
        <v>XXXXX1</v>
      </c>
      <c r="S243" s="11"/>
      <c r="T243" s="13"/>
    </row>
    <row r="244" spans="1:20" x14ac:dyDescent="0.25">
      <c r="A244" s="12"/>
      <c r="B244" s="11"/>
      <c r="C244" s="11"/>
      <c r="D244" s="11"/>
      <c r="E244" s="11"/>
      <c r="F244" s="11"/>
      <c r="G244" s="11"/>
      <c r="H244" s="11"/>
      <c r="I244" s="11"/>
      <c r="J244" s="11"/>
      <c r="K244" s="11"/>
      <c r="L244" s="11"/>
      <c r="M244" s="11"/>
      <c r="N244" s="11"/>
      <c r="O244" s="13">
        <f t="shared" si="8"/>
        <v>0</v>
      </c>
      <c r="P244" s="19" t="str">
        <f t="shared" si="7"/>
        <v>08</v>
      </c>
      <c r="Q244" s="11" t="str">
        <f>IF(P244="25",'Débitmètres étalon'!$B$5,'Débitmètres étalon'!$B$4)</f>
        <v>X</v>
      </c>
      <c r="R244" s="11" t="str">
        <f>IF(P244="25",'Débitmètres étalon'!$D$5,'Débitmètres étalon'!$D$4)</f>
        <v>XXXXX1</v>
      </c>
      <c r="S244" s="11"/>
      <c r="T244" s="13"/>
    </row>
    <row r="245" spans="1:20" x14ac:dyDescent="0.25">
      <c r="A245" s="12"/>
      <c r="B245" s="11"/>
      <c r="C245" s="11"/>
      <c r="D245" s="11"/>
      <c r="E245" s="11"/>
      <c r="F245" s="11"/>
      <c r="G245" s="11"/>
      <c r="H245" s="11"/>
      <c r="I245" s="11"/>
      <c r="J245" s="11"/>
      <c r="K245" s="11"/>
      <c r="L245" s="11"/>
      <c r="M245" s="11"/>
      <c r="N245" s="11"/>
      <c r="O245" s="13">
        <f t="shared" si="8"/>
        <v>0</v>
      </c>
      <c r="P245" s="19" t="str">
        <f t="shared" si="7"/>
        <v>08</v>
      </c>
      <c r="Q245" s="11" t="str">
        <f>IF(P245="25",'Débitmètres étalon'!$B$5,'Débitmètres étalon'!$B$4)</f>
        <v>X</v>
      </c>
      <c r="R245" s="11" t="str">
        <f>IF(P245="25",'Débitmètres étalon'!$D$5,'Débitmètres étalon'!$D$4)</f>
        <v>XXXXX1</v>
      </c>
      <c r="S245" s="11"/>
      <c r="T245" s="13"/>
    </row>
    <row r="246" spans="1:20" x14ac:dyDescent="0.25">
      <c r="A246" s="12"/>
      <c r="B246" s="11"/>
      <c r="C246" s="11"/>
      <c r="D246" s="11"/>
      <c r="E246" s="11"/>
      <c r="F246" s="11"/>
      <c r="G246" s="11"/>
      <c r="H246" s="11"/>
      <c r="I246" s="11"/>
      <c r="J246" s="11"/>
      <c r="K246" s="11"/>
      <c r="L246" s="11"/>
      <c r="M246" s="11"/>
      <c r="N246" s="11"/>
      <c r="O246" s="13">
        <f t="shared" si="8"/>
        <v>0</v>
      </c>
      <c r="P246" s="19" t="str">
        <f t="shared" si="7"/>
        <v>08</v>
      </c>
      <c r="Q246" s="11" t="str">
        <f>IF(P246="25",'Débitmètres étalon'!$B$5,'Débitmètres étalon'!$B$4)</f>
        <v>X</v>
      </c>
      <c r="R246" s="11" t="str">
        <f>IF(P246="25",'Débitmètres étalon'!$D$5,'Débitmètres étalon'!$D$4)</f>
        <v>XXXXX1</v>
      </c>
      <c r="S246" s="11"/>
      <c r="T246" s="13"/>
    </row>
    <row r="247" spans="1:20" x14ac:dyDescent="0.25">
      <c r="A247" s="12"/>
      <c r="B247" s="11"/>
      <c r="C247" s="11"/>
      <c r="D247" s="11"/>
      <c r="E247" s="11"/>
      <c r="F247" s="11"/>
      <c r="G247" s="11"/>
      <c r="H247" s="11"/>
      <c r="I247" s="11"/>
      <c r="J247" s="11"/>
      <c r="K247" s="11"/>
      <c r="L247" s="11"/>
      <c r="M247" s="11"/>
      <c r="N247" s="11"/>
      <c r="O247" s="13">
        <f t="shared" si="8"/>
        <v>0</v>
      </c>
      <c r="P247" s="19" t="str">
        <f t="shared" si="7"/>
        <v>08</v>
      </c>
      <c r="Q247" s="11" t="str">
        <f>IF(P247="25",'Débitmètres étalon'!$B$5,'Débitmètres étalon'!$B$4)</f>
        <v>X</v>
      </c>
      <c r="R247" s="11" t="str">
        <f>IF(P247="25",'Débitmètres étalon'!$D$5,'Débitmètres étalon'!$D$4)</f>
        <v>XXXXX1</v>
      </c>
      <c r="S247" s="11"/>
      <c r="T247" s="13"/>
    </row>
    <row r="248" spans="1:20" x14ac:dyDescent="0.25">
      <c r="A248" s="12"/>
      <c r="B248" s="11"/>
      <c r="C248" s="11"/>
      <c r="D248" s="11"/>
      <c r="E248" s="11"/>
      <c r="F248" s="11"/>
      <c r="G248" s="11"/>
      <c r="H248" s="11"/>
      <c r="I248" s="11"/>
      <c r="J248" s="11"/>
      <c r="K248" s="11"/>
      <c r="L248" s="11"/>
      <c r="M248" s="11"/>
      <c r="N248" s="11"/>
      <c r="O248" s="13">
        <f t="shared" si="8"/>
        <v>0</v>
      </c>
      <c r="P248" s="19" t="str">
        <f t="shared" si="7"/>
        <v>08</v>
      </c>
      <c r="Q248" s="11" t="str">
        <f>IF(P248="25",'Débitmètres étalon'!$B$5,'Débitmètres étalon'!$B$4)</f>
        <v>X</v>
      </c>
      <c r="R248" s="11" t="str">
        <f>IF(P248="25",'Débitmètres étalon'!$D$5,'Débitmètres étalon'!$D$4)</f>
        <v>XXXXX1</v>
      </c>
      <c r="S248" s="11"/>
      <c r="T248" s="13"/>
    </row>
    <row r="249" spans="1:20" x14ac:dyDescent="0.25">
      <c r="A249" s="12"/>
      <c r="B249" s="11"/>
      <c r="C249" s="11"/>
      <c r="D249" s="11"/>
      <c r="E249" s="11"/>
      <c r="F249" s="11"/>
      <c r="G249" s="11"/>
      <c r="H249" s="11"/>
      <c r="I249" s="11"/>
      <c r="J249" s="11"/>
      <c r="K249" s="11"/>
      <c r="L249" s="11"/>
      <c r="M249" s="11"/>
      <c r="N249" s="11"/>
      <c r="O249" s="13">
        <f t="shared" si="8"/>
        <v>0</v>
      </c>
      <c r="P249" s="19" t="str">
        <f t="shared" si="7"/>
        <v>08</v>
      </c>
      <c r="Q249" s="11" t="str">
        <f>IF(P249="25",'Débitmètres étalon'!$B$5,'Débitmètres étalon'!$B$4)</f>
        <v>X</v>
      </c>
      <c r="R249" s="11" t="str">
        <f>IF(P249="25",'Débitmètres étalon'!$D$5,'Débitmètres étalon'!$D$4)</f>
        <v>XXXXX1</v>
      </c>
      <c r="S249" s="11"/>
      <c r="T249" s="13"/>
    </row>
    <row r="250" spans="1:20" x14ac:dyDescent="0.25">
      <c r="A250" s="12"/>
      <c r="B250" s="11"/>
      <c r="C250" s="11"/>
      <c r="D250" s="11"/>
      <c r="E250" s="11"/>
      <c r="F250" s="11"/>
      <c r="G250" s="11"/>
      <c r="H250" s="11"/>
      <c r="I250" s="11"/>
      <c r="J250" s="11"/>
      <c r="K250" s="11"/>
      <c r="L250" s="11"/>
      <c r="M250" s="11"/>
      <c r="N250" s="11"/>
      <c r="O250" s="13">
        <f t="shared" si="8"/>
        <v>0</v>
      </c>
      <c r="P250" s="19" t="str">
        <f t="shared" si="7"/>
        <v>08</v>
      </c>
      <c r="Q250" s="11" t="str">
        <f>IF(P250="25",'Débitmètres étalon'!$B$5,'Débitmètres étalon'!$B$4)</f>
        <v>X</v>
      </c>
      <c r="R250" s="11" t="str">
        <f>IF(P250="25",'Débitmètres étalon'!$D$5,'Débitmètres étalon'!$D$4)</f>
        <v>XXXXX1</v>
      </c>
      <c r="S250" s="11"/>
      <c r="T250" s="13"/>
    </row>
    <row r="251" spans="1:20" x14ac:dyDescent="0.25">
      <c r="A251" s="12"/>
      <c r="B251" s="11"/>
      <c r="C251" s="11"/>
      <c r="D251" s="11"/>
      <c r="E251" s="11"/>
      <c r="F251" s="11"/>
      <c r="G251" s="11"/>
      <c r="H251" s="11"/>
      <c r="I251" s="11"/>
      <c r="J251" s="11"/>
      <c r="K251" s="11"/>
      <c r="L251" s="11"/>
      <c r="M251" s="11"/>
      <c r="N251" s="11"/>
      <c r="O251" s="13">
        <f t="shared" si="8"/>
        <v>0</v>
      </c>
      <c r="P251" s="19" t="str">
        <f t="shared" si="7"/>
        <v>08</v>
      </c>
      <c r="Q251" s="11" t="str">
        <f>IF(P251="25",'Débitmètres étalon'!$B$5,'Débitmètres étalon'!$B$4)</f>
        <v>X</v>
      </c>
      <c r="R251" s="11" t="str">
        <f>IF(P251="25",'Débitmètres étalon'!$D$5,'Débitmètres étalon'!$D$4)</f>
        <v>XXXXX1</v>
      </c>
      <c r="S251" s="11"/>
      <c r="T251" s="13"/>
    </row>
    <row r="252" spans="1:20" x14ac:dyDescent="0.25">
      <c r="A252" s="12"/>
      <c r="B252" s="11"/>
      <c r="C252" s="11"/>
      <c r="D252" s="11"/>
      <c r="E252" s="11"/>
      <c r="F252" s="11"/>
      <c r="G252" s="11"/>
      <c r="H252" s="11"/>
      <c r="I252" s="11"/>
      <c r="J252" s="11"/>
      <c r="K252" s="11"/>
      <c r="L252" s="11"/>
      <c r="M252" s="11"/>
      <c r="N252" s="11"/>
      <c r="O252" s="13">
        <f t="shared" si="8"/>
        <v>0</v>
      </c>
      <c r="P252" s="19" t="str">
        <f t="shared" si="7"/>
        <v>08</v>
      </c>
      <c r="Q252" s="11" t="str">
        <f>IF(P252="25",'Débitmètres étalon'!$B$5,'Débitmètres étalon'!$B$4)</f>
        <v>X</v>
      </c>
      <c r="R252" s="11" t="str">
        <f>IF(P252="25",'Débitmètres étalon'!$D$5,'Débitmètres étalon'!$D$4)</f>
        <v>XXXXX1</v>
      </c>
      <c r="S252" s="11"/>
      <c r="T252" s="13"/>
    </row>
    <row r="253" spans="1:20" x14ac:dyDescent="0.25">
      <c r="A253" s="12"/>
      <c r="B253" s="11"/>
      <c r="C253" s="11"/>
      <c r="D253" s="11"/>
      <c r="E253" s="11"/>
      <c r="F253" s="11"/>
      <c r="G253" s="11"/>
      <c r="H253" s="11"/>
      <c r="I253" s="11"/>
      <c r="J253" s="11"/>
      <c r="K253" s="11"/>
      <c r="L253" s="11"/>
      <c r="M253" s="11"/>
      <c r="N253" s="11"/>
      <c r="O253" s="13">
        <f t="shared" si="8"/>
        <v>0</v>
      </c>
      <c r="P253" s="19" t="str">
        <f t="shared" si="7"/>
        <v>08</v>
      </c>
      <c r="Q253" s="11" t="str">
        <f>IF(P253="25",'Débitmètres étalon'!$B$5,'Débitmètres étalon'!$B$4)</f>
        <v>X</v>
      </c>
      <c r="R253" s="11" t="str">
        <f>IF(P253="25",'Débitmètres étalon'!$D$5,'Débitmètres étalon'!$D$4)</f>
        <v>XXXXX1</v>
      </c>
      <c r="S253" s="11"/>
      <c r="T253" s="13"/>
    </row>
    <row r="254" spans="1:20" x14ac:dyDescent="0.25">
      <c r="A254" s="12"/>
      <c r="B254" s="11"/>
      <c r="C254" s="11"/>
      <c r="D254" s="11"/>
      <c r="E254" s="11"/>
      <c r="F254" s="11"/>
      <c r="G254" s="11"/>
      <c r="H254" s="11"/>
      <c r="I254" s="11"/>
      <c r="J254" s="11"/>
      <c r="K254" s="11"/>
      <c r="L254" s="11"/>
      <c r="M254" s="11"/>
      <c r="N254" s="11"/>
      <c r="O254" s="13">
        <f t="shared" si="8"/>
        <v>0</v>
      </c>
      <c r="P254" s="19" t="str">
        <f t="shared" si="7"/>
        <v>08</v>
      </c>
      <c r="Q254" s="11" t="str">
        <f>IF(P254="25",'Débitmètres étalon'!$B$5,'Débitmètres étalon'!$B$4)</f>
        <v>X</v>
      </c>
      <c r="R254" s="11" t="str">
        <f>IF(P254="25",'Débitmètres étalon'!$D$5,'Débitmètres étalon'!$D$4)</f>
        <v>XXXXX1</v>
      </c>
      <c r="S254" s="11"/>
      <c r="T254" s="13"/>
    </row>
    <row r="255" spans="1:20" x14ac:dyDescent="0.25">
      <c r="A255" s="12"/>
      <c r="B255" s="11"/>
      <c r="C255" s="11"/>
      <c r="D255" s="11"/>
      <c r="E255" s="11"/>
      <c r="F255" s="11"/>
      <c r="G255" s="11"/>
      <c r="H255" s="11"/>
      <c r="I255" s="11"/>
      <c r="J255" s="11"/>
      <c r="K255" s="11"/>
      <c r="L255" s="11"/>
      <c r="M255" s="11"/>
      <c r="N255" s="11"/>
      <c r="O255" s="13">
        <f t="shared" si="8"/>
        <v>0</v>
      </c>
      <c r="P255" s="19" t="str">
        <f t="shared" si="7"/>
        <v>08</v>
      </c>
      <c r="Q255" s="11" t="str">
        <f>IF(P255="25",'Débitmètres étalon'!$B$5,'Débitmètres étalon'!$B$4)</f>
        <v>X</v>
      </c>
      <c r="R255" s="11" t="str">
        <f>IF(P255="25",'Débitmètres étalon'!$D$5,'Débitmètres étalon'!$D$4)</f>
        <v>XXXXX1</v>
      </c>
      <c r="S255" s="11"/>
      <c r="T255" s="13"/>
    </row>
    <row r="256" spans="1:20" x14ac:dyDescent="0.25">
      <c r="A256" s="12"/>
      <c r="B256" s="11"/>
      <c r="C256" s="11"/>
      <c r="D256" s="11"/>
      <c r="E256" s="11"/>
      <c r="F256" s="11"/>
      <c r="G256" s="11"/>
      <c r="H256" s="11"/>
      <c r="I256" s="11"/>
      <c r="J256" s="11"/>
      <c r="K256" s="11"/>
      <c r="L256" s="11"/>
      <c r="M256" s="11"/>
      <c r="N256" s="11"/>
      <c r="O256" s="13">
        <f t="shared" si="8"/>
        <v>0</v>
      </c>
      <c r="P256" s="19" t="str">
        <f t="shared" si="7"/>
        <v>08</v>
      </c>
      <c r="Q256" s="11" t="str">
        <f>IF(P256="25",'Débitmètres étalon'!$B$5,'Débitmètres étalon'!$B$4)</f>
        <v>X</v>
      </c>
      <c r="R256" s="11" t="str">
        <f>IF(P256="25",'Débitmètres étalon'!$D$5,'Débitmètres étalon'!$D$4)</f>
        <v>XXXXX1</v>
      </c>
      <c r="S256" s="11"/>
      <c r="T256" s="13"/>
    </row>
    <row r="257" spans="1:20" x14ac:dyDescent="0.25">
      <c r="A257" s="12"/>
      <c r="B257" s="11"/>
      <c r="C257" s="11"/>
      <c r="D257" s="11"/>
      <c r="E257" s="11"/>
      <c r="F257" s="11"/>
      <c r="G257" s="11"/>
      <c r="H257" s="11"/>
      <c r="I257" s="11"/>
      <c r="J257" s="11"/>
      <c r="K257" s="11"/>
      <c r="L257" s="11"/>
      <c r="M257" s="11"/>
      <c r="N257" s="11"/>
      <c r="O257" s="13">
        <f t="shared" si="8"/>
        <v>0</v>
      </c>
      <c r="P257" s="19" t="str">
        <f t="shared" si="7"/>
        <v>08</v>
      </c>
      <c r="Q257" s="11" t="str">
        <f>IF(P257="25",'Débitmètres étalon'!$B$5,'Débitmètres étalon'!$B$4)</f>
        <v>X</v>
      </c>
      <c r="R257" s="11" t="str">
        <f>IF(P257="25",'Débitmètres étalon'!$D$5,'Débitmètres étalon'!$D$4)</f>
        <v>XXXXX1</v>
      </c>
      <c r="S257" s="11"/>
      <c r="T257" s="13"/>
    </row>
    <row r="258" spans="1:20" x14ac:dyDescent="0.25">
      <c r="A258" s="12"/>
      <c r="B258" s="11"/>
      <c r="C258" s="11"/>
      <c r="D258" s="11"/>
      <c r="E258" s="11"/>
      <c r="F258" s="11"/>
      <c r="G258" s="11"/>
      <c r="H258" s="11"/>
      <c r="I258" s="11"/>
      <c r="J258" s="11"/>
      <c r="K258" s="11"/>
      <c r="L258" s="11"/>
      <c r="M258" s="11"/>
      <c r="N258" s="11"/>
      <c r="O258" s="13">
        <f t="shared" si="8"/>
        <v>0</v>
      </c>
      <c r="P258" s="19" t="str">
        <f t="shared" si="7"/>
        <v>08</v>
      </c>
      <c r="Q258" s="11" t="str">
        <f>IF(P258="25",'Débitmètres étalon'!$B$5,'Débitmètres étalon'!$B$4)</f>
        <v>X</v>
      </c>
      <c r="R258" s="11" t="str">
        <f>IF(P258="25",'Débitmètres étalon'!$D$5,'Débitmètres étalon'!$D$4)</f>
        <v>XXXXX1</v>
      </c>
      <c r="S258" s="11"/>
      <c r="T258" s="13"/>
    </row>
    <row r="259" spans="1:20" x14ac:dyDescent="0.25">
      <c r="A259" s="12"/>
      <c r="B259" s="11"/>
      <c r="C259" s="11"/>
      <c r="D259" s="11"/>
      <c r="E259" s="11"/>
      <c r="F259" s="11"/>
      <c r="G259" s="11"/>
      <c r="H259" s="11"/>
      <c r="I259" s="11"/>
      <c r="J259" s="11"/>
      <c r="K259" s="11"/>
      <c r="L259" s="11"/>
      <c r="M259" s="11"/>
      <c r="N259" s="11"/>
      <c r="O259" s="13">
        <f t="shared" si="8"/>
        <v>0</v>
      </c>
      <c r="P259" s="19" t="str">
        <f t="shared" si="7"/>
        <v>08</v>
      </c>
      <c r="Q259" s="11" t="str">
        <f>IF(P259="25",'Débitmètres étalon'!$B$5,'Débitmètres étalon'!$B$4)</f>
        <v>X</v>
      </c>
      <c r="R259" s="11" t="str">
        <f>IF(P259="25",'Débitmètres étalon'!$D$5,'Débitmètres étalon'!$D$4)</f>
        <v>XXXXX1</v>
      </c>
      <c r="S259" s="11"/>
      <c r="T259" s="13"/>
    </row>
    <row r="260" spans="1:20" x14ac:dyDescent="0.25">
      <c r="A260" s="12"/>
      <c r="B260" s="11"/>
      <c r="C260" s="11"/>
      <c r="D260" s="11"/>
      <c r="E260" s="11"/>
      <c r="F260" s="11"/>
      <c r="G260" s="11"/>
      <c r="H260" s="11"/>
      <c r="I260" s="11"/>
      <c r="J260" s="11"/>
      <c r="K260" s="11"/>
      <c r="L260" s="11"/>
      <c r="M260" s="11"/>
      <c r="N260" s="11"/>
      <c r="O260" s="13">
        <f t="shared" si="8"/>
        <v>0</v>
      </c>
      <c r="P260" s="19" t="str">
        <f t="shared" si="7"/>
        <v>08</v>
      </c>
      <c r="Q260" s="11" t="str">
        <f>IF(P260="25",'Débitmètres étalon'!$B$5,'Débitmètres étalon'!$B$4)</f>
        <v>X</v>
      </c>
      <c r="R260" s="11" t="str">
        <f>IF(P260="25",'Débitmètres étalon'!$D$5,'Débitmètres étalon'!$D$4)</f>
        <v>XXXXX1</v>
      </c>
      <c r="S260" s="11"/>
      <c r="T260" s="13"/>
    </row>
    <row r="261" spans="1:20" x14ac:dyDescent="0.25">
      <c r="A261" s="12"/>
      <c r="B261" s="11"/>
      <c r="C261" s="11"/>
      <c r="D261" s="11"/>
      <c r="E261" s="11"/>
      <c r="F261" s="11"/>
      <c r="G261" s="11"/>
      <c r="H261" s="11"/>
      <c r="I261" s="11"/>
      <c r="J261" s="11"/>
      <c r="K261" s="11"/>
      <c r="L261" s="11"/>
      <c r="M261" s="11"/>
      <c r="N261" s="11"/>
      <c r="O261" s="13">
        <f t="shared" si="8"/>
        <v>0</v>
      </c>
      <c r="P261" s="19" t="str">
        <f t="shared" ref="P261:P324" si="9">IF(O261&gt;=3,"25","08")</f>
        <v>08</v>
      </c>
      <c r="Q261" s="11" t="str">
        <f>IF(P261="25",'Débitmètres étalon'!$B$5,'Débitmètres étalon'!$B$4)</f>
        <v>X</v>
      </c>
      <c r="R261" s="11" t="str">
        <f>IF(P261="25",'Débitmètres étalon'!$D$5,'Débitmètres étalon'!$D$4)</f>
        <v>XXXXX1</v>
      </c>
      <c r="S261" s="11"/>
      <c r="T261" s="13"/>
    </row>
    <row r="262" spans="1:20" x14ac:dyDescent="0.25">
      <c r="A262" s="12"/>
      <c r="B262" s="11"/>
      <c r="C262" s="11"/>
      <c r="D262" s="11"/>
      <c r="E262" s="11"/>
      <c r="F262" s="11"/>
      <c r="G262" s="11"/>
      <c r="H262" s="11"/>
      <c r="I262" s="11"/>
      <c r="J262" s="11"/>
      <c r="K262" s="11"/>
      <c r="L262" s="11"/>
      <c r="M262" s="11"/>
      <c r="N262" s="11"/>
      <c r="O262" s="13">
        <f t="shared" si="8"/>
        <v>0</v>
      </c>
      <c r="P262" s="19" t="str">
        <f t="shared" si="9"/>
        <v>08</v>
      </c>
      <c r="Q262" s="11" t="str">
        <f>IF(P262="25",'Débitmètres étalon'!$B$5,'Débitmètres étalon'!$B$4)</f>
        <v>X</v>
      </c>
      <c r="R262" s="11" t="str">
        <f>IF(P262="25",'Débitmètres étalon'!$D$5,'Débitmètres étalon'!$D$4)</f>
        <v>XXXXX1</v>
      </c>
      <c r="S262" s="11"/>
      <c r="T262" s="13"/>
    </row>
    <row r="263" spans="1:20" x14ac:dyDescent="0.25">
      <c r="A263" s="12"/>
      <c r="B263" s="11"/>
      <c r="C263" s="11"/>
      <c r="D263" s="11"/>
      <c r="E263" s="11"/>
      <c r="F263" s="11"/>
      <c r="G263" s="11"/>
      <c r="H263" s="11"/>
      <c r="I263" s="11"/>
      <c r="J263" s="11"/>
      <c r="K263" s="11"/>
      <c r="L263" s="11"/>
      <c r="M263" s="11"/>
      <c r="N263" s="11"/>
      <c r="O263" s="13">
        <f t="shared" si="8"/>
        <v>0</v>
      </c>
      <c r="P263" s="19" t="str">
        <f t="shared" si="9"/>
        <v>08</v>
      </c>
      <c r="Q263" s="11" t="str">
        <f>IF(P263="25",'Débitmètres étalon'!$B$5,'Débitmètres étalon'!$B$4)</f>
        <v>X</v>
      </c>
      <c r="R263" s="11" t="str">
        <f>IF(P263="25",'Débitmètres étalon'!$D$5,'Débitmètres étalon'!$D$4)</f>
        <v>XXXXX1</v>
      </c>
      <c r="S263" s="11"/>
      <c r="T263" s="13"/>
    </row>
    <row r="264" spans="1:20" x14ac:dyDescent="0.25">
      <c r="A264" s="12"/>
      <c r="B264" s="11"/>
      <c r="C264" s="11"/>
      <c r="D264" s="11"/>
      <c r="E264" s="11"/>
      <c r="F264" s="11"/>
      <c r="G264" s="11"/>
      <c r="H264" s="11"/>
      <c r="I264" s="11"/>
      <c r="J264" s="11"/>
      <c r="K264" s="11"/>
      <c r="L264" s="11"/>
      <c r="M264" s="11"/>
      <c r="N264" s="11"/>
      <c r="O264" s="13">
        <f t="shared" si="8"/>
        <v>0</v>
      </c>
      <c r="P264" s="19" t="str">
        <f t="shared" si="9"/>
        <v>08</v>
      </c>
      <c r="Q264" s="11" t="str">
        <f>IF(P264="25",'Débitmètres étalon'!$B$5,'Débitmètres étalon'!$B$4)</f>
        <v>X</v>
      </c>
      <c r="R264" s="11" t="str">
        <f>IF(P264="25",'Débitmètres étalon'!$D$5,'Débitmètres étalon'!$D$4)</f>
        <v>XXXXX1</v>
      </c>
      <c r="S264" s="11"/>
      <c r="T264" s="13"/>
    </row>
    <row r="265" spans="1:20" x14ac:dyDescent="0.25">
      <c r="A265" s="12"/>
      <c r="B265" s="11"/>
      <c r="C265" s="11"/>
      <c r="D265" s="11"/>
      <c r="E265" s="11"/>
      <c r="F265" s="11"/>
      <c r="G265" s="11"/>
      <c r="H265" s="11"/>
      <c r="I265" s="11"/>
      <c r="J265" s="11"/>
      <c r="K265" s="11"/>
      <c r="L265" s="11"/>
      <c r="M265" s="11"/>
      <c r="N265" s="11"/>
      <c r="O265" s="13">
        <f t="shared" si="8"/>
        <v>0</v>
      </c>
      <c r="P265" s="19" t="str">
        <f t="shared" si="9"/>
        <v>08</v>
      </c>
      <c r="Q265" s="11" t="str">
        <f>IF(P265="25",'Débitmètres étalon'!$B$5,'Débitmètres étalon'!$B$4)</f>
        <v>X</v>
      </c>
      <c r="R265" s="11" t="str">
        <f>IF(P265="25",'Débitmètres étalon'!$D$5,'Débitmètres étalon'!$D$4)</f>
        <v>XXXXX1</v>
      </c>
      <c r="S265" s="11"/>
      <c r="T265" s="13"/>
    </row>
    <row r="266" spans="1:20" x14ac:dyDescent="0.25">
      <c r="A266" s="12"/>
      <c r="B266" s="11"/>
      <c r="C266" s="11"/>
      <c r="D266" s="11"/>
      <c r="E266" s="11"/>
      <c r="F266" s="11"/>
      <c r="G266" s="11"/>
      <c r="H266" s="11"/>
      <c r="I266" s="11"/>
      <c r="J266" s="11"/>
      <c r="K266" s="11"/>
      <c r="L266" s="11"/>
      <c r="M266" s="11"/>
      <c r="N266" s="11"/>
      <c r="O266" s="13">
        <f t="shared" si="8"/>
        <v>0</v>
      </c>
      <c r="P266" s="19" t="str">
        <f t="shared" si="9"/>
        <v>08</v>
      </c>
      <c r="Q266" s="11" t="str">
        <f>IF(P266="25",'Débitmètres étalon'!$B$5,'Débitmètres étalon'!$B$4)</f>
        <v>X</v>
      </c>
      <c r="R266" s="11" t="str">
        <f>IF(P266="25",'Débitmètres étalon'!$D$5,'Débitmètres étalon'!$D$4)</f>
        <v>XXXXX1</v>
      </c>
      <c r="S266" s="11"/>
      <c r="T266" s="13"/>
    </row>
    <row r="267" spans="1:20" x14ac:dyDescent="0.25">
      <c r="A267" s="12"/>
      <c r="B267" s="11"/>
      <c r="C267" s="11"/>
      <c r="D267" s="11"/>
      <c r="E267" s="11"/>
      <c r="F267" s="11"/>
      <c r="G267" s="11"/>
      <c r="H267" s="11"/>
      <c r="I267" s="11"/>
      <c r="J267" s="11"/>
      <c r="K267" s="11"/>
      <c r="L267" s="11"/>
      <c r="M267" s="11"/>
      <c r="N267" s="11"/>
      <c r="O267" s="13">
        <f t="shared" si="8"/>
        <v>0</v>
      </c>
      <c r="P267" s="19" t="str">
        <f t="shared" si="9"/>
        <v>08</v>
      </c>
      <c r="Q267" s="11" t="str">
        <f>IF(P267="25",'Débitmètres étalon'!$B$5,'Débitmètres étalon'!$B$4)</f>
        <v>X</v>
      </c>
      <c r="R267" s="11" t="str">
        <f>IF(P267="25",'Débitmètres étalon'!$D$5,'Débitmètres étalon'!$D$4)</f>
        <v>XXXXX1</v>
      </c>
      <c r="S267" s="11"/>
      <c r="T267" s="13"/>
    </row>
    <row r="268" spans="1:20" x14ac:dyDescent="0.25">
      <c r="A268" s="12"/>
      <c r="B268" s="11"/>
      <c r="C268" s="11"/>
      <c r="D268" s="11"/>
      <c r="E268" s="11"/>
      <c r="F268" s="11"/>
      <c r="G268" s="11"/>
      <c r="H268" s="11"/>
      <c r="I268" s="11"/>
      <c r="J268" s="11"/>
      <c r="K268" s="11"/>
      <c r="L268" s="11"/>
      <c r="M268" s="11"/>
      <c r="N268" s="11"/>
      <c r="O268" s="13">
        <f t="shared" si="8"/>
        <v>0</v>
      </c>
      <c r="P268" s="19" t="str">
        <f t="shared" si="9"/>
        <v>08</v>
      </c>
      <c r="Q268" s="11" t="str">
        <f>IF(P268="25",'Débitmètres étalon'!$B$5,'Débitmètres étalon'!$B$4)</f>
        <v>X</v>
      </c>
      <c r="R268" s="11" t="str">
        <f>IF(P268="25",'Débitmètres étalon'!$D$5,'Débitmètres étalon'!$D$4)</f>
        <v>XXXXX1</v>
      </c>
      <c r="S268" s="11"/>
      <c r="T268" s="13"/>
    </row>
    <row r="269" spans="1:20" x14ac:dyDescent="0.25">
      <c r="A269" s="12"/>
      <c r="B269" s="11"/>
      <c r="C269" s="11"/>
      <c r="D269" s="11"/>
      <c r="E269" s="11"/>
      <c r="F269" s="11"/>
      <c r="G269" s="11"/>
      <c r="H269" s="11"/>
      <c r="I269" s="11"/>
      <c r="J269" s="11"/>
      <c r="K269" s="11"/>
      <c r="L269" s="11"/>
      <c r="M269" s="11"/>
      <c r="N269" s="11"/>
      <c r="O269" s="13">
        <f t="shared" si="8"/>
        <v>0</v>
      </c>
      <c r="P269" s="19" t="str">
        <f t="shared" si="9"/>
        <v>08</v>
      </c>
      <c r="Q269" s="11" t="str">
        <f>IF(P269="25",'Débitmètres étalon'!$B$5,'Débitmètres étalon'!$B$4)</f>
        <v>X</v>
      </c>
      <c r="R269" s="11" t="str">
        <f>IF(P269="25",'Débitmètres étalon'!$D$5,'Débitmètres étalon'!$D$4)</f>
        <v>XXXXX1</v>
      </c>
      <c r="S269" s="11"/>
      <c r="T269" s="13"/>
    </row>
    <row r="270" spans="1:20" x14ac:dyDescent="0.25">
      <c r="A270" s="12"/>
      <c r="B270" s="11"/>
      <c r="C270" s="11"/>
      <c r="D270" s="11"/>
      <c r="E270" s="11"/>
      <c r="F270" s="11"/>
      <c r="G270" s="11"/>
      <c r="H270" s="11"/>
      <c r="I270" s="11"/>
      <c r="J270" s="11"/>
      <c r="K270" s="11"/>
      <c r="L270" s="11"/>
      <c r="M270" s="11"/>
      <c r="N270" s="11"/>
      <c r="O270" s="13">
        <f t="shared" si="8"/>
        <v>0</v>
      </c>
      <c r="P270" s="19" t="str">
        <f t="shared" si="9"/>
        <v>08</v>
      </c>
      <c r="Q270" s="11" t="str">
        <f>IF(P270="25",'Débitmètres étalon'!$B$5,'Débitmètres étalon'!$B$4)</f>
        <v>X</v>
      </c>
      <c r="R270" s="11" t="str">
        <f>IF(P270="25",'Débitmètres étalon'!$D$5,'Débitmètres étalon'!$D$4)</f>
        <v>XXXXX1</v>
      </c>
      <c r="S270" s="11"/>
      <c r="T270" s="13"/>
    </row>
    <row r="271" spans="1:20" x14ac:dyDescent="0.25">
      <c r="A271" s="12"/>
      <c r="B271" s="11"/>
      <c r="C271" s="11"/>
      <c r="D271" s="11"/>
      <c r="E271" s="11"/>
      <c r="F271" s="11"/>
      <c r="G271" s="11"/>
      <c r="H271" s="11"/>
      <c r="I271" s="11"/>
      <c r="J271" s="11"/>
      <c r="K271" s="11"/>
      <c r="L271" s="11"/>
      <c r="M271" s="11"/>
      <c r="N271" s="11"/>
      <c r="O271" s="13">
        <f t="shared" si="8"/>
        <v>0</v>
      </c>
      <c r="P271" s="19" t="str">
        <f t="shared" si="9"/>
        <v>08</v>
      </c>
      <c r="Q271" s="11" t="str">
        <f>IF(P271="25",'Débitmètres étalon'!$B$5,'Débitmètres étalon'!$B$4)</f>
        <v>X</v>
      </c>
      <c r="R271" s="11" t="str">
        <f>IF(P271="25",'Débitmètres étalon'!$D$5,'Débitmètres étalon'!$D$4)</f>
        <v>XXXXX1</v>
      </c>
      <c r="S271" s="11"/>
      <c r="T271" s="13"/>
    </row>
    <row r="272" spans="1:20" x14ac:dyDescent="0.25">
      <c r="A272" s="12"/>
      <c r="B272" s="11"/>
      <c r="C272" s="11"/>
      <c r="D272" s="11"/>
      <c r="E272" s="11"/>
      <c r="F272" s="11"/>
      <c r="G272" s="11"/>
      <c r="H272" s="11"/>
      <c r="I272" s="11"/>
      <c r="J272" s="11"/>
      <c r="K272" s="11"/>
      <c r="L272" s="11"/>
      <c r="M272" s="11"/>
      <c r="N272" s="11"/>
      <c r="O272" s="13">
        <f t="shared" si="8"/>
        <v>0</v>
      </c>
      <c r="P272" s="19" t="str">
        <f t="shared" si="9"/>
        <v>08</v>
      </c>
      <c r="Q272" s="11" t="str">
        <f>IF(P272="25",'Débitmètres étalon'!$B$5,'Débitmètres étalon'!$B$4)</f>
        <v>X</v>
      </c>
      <c r="R272" s="11" t="str">
        <f>IF(P272="25",'Débitmètres étalon'!$D$5,'Débitmètres étalon'!$D$4)</f>
        <v>XXXXX1</v>
      </c>
      <c r="S272" s="11"/>
      <c r="T272" s="13"/>
    </row>
    <row r="273" spans="1:20" x14ac:dyDescent="0.25">
      <c r="A273" s="12"/>
      <c r="B273" s="11"/>
      <c r="C273" s="11"/>
      <c r="D273" s="11"/>
      <c r="E273" s="11"/>
      <c r="F273" s="11"/>
      <c r="G273" s="11"/>
      <c r="H273" s="11"/>
      <c r="I273" s="11"/>
      <c r="J273" s="11"/>
      <c r="K273" s="11"/>
      <c r="L273" s="11"/>
      <c r="M273" s="11"/>
      <c r="N273" s="11"/>
      <c r="O273" s="13">
        <f t="shared" si="8"/>
        <v>0</v>
      </c>
      <c r="P273" s="19" t="str">
        <f t="shared" si="9"/>
        <v>08</v>
      </c>
      <c r="Q273" s="11" t="str">
        <f>IF(P273="25",'Débitmètres étalon'!$B$5,'Débitmètres étalon'!$B$4)</f>
        <v>X</v>
      </c>
      <c r="R273" s="11" t="str">
        <f>IF(P273="25",'Débitmètres étalon'!$D$5,'Débitmètres étalon'!$D$4)</f>
        <v>XXXXX1</v>
      </c>
      <c r="S273" s="11"/>
      <c r="T273" s="13"/>
    </row>
    <row r="274" spans="1:20" x14ac:dyDescent="0.25">
      <c r="A274" s="12"/>
      <c r="B274" s="11"/>
      <c r="C274" s="11"/>
      <c r="D274" s="11"/>
      <c r="E274" s="11"/>
      <c r="F274" s="11"/>
      <c r="G274" s="11"/>
      <c r="H274" s="11"/>
      <c r="I274" s="11"/>
      <c r="J274" s="11"/>
      <c r="K274" s="11"/>
      <c r="L274" s="11"/>
      <c r="M274" s="11"/>
      <c r="N274" s="11"/>
      <c r="O274" s="13">
        <f t="shared" si="8"/>
        <v>0</v>
      </c>
      <c r="P274" s="19" t="str">
        <f t="shared" si="9"/>
        <v>08</v>
      </c>
      <c r="Q274" s="11" t="str">
        <f>IF(P274="25",'Débitmètres étalon'!$B$5,'Débitmètres étalon'!$B$4)</f>
        <v>X</v>
      </c>
      <c r="R274" s="11" t="str">
        <f>IF(P274="25",'Débitmètres étalon'!$D$5,'Débitmètres étalon'!$D$4)</f>
        <v>XXXXX1</v>
      </c>
      <c r="S274" s="11"/>
      <c r="T274" s="13"/>
    </row>
    <row r="275" spans="1:20" x14ac:dyDescent="0.25">
      <c r="A275" s="12"/>
      <c r="B275" s="11"/>
      <c r="C275" s="11"/>
      <c r="D275" s="11"/>
      <c r="E275" s="11"/>
      <c r="F275" s="11"/>
      <c r="G275" s="11"/>
      <c r="H275" s="11"/>
      <c r="I275" s="11"/>
      <c r="J275" s="11"/>
      <c r="K275" s="11"/>
      <c r="L275" s="11"/>
      <c r="M275" s="11"/>
      <c r="N275" s="11"/>
      <c r="O275" s="13">
        <f t="shared" si="8"/>
        <v>0</v>
      </c>
      <c r="P275" s="19" t="str">
        <f t="shared" si="9"/>
        <v>08</v>
      </c>
      <c r="Q275" s="11" t="str">
        <f>IF(P275="25",'Débitmètres étalon'!$B$5,'Débitmètres étalon'!$B$4)</f>
        <v>X</v>
      </c>
      <c r="R275" s="11" t="str">
        <f>IF(P275="25",'Débitmètres étalon'!$D$5,'Débitmètres étalon'!$D$4)</f>
        <v>XXXXX1</v>
      </c>
      <c r="S275" s="11"/>
      <c r="T275" s="13"/>
    </row>
    <row r="276" spans="1:20" x14ac:dyDescent="0.25">
      <c r="A276" s="12"/>
      <c r="B276" s="11"/>
      <c r="C276" s="11"/>
      <c r="D276" s="11"/>
      <c r="E276" s="11"/>
      <c r="F276" s="11"/>
      <c r="G276" s="11"/>
      <c r="H276" s="11"/>
      <c r="I276" s="11"/>
      <c r="J276" s="11"/>
      <c r="K276" s="11"/>
      <c r="L276" s="11"/>
      <c r="M276" s="11"/>
      <c r="N276" s="11"/>
      <c r="O276" s="13">
        <f t="shared" si="8"/>
        <v>0</v>
      </c>
      <c r="P276" s="19" t="str">
        <f t="shared" si="9"/>
        <v>08</v>
      </c>
      <c r="Q276" s="11" t="str">
        <f>IF(P276="25",'Débitmètres étalon'!$B$5,'Débitmètres étalon'!$B$4)</f>
        <v>X</v>
      </c>
      <c r="R276" s="11" t="str">
        <f>IF(P276="25",'Débitmètres étalon'!$D$5,'Débitmètres étalon'!$D$4)</f>
        <v>XXXXX1</v>
      </c>
      <c r="S276" s="11"/>
      <c r="T276" s="13"/>
    </row>
    <row r="277" spans="1:20" x14ac:dyDescent="0.25">
      <c r="A277" s="12"/>
      <c r="B277" s="11"/>
      <c r="C277" s="11"/>
      <c r="D277" s="11"/>
      <c r="E277" s="11"/>
      <c r="F277" s="11"/>
      <c r="G277" s="11"/>
      <c r="H277" s="11"/>
      <c r="I277" s="11"/>
      <c r="J277" s="11"/>
      <c r="K277" s="11"/>
      <c r="L277" s="11"/>
      <c r="M277" s="11"/>
      <c r="N277" s="11"/>
      <c r="O277" s="13">
        <f t="shared" si="8"/>
        <v>0</v>
      </c>
      <c r="P277" s="19" t="str">
        <f t="shared" si="9"/>
        <v>08</v>
      </c>
      <c r="Q277" s="11" t="str">
        <f>IF(P277="25",'Débitmètres étalon'!$B$5,'Débitmètres étalon'!$B$4)</f>
        <v>X</v>
      </c>
      <c r="R277" s="11" t="str">
        <f>IF(P277="25",'Débitmètres étalon'!$D$5,'Débitmètres étalon'!$D$4)</f>
        <v>XXXXX1</v>
      </c>
      <c r="S277" s="11"/>
      <c r="T277" s="13"/>
    </row>
    <row r="278" spans="1:20" x14ac:dyDescent="0.25">
      <c r="A278" s="12"/>
      <c r="B278" s="11"/>
      <c r="C278" s="11"/>
      <c r="D278" s="11"/>
      <c r="E278" s="11"/>
      <c r="F278" s="11"/>
      <c r="G278" s="11"/>
      <c r="H278" s="11"/>
      <c r="I278" s="11"/>
      <c r="J278" s="11"/>
      <c r="K278" s="11"/>
      <c r="L278" s="11"/>
      <c r="M278" s="11"/>
      <c r="N278" s="11"/>
      <c r="O278" s="13">
        <f t="shared" si="8"/>
        <v>0</v>
      </c>
      <c r="P278" s="19" t="str">
        <f t="shared" si="9"/>
        <v>08</v>
      </c>
      <c r="Q278" s="11" t="str">
        <f>IF(P278="25",'Débitmètres étalon'!$B$5,'Débitmètres étalon'!$B$4)</f>
        <v>X</v>
      </c>
      <c r="R278" s="11" t="str">
        <f>IF(P278="25",'Débitmètres étalon'!$D$5,'Débitmètres étalon'!$D$4)</f>
        <v>XXXXX1</v>
      </c>
      <c r="S278" s="11"/>
      <c r="T278" s="13"/>
    </row>
    <row r="279" spans="1:20" x14ac:dyDescent="0.25">
      <c r="A279" s="12"/>
      <c r="B279" s="11"/>
      <c r="C279" s="11"/>
      <c r="D279" s="11"/>
      <c r="E279" s="11"/>
      <c r="F279" s="11"/>
      <c r="G279" s="11"/>
      <c r="H279" s="11"/>
      <c r="I279" s="11"/>
      <c r="J279" s="11"/>
      <c r="K279" s="11"/>
      <c r="L279" s="11"/>
      <c r="M279" s="11"/>
      <c r="N279" s="11"/>
      <c r="O279" s="13">
        <f t="shared" si="8"/>
        <v>0</v>
      </c>
      <c r="P279" s="19" t="str">
        <f t="shared" si="9"/>
        <v>08</v>
      </c>
      <c r="Q279" s="11" t="str">
        <f>IF(P279="25",'Débitmètres étalon'!$B$5,'Débitmètres étalon'!$B$4)</f>
        <v>X</v>
      </c>
      <c r="R279" s="11" t="str">
        <f>IF(P279="25",'Débitmètres étalon'!$D$5,'Débitmètres étalon'!$D$4)</f>
        <v>XXXXX1</v>
      </c>
      <c r="S279" s="11"/>
      <c r="T279" s="13"/>
    </row>
    <row r="280" spans="1:20" x14ac:dyDescent="0.25">
      <c r="A280" s="12"/>
      <c r="B280" s="11"/>
      <c r="C280" s="11"/>
      <c r="D280" s="11"/>
      <c r="E280" s="11"/>
      <c r="F280" s="11"/>
      <c r="G280" s="11"/>
      <c r="H280" s="11"/>
      <c r="I280" s="11"/>
      <c r="J280" s="11"/>
      <c r="K280" s="11"/>
      <c r="L280" s="11"/>
      <c r="M280" s="11"/>
      <c r="N280" s="11"/>
      <c r="O280" s="13">
        <f t="shared" si="8"/>
        <v>0</v>
      </c>
      <c r="P280" s="19" t="str">
        <f t="shared" si="9"/>
        <v>08</v>
      </c>
      <c r="Q280" s="11" t="str">
        <f>IF(P280="25",'Débitmètres étalon'!$B$5,'Débitmètres étalon'!$B$4)</f>
        <v>X</v>
      </c>
      <c r="R280" s="11" t="str">
        <f>IF(P280="25",'Débitmètres étalon'!$D$5,'Débitmètres étalon'!$D$4)</f>
        <v>XXXXX1</v>
      </c>
      <c r="S280" s="11"/>
      <c r="T280" s="13"/>
    </row>
    <row r="281" spans="1:20" x14ac:dyDescent="0.25">
      <c r="A281" s="12"/>
      <c r="B281" s="11"/>
      <c r="C281" s="11"/>
      <c r="D281" s="11"/>
      <c r="E281" s="11"/>
      <c r="F281" s="11"/>
      <c r="G281" s="11"/>
      <c r="H281" s="11"/>
      <c r="I281" s="11"/>
      <c r="J281" s="11"/>
      <c r="K281" s="11"/>
      <c r="L281" s="11"/>
      <c r="M281" s="11"/>
      <c r="N281" s="11"/>
      <c r="O281" s="13">
        <f t="shared" si="8"/>
        <v>0</v>
      </c>
      <c r="P281" s="19" t="str">
        <f t="shared" si="9"/>
        <v>08</v>
      </c>
      <c r="Q281" s="11" t="str">
        <f>IF(P281="25",'Débitmètres étalon'!$B$5,'Débitmètres étalon'!$B$4)</f>
        <v>X</v>
      </c>
      <c r="R281" s="11" t="str">
        <f>IF(P281="25",'Débitmètres étalon'!$D$5,'Débitmètres étalon'!$D$4)</f>
        <v>XXXXX1</v>
      </c>
      <c r="S281" s="11"/>
      <c r="T281" s="13"/>
    </row>
    <row r="282" spans="1:20" x14ac:dyDescent="0.25">
      <c r="A282" s="12"/>
      <c r="B282" s="11"/>
      <c r="C282" s="11"/>
      <c r="D282" s="11"/>
      <c r="E282" s="11"/>
      <c r="F282" s="11"/>
      <c r="G282" s="11"/>
      <c r="H282" s="11"/>
      <c r="I282" s="11"/>
      <c r="J282" s="11"/>
      <c r="K282" s="11"/>
      <c r="L282" s="11"/>
      <c r="M282" s="11"/>
      <c r="N282" s="11"/>
      <c r="O282" s="13">
        <f t="shared" si="8"/>
        <v>0</v>
      </c>
      <c r="P282" s="19" t="str">
        <f t="shared" si="9"/>
        <v>08</v>
      </c>
      <c r="Q282" s="11" t="str">
        <f>IF(P282="25",'Débitmètres étalon'!$B$5,'Débitmètres étalon'!$B$4)</f>
        <v>X</v>
      </c>
      <c r="R282" s="11" t="str">
        <f>IF(P282="25",'Débitmètres étalon'!$D$5,'Débitmètres étalon'!$D$4)</f>
        <v>XXXXX1</v>
      </c>
      <c r="S282" s="11"/>
      <c r="T282" s="13"/>
    </row>
    <row r="283" spans="1:20" x14ac:dyDescent="0.25">
      <c r="A283" s="12"/>
      <c r="B283" s="11"/>
      <c r="C283" s="11"/>
      <c r="D283" s="11"/>
      <c r="E283" s="11"/>
      <c r="F283" s="11"/>
      <c r="G283" s="11"/>
      <c r="H283" s="11"/>
      <c r="I283" s="11"/>
      <c r="J283" s="11"/>
      <c r="K283" s="11"/>
      <c r="L283" s="11"/>
      <c r="M283" s="11"/>
      <c r="N283" s="11"/>
      <c r="O283" s="13">
        <f t="shared" si="8"/>
        <v>0</v>
      </c>
      <c r="P283" s="19" t="str">
        <f t="shared" si="9"/>
        <v>08</v>
      </c>
      <c r="Q283" s="11" t="str">
        <f>IF(P283="25",'Débitmètres étalon'!$B$5,'Débitmètres étalon'!$B$4)</f>
        <v>X</v>
      </c>
      <c r="R283" s="11" t="str">
        <f>IF(P283="25",'Débitmètres étalon'!$D$5,'Débitmètres étalon'!$D$4)</f>
        <v>XXXXX1</v>
      </c>
      <c r="S283" s="11"/>
      <c r="T283" s="13"/>
    </row>
    <row r="284" spans="1:20" x14ac:dyDescent="0.25">
      <c r="A284" s="12"/>
      <c r="B284" s="11"/>
      <c r="C284" s="11"/>
      <c r="D284" s="11"/>
      <c r="E284" s="11"/>
      <c r="F284" s="11"/>
      <c r="G284" s="11"/>
      <c r="H284" s="11"/>
      <c r="I284" s="11"/>
      <c r="J284" s="11"/>
      <c r="K284" s="11"/>
      <c r="L284" s="11"/>
      <c r="M284" s="11"/>
      <c r="N284" s="11"/>
      <c r="O284" s="13">
        <f t="shared" si="8"/>
        <v>0</v>
      </c>
      <c r="P284" s="19" t="str">
        <f t="shared" si="9"/>
        <v>08</v>
      </c>
      <c r="Q284" s="11" t="str">
        <f>IF(P284="25",'Débitmètres étalon'!$B$5,'Débitmètres étalon'!$B$4)</f>
        <v>X</v>
      </c>
      <c r="R284" s="11" t="str">
        <f>IF(P284="25",'Débitmètres étalon'!$D$5,'Débitmètres étalon'!$D$4)</f>
        <v>XXXXX1</v>
      </c>
      <c r="S284" s="11"/>
      <c r="T284" s="13"/>
    </row>
    <row r="285" spans="1:20" x14ac:dyDescent="0.25">
      <c r="A285" s="12"/>
      <c r="B285" s="11"/>
      <c r="C285" s="11"/>
      <c r="D285" s="11"/>
      <c r="E285" s="11"/>
      <c r="F285" s="11"/>
      <c r="G285" s="11"/>
      <c r="H285" s="11"/>
      <c r="I285" s="11"/>
      <c r="J285" s="11"/>
      <c r="K285" s="11"/>
      <c r="L285" s="11"/>
      <c r="M285" s="11"/>
      <c r="N285" s="11"/>
      <c r="O285" s="13">
        <f t="shared" si="8"/>
        <v>0</v>
      </c>
      <c r="P285" s="19" t="str">
        <f t="shared" si="9"/>
        <v>08</v>
      </c>
      <c r="Q285" s="11" t="str">
        <f>IF(P285="25",'Débitmètres étalon'!$B$5,'Débitmètres étalon'!$B$4)</f>
        <v>X</v>
      </c>
      <c r="R285" s="11" t="str">
        <f>IF(P285="25",'Débitmètres étalon'!$D$5,'Débitmètres étalon'!$D$4)</f>
        <v>XXXXX1</v>
      </c>
      <c r="S285" s="11"/>
      <c r="T285" s="13"/>
    </row>
    <row r="286" spans="1:20" x14ac:dyDescent="0.25">
      <c r="A286" s="12"/>
      <c r="B286" s="11"/>
      <c r="C286" s="11"/>
      <c r="D286" s="11"/>
      <c r="E286" s="11"/>
      <c r="F286" s="11"/>
      <c r="G286" s="11"/>
      <c r="H286" s="11"/>
      <c r="I286" s="11"/>
      <c r="J286" s="11"/>
      <c r="K286" s="11"/>
      <c r="L286" s="11"/>
      <c r="M286" s="11"/>
      <c r="N286" s="11"/>
      <c r="O286" s="13">
        <f t="shared" si="8"/>
        <v>0</v>
      </c>
      <c r="P286" s="19" t="str">
        <f t="shared" si="9"/>
        <v>08</v>
      </c>
      <c r="Q286" s="11" t="str">
        <f>IF(P286="25",'Débitmètres étalon'!$B$5,'Débitmètres étalon'!$B$4)</f>
        <v>X</v>
      </c>
      <c r="R286" s="11" t="str">
        <f>IF(P286="25",'Débitmètres étalon'!$D$5,'Débitmètres étalon'!$D$4)</f>
        <v>XXXXX1</v>
      </c>
      <c r="S286" s="11"/>
      <c r="T286" s="13"/>
    </row>
    <row r="287" spans="1:20" x14ac:dyDescent="0.25">
      <c r="A287" s="12"/>
      <c r="B287" s="11"/>
      <c r="C287" s="11"/>
      <c r="D287" s="11"/>
      <c r="E287" s="11"/>
      <c r="F287" s="11"/>
      <c r="G287" s="11"/>
      <c r="H287" s="11"/>
      <c r="I287" s="11"/>
      <c r="J287" s="11"/>
      <c r="K287" s="11"/>
      <c r="L287" s="11"/>
      <c r="M287" s="11"/>
      <c r="N287" s="11"/>
      <c r="O287" s="13">
        <f t="shared" si="8"/>
        <v>0</v>
      </c>
      <c r="P287" s="19" t="str">
        <f t="shared" si="9"/>
        <v>08</v>
      </c>
      <c r="Q287" s="11" t="str">
        <f>IF(P287="25",'Débitmètres étalon'!$B$5,'Débitmètres étalon'!$B$4)</f>
        <v>X</v>
      </c>
      <c r="R287" s="11" t="str">
        <f>IF(P287="25",'Débitmètres étalon'!$D$5,'Débitmètres étalon'!$D$4)</f>
        <v>XXXXX1</v>
      </c>
      <c r="S287" s="11"/>
      <c r="T287" s="13"/>
    </row>
    <row r="288" spans="1:20" x14ac:dyDescent="0.25">
      <c r="A288" s="12"/>
      <c r="B288" s="11"/>
      <c r="C288" s="11"/>
      <c r="D288" s="11"/>
      <c r="E288" s="11"/>
      <c r="F288" s="11"/>
      <c r="G288" s="11"/>
      <c r="H288" s="11"/>
      <c r="I288" s="11"/>
      <c r="J288" s="11"/>
      <c r="K288" s="11"/>
      <c r="L288" s="11"/>
      <c r="M288" s="11"/>
      <c r="N288" s="11"/>
      <c r="O288" s="13">
        <f t="shared" si="8"/>
        <v>0</v>
      </c>
      <c r="P288" s="19" t="str">
        <f t="shared" si="9"/>
        <v>08</v>
      </c>
      <c r="Q288" s="11" t="str">
        <f>IF(P288="25",'Débitmètres étalon'!$B$5,'Débitmètres étalon'!$B$4)</f>
        <v>X</v>
      </c>
      <c r="R288" s="11" t="str">
        <f>IF(P288="25",'Débitmètres étalon'!$D$5,'Débitmètres étalon'!$D$4)</f>
        <v>XXXXX1</v>
      </c>
      <c r="S288" s="11"/>
      <c r="T288" s="13"/>
    </row>
    <row r="289" spans="1:20" x14ac:dyDescent="0.25">
      <c r="A289" s="12"/>
      <c r="B289" s="11"/>
      <c r="C289" s="11"/>
      <c r="D289" s="11"/>
      <c r="E289" s="11"/>
      <c r="F289" s="11"/>
      <c r="G289" s="11"/>
      <c r="H289" s="11"/>
      <c r="I289" s="11"/>
      <c r="J289" s="11"/>
      <c r="K289" s="11"/>
      <c r="L289" s="11"/>
      <c r="M289" s="11"/>
      <c r="N289" s="11"/>
      <c r="O289" s="13">
        <f t="shared" si="8"/>
        <v>0</v>
      </c>
      <c r="P289" s="19" t="str">
        <f t="shared" si="9"/>
        <v>08</v>
      </c>
      <c r="Q289" s="11" t="str">
        <f>IF(P289="25",'Débitmètres étalon'!$B$5,'Débitmètres étalon'!$B$4)</f>
        <v>X</v>
      </c>
      <c r="R289" s="11" t="str">
        <f>IF(P289="25",'Débitmètres étalon'!$D$5,'Débitmètres étalon'!$D$4)</f>
        <v>XXXXX1</v>
      </c>
      <c r="S289" s="11"/>
      <c r="T289" s="13"/>
    </row>
    <row r="290" spans="1:20" x14ac:dyDescent="0.25">
      <c r="A290" s="12"/>
      <c r="B290" s="11"/>
      <c r="C290" s="11"/>
      <c r="D290" s="11"/>
      <c r="E290" s="11"/>
      <c r="F290" s="11"/>
      <c r="G290" s="11"/>
      <c r="H290" s="11"/>
      <c r="I290" s="11"/>
      <c r="J290" s="11"/>
      <c r="K290" s="11"/>
      <c r="L290" s="11"/>
      <c r="M290" s="11"/>
      <c r="N290" s="11"/>
      <c r="O290" s="13">
        <f t="shared" si="8"/>
        <v>0</v>
      </c>
      <c r="P290" s="19" t="str">
        <f t="shared" si="9"/>
        <v>08</v>
      </c>
      <c r="Q290" s="11" t="str">
        <f>IF(P290="25",'Débitmètres étalon'!$B$5,'Débitmètres étalon'!$B$4)</f>
        <v>X</v>
      </c>
      <c r="R290" s="11" t="str">
        <f>IF(P290="25",'Débitmètres étalon'!$D$5,'Débitmètres étalon'!$D$4)</f>
        <v>XXXXX1</v>
      </c>
      <c r="S290" s="11"/>
      <c r="T290" s="13"/>
    </row>
    <row r="291" spans="1:20" x14ac:dyDescent="0.25">
      <c r="A291" s="12"/>
      <c r="B291" s="11"/>
      <c r="C291" s="11"/>
      <c r="D291" s="11"/>
      <c r="E291" s="11"/>
      <c r="F291" s="11"/>
      <c r="G291" s="11"/>
      <c r="H291" s="11"/>
      <c r="I291" s="11"/>
      <c r="J291" s="11"/>
      <c r="K291" s="11"/>
      <c r="L291" s="11"/>
      <c r="M291" s="11"/>
      <c r="N291" s="11"/>
      <c r="O291" s="13">
        <f t="shared" si="8"/>
        <v>0</v>
      </c>
      <c r="P291" s="19" t="str">
        <f t="shared" si="9"/>
        <v>08</v>
      </c>
      <c r="Q291" s="11" t="str">
        <f>IF(P291="25",'Débitmètres étalon'!$B$5,'Débitmètres étalon'!$B$4)</f>
        <v>X</v>
      </c>
      <c r="R291" s="11" t="str">
        <f>IF(P291="25",'Débitmètres étalon'!$D$5,'Débitmètres étalon'!$D$4)</f>
        <v>XXXXX1</v>
      </c>
      <c r="S291" s="11"/>
      <c r="T291" s="13"/>
    </row>
    <row r="292" spans="1:20" x14ac:dyDescent="0.25">
      <c r="A292" s="12"/>
      <c r="B292" s="11"/>
      <c r="C292" s="11"/>
      <c r="D292" s="11"/>
      <c r="E292" s="11"/>
      <c r="F292" s="11"/>
      <c r="G292" s="11"/>
      <c r="H292" s="11"/>
      <c r="I292" s="11"/>
      <c r="J292" s="11"/>
      <c r="K292" s="11"/>
      <c r="L292" s="11"/>
      <c r="M292" s="11"/>
      <c r="N292" s="11"/>
      <c r="O292" s="13">
        <f t="shared" ref="O292:O355" si="10">K292/10</f>
        <v>0</v>
      </c>
      <c r="P292" s="19" t="str">
        <f t="shared" si="9"/>
        <v>08</v>
      </c>
      <c r="Q292" s="11" t="str">
        <f>IF(P292="25",'Débitmètres étalon'!$B$5,'Débitmètres étalon'!$B$4)</f>
        <v>X</v>
      </c>
      <c r="R292" s="11" t="str">
        <f>IF(P292="25",'Débitmètres étalon'!$D$5,'Débitmètres étalon'!$D$4)</f>
        <v>XXXXX1</v>
      </c>
      <c r="S292" s="11"/>
      <c r="T292" s="13"/>
    </row>
    <row r="293" spans="1:20" x14ac:dyDescent="0.25">
      <c r="A293" s="12"/>
      <c r="B293" s="11"/>
      <c r="C293" s="11"/>
      <c r="D293" s="11"/>
      <c r="E293" s="11"/>
      <c r="F293" s="11"/>
      <c r="G293" s="11"/>
      <c r="H293" s="11"/>
      <c r="I293" s="11"/>
      <c r="J293" s="11"/>
      <c r="K293" s="11"/>
      <c r="L293" s="11"/>
      <c r="M293" s="11"/>
      <c r="N293" s="11"/>
      <c r="O293" s="13">
        <f t="shared" si="10"/>
        <v>0</v>
      </c>
      <c r="P293" s="19" t="str">
        <f t="shared" si="9"/>
        <v>08</v>
      </c>
      <c r="Q293" s="11" t="str">
        <f>IF(P293="25",'Débitmètres étalon'!$B$5,'Débitmètres étalon'!$B$4)</f>
        <v>X</v>
      </c>
      <c r="R293" s="11" t="str">
        <f>IF(P293="25",'Débitmètres étalon'!$D$5,'Débitmètres étalon'!$D$4)</f>
        <v>XXXXX1</v>
      </c>
      <c r="S293" s="11"/>
      <c r="T293" s="13"/>
    </row>
    <row r="294" spans="1:20" x14ac:dyDescent="0.25">
      <c r="A294" s="12"/>
      <c r="B294" s="11"/>
      <c r="C294" s="11"/>
      <c r="D294" s="11"/>
      <c r="E294" s="11"/>
      <c r="F294" s="11"/>
      <c r="G294" s="11"/>
      <c r="H294" s="11"/>
      <c r="I294" s="11"/>
      <c r="J294" s="11"/>
      <c r="K294" s="11"/>
      <c r="L294" s="11"/>
      <c r="M294" s="11"/>
      <c r="N294" s="11"/>
      <c r="O294" s="13">
        <f t="shared" si="10"/>
        <v>0</v>
      </c>
      <c r="P294" s="19" t="str">
        <f t="shared" si="9"/>
        <v>08</v>
      </c>
      <c r="Q294" s="11" t="str">
        <f>IF(P294="25",'Débitmètres étalon'!$B$5,'Débitmètres étalon'!$B$4)</f>
        <v>X</v>
      </c>
      <c r="R294" s="11" t="str">
        <f>IF(P294="25",'Débitmètres étalon'!$D$5,'Débitmètres étalon'!$D$4)</f>
        <v>XXXXX1</v>
      </c>
      <c r="S294" s="11"/>
      <c r="T294" s="13"/>
    </row>
    <row r="295" spans="1:20" x14ac:dyDescent="0.25">
      <c r="A295" s="12"/>
      <c r="B295" s="11"/>
      <c r="C295" s="11"/>
      <c r="D295" s="11"/>
      <c r="E295" s="11"/>
      <c r="F295" s="11"/>
      <c r="G295" s="11"/>
      <c r="H295" s="11"/>
      <c r="I295" s="11"/>
      <c r="J295" s="11"/>
      <c r="K295" s="11"/>
      <c r="L295" s="11"/>
      <c r="M295" s="11"/>
      <c r="N295" s="11"/>
      <c r="O295" s="13">
        <f t="shared" si="10"/>
        <v>0</v>
      </c>
      <c r="P295" s="19" t="str">
        <f t="shared" si="9"/>
        <v>08</v>
      </c>
      <c r="Q295" s="11" t="str">
        <f>IF(P295="25",'Débitmètres étalon'!$B$5,'Débitmètres étalon'!$B$4)</f>
        <v>X</v>
      </c>
      <c r="R295" s="11" t="str">
        <f>IF(P295="25",'Débitmètres étalon'!$D$5,'Débitmètres étalon'!$D$4)</f>
        <v>XXXXX1</v>
      </c>
      <c r="S295" s="11"/>
      <c r="T295" s="13"/>
    </row>
    <row r="296" spans="1:20" x14ac:dyDescent="0.25">
      <c r="A296" s="12"/>
      <c r="B296" s="11"/>
      <c r="C296" s="11"/>
      <c r="D296" s="11"/>
      <c r="E296" s="11"/>
      <c r="F296" s="11"/>
      <c r="G296" s="11"/>
      <c r="H296" s="11"/>
      <c r="I296" s="11"/>
      <c r="J296" s="11"/>
      <c r="K296" s="11"/>
      <c r="L296" s="11"/>
      <c r="M296" s="11"/>
      <c r="N296" s="11"/>
      <c r="O296" s="13">
        <f t="shared" si="10"/>
        <v>0</v>
      </c>
      <c r="P296" s="19" t="str">
        <f t="shared" si="9"/>
        <v>08</v>
      </c>
      <c r="Q296" s="11" t="str">
        <f>IF(P296="25",'Débitmètres étalon'!$B$5,'Débitmètres étalon'!$B$4)</f>
        <v>X</v>
      </c>
      <c r="R296" s="11" t="str">
        <f>IF(P296="25",'Débitmètres étalon'!$D$5,'Débitmètres étalon'!$D$4)</f>
        <v>XXXXX1</v>
      </c>
      <c r="S296" s="11"/>
      <c r="T296" s="13"/>
    </row>
    <row r="297" spans="1:20" x14ac:dyDescent="0.25">
      <c r="A297" s="12"/>
      <c r="B297" s="11"/>
      <c r="C297" s="11"/>
      <c r="D297" s="11"/>
      <c r="E297" s="11"/>
      <c r="F297" s="11"/>
      <c r="G297" s="11"/>
      <c r="H297" s="11"/>
      <c r="I297" s="11"/>
      <c r="J297" s="11"/>
      <c r="K297" s="11"/>
      <c r="L297" s="11"/>
      <c r="M297" s="11"/>
      <c r="N297" s="11"/>
      <c r="O297" s="13">
        <f t="shared" si="10"/>
        <v>0</v>
      </c>
      <c r="P297" s="19" t="str">
        <f t="shared" si="9"/>
        <v>08</v>
      </c>
      <c r="Q297" s="11" t="str">
        <f>IF(P297="25",'Débitmètres étalon'!$B$5,'Débitmètres étalon'!$B$4)</f>
        <v>X</v>
      </c>
      <c r="R297" s="11" t="str">
        <f>IF(P297="25",'Débitmètres étalon'!$D$5,'Débitmètres étalon'!$D$4)</f>
        <v>XXXXX1</v>
      </c>
      <c r="S297" s="11"/>
      <c r="T297" s="13"/>
    </row>
    <row r="298" spans="1:20" x14ac:dyDescent="0.25">
      <c r="A298" s="12"/>
      <c r="B298" s="11"/>
      <c r="C298" s="11"/>
      <c r="D298" s="11"/>
      <c r="E298" s="11"/>
      <c r="F298" s="11"/>
      <c r="G298" s="11"/>
      <c r="H298" s="11"/>
      <c r="I298" s="11"/>
      <c r="J298" s="11"/>
      <c r="K298" s="11"/>
      <c r="L298" s="11"/>
      <c r="M298" s="11"/>
      <c r="N298" s="11"/>
      <c r="O298" s="13">
        <f t="shared" si="10"/>
        <v>0</v>
      </c>
      <c r="P298" s="19" t="str">
        <f t="shared" si="9"/>
        <v>08</v>
      </c>
      <c r="Q298" s="11" t="str">
        <f>IF(P298="25",'Débitmètres étalon'!$B$5,'Débitmètres étalon'!$B$4)</f>
        <v>X</v>
      </c>
      <c r="R298" s="11" t="str">
        <f>IF(P298="25",'Débitmètres étalon'!$D$5,'Débitmètres étalon'!$D$4)</f>
        <v>XXXXX1</v>
      </c>
      <c r="S298" s="11"/>
      <c r="T298" s="13"/>
    </row>
    <row r="299" spans="1:20" x14ac:dyDescent="0.25">
      <c r="A299" s="12"/>
      <c r="B299" s="11"/>
      <c r="C299" s="11"/>
      <c r="D299" s="11"/>
      <c r="E299" s="11"/>
      <c r="F299" s="11"/>
      <c r="G299" s="11"/>
      <c r="H299" s="11"/>
      <c r="I299" s="11"/>
      <c r="J299" s="11"/>
      <c r="K299" s="11"/>
      <c r="L299" s="11"/>
      <c r="M299" s="11"/>
      <c r="N299" s="11"/>
      <c r="O299" s="13">
        <f t="shared" si="10"/>
        <v>0</v>
      </c>
      <c r="P299" s="19" t="str">
        <f t="shared" si="9"/>
        <v>08</v>
      </c>
      <c r="Q299" s="11" t="str">
        <f>IF(P299="25",'Débitmètres étalon'!$B$5,'Débitmètres étalon'!$B$4)</f>
        <v>X</v>
      </c>
      <c r="R299" s="11" t="str">
        <f>IF(P299="25",'Débitmètres étalon'!$D$5,'Débitmètres étalon'!$D$4)</f>
        <v>XXXXX1</v>
      </c>
      <c r="S299" s="11"/>
      <c r="T299" s="13"/>
    </row>
    <row r="300" spans="1:20" x14ac:dyDescent="0.25">
      <c r="A300" s="12"/>
      <c r="B300" s="11"/>
      <c r="C300" s="11"/>
      <c r="D300" s="11"/>
      <c r="E300" s="11"/>
      <c r="F300" s="11"/>
      <c r="G300" s="11"/>
      <c r="H300" s="11"/>
      <c r="I300" s="11"/>
      <c r="J300" s="11"/>
      <c r="K300" s="11"/>
      <c r="L300" s="11"/>
      <c r="M300" s="11"/>
      <c r="N300" s="11"/>
      <c r="O300" s="13">
        <f t="shared" si="10"/>
        <v>0</v>
      </c>
      <c r="P300" s="19" t="str">
        <f t="shared" si="9"/>
        <v>08</v>
      </c>
      <c r="Q300" s="11" t="str">
        <f>IF(P300="25",'Débitmètres étalon'!$B$5,'Débitmètres étalon'!$B$4)</f>
        <v>X</v>
      </c>
      <c r="R300" s="11" t="str">
        <f>IF(P300="25",'Débitmètres étalon'!$D$5,'Débitmètres étalon'!$D$4)</f>
        <v>XXXXX1</v>
      </c>
      <c r="S300" s="11"/>
      <c r="T300" s="13"/>
    </row>
    <row r="301" spans="1:20" x14ac:dyDescent="0.25">
      <c r="A301" s="12"/>
      <c r="B301" s="11"/>
      <c r="C301" s="11"/>
      <c r="D301" s="11"/>
      <c r="E301" s="11"/>
      <c r="F301" s="11"/>
      <c r="G301" s="11"/>
      <c r="H301" s="11"/>
      <c r="I301" s="11"/>
      <c r="J301" s="11"/>
      <c r="K301" s="11"/>
      <c r="L301" s="11"/>
      <c r="M301" s="11"/>
      <c r="N301" s="11"/>
      <c r="O301" s="13">
        <f t="shared" si="10"/>
        <v>0</v>
      </c>
      <c r="P301" s="19" t="str">
        <f t="shared" si="9"/>
        <v>08</v>
      </c>
      <c r="Q301" s="11" t="str">
        <f>IF(P301="25",'Débitmètres étalon'!$B$5,'Débitmètres étalon'!$B$4)</f>
        <v>X</v>
      </c>
      <c r="R301" s="11" t="str">
        <f>IF(P301="25",'Débitmètres étalon'!$D$5,'Débitmètres étalon'!$D$4)</f>
        <v>XXXXX1</v>
      </c>
      <c r="S301" s="11"/>
      <c r="T301" s="13"/>
    </row>
    <row r="302" spans="1:20" x14ac:dyDescent="0.25">
      <c r="A302" s="12"/>
      <c r="B302" s="11"/>
      <c r="C302" s="11"/>
      <c r="D302" s="11"/>
      <c r="E302" s="11"/>
      <c r="F302" s="11"/>
      <c r="G302" s="11"/>
      <c r="H302" s="11"/>
      <c r="I302" s="11"/>
      <c r="J302" s="11"/>
      <c r="K302" s="11"/>
      <c r="L302" s="11"/>
      <c r="M302" s="11"/>
      <c r="N302" s="11"/>
      <c r="O302" s="13">
        <f t="shared" si="10"/>
        <v>0</v>
      </c>
      <c r="P302" s="19" t="str">
        <f t="shared" si="9"/>
        <v>08</v>
      </c>
      <c r="Q302" s="11" t="str">
        <f>IF(P302="25",'Débitmètres étalon'!$B$5,'Débitmètres étalon'!$B$4)</f>
        <v>X</v>
      </c>
      <c r="R302" s="11" t="str">
        <f>IF(P302="25",'Débitmètres étalon'!$D$5,'Débitmètres étalon'!$D$4)</f>
        <v>XXXXX1</v>
      </c>
      <c r="S302" s="11"/>
      <c r="T302" s="13"/>
    </row>
    <row r="303" spans="1:20" x14ac:dyDescent="0.25">
      <c r="A303" s="12"/>
      <c r="B303" s="11"/>
      <c r="C303" s="11"/>
      <c r="D303" s="11"/>
      <c r="E303" s="11"/>
      <c r="F303" s="11"/>
      <c r="G303" s="11"/>
      <c r="H303" s="11"/>
      <c r="I303" s="11"/>
      <c r="J303" s="11"/>
      <c r="K303" s="11"/>
      <c r="L303" s="11"/>
      <c r="M303" s="11"/>
      <c r="N303" s="11"/>
      <c r="O303" s="13">
        <f t="shared" si="10"/>
        <v>0</v>
      </c>
      <c r="P303" s="19" t="str">
        <f t="shared" si="9"/>
        <v>08</v>
      </c>
      <c r="Q303" s="11" t="str">
        <f>IF(P303="25",'Débitmètres étalon'!$B$5,'Débitmètres étalon'!$B$4)</f>
        <v>X</v>
      </c>
      <c r="R303" s="11" t="str">
        <f>IF(P303="25",'Débitmètres étalon'!$D$5,'Débitmètres étalon'!$D$4)</f>
        <v>XXXXX1</v>
      </c>
      <c r="S303" s="11"/>
      <c r="T303" s="13"/>
    </row>
    <row r="304" spans="1:20" x14ac:dyDescent="0.25">
      <c r="A304" s="12"/>
      <c r="B304" s="11"/>
      <c r="C304" s="11"/>
      <c r="D304" s="11"/>
      <c r="E304" s="11"/>
      <c r="F304" s="11"/>
      <c r="G304" s="11"/>
      <c r="H304" s="11"/>
      <c r="I304" s="11"/>
      <c r="J304" s="11"/>
      <c r="K304" s="11"/>
      <c r="L304" s="11"/>
      <c r="M304" s="11"/>
      <c r="N304" s="11"/>
      <c r="O304" s="13">
        <f t="shared" si="10"/>
        <v>0</v>
      </c>
      <c r="P304" s="19" t="str">
        <f t="shared" si="9"/>
        <v>08</v>
      </c>
      <c r="Q304" s="11" t="str">
        <f>IF(P304="25",'Débitmètres étalon'!$B$5,'Débitmètres étalon'!$B$4)</f>
        <v>X</v>
      </c>
      <c r="R304" s="11" t="str">
        <f>IF(P304="25",'Débitmètres étalon'!$D$5,'Débitmètres étalon'!$D$4)</f>
        <v>XXXXX1</v>
      </c>
      <c r="S304" s="11"/>
      <c r="T304" s="13"/>
    </row>
    <row r="305" spans="1:20" x14ac:dyDescent="0.25">
      <c r="A305" s="12"/>
      <c r="B305" s="11"/>
      <c r="C305" s="11"/>
      <c r="D305" s="11"/>
      <c r="E305" s="11"/>
      <c r="F305" s="11"/>
      <c r="G305" s="11"/>
      <c r="H305" s="11"/>
      <c r="I305" s="11"/>
      <c r="J305" s="11"/>
      <c r="K305" s="11"/>
      <c r="L305" s="11"/>
      <c r="M305" s="11"/>
      <c r="N305" s="11"/>
      <c r="O305" s="13">
        <f t="shared" si="10"/>
        <v>0</v>
      </c>
      <c r="P305" s="19" t="str">
        <f t="shared" si="9"/>
        <v>08</v>
      </c>
      <c r="Q305" s="11" t="str">
        <f>IF(P305="25",'Débitmètres étalon'!$B$5,'Débitmètres étalon'!$B$4)</f>
        <v>X</v>
      </c>
      <c r="R305" s="11" t="str">
        <f>IF(P305="25",'Débitmètres étalon'!$D$5,'Débitmètres étalon'!$D$4)</f>
        <v>XXXXX1</v>
      </c>
      <c r="S305" s="11"/>
      <c r="T305" s="13"/>
    </row>
    <row r="306" spans="1:20" x14ac:dyDescent="0.25">
      <c r="A306" s="12"/>
      <c r="B306" s="11"/>
      <c r="C306" s="11"/>
      <c r="D306" s="11"/>
      <c r="E306" s="11"/>
      <c r="F306" s="11"/>
      <c r="G306" s="11"/>
      <c r="H306" s="11"/>
      <c r="I306" s="11"/>
      <c r="J306" s="11"/>
      <c r="K306" s="11"/>
      <c r="L306" s="11"/>
      <c r="M306" s="11"/>
      <c r="N306" s="11"/>
      <c r="O306" s="13">
        <f t="shared" si="10"/>
        <v>0</v>
      </c>
      <c r="P306" s="19" t="str">
        <f t="shared" si="9"/>
        <v>08</v>
      </c>
      <c r="Q306" s="11" t="str">
        <f>IF(P306="25",'Débitmètres étalon'!$B$5,'Débitmètres étalon'!$B$4)</f>
        <v>X</v>
      </c>
      <c r="R306" s="11" t="str">
        <f>IF(P306="25",'Débitmètres étalon'!$D$5,'Débitmètres étalon'!$D$4)</f>
        <v>XXXXX1</v>
      </c>
      <c r="S306" s="11"/>
      <c r="T306" s="13"/>
    </row>
    <row r="307" spans="1:20" x14ac:dyDescent="0.25">
      <c r="A307" s="12"/>
      <c r="B307" s="11"/>
      <c r="C307" s="11"/>
      <c r="D307" s="11"/>
      <c r="E307" s="11"/>
      <c r="F307" s="11"/>
      <c r="G307" s="11"/>
      <c r="H307" s="11"/>
      <c r="I307" s="11"/>
      <c r="J307" s="11"/>
      <c r="K307" s="11"/>
      <c r="L307" s="11"/>
      <c r="M307" s="11"/>
      <c r="N307" s="11"/>
      <c r="O307" s="13">
        <f t="shared" si="10"/>
        <v>0</v>
      </c>
      <c r="P307" s="19" t="str">
        <f t="shared" si="9"/>
        <v>08</v>
      </c>
      <c r="Q307" s="11" t="str">
        <f>IF(P307="25",'Débitmètres étalon'!$B$5,'Débitmètres étalon'!$B$4)</f>
        <v>X</v>
      </c>
      <c r="R307" s="11" t="str">
        <f>IF(P307="25",'Débitmètres étalon'!$D$5,'Débitmètres étalon'!$D$4)</f>
        <v>XXXXX1</v>
      </c>
      <c r="S307" s="11"/>
      <c r="T307" s="13"/>
    </row>
    <row r="308" spans="1:20" x14ac:dyDescent="0.25">
      <c r="A308" s="12"/>
      <c r="B308" s="11"/>
      <c r="C308" s="11"/>
      <c r="D308" s="11"/>
      <c r="E308" s="11"/>
      <c r="F308" s="11"/>
      <c r="G308" s="11"/>
      <c r="H308" s="11"/>
      <c r="I308" s="11"/>
      <c r="J308" s="11"/>
      <c r="K308" s="11"/>
      <c r="L308" s="11"/>
      <c r="M308" s="11"/>
      <c r="N308" s="11"/>
      <c r="O308" s="13">
        <f t="shared" si="10"/>
        <v>0</v>
      </c>
      <c r="P308" s="19" t="str">
        <f t="shared" si="9"/>
        <v>08</v>
      </c>
      <c r="Q308" s="11" t="str">
        <f>IF(P308="25",'Débitmètres étalon'!$B$5,'Débitmètres étalon'!$B$4)</f>
        <v>X</v>
      </c>
      <c r="R308" s="11" t="str">
        <f>IF(P308="25",'Débitmètres étalon'!$D$5,'Débitmètres étalon'!$D$4)</f>
        <v>XXXXX1</v>
      </c>
      <c r="S308" s="11"/>
      <c r="T308" s="13"/>
    </row>
    <row r="309" spans="1:20" x14ac:dyDescent="0.25">
      <c r="A309" s="12"/>
      <c r="B309" s="11"/>
      <c r="C309" s="11"/>
      <c r="D309" s="11"/>
      <c r="E309" s="11"/>
      <c r="F309" s="11"/>
      <c r="G309" s="11"/>
      <c r="H309" s="11"/>
      <c r="I309" s="11"/>
      <c r="J309" s="11"/>
      <c r="K309" s="11"/>
      <c r="L309" s="11"/>
      <c r="M309" s="11"/>
      <c r="N309" s="11"/>
      <c r="O309" s="13">
        <f t="shared" si="10"/>
        <v>0</v>
      </c>
      <c r="P309" s="19" t="str">
        <f t="shared" si="9"/>
        <v>08</v>
      </c>
      <c r="Q309" s="11" t="str">
        <f>IF(P309="25",'Débitmètres étalon'!$B$5,'Débitmètres étalon'!$B$4)</f>
        <v>X</v>
      </c>
      <c r="R309" s="11" t="str">
        <f>IF(P309="25",'Débitmètres étalon'!$D$5,'Débitmètres étalon'!$D$4)</f>
        <v>XXXXX1</v>
      </c>
      <c r="S309" s="11"/>
      <c r="T309" s="13"/>
    </row>
    <row r="310" spans="1:20" x14ac:dyDescent="0.25">
      <c r="A310" s="12"/>
      <c r="B310" s="11"/>
      <c r="C310" s="11"/>
      <c r="D310" s="11"/>
      <c r="E310" s="11"/>
      <c r="F310" s="11"/>
      <c r="G310" s="11"/>
      <c r="H310" s="11"/>
      <c r="I310" s="11"/>
      <c r="J310" s="11"/>
      <c r="K310" s="11"/>
      <c r="L310" s="11"/>
      <c r="M310" s="11"/>
      <c r="N310" s="11"/>
      <c r="O310" s="13">
        <f t="shared" si="10"/>
        <v>0</v>
      </c>
      <c r="P310" s="19" t="str">
        <f t="shared" si="9"/>
        <v>08</v>
      </c>
      <c r="Q310" s="11" t="str">
        <f>IF(P310="25",'Débitmètres étalon'!$B$5,'Débitmètres étalon'!$B$4)</f>
        <v>X</v>
      </c>
      <c r="R310" s="11" t="str">
        <f>IF(P310="25",'Débitmètres étalon'!$D$5,'Débitmètres étalon'!$D$4)</f>
        <v>XXXXX1</v>
      </c>
      <c r="S310" s="11"/>
      <c r="T310" s="13"/>
    </row>
    <row r="311" spans="1:20" x14ac:dyDescent="0.25">
      <c r="A311" s="12"/>
      <c r="B311" s="11"/>
      <c r="C311" s="11"/>
      <c r="D311" s="11"/>
      <c r="E311" s="11"/>
      <c r="F311" s="11"/>
      <c r="G311" s="11"/>
      <c r="H311" s="11"/>
      <c r="I311" s="11"/>
      <c r="J311" s="11"/>
      <c r="K311" s="11"/>
      <c r="L311" s="11"/>
      <c r="M311" s="11"/>
      <c r="N311" s="11"/>
      <c r="O311" s="13">
        <f t="shared" si="10"/>
        <v>0</v>
      </c>
      <c r="P311" s="19" t="str">
        <f t="shared" si="9"/>
        <v>08</v>
      </c>
      <c r="Q311" s="11" t="str">
        <f>IF(P311="25",'Débitmètres étalon'!$B$5,'Débitmètres étalon'!$B$4)</f>
        <v>X</v>
      </c>
      <c r="R311" s="11" t="str">
        <f>IF(P311="25",'Débitmètres étalon'!$D$5,'Débitmètres étalon'!$D$4)</f>
        <v>XXXXX1</v>
      </c>
      <c r="S311" s="11"/>
      <c r="T311" s="13"/>
    </row>
    <row r="312" spans="1:20" x14ac:dyDescent="0.25">
      <c r="A312" s="12"/>
      <c r="B312" s="11"/>
      <c r="C312" s="11"/>
      <c r="D312" s="11"/>
      <c r="E312" s="11"/>
      <c r="F312" s="11"/>
      <c r="G312" s="11"/>
      <c r="H312" s="11"/>
      <c r="I312" s="11"/>
      <c r="J312" s="11"/>
      <c r="K312" s="11"/>
      <c r="L312" s="11"/>
      <c r="M312" s="11"/>
      <c r="N312" s="11"/>
      <c r="O312" s="13">
        <f t="shared" si="10"/>
        <v>0</v>
      </c>
      <c r="P312" s="19" t="str">
        <f t="shared" si="9"/>
        <v>08</v>
      </c>
      <c r="Q312" s="11" t="str">
        <f>IF(P312="25",'Débitmètres étalon'!$B$5,'Débitmètres étalon'!$B$4)</f>
        <v>X</v>
      </c>
      <c r="R312" s="11" t="str">
        <f>IF(P312="25",'Débitmètres étalon'!$D$5,'Débitmètres étalon'!$D$4)</f>
        <v>XXXXX1</v>
      </c>
      <c r="S312" s="11"/>
      <c r="T312" s="13"/>
    </row>
    <row r="313" spans="1:20" x14ac:dyDescent="0.25">
      <c r="A313" s="12"/>
      <c r="B313" s="11"/>
      <c r="C313" s="11"/>
      <c r="D313" s="11"/>
      <c r="E313" s="11"/>
      <c r="F313" s="11"/>
      <c r="G313" s="11"/>
      <c r="H313" s="11"/>
      <c r="I313" s="11"/>
      <c r="J313" s="11"/>
      <c r="K313" s="11"/>
      <c r="L313" s="11"/>
      <c r="M313" s="11"/>
      <c r="N313" s="11"/>
      <c r="O313" s="13">
        <f t="shared" si="10"/>
        <v>0</v>
      </c>
      <c r="P313" s="19" t="str">
        <f t="shared" si="9"/>
        <v>08</v>
      </c>
      <c r="Q313" s="11" t="str">
        <f>IF(P313="25",'Débitmètres étalon'!$B$5,'Débitmètres étalon'!$B$4)</f>
        <v>X</v>
      </c>
      <c r="R313" s="11" t="str">
        <f>IF(P313="25",'Débitmètres étalon'!$D$5,'Débitmètres étalon'!$D$4)</f>
        <v>XXXXX1</v>
      </c>
      <c r="S313" s="11"/>
      <c r="T313" s="13"/>
    </row>
    <row r="314" spans="1:20" x14ac:dyDescent="0.25">
      <c r="A314" s="12"/>
      <c r="B314" s="11"/>
      <c r="C314" s="11"/>
      <c r="D314" s="11"/>
      <c r="E314" s="11"/>
      <c r="F314" s="11"/>
      <c r="G314" s="11"/>
      <c r="H314" s="11"/>
      <c r="I314" s="11"/>
      <c r="J314" s="11"/>
      <c r="K314" s="11"/>
      <c r="L314" s="11"/>
      <c r="M314" s="11"/>
      <c r="N314" s="11"/>
      <c r="O314" s="13">
        <f t="shared" si="10"/>
        <v>0</v>
      </c>
      <c r="P314" s="19" t="str">
        <f t="shared" si="9"/>
        <v>08</v>
      </c>
      <c r="Q314" s="11" t="str">
        <f>IF(P314="25",'Débitmètres étalon'!$B$5,'Débitmètres étalon'!$B$4)</f>
        <v>X</v>
      </c>
      <c r="R314" s="11" t="str">
        <f>IF(P314="25",'Débitmètres étalon'!$D$5,'Débitmètres étalon'!$D$4)</f>
        <v>XXXXX1</v>
      </c>
      <c r="S314" s="11"/>
      <c r="T314" s="13"/>
    </row>
    <row r="315" spans="1:20" x14ac:dyDescent="0.25">
      <c r="A315" s="12"/>
      <c r="B315" s="11"/>
      <c r="C315" s="11"/>
      <c r="D315" s="11"/>
      <c r="E315" s="11"/>
      <c r="F315" s="11"/>
      <c r="G315" s="11"/>
      <c r="H315" s="11"/>
      <c r="I315" s="11"/>
      <c r="J315" s="11"/>
      <c r="K315" s="11"/>
      <c r="L315" s="11"/>
      <c r="M315" s="11"/>
      <c r="N315" s="11"/>
      <c r="O315" s="13">
        <f t="shared" si="10"/>
        <v>0</v>
      </c>
      <c r="P315" s="19" t="str">
        <f t="shared" si="9"/>
        <v>08</v>
      </c>
      <c r="Q315" s="11" t="str">
        <f>IF(P315="25",'Débitmètres étalon'!$B$5,'Débitmètres étalon'!$B$4)</f>
        <v>X</v>
      </c>
      <c r="R315" s="11" t="str">
        <f>IF(P315="25",'Débitmètres étalon'!$D$5,'Débitmètres étalon'!$D$4)</f>
        <v>XXXXX1</v>
      </c>
      <c r="S315" s="11"/>
      <c r="T315" s="13"/>
    </row>
    <row r="316" spans="1:20" x14ac:dyDescent="0.25">
      <c r="A316" s="12"/>
      <c r="B316" s="11"/>
      <c r="C316" s="11"/>
      <c r="D316" s="11"/>
      <c r="E316" s="11"/>
      <c r="F316" s="11"/>
      <c r="G316" s="11"/>
      <c r="H316" s="11"/>
      <c r="I316" s="11"/>
      <c r="J316" s="11"/>
      <c r="K316" s="11"/>
      <c r="L316" s="11"/>
      <c r="M316" s="11"/>
      <c r="N316" s="11"/>
      <c r="O316" s="13">
        <f t="shared" si="10"/>
        <v>0</v>
      </c>
      <c r="P316" s="19" t="str">
        <f t="shared" si="9"/>
        <v>08</v>
      </c>
      <c r="Q316" s="11" t="str">
        <f>IF(P316="25",'Débitmètres étalon'!$B$5,'Débitmètres étalon'!$B$4)</f>
        <v>X</v>
      </c>
      <c r="R316" s="11" t="str">
        <f>IF(P316="25",'Débitmètres étalon'!$D$5,'Débitmètres étalon'!$D$4)</f>
        <v>XXXXX1</v>
      </c>
      <c r="S316" s="11"/>
      <c r="T316" s="13"/>
    </row>
    <row r="317" spans="1:20" x14ac:dyDescent="0.25">
      <c r="A317" s="12"/>
      <c r="B317" s="11"/>
      <c r="C317" s="11"/>
      <c r="D317" s="11"/>
      <c r="E317" s="11"/>
      <c r="F317" s="11"/>
      <c r="G317" s="11"/>
      <c r="H317" s="11"/>
      <c r="I317" s="11"/>
      <c r="J317" s="11"/>
      <c r="K317" s="11"/>
      <c r="L317" s="11"/>
      <c r="M317" s="11"/>
      <c r="N317" s="11"/>
      <c r="O317" s="13">
        <f t="shared" si="10"/>
        <v>0</v>
      </c>
      <c r="P317" s="19" t="str">
        <f t="shared" si="9"/>
        <v>08</v>
      </c>
      <c r="Q317" s="11" t="str">
        <f>IF(P317="25",'Débitmètres étalon'!$B$5,'Débitmètres étalon'!$B$4)</f>
        <v>X</v>
      </c>
      <c r="R317" s="11" t="str">
        <f>IF(P317="25",'Débitmètres étalon'!$D$5,'Débitmètres étalon'!$D$4)</f>
        <v>XXXXX1</v>
      </c>
      <c r="S317" s="11"/>
      <c r="T317" s="13"/>
    </row>
    <row r="318" spans="1:20" x14ac:dyDescent="0.25">
      <c r="A318" s="12"/>
      <c r="B318" s="11"/>
      <c r="C318" s="11"/>
      <c r="D318" s="11"/>
      <c r="E318" s="11"/>
      <c r="F318" s="11"/>
      <c r="G318" s="11"/>
      <c r="H318" s="11"/>
      <c r="I318" s="11"/>
      <c r="J318" s="11"/>
      <c r="K318" s="11"/>
      <c r="L318" s="11"/>
      <c r="M318" s="11"/>
      <c r="N318" s="11"/>
      <c r="O318" s="13">
        <f t="shared" si="10"/>
        <v>0</v>
      </c>
      <c r="P318" s="19" t="str">
        <f t="shared" si="9"/>
        <v>08</v>
      </c>
      <c r="Q318" s="11" t="str">
        <f>IF(P318="25",'Débitmètres étalon'!$B$5,'Débitmètres étalon'!$B$4)</f>
        <v>X</v>
      </c>
      <c r="R318" s="11" t="str">
        <f>IF(P318="25",'Débitmètres étalon'!$D$5,'Débitmètres étalon'!$D$4)</f>
        <v>XXXXX1</v>
      </c>
      <c r="S318" s="11"/>
      <c r="T318" s="13"/>
    </row>
    <row r="319" spans="1:20" x14ac:dyDescent="0.25">
      <c r="A319" s="12"/>
      <c r="B319" s="11"/>
      <c r="C319" s="11"/>
      <c r="D319" s="11"/>
      <c r="E319" s="11"/>
      <c r="F319" s="11"/>
      <c r="G319" s="11"/>
      <c r="H319" s="11"/>
      <c r="I319" s="11"/>
      <c r="J319" s="11"/>
      <c r="K319" s="11"/>
      <c r="L319" s="11"/>
      <c r="M319" s="11"/>
      <c r="N319" s="11"/>
      <c r="O319" s="13">
        <f t="shared" si="10"/>
        <v>0</v>
      </c>
      <c r="P319" s="19" t="str">
        <f t="shared" si="9"/>
        <v>08</v>
      </c>
      <c r="Q319" s="11" t="str">
        <f>IF(P319="25",'Débitmètres étalon'!$B$5,'Débitmètres étalon'!$B$4)</f>
        <v>X</v>
      </c>
      <c r="R319" s="11" t="str">
        <f>IF(P319="25",'Débitmètres étalon'!$D$5,'Débitmètres étalon'!$D$4)</f>
        <v>XXXXX1</v>
      </c>
      <c r="S319" s="11"/>
      <c r="T319" s="13"/>
    </row>
    <row r="320" spans="1:20" x14ac:dyDescent="0.25">
      <c r="A320" s="12"/>
      <c r="B320" s="11"/>
      <c r="C320" s="11"/>
      <c r="D320" s="11"/>
      <c r="E320" s="11"/>
      <c r="F320" s="11"/>
      <c r="G320" s="11"/>
      <c r="H320" s="11"/>
      <c r="I320" s="11"/>
      <c r="J320" s="11"/>
      <c r="K320" s="11"/>
      <c r="L320" s="11"/>
      <c r="M320" s="11"/>
      <c r="N320" s="11"/>
      <c r="O320" s="13">
        <f t="shared" si="10"/>
        <v>0</v>
      </c>
      <c r="P320" s="19" t="str">
        <f t="shared" si="9"/>
        <v>08</v>
      </c>
      <c r="Q320" s="11" t="str">
        <f>IF(P320="25",'Débitmètres étalon'!$B$5,'Débitmètres étalon'!$B$4)</f>
        <v>X</v>
      </c>
      <c r="R320" s="11" t="str">
        <f>IF(P320="25",'Débitmètres étalon'!$D$5,'Débitmètres étalon'!$D$4)</f>
        <v>XXXXX1</v>
      </c>
      <c r="S320" s="11"/>
      <c r="T320" s="13"/>
    </row>
    <row r="321" spans="1:20" x14ac:dyDescent="0.25">
      <c r="A321" s="12"/>
      <c r="B321" s="11"/>
      <c r="C321" s="11"/>
      <c r="D321" s="11"/>
      <c r="E321" s="11"/>
      <c r="F321" s="11"/>
      <c r="G321" s="11"/>
      <c r="H321" s="11"/>
      <c r="I321" s="11"/>
      <c r="J321" s="11"/>
      <c r="K321" s="11"/>
      <c r="L321" s="11"/>
      <c r="M321" s="11"/>
      <c r="N321" s="11"/>
      <c r="O321" s="13">
        <f t="shared" si="10"/>
        <v>0</v>
      </c>
      <c r="P321" s="19" t="str">
        <f t="shared" si="9"/>
        <v>08</v>
      </c>
      <c r="Q321" s="11" t="str">
        <f>IF(P321="25",'Débitmètres étalon'!$B$5,'Débitmètres étalon'!$B$4)</f>
        <v>X</v>
      </c>
      <c r="R321" s="11" t="str">
        <f>IF(P321="25",'Débitmètres étalon'!$D$5,'Débitmètres étalon'!$D$4)</f>
        <v>XXXXX1</v>
      </c>
      <c r="S321" s="11"/>
      <c r="T321" s="13"/>
    </row>
    <row r="322" spans="1:20" x14ac:dyDescent="0.25">
      <c r="A322" s="12"/>
      <c r="B322" s="11"/>
      <c r="C322" s="11"/>
      <c r="D322" s="11"/>
      <c r="E322" s="11"/>
      <c r="F322" s="11"/>
      <c r="G322" s="11"/>
      <c r="H322" s="11"/>
      <c r="I322" s="11"/>
      <c r="J322" s="11"/>
      <c r="K322" s="11"/>
      <c r="L322" s="11"/>
      <c r="M322" s="11"/>
      <c r="N322" s="11"/>
      <c r="O322" s="13">
        <f t="shared" si="10"/>
        <v>0</v>
      </c>
      <c r="P322" s="19" t="str">
        <f t="shared" si="9"/>
        <v>08</v>
      </c>
      <c r="Q322" s="11" t="str">
        <f>IF(P322="25",'Débitmètres étalon'!$B$5,'Débitmètres étalon'!$B$4)</f>
        <v>X</v>
      </c>
      <c r="R322" s="11" t="str">
        <f>IF(P322="25",'Débitmètres étalon'!$D$5,'Débitmètres étalon'!$D$4)</f>
        <v>XXXXX1</v>
      </c>
      <c r="S322" s="11"/>
      <c r="T322" s="13"/>
    </row>
    <row r="323" spans="1:20" x14ac:dyDescent="0.25">
      <c r="A323" s="12"/>
      <c r="B323" s="11"/>
      <c r="C323" s="11"/>
      <c r="D323" s="11"/>
      <c r="E323" s="11"/>
      <c r="F323" s="11"/>
      <c r="G323" s="11"/>
      <c r="H323" s="11"/>
      <c r="I323" s="11"/>
      <c r="J323" s="11"/>
      <c r="K323" s="11"/>
      <c r="L323" s="11"/>
      <c r="M323" s="11"/>
      <c r="N323" s="11"/>
      <c r="O323" s="13">
        <f t="shared" si="10"/>
        <v>0</v>
      </c>
      <c r="P323" s="19" t="str">
        <f t="shared" si="9"/>
        <v>08</v>
      </c>
      <c r="Q323" s="11" t="str">
        <f>IF(P323="25",'Débitmètres étalon'!$B$5,'Débitmètres étalon'!$B$4)</f>
        <v>X</v>
      </c>
      <c r="R323" s="11" t="str">
        <f>IF(P323="25",'Débitmètres étalon'!$D$5,'Débitmètres étalon'!$D$4)</f>
        <v>XXXXX1</v>
      </c>
      <c r="S323" s="11"/>
      <c r="T323" s="13"/>
    </row>
    <row r="324" spans="1:20" x14ac:dyDescent="0.25">
      <c r="A324" s="12"/>
      <c r="B324" s="11"/>
      <c r="C324" s="11"/>
      <c r="D324" s="11"/>
      <c r="E324" s="11"/>
      <c r="F324" s="11"/>
      <c r="G324" s="11"/>
      <c r="H324" s="11"/>
      <c r="I324" s="11"/>
      <c r="J324" s="11"/>
      <c r="K324" s="11"/>
      <c r="L324" s="11"/>
      <c r="M324" s="11"/>
      <c r="N324" s="11"/>
      <c r="O324" s="13">
        <f t="shared" si="10"/>
        <v>0</v>
      </c>
      <c r="P324" s="19" t="str">
        <f t="shared" si="9"/>
        <v>08</v>
      </c>
      <c r="Q324" s="11" t="str">
        <f>IF(P324="25",'Débitmètres étalon'!$B$5,'Débitmètres étalon'!$B$4)</f>
        <v>X</v>
      </c>
      <c r="R324" s="11" t="str">
        <f>IF(P324="25",'Débitmètres étalon'!$D$5,'Débitmètres étalon'!$D$4)</f>
        <v>XXXXX1</v>
      </c>
      <c r="S324" s="11"/>
      <c r="T324" s="13"/>
    </row>
    <row r="325" spans="1:20" x14ac:dyDescent="0.25">
      <c r="A325" s="12"/>
      <c r="B325" s="11"/>
      <c r="C325" s="11"/>
      <c r="D325" s="11"/>
      <c r="E325" s="11"/>
      <c r="F325" s="11"/>
      <c r="G325" s="11"/>
      <c r="H325" s="11"/>
      <c r="I325" s="11"/>
      <c r="J325" s="11"/>
      <c r="K325" s="11"/>
      <c r="L325" s="11"/>
      <c r="M325" s="11"/>
      <c r="N325" s="11"/>
      <c r="O325" s="13">
        <f t="shared" si="10"/>
        <v>0</v>
      </c>
      <c r="P325" s="19" t="str">
        <f t="shared" ref="P325:P388" si="11">IF(O325&gt;=3,"25","08")</f>
        <v>08</v>
      </c>
      <c r="Q325" s="11" t="str">
        <f>IF(P325="25",'Débitmètres étalon'!$B$5,'Débitmètres étalon'!$B$4)</f>
        <v>X</v>
      </c>
      <c r="R325" s="11" t="str">
        <f>IF(P325="25",'Débitmètres étalon'!$D$5,'Débitmètres étalon'!$D$4)</f>
        <v>XXXXX1</v>
      </c>
      <c r="S325" s="11"/>
      <c r="T325" s="13"/>
    </row>
    <row r="326" spans="1:20" x14ac:dyDescent="0.25">
      <c r="A326" s="12"/>
      <c r="B326" s="11"/>
      <c r="C326" s="11"/>
      <c r="D326" s="11"/>
      <c r="E326" s="11"/>
      <c r="F326" s="11"/>
      <c r="G326" s="11"/>
      <c r="H326" s="11"/>
      <c r="I326" s="11"/>
      <c r="J326" s="11"/>
      <c r="K326" s="11"/>
      <c r="L326" s="11"/>
      <c r="M326" s="11"/>
      <c r="N326" s="11"/>
      <c r="O326" s="13">
        <f t="shared" si="10"/>
        <v>0</v>
      </c>
      <c r="P326" s="19" t="str">
        <f t="shared" si="11"/>
        <v>08</v>
      </c>
      <c r="Q326" s="11" t="str">
        <f>IF(P326="25",'Débitmètres étalon'!$B$5,'Débitmètres étalon'!$B$4)</f>
        <v>X</v>
      </c>
      <c r="R326" s="11" t="str">
        <f>IF(P326="25",'Débitmètres étalon'!$D$5,'Débitmètres étalon'!$D$4)</f>
        <v>XXXXX1</v>
      </c>
      <c r="S326" s="11"/>
      <c r="T326" s="13"/>
    </row>
    <row r="327" spans="1:20" x14ac:dyDescent="0.25">
      <c r="A327" s="12"/>
      <c r="B327" s="11"/>
      <c r="C327" s="11"/>
      <c r="D327" s="11"/>
      <c r="E327" s="11"/>
      <c r="F327" s="11"/>
      <c r="G327" s="11"/>
      <c r="H327" s="11"/>
      <c r="I327" s="11"/>
      <c r="J327" s="11"/>
      <c r="K327" s="11"/>
      <c r="L327" s="11"/>
      <c r="M327" s="11"/>
      <c r="N327" s="11"/>
      <c r="O327" s="13">
        <f t="shared" si="10"/>
        <v>0</v>
      </c>
      <c r="P327" s="19" t="str">
        <f t="shared" si="11"/>
        <v>08</v>
      </c>
      <c r="Q327" s="11" t="str">
        <f>IF(P327="25",'Débitmètres étalon'!$B$5,'Débitmètres étalon'!$B$4)</f>
        <v>X</v>
      </c>
      <c r="R327" s="11" t="str">
        <f>IF(P327="25",'Débitmètres étalon'!$D$5,'Débitmètres étalon'!$D$4)</f>
        <v>XXXXX1</v>
      </c>
      <c r="S327" s="11"/>
      <c r="T327" s="13"/>
    </row>
    <row r="328" spans="1:20" x14ac:dyDescent="0.25">
      <c r="A328" s="12"/>
      <c r="B328" s="11"/>
      <c r="C328" s="11"/>
      <c r="D328" s="11"/>
      <c r="E328" s="11"/>
      <c r="F328" s="11"/>
      <c r="G328" s="11"/>
      <c r="H328" s="11"/>
      <c r="I328" s="11"/>
      <c r="J328" s="11"/>
      <c r="K328" s="11"/>
      <c r="L328" s="11"/>
      <c r="M328" s="11"/>
      <c r="N328" s="11"/>
      <c r="O328" s="13">
        <f t="shared" si="10"/>
        <v>0</v>
      </c>
      <c r="P328" s="19" t="str">
        <f t="shared" si="11"/>
        <v>08</v>
      </c>
      <c r="Q328" s="11" t="str">
        <f>IF(P328="25",'Débitmètres étalon'!$B$5,'Débitmètres étalon'!$B$4)</f>
        <v>X</v>
      </c>
      <c r="R328" s="11" t="str">
        <f>IF(P328="25",'Débitmètres étalon'!$D$5,'Débitmètres étalon'!$D$4)</f>
        <v>XXXXX1</v>
      </c>
      <c r="S328" s="11"/>
      <c r="T328" s="13"/>
    </row>
    <row r="329" spans="1:20" x14ac:dyDescent="0.25">
      <c r="A329" s="12"/>
      <c r="B329" s="11"/>
      <c r="C329" s="11"/>
      <c r="D329" s="11"/>
      <c r="E329" s="11"/>
      <c r="F329" s="11"/>
      <c r="G329" s="11"/>
      <c r="H329" s="11"/>
      <c r="I329" s="11"/>
      <c r="J329" s="11"/>
      <c r="K329" s="11"/>
      <c r="L329" s="11"/>
      <c r="M329" s="11"/>
      <c r="N329" s="11"/>
      <c r="O329" s="13">
        <f t="shared" si="10"/>
        <v>0</v>
      </c>
      <c r="P329" s="19" t="str">
        <f t="shared" si="11"/>
        <v>08</v>
      </c>
      <c r="Q329" s="11" t="str">
        <f>IF(P329="25",'Débitmètres étalon'!$B$5,'Débitmètres étalon'!$B$4)</f>
        <v>X</v>
      </c>
      <c r="R329" s="11" t="str">
        <f>IF(P329="25",'Débitmètres étalon'!$D$5,'Débitmètres étalon'!$D$4)</f>
        <v>XXXXX1</v>
      </c>
      <c r="S329" s="11"/>
      <c r="T329" s="13"/>
    </row>
    <row r="330" spans="1:20" x14ac:dyDescent="0.25">
      <c r="A330" s="12"/>
      <c r="B330" s="11"/>
      <c r="C330" s="11"/>
      <c r="D330" s="11"/>
      <c r="E330" s="11"/>
      <c r="F330" s="11"/>
      <c r="G330" s="11"/>
      <c r="H330" s="11"/>
      <c r="I330" s="11"/>
      <c r="J330" s="11"/>
      <c r="K330" s="11"/>
      <c r="L330" s="11"/>
      <c r="M330" s="11"/>
      <c r="N330" s="11"/>
      <c r="O330" s="13">
        <f t="shared" si="10"/>
        <v>0</v>
      </c>
      <c r="P330" s="19" t="str">
        <f t="shared" si="11"/>
        <v>08</v>
      </c>
      <c r="Q330" s="11" t="str">
        <f>IF(P330="25",'Débitmètres étalon'!$B$5,'Débitmètres étalon'!$B$4)</f>
        <v>X</v>
      </c>
      <c r="R330" s="11" t="str">
        <f>IF(P330="25",'Débitmètres étalon'!$D$5,'Débitmètres étalon'!$D$4)</f>
        <v>XXXXX1</v>
      </c>
      <c r="S330" s="11"/>
      <c r="T330" s="13"/>
    </row>
    <row r="331" spans="1:20" x14ac:dyDescent="0.25">
      <c r="A331" s="12"/>
      <c r="B331" s="11"/>
      <c r="C331" s="11"/>
      <c r="D331" s="11"/>
      <c r="E331" s="11"/>
      <c r="F331" s="11"/>
      <c r="G331" s="11"/>
      <c r="H331" s="11"/>
      <c r="I331" s="11"/>
      <c r="J331" s="11"/>
      <c r="K331" s="11"/>
      <c r="L331" s="11"/>
      <c r="M331" s="11"/>
      <c r="N331" s="11"/>
      <c r="O331" s="13">
        <f t="shared" si="10"/>
        <v>0</v>
      </c>
      <c r="P331" s="19" t="str">
        <f t="shared" si="11"/>
        <v>08</v>
      </c>
      <c r="Q331" s="11" t="str">
        <f>IF(P331="25",'Débitmètres étalon'!$B$5,'Débitmètres étalon'!$B$4)</f>
        <v>X</v>
      </c>
      <c r="R331" s="11" t="str">
        <f>IF(P331="25",'Débitmètres étalon'!$D$5,'Débitmètres étalon'!$D$4)</f>
        <v>XXXXX1</v>
      </c>
      <c r="S331" s="11"/>
      <c r="T331" s="13"/>
    </row>
    <row r="332" spans="1:20" x14ac:dyDescent="0.25">
      <c r="A332" s="12"/>
      <c r="B332" s="11"/>
      <c r="C332" s="11"/>
      <c r="D332" s="11"/>
      <c r="E332" s="11"/>
      <c r="F332" s="11"/>
      <c r="G332" s="11"/>
      <c r="H332" s="11"/>
      <c r="I332" s="11"/>
      <c r="J332" s="11"/>
      <c r="K332" s="11"/>
      <c r="L332" s="11"/>
      <c r="M332" s="11"/>
      <c r="N332" s="11"/>
      <c r="O332" s="13">
        <f t="shared" si="10"/>
        <v>0</v>
      </c>
      <c r="P332" s="19" t="str">
        <f t="shared" si="11"/>
        <v>08</v>
      </c>
      <c r="Q332" s="11" t="str">
        <f>IF(P332="25",'Débitmètres étalon'!$B$5,'Débitmètres étalon'!$B$4)</f>
        <v>X</v>
      </c>
      <c r="R332" s="11" t="str">
        <f>IF(P332="25",'Débitmètres étalon'!$D$5,'Débitmètres étalon'!$D$4)</f>
        <v>XXXXX1</v>
      </c>
      <c r="S332" s="11"/>
      <c r="T332" s="13"/>
    </row>
    <row r="333" spans="1:20" x14ac:dyDescent="0.25">
      <c r="A333" s="12"/>
      <c r="B333" s="11"/>
      <c r="C333" s="11"/>
      <c r="D333" s="11"/>
      <c r="E333" s="11"/>
      <c r="F333" s="11"/>
      <c r="G333" s="11"/>
      <c r="H333" s="11"/>
      <c r="I333" s="11"/>
      <c r="J333" s="11"/>
      <c r="K333" s="11"/>
      <c r="L333" s="11"/>
      <c r="M333" s="11"/>
      <c r="N333" s="11"/>
      <c r="O333" s="13">
        <f t="shared" si="10"/>
        <v>0</v>
      </c>
      <c r="P333" s="19" t="str">
        <f t="shared" si="11"/>
        <v>08</v>
      </c>
      <c r="Q333" s="11" t="str">
        <f>IF(P333="25",'Débitmètres étalon'!$B$5,'Débitmètres étalon'!$B$4)</f>
        <v>X</v>
      </c>
      <c r="R333" s="11" t="str">
        <f>IF(P333="25",'Débitmètres étalon'!$D$5,'Débitmètres étalon'!$D$4)</f>
        <v>XXXXX1</v>
      </c>
      <c r="S333" s="11"/>
      <c r="T333" s="13"/>
    </row>
    <row r="334" spans="1:20" x14ac:dyDescent="0.25">
      <c r="A334" s="12"/>
      <c r="B334" s="11"/>
      <c r="C334" s="11"/>
      <c r="D334" s="11"/>
      <c r="E334" s="11"/>
      <c r="F334" s="11"/>
      <c r="G334" s="11"/>
      <c r="H334" s="11"/>
      <c r="I334" s="11"/>
      <c r="J334" s="11"/>
      <c r="K334" s="11"/>
      <c r="L334" s="11"/>
      <c r="M334" s="11"/>
      <c r="N334" s="11"/>
      <c r="O334" s="13">
        <f t="shared" si="10"/>
        <v>0</v>
      </c>
      <c r="P334" s="19" t="str">
        <f t="shared" si="11"/>
        <v>08</v>
      </c>
      <c r="Q334" s="11" t="str">
        <f>IF(P334="25",'Débitmètres étalon'!$B$5,'Débitmètres étalon'!$B$4)</f>
        <v>X</v>
      </c>
      <c r="R334" s="11" t="str">
        <f>IF(P334="25",'Débitmètres étalon'!$D$5,'Débitmètres étalon'!$D$4)</f>
        <v>XXXXX1</v>
      </c>
      <c r="S334" s="11"/>
      <c r="T334" s="13"/>
    </row>
    <row r="335" spans="1:20" x14ac:dyDescent="0.25">
      <c r="A335" s="12"/>
      <c r="B335" s="11"/>
      <c r="C335" s="11"/>
      <c r="D335" s="11"/>
      <c r="E335" s="11"/>
      <c r="F335" s="11"/>
      <c r="G335" s="11"/>
      <c r="H335" s="11"/>
      <c r="I335" s="11"/>
      <c r="J335" s="11"/>
      <c r="K335" s="11"/>
      <c r="L335" s="11"/>
      <c r="M335" s="11"/>
      <c r="N335" s="11"/>
      <c r="O335" s="13">
        <f t="shared" si="10"/>
        <v>0</v>
      </c>
      <c r="P335" s="19" t="str">
        <f t="shared" si="11"/>
        <v>08</v>
      </c>
      <c r="Q335" s="11" t="str">
        <f>IF(P335="25",'Débitmètres étalon'!$B$5,'Débitmètres étalon'!$B$4)</f>
        <v>X</v>
      </c>
      <c r="R335" s="11" t="str">
        <f>IF(P335="25",'Débitmètres étalon'!$D$5,'Débitmètres étalon'!$D$4)</f>
        <v>XXXXX1</v>
      </c>
      <c r="S335" s="11"/>
      <c r="T335" s="13"/>
    </row>
    <row r="336" spans="1:20" x14ac:dyDescent="0.25">
      <c r="A336" s="12"/>
      <c r="B336" s="11"/>
      <c r="C336" s="11"/>
      <c r="D336" s="11"/>
      <c r="E336" s="11"/>
      <c r="F336" s="11"/>
      <c r="G336" s="11"/>
      <c r="H336" s="11"/>
      <c r="I336" s="11"/>
      <c r="J336" s="11"/>
      <c r="K336" s="11"/>
      <c r="L336" s="11"/>
      <c r="M336" s="11"/>
      <c r="N336" s="11"/>
      <c r="O336" s="13">
        <f t="shared" si="10"/>
        <v>0</v>
      </c>
      <c r="P336" s="19" t="str">
        <f t="shared" si="11"/>
        <v>08</v>
      </c>
      <c r="Q336" s="11" t="str">
        <f>IF(P336="25",'Débitmètres étalon'!$B$5,'Débitmètres étalon'!$B$4)</f>
        <v>X</v>
      </c>
      <c r="R336" s="11" t="str">
        <f>IF(P336="25",'Débitmètres étalon'!$D$5,'Débitmètres étalon'!$D$4)</f>
        <v>XXXXX1</v>
      </c>
      <c r="S336" s="11"/>
      <c r="T336" s="13"/>
    </row>
    <row r="337" spans="1:20" x14ac:dyDescent="0.25">
      <c r="A337" s="12"/>
      <c r="B337" s="11"/>
      <c r="C337" s="11"/>
      <c r="D337" s="11"/>
      <c r="E337" s="11"/>
      <c r="F337" s="11"/>
      <c r="G337" s="11"/>
      <c r="H337" s="11"/>
      <c r="I337" s="11"/>
      <c r="J337" s="11"/>
      <c r="K337" s="11"/>
      <c r="L337" s="11"/>
      <c r="M337" s="11"/>
      <c r="N337" s="11"/>
      <c r="O337" s="13">
        <f t="shared" si="10"/>
        <v>0</v>
      </c>
      <c r="P337" s="19" t="str">
        <f t="shared" si="11"/>
        <v>08</v>
      </c>
      <c r="Q337" s="11" t="str">
        <f>IF(P337="25",'Débitmètres étalon'!$B$5,'Débitmètres étalon'!$B$4)</f>
        <v>X</v>
      </c>
      <c r="R337" s="11" t="str">
        <f>IF(P337="25",'Débitmètres étalon'!$D$5,'Débitmètres étalon'!$D$4)</f>
        <v>XXXXX1</v>
      </c>
      <c r="S337" s="11"/>
      <c r="T337" s="13"/>
    </row>
    <row r="338" spans="1:20" x14ac:dyDescent="0.25">
      <c r="A338" s="12"/>
      <c r="B338" s="11"/>
      <c r="C338" s="11"/>
      <c r="D338" s="11"/>
      <c r="E338" s="11"/>
      <c r="F338" s="11"/>
      <c r="G338" s="11"/>
      <c r="H338" s="11"/>
      <c r="I338" s="11"/>
      <c r="J338" s="11"/>
      <c r="K338" s="11"/>
      <c r="L338" s="11"/>
      <c r="M338" s="11"/>
      <c r="N338" s="11"/>
      <c r="O338" s="13">
        <f t="shared" si="10"/>
        <v>0</v>
      </c>
      <c r="P338" s="19" t="str">
        <f t="shared" si="11"/>
        <v>08</v>
      </c>
      <c r="Q338" s="11" t="str">
        <f>IF(P338="25",'Débitmètres étalon'!$B$5,'Débitmètres étalon'!$B$4)</f>
        <v>X</v>
      </c>
      <c r="R338" s="11" t="str">
        <f>IF(P338="25",'Débitmètres étalon'!$D$5,'Débitmètres étalon'!$D$4)</f>
        <v>XXXXX1</v>
      </c>
      <c r="S338" s="11"/>
      <c r="T338" s="13"/>
    </row>
    <row r="339" spans="1:20" x14ac:dyDescent="0.25">
      <c r="A339" s="12"/>
      <c r="B339" s="11"/>
      <c r="C339" s="11"/>
      <c r="D339" s="11"/>
      <c r="E339" s="11"/>
      <c r="F339" s="11"/>
      <c r="G339" s="11"/>
      <c r="H339" s="11"/>
      <c r="I339" s="11"/>
      <c r="J339" s="11"/>
      <c r="K339" s="11"/>
      <c r="L339" s="11"/>
      <c r="M339" s="11"/>
      <c r="N339" s="11"/>
      <c r="O339" s="13">
        <f t="shared" si="10"/>
        <v>0</v>
      </c>
      <c r="P339" s="19" t="str">
        <f t="shared" si="11"/>
        <v>08</v>
      </c>
      <c r="Q339" s="11" t="str">
        <f>IF(P339="25",'Débitmètres étalon'!$B$5,'Débitmètres étalon'!$B$4)</f>
        <v>X</v>
      </c>
      <c r="R339" s="11" t="str">
        <f>IF(P339="25",'Débitmètres étalon'!$D$5,'Débitmètres étalon'!$D$4)</f>
        <v>XXXXX1</v>
      </c>
      <c r="S339" s="11"/>
      <c r="T339" s="13"/>
    </row>
    <row r="340" spans="1:20" x14ac:dyDescent="0.25">
      <c r="A340" s="12"/>
      <c r="B340" s="11"/>
      <c r="C340" s="11"/>
      <c r="D340" s="11"/>
      <c r="E340" s="11"/>
      <c r="F340" s="11"/>
      <c r="G340" s="11"/>
      <c r="H340" s="11"/>
      <c r="I340" s="11"/>
      <c r="J340" s="11"/>
      <c r="K340" s="11"/>
      <c r="L340" s="11"/>
      <c r="M340" s="11"/>
      <c r="N340" s="11"/>
      <c r="O340" s="13">
        <f t="shared" si="10"/>
        <v>0</v>
      </c>
      <c r="P340" s="19" t="str">
        <f t="shared" si="11"/>
        <v>08</v>
      </c>
      <c r="Q340" s="11" t="str">
        <f>IF(P340="25",'Débitmètres étalon'!$B$5,'Débitmètres étalon'!$B$4)</f>
        <v>X</v>
      </c>
      <c r="R340" s="11" t="str">
        <f>IF(P340="25",'Débitmètres étalon'!$D$5,'Débitmètres étalon'!$D$4)</f>
        <v>XXXXX1</v>
      </c>
      <c r="S340" s="11"/>
      <c r="T340" s="13"/>
    </row>
    <row r="341" spans="1:20" x14ac:dyDescent="0.25">
      <c r="A341" s="12"/>
      <c r="B341" s="11"/>
      <c r="C341" s="11"/>
      <c r="D341" s="11"/>
      <c r="E341" s="11"/>
      <c r="F341" s="11"/>
      <c r="G341" s="11"/>
      <c r="H341" s="11"/>
      <c r="I341" s="11"/>
      <c r="J341" s="11"/>
      <c r="K341" s="11"/>
      <c r="L341" s="11"/>
      <c r="M341" s="11"/>
      <c r="N341" s="11"/>
      <c r="O341" s="13">
        <f t="shared" si="10"/>
        <v>0</v>
      </c>
      <c r="P341" s="19" t="str">
        <f t="shared" si="11"/>
        <v>08</v>
      </c>
      <c r="Q341" s="11" t="str">
        <f>IF(P341="25",'Débitmètres étalon'!$B$5,'Débitmètres étalon'!$B$4)</f>
        <v>X</v>
      </c>
      <c r="R341" s="11" t="str">
        <f>IF(P341="25",'Débitmètres étalon'!$D$5,'Débitmètres étalon'!$D$4)</f>
        <v>XXXXX1</v>
      </c>
      <c r="S341" s="11"/>
      <c r="T341" s="13"/>
    </row>
    <row r="342" spans="1:20" x14ac:dyDescent="0.25">
      <c r="A342" s="12"/>
      <c r="B342" s="11"/>
      <c r="C342" s="11"/>
      <c r="D342" s="11"/>
      <c r="E342" s="11"/>
      <c r="F342" s="11"/>
      <c r="G342" s="11"/>
      <c r="H342" s="11"/>
      <c r="I342" s="11"/>
      <c r="J342" s="11"/>
      <c r="K342" s="11"/>
      <c r="L342" s="11"/>
      <c r="M342" s="11"/>
      <c r="N342" s="11"/>
      <c r="O342" s="13">
        <f t="shared" si="10"/>
        <v>0</v>
      </c>
      <c r="P342" s="19" t="str">
        <f t="shared" si="11"/>
        <v>08</v>
      </c>
      <c r="Q342" s="11" t="str">
        <f>IF(P342="25",'Débitmètres étalon'!$B$5,'Débitmètres étalon'!$B$4)</f>
        <v>X</v>
      </c>
      <c r="R342" s="11" t="str">
        <f>IF(P342="25",'Débitmètres étalon'!$D$5,'Débitmètres étalon'!$D$4)</f>
        <v>XXXXX1</v>
      </c>
      <c r="S342" s="11"/>
      <c r="T342" s="13"/>
    </row>
    <row r="343" spans="1:20" x14ac:dyDescent="0.25">
      <c r="A343" s="12"/>
      <c r="B343" s="11"/>
      <c r="C343" s="11"/>
      <c r="D343" s="11"/>
      <c r="E343" s="11"/>
      <c r="F343" s="11"/>
      <c r="G343" s="11"/>
      <c r="H343" s="11"/>
      <c r="I343" s="11"/>
      <c r="J343" s="11"/>
      <c r="K343" s="11"/>
      <c r="L343" s="11"/>
      <c r="M343" s="11"/>
      <c r="N343" s="11"/>
      <c r="O343" s="13">
        <f t="shared" si="10"/>
        <v>0</v>
      </c>
      <c r="P343" s="19" t="str">
        <f t="shared" si="11"/>
        <v>08</v>
      </c>
      <c r="Q343" s="11" t="str">
        <f>IF(P343="25",'Débitmètres étalon'!$B$5,'Débitmètres étalon'!$B$4)</f>
        <v>X</v>
      </c>
      <c r="R343" s="11" t="str">
        <f>IF(P343="25",'Débitmètres étalon'!$D$5,'Débitmètres étalon'!$D$4)</f>
        <v>XXXXX1</v>
      </c>
      <c r="S343" s="11"/>
      <c r="T343" s="13"/>
    </row>
    <row r="344" spans="1:20" x14ac:dyDescent="0.25">
      <c r="A344" s="12"/>
      <c r="B344" s="11"/>
      <c r="C344" s="11"/>
      <c r="D344" s="11"/>
      <c r="E344" s="11"/>
      <c r="F344" s="11"/>
      <c r="G344" s="11"/>
      <c r="H344" s="11"/>
      <c r="I344" s="11"/>
      <c r="J344" s="11"/>
      <c r="K344" s="11"/>
      <c r="L344" s="11"/>
      <c r="M344" s="11"/>
      <c r="N344" s="11"/>
      <c r="O344" s="13">
        <f t="shared" si="10"/>
        <v>0</v>
      </c>
      <c r="P344" s="19" t="str">
        <f t="shared" si="11"/>
        <v>08</v>
      </c>
      <c r="Q344" s="11" t="str">
        <f>IF(P344="25",'Débitmètres étalon'!$B$5,'Débitmètres étalon'!$B$4)</f>
        <v>X</v>
      </c>
      <c r="R344" s="11" t="str">
        <f>IF(P344="25",'Débitmètres étalon'!$D$5,'Débitmètres étalon'!$D$4)</f>
        <v>XXXXX1</v>
      </c>
      <c r="S344" s="11"/>
      <c r="T344" s="13"/>
    </row>
    <row r="345" spans="1:20" x14ac:dyDescent="0.25">
      <c r="A345" s="12"/>
      <c r="B345" s="11"/>
      <c r="C345" s="11"/>
      <c r="D345" s="11"/>
      <c r="E345" s="11"/>
      <c r="F345" s="11"/>
      <c r="G345" s="11"/>
      <c r="H345" s="11"/>
      <c r="I345" s="11"/>
      <c r="J345" s="11"/>
      <c r="K345" s="11"/>
      <c r="L345" s="11"/>
      <c r="M345" s="11"/>
      <c r="N345" s="11"/>
      <c r="O345" s="13">
        <f t="shared" si="10"/>
        <v>0</v>
      </c>
      <c r="P345" s="19" t="str">
        <f t="shared" si="11"/>
        <v>08</v>
      </c>
      <c r="Q345" s="11" t="str">
        <f>IF(P345="25",'Débitmètres étalon'!$B$5,'Débitmètres étalon'!$B$4)</f>
        <v>X</v>
      </c>
      <c r="R345" s="11" t="str">
        <f>IF(P345="25",'Débitmètres étalon'!$D$5,'Débitmètres étalon'!$D$4)</f>
        <v>XXXXX1</v>
      </c>
      <c r="S345" s="11"/>
      <c r="T345" s="13"/>
    </row>
    <row r="346" spans="1:20" x14ac:dyDescent="0.25">
      <c r="A346" s="12"/>
      <c r="B346" s="11"/>
      <c r="C346" s="11"/>
      <c r="D346" s="11"/>
      <c r="E346" s="11"/>
      <c r="F346" s="11"/>
      <c r="G346" s="11"/>
      <c r="H346" s="11"/>
      <c r="I346" s="11"/>
      <c r="J346" s="11"/>
      <c r="K346" s="11"/>
      <c r="L346" s="11"/>
      <c r="M346" s="11"/>
      <c r="N346" s="11"/>
      <c r="O346" s="13">
        <f t="shared" si="10"/>
        <v>0</v>
      </c>
      <c r="P346" s="19" t="str">
        <f t="shared" si="11"/>
        <v>08</v>
      </c>
      <c r="Q346" s="11" t="str">
        <f>IF(P346="25",'Débitmètres étalon'!$B$5,'Débitmètres étalon'!$B$4)</f>
        <v>X</v>
      </c>
      <c r="R346" s="11" t="str">
        <f>IF(P346="25",'Débitmètres étalon'!$D$5,'Débitmètres étalon'!$D$4)</f>
        <v>XXXXX1</v>
      </c>
      <c r="S346" s="11"/>
      <c r="T346" s="13"/>
    </row>
    <row r="347" spans="1:20" x14ac:dyDescent="0.25">
      <c r="A347" s="12"/>
      <c r="B347" s="11"/>
      <c r="C347" s="11"/>
      <c r="D347" s="11"/>
      <c r="E347" s="11"/>
      <c r="F347" s="11"/>
      <c r="G347" s="11"/>
      <c r="H347" s="11"/>
      <c r="I347" s="11"/>
      <c r="J347" s="11"/>
      <c r="K347" s="11"/>
      <c r="L347" s="11"/>
      <c r="M347" s="11"/>
      <c r="N347" s="11"/>
      <c r="O347" s="13">
        <f t="shared" si="10"/>
        <v>0</v>
      </c>
      <c r="P347" s="19" t="str">
        <f t="shared" si="11"/>
        <v>08</v>
      </c>
      <c r="Q347" s="11" t="str">
        <f>IF(P347="25",'Débitmètres étalon'!$B$5,'Débitmètres étalon'!$B$4)</f>
        <v>X</v>
      </c>
      <c r="R347" s="11" t="str">
        <f>IF(P347="25",'Débitmètres étalon'!$D$5,'Débitmètres étalon'!$D$4)</f>
        <v>XXXXX1</v>
      </c>
      <c r="S347" s="11"/>
      <c r="T347" s="13"/>
    </row>
    <row r="348" spans="1:20" x14ac:dyDescent="0.25">
      <c r="A348" s="12"/>
      <c r="B348" s="11"/>
      <c r="C348" s="11"/>
      <c r="D348" s="11"/>
      <c r="E348" s="11"/>
      <c r="F348" s="11"/>
      <c r="G348" s="11"/>
      <c r="H348" s="11"/>
      <c r="I348" s="11"/>
      <c r="J348" s="11"/>
      <c r="K348" s="11"/>
      <c r="L348" s="11"/>
      <c r="M348" s="11"/>
      <c r="N348" s="11"/>
      <c r="O348" s="13">
        <f t="shared" si="10"/>
        <v>0</v>
      </c>
      <c r="P348" s="19" t="str">
        <f t="shared" si="11"/>
        <v>08</v>
      </c>
      <c r="Q348" s="11" t="str">
        <f>IF(P348="25",'Débitmètres étalon'!$B$5,'Débitmètres étalon'!$B$4)</f>
        <v>X</v>
      </c>
      <c r="R348" s="11" t="str">
        <f>IF(P348="25",'Débitmètres étalon'!$D$5,'Débitmètres étalon'!$D$4)</f>
        <v>XXXXX1</v>
      </c>
      <c r="S348" s="11"/>
      <c r="T348" s="13"/>
    </row>
    <row r="349" spans="1:20" x14ac:dyDescent="0.25">
      <c r="A349" s="12"/>
      <c r="B349" s="11"/>
      <c r="C349" s="11"/>
      <c r="D349" s="11"/>
      <c r="E349" s="11"/>
      <c r="F349" s="11"/>
      <c r="G349" s="11"/>
      <c r="H349" s="11"/>
      <c r="I349" s="11"/>
      <c r="J349" s="11"/>
      <c r="K349" s="11"/>
      <c r="L349" s="11"/>
      <c r="M349" s="11"/>
      <c r="N349" s="11"/>
      <c r="O349" s="13">
        <f t="shared" si="10"/>
        <v>0</v>
      </c>
      <c r="P349" s="19" t="str">
        <f t="shared" si="11"/>
        <v>08</v>
      </c>
      <c r="Q349" s="11" t="str">
        <f>IF(P349="25",'Débitmètres étalon'!$B$5,'Débitmètres étalon'!$B$4)</f>
        <v>X</v>
      </c>
      <c r="R349" s="11" t="str">
        <f>IF(P349="25",'Débitmètres étalon'!$D$5,'Débitmètres étalon'!$D$4)</f>
        <v>XXXXX1</v>
      </c>
      <c r="S349" s="11"/>
      <c r="T349" s="13"/>
    </row>
    <row r="350" spans="1:20" x14ac:dyDescent="0.25">
      <c r="A350" s="12"/>
      <c r="B350" s="11"/>
      <c r="C350" s="11"/>
      <c r="D350" s="11"/>
      <c r="E350" s="11"/>
      <c r="F350" s="11"/>
      <c r="G350" s="11"/>
      <c r="H350" s="11"/>
      <c r="I350" s="11"/>
      <c r="J350" s="11"/>
      <c r="K350" s="11"/>
      <c r="L350" s="11"/>
      <c r="M350" s="11"/>
      <c r="N350" s="11"/>
      <c r="O350" s="13">
        <f t="shared" si="10"/>
        <v>0</v>
      </c>
      <c r="P350" s="19" t="str">
        <f t="shared" si="11"/>
        <v>08</v>
      </c>
      <c r="Q350" s="11" t="str">
        <f>IF(P350="25",'Débitmètres étalon'!$B$5,'Débitmètres étalon'!$B$4)</f>
        <v>X</v>
      </c>
      <c r="R350" s="11" t="str">
        <f>IF(P350="25",'Débitmètres étalon'!$D$5,'Débitmètres étalon'!$D$4)</f>
        <v>XXXXX1</v>
      </c>
      <c r="S350" s="11"/>
      <c r="T350" s="13"/>
    </row>
    <row r="351" spans="1:20" x14ac:dyDescent="0.25">
      <c r="A351" s="12"/>
      <c r="B351" s="11"/>
      <c r="C351" s="11"/>
      <c r="D351" s="11"/>
      <c r="E351" s="11"/>
      <c r="F351" s="11"/>
      <c r="G351" s="11"/>
      <c r="H351" s="11"/>
      <c r="I351" s="11"/>
      <c r="J351" s="11"/>
      <c r="K351" s="11"/>
      <c r="L351" s="11"/>
      <c r="M351" s="11"/>
      <c r="N351" s="11"/>
      <c r="O351" s="13">
        <f t="shared" si="10"/>
        <v>0</v>
      </c>
      <c r="P351" s="19" t="str">
        <f t="shared" si="11"/>
        <v>08</v>
      </c>
      <c r="Q351" s="11" t="str">
        <f>IF(P351="25",'Débitmètres étalon'!$B$5,'Débitmètres étalon'!$B$4)</f>
        <v>X</v>
      </c>
      <c r="R351" s="11" t="str">
        <f>IF(P351="25",'Débitmètres étalon'!$D$5,'Débitmètres étalon'!$D$4)</f>
        <v>XXXXX1</v>
      </c>
      <c r="S351" s="11"/>
      <c r="T351" s="13"/>
    </row>
    <row r="352" spans="1:20" x14ac:dyDescent="0.25">
      <c r="A352" s="12"/>
      <c r="B352" s="11"/>
      <c r="C352" s="11"/>
      <c r="D352" s="11"/>
      <c r="E352" s="11"/>
      <c r="F352" s="11"/>
      <c r="G352" s="11"/>
      <c r="H352" s="11"/>
      <c r="I352" s="11"/>
      <c r="J352" s="11"/>
      <c r="K352" s="11"/>
      <c r="L352" s="11"/>
      <c r="M352" s="11"/>
      <c r="N352" s="11"/>
      <c r="O352" s="13">
        <f t="shared" si="10"/>
        <v>0</v>
      </c>
      <c r="P352" s="19" t="str">
        <f t="shared" si="11"/>
        <v>08</v>
      </c>
      <c r="Q352" s="11" t="str">
        <f>IF(P352="25",'Débitmètres étalon'!$B$5,'Débitmètres étalon'!$B$4)</f>
        <v>X</v>
      </c>
      <c r="R352" s="11" t="str">
        <f>IF(P352="25",'Débitmètres étalon'!$D$5,'Débitmètres étalon'!$D$4)</f>
        <v>XXXXX1</v>
      </c>
      <c r="S352" s="11"/>
      <c r="T352" s="13"/>
    </row>
    <row r="353" spans="1:20" x14ac:dyDescent="0.25">
      <c r="A353" s="12"/>
      <c r="B353" s="11"/>
      <c r="C353" s="11"/>
      <c r="D353" s="11"/>
      <c r="E353" s="11"/>
      <c r="F353" s="11"/>
      <c r="G353" s="11"/>
      <c r="H353" s="11"/>
      <c r="I353" s="11"/>
      <c r="J353" s="11"/>
      <c r="K353" s="11"/>
      <c r="L353" s="11"/>
      <c r="M353" s="11"/>
      <c r="N353" s="11"/>
      <c r="O353" s="13">
        <f t="shared" si="10"/>
        <v>0</v>
      </c>
      <c r="P353" s="19" t="str">
        <f t="shared" si="11"/>
        <v>08</v>
      </c>
      <c r="Q353" s="11" t="str">
        <f>IF(P353="25",'Débitmètres étalon'!$B$5,'Débitmètres étalon'!$B$4)</f>
        <v>X</v>
      </c>
      <c r="R353" s="11" t="str">
        <f>IF(P353="25",'Débitmètres étalon'!$D$5,'Débitmètres étalon'!$D$4)</f>
        <v>XXXXX1</v>
      </c>
      <c r="S353" s="11"/>
      <c r="T353" s="13"/>
    </row>
    <row r="354" spans="1:20" x14ac:dyDescent="0.25">
      <c r="A354" s="12"/>
      <c r="B354" s="11"/>
      <c r="C354" s="11"/>
      <c r="D354" s="11"/>
      <c r="E354" s="11"/>
      <c r="F354" s="11"/>
      <c r="G354" s="11"/>
      <c r="H354" s="11"/>
      <c r="I354" s="11"/>
      <c r="J354" s="11"/>
      <c r="K354" s="11"/>
      <c r="L354" s="11"/>
      <c r="M354" s="11"/>
      <c r="N354" s="11"/>
      <c r="O354" s="13">
        <f t="shared" si="10"/>
        <v>0</v>
      </c>
      <c r="P354" s="19" t="str">
        <f t="shared" si="11"/>
        <v>08</v>
      </c>
      <c r="Q354" s="11" t="str">
        <f>IF(P354="25",'Débitmètres étalon'!$B$5,'Débitmètres étalon'!$B$4)</f>
        <v>X</v>
      </c>
      <c r="R354" s="11" t="str">
        <f>IF(P354="25",'Débitmètres étalon'!$D$5,'Débitmètres étalon'!$D$4)</f>
        <v>XXXXX1</v>
      </c>
      <c r="S354" s="11"/>
      <c r="T354" s="13"/>
    </row>
    <row r="355" spans="1:20" x14ac:dyDescent="0.25">
      <c r="A355" s="12"/>
      <c r="B355" s="11"/>
      <c r="C355" s="11"/>
      <c r="D355" s="11"/>
      <c r="E355" s="11"/>
      <c r="F355" s="11"/>
      <c r="G355" s="11"/>
      <c r="H355" s="11"/>
      <c r="I355" s="11"/>
      <c r="J355" s="11"/>
      <c r="K355" s="11"/>
      <c r="L355" s="11"/>
      <c r="M355" s="11"/>
      <c r="N355" s="11"/>
      <c r="O355" s="13">
        <f t="shared" si="10"/>
        <v>0</v>
      </c>
      <c r="P355" s="19" t="str">
        <f t="shared" si="11"/>
        <v>08</v>
      </c>
      <c r="Q355" s="11" t="str">
        <f>IF(P355="25",'Débitmètres étalon'!$B$5,'Débitmètres étalon'!$B$4)</f>
        <v>X</v>
      </c>
      <c r="R355" s="11" t="str">
        <f>IF(P355="25",'Débitmètres étalon'!$D$5,'Débitmètres étalon'!$D$4)</f>
        <v>XXXXX1</v>
      </c>
      <c r="S355" s="11"/>
      <c r="T355" s="13"/>
    </row>
    <row r="356" spans="1:20" x14ac:dyDescent="0.25">
      <c r="A356" s="12"/>
      <c r="B356" s="11"/>
      <c r="C356" s="11"/>
      <c r="D356" s="11"/>
      <c r="E356" s="11"/>
      <c r="F356" s="11"/>
      <c r="G356" s="11"/>
      <c r="H356" s="11"/>
      <c r="I356" s="11"/>
      <c r="J356" s="11"/>
      <c r="K356" s="11"/>
      <c r="L356" s="11"/>
      <c r="M356" s="11"/>
      <c r="N356" s="11"/>
      <c r="O356" s="13">
        <f t="shared" ref="O356:O419" si="12">K356/10</f>
        <v>0</v>
      </c>
      <c r="P356" s="19" t="str">
        <f t="shared" si="11"/>
        <v>08</v>
      </c>
      <c r="Q356" s="11" t="str">
        <f>IF(P356="25",'Débitmètres étalon'!$B$5,'Débitmètres étalon'!$B$4)</f>
        <v>X</v>
      </c>
      <c r="R356" s="11" t="str">
        <f>IF(P356="25",'Débitmètres étalon'!$D$5,'Débitmètres étalon'!$D$4)</f>
        <v>XXXXX1</v>
      </c>
      <c r="S356" s="11"/>
      <c r="T356" s="13"/>
    </row>
    <row r="357" spans="1:20" x14ac:dyDescent="0.25">
      <c r="A357" s="12"/>
      <c r="B357" s="11"/>
      <c r="C357" s="11"/>
      <c r="D357" s="11"/>
      <c r="E357" s="11"/>
      <c r="F357" s="11"/>
      <c r="G357" s="11"/>
      <c r="H357" s="11"/>
      <c r="I357" s="11"/>
      <c r="J357" s="11"/>
      <c r="K357" s="11"/>
      <c r="L357" s="11"/>
      <c r="M357" s="11"/>
      <c r="N357" s="11"/>
      <c r="O357" s="13">
        <f t="shared" si="12"/>
        <v>0</v>
      </c>
      <c r="P357" s="19" t="str">
        <f t="shared" si="11"/>
        <v>08</v>
      </c>
      <c r="Q357" s="11" t="str">
        <f>IF(P357="25",'Débitmètres étalon'!$B$5,'Débitmètres étalon'!$B$4)</f>
        <v>X</v>
      </c>
      <c r="R357" s="11" t="str">
        <f>IF(P357="25",'Débitmètres étalon'!$D$5,'Débitmètres étalon'!$D$4)</f>
        <v>XXXXX1</v>
      </c>
      <c r="S357" s="11"/>
      <c r="T357" s="13"/>
    </row>
    <row r="358" spans="1:20" x14ac:dyDescent="0.25">
      <c r="A358" s="12"/>
      <c r="B358" s="11"/>
      <c r="C358" s="11"/>
      <c r="D358" s="11"/>
      <c r="E358" s="11"/>
      <c r="F358" s="11"/>
      <c r="G358" s="11"/>
      <c r="H358" s="11"/>
      <c r="I358" s="11"/>
      <c r="J358" s="11"/>
      <c r="K358" s="11"/>
      <c r="L358" s="11"/>
      <c r="M358" s="11"/>
      <c r="N358" s="11"/>
      <c r="O358" s="13">
        <f t="shared" si="12"/>
        <v>0</v>
      </c>
      <c r="P358" s="19" t="str">
        <f t="shared" si="11"/>
        <v>08</v>
      </c>
      <c r="Q358" s="11" t="str">
        <f>IF(P358="25",'Débitmètres étalon'!$B$5,'Débitmètres étalon'!$B$4)</f>
        <v>X</v>
      </c>
      <c r="R358" s="11" t="str">
        <f>IF(P358="25",'Débitmètres étalon'!$D$5,'Débitmètres étalon'!$D$4)</f>
        <v>XXXXX1</v>
      </c>
      <c r="S358" s="11"/>
      <c r="T358" s="13"/>
    </row>
    <row r="359" spans="1:20" x14ac:dyDescent="0.25">
      <c r="A359" s="12"/>
      <c r="B359" s="11"/>
      <c r="C359" s="11"/>
      <c r="D359" s="11"/>
      <c r="E359" s="11"/>
      <c r="F359" s="11"/>
      <c r="G359" s="11"/>
      <c r="H359" s="11"/>
      <c r="I359" s="11"/>
      <c r="J359" s="11"/>
      <c r="K359" s="11"/>
      <c r="L359" s="11"/>
      <c r="M359" s="11"/>
      <c r="N359" s="11"/>
      <c r="O359" s="13">
        <f t="shared" si="12"/>
        <v>0</v>
      </c>
      <c r="P359" s="19" t="str">
        <f t="shared" si="11"/>
        <v>08</v>
      </c>
      <c r="Q359" s="11" t="str">
        <f>IF(P359="25",'Débitmètres étalon'!$B$5,'Débitmètres étalon'!$B$4)</f>
        <v>X</v>
      </c>
      <c r="R359" s="11" t="str">
        <f>IF(P359="25",'Débitmètres étalon'!$D$5,'Débitmètres étalon'!$D$4)</f>
        <v>XXXXX1</v>
      </c>
      <c r="S359" s="11"/>
      <c r="T359" s="13"/>
    </row>
    <row r="360" spans="1:20" x14ac:dyDescent="0.25">
      <c r="A360" s="12"/>
      <c r="B360" s="11"/>
      <c r="C360" s="11"/>
      <c r="D360" s="11"/>
      <c r="E360" s="11"/>
      <c r="F360" s="11"/>
      <c r="G360" s="11"/>
      <c r="H360" s="11"/>
      <c r="I360" s="11"/>
      <c r="J360" s="11"/>
      <c r="K360" s="11"/>
      <c r="L360" s="11"/>
      <c r="M360" s="11"/>
      <c r="N360" s="11"/>
      <c r="O360" s="13">
        <f t="shared" si="12"/>
        <v>0</v>
      </c>
      <c r="P360" s="19" t="str">
        <f t="shared" si="11"/>
        <v>08</v>
      </c>
      <c r="Q360" s="11" t="str">
        <f>IF(P360="25",'Débitmètres étalon'!$B$5,'Débitmètres étalon'!$B$4)</f>
        <v>X</v>
      </c>
      <c r="R360" s="11" t="str">
        <f>IF(P360="25",'Débitmètres étalon'!$D$5,'Débitmètres étalon'!$D$4)</f>
        <v>XXXXX1</v>
      </c>
      <c r="S360" s="11"/>
      <c r="T360" s="13"/>
    </row>
    <row r="361" spans="1:20" x14ac:dyDescent="0.25">
      <c r="A361" s="12"/>
      <c r="B361" s="11"/>
      <c r="C361" s="11"/>
      <c r="D361" s="11"/>
      <c r="E361" s="11"/>
      <c r="F361" s="11"/>
      <c r="G361" s="11"/>
      <c r="H361" s="11"/>
      <c r="I361" s="11"/>
      <c r="J361" s="11"/>
      <c r="K361" s="11"/>
      <c r="L361" s="11"/>
      <c r="M361" s="11"/>
      <c r="N361" s="11"/>
      <c r="O361" s="13">
        <f t="shared" si="12"/>
        <v>0</v>
      </c>
      <c r="P361" s="19" t="str">
        <f t="shared" si="11"/>
        <v>08</v>
      </c>
      <c r="Q361" s="11" t="str">
        <f>IF(P361="25",'Débitmètres étalon'!$B$5,'Débitmètres étalon'!$B$4)</f>
        <v>X</v>
      </c>
      <c r="R361" s="11" t="str">
        <f>IF(P361="25",'Débitmètres étalon'!$D$5,'Débitmètres étalon'!$D$4)</f>
        <v>XXXXX1</v>
      </c>
      <c r="S361" s="11"/>
      <c r="T361" s="13"/>
    </row>
    <row r="362" spans="1:20" x14ac:dyDescent="0.25">
      <c r="A362" s="12"/>
      <c r="B362" s="11"/>
      <c r="C362" s="11"/>
      <c r="D362" s="11"/>
      <c r="E362" s="11"/>
      <c r="F362" s="11"/>
      <c r="G362" s="11"/>
      <c r="H362" s="11"/>
      <c r="I362" s="11"/>
      <c r="J362" s="11"/>
      <c r="K362" s="11"/>
      <c r="L362" s="11"/>
      <c r="M362" s="11"/>
      <c r="N362" s="11"/>
      <c r="O362" s="13">
        <f t="shared" si="12"/>
        <v>0</v>
      </c>
      <c r="P362" s="19" t="str">
        <f t="shared" si="11"/>
        <v>08</v>
      </c>
      <c r="Q362" s="11" t="str">
        <f>IF(P362="25",'Débitmètres étalon'!$B$5,'Débitmètres étalon'!$B$4)</f>
        <v>X</v>
      </c>
      <c r="R362" s="11" t="str">
        <f>IF(P362="25",'Débitmètres étalon'!$D$5,'Débitmètres étalon'!$D$4)</f>
        <v>XXXXX1</v>
      </c>
      <c r="S362" s="11"/>
      <c r="T362" s="13"/>
    </row>
    <row r="363" spans="1:20" x14ac:dyDescent="0.25">
      <c r="A363" s="12"/>
      <c r="B363" s="11"/>
      <c r="C363" s="11"/>
      <c r="D363" s="11"/>
      <c r="E363" s="11"/>
      <c r="F363" s="11"/>
      <c r="G363" s="11"/>
      <c r="H363" s="11"/>
      <c r="I363" s="11"/>
      <c r="J363" s="11"/>
      <c r="K363" s="11"/>
      <c r="L363" s="11"/>
      <c r="M363" s="11"/>
      <c r="N363" s="11"/>
      <c r="O363" s="13">
        <f t="shared" si="12"/>
        <v>0</v>
      </c>
      <c r="P363" s="19" t="str">
        <f t="shared" si="11"/>
        <v>08</v>
      </c>
      <c r="Q363" s="11" t="str">
        <f>IF(P363="25",'Débitmètres étalon'!$B$5,'Débitmètres étalon'!$B$4)</f>
        <v>X</v>
      </c>
      <c r="R363" s="11" t="str">
        <f>IF(P363="25",'Débitmètres étalon'!$D$5,'Débitmètres étalon'!$D$4)</f>
        <v>XXXXX1</v>
      </c>
      <c r="S363" s="11"/>
      <c r="T363" s="13"/>
    </row>
    <row r="364" spans="1:20" x14ac:dyDescent="0.25">
      <c r="A364" s="12"/>
      <c r="B364" s="11"/>
      <c r="C364" s="11"/>
      <c r="D364" s="11"/>
      <c r="E364" s="11"/>
      <c r="F364" s="11"/>
      <c r="G364" s="11"/>
      <c r="H364" s="11"/>
      <c r="I364" s="11"/>
      <c r="J364" s="11"/>
      <c r="K364" s="11"/>
      <c r="L364" s="11"/>
      <c r="M364" s="11"/>
      <c r="N364" s="11"/>
      <c r="O364" s="13">
        <f t="shared" si="12"/>
        <v>0</v>
      </c>
      <c r="P364" s="19" t="str">
        <f t="shared" si="11"/>
        <v>08</v>
      </c>
      <c r="Q364" s="11" t="str">
        <f>IF(P364="25",'Débitmètres étalon'!$B$5,'Débitmètres étalon'!$B$4)</f>
        <v>X</v>
      </c>
      <c r="R364" s="11" t="str">
        <f>IF(P364="25",'Débitmètres étalon'!$D$5,'Débitmètres étalon'!$D$4)</f>
        <v>XXXXX1</v>
      </c>
      <c r="S364" s="11"/>
      <c r="T364" s="13"/>
    </row>
    <row r="365" spans="1:20" x14ac:dyDescent="0.25">
      <c r="A365" s="12"/>
      <c r="B365" s="11"/>
      <c r="C365" s="11"/>
      <c r="D365" s="11"/>
      <c r="E365" s="11"/>
      <c r="F365" s="11"/>
      <c r="G365" s="11"/>
      <c r="H365" s="11"/>
      <c r="I365" s="11"/>
      <c r="J365" s="11"/>
      <c r="K365" s="11"/>
      <c r="L365" s="11"/>
      <c r="M365" s="11"/>
      <c r="N365" s="11"/>
      <c r="O365" s="13">
        <f t="shared" si="12"/>
        <v>0</v>
      </c>
      <c r="P365" s="19" t="str">
        <f t="shared" si="11"/>
        <v>08</v>
      </c>
      <c r="Q365" s="11" t="str">
        <f>IF(P365="25",'Débitmètres étalon'!$B$5,'Débitmètres étalon'!$B$4)</f>
        <v>X</v>
      </c>
      <c r="R365" s="11" t="str">
        <f>IF(P365="25",'Débitmètres étalon'!$D$5,'Débitmètres étalon'!$D$4)</f>
        <v>XXXXX1</v>
      </c>
      <c r="S365" s="11"/>
      <c r="T365" s="13"/>
    </row>
    <row r="366" spans="1:20" x14ac:dyDescent="0.25">
      <c r="A366" s="12"/>
      <c r="B366" s="11"/>
      <c r="C366" s="11"/>
      <c r="D366" s="11"/>
      <c r="E366" s="11"/>
      <c r="F366" s="11"/>
      <c r="G366" s="11"/>
      <c r="H366" s="11"/>
      <c r="I366" s="11"/>
      <c r="J366" s="11"/>
      <c r="K366" s="11"/>
      <c r="L366" s="11"/>
      <c r="M366" s="11"/>
      <c r="N366" s="11"/>
      <c r="O366" s="13">
        <f t="shared" si="12"/>
        <v>0</v>
      </c>
      <c r="P366" s="19" t="str">
        <f t="shared" si="11"/>
        <v>08</v>
      </c>
      <c r="Q366" s="11" t="str">
        <f>IF(P366="25",'Débitmètres étalon'!$B$5,'Débitmètres étalon'!$B$4)</f>
        <v>X</v>
      </c>
      <c r="R366" s="11" t="str">
        <f>IF(P366="25",'Débitmètres étalon'!$D$5,'Débitmètres étalon'!$D$4)</f>
        <v>XXXXX1</v>
      </c>
      <c r="S366" s="11"/>
      <c r="T366" s="13"/>
    </row>
    <row r="367" spans="1:20" x14ac:dyDescent="0.25">
      <c r="A367" s="12"/>
      <c r="B367" s="11"/>
      <c r="C367" s="11"/>
      <c r="D367" s="11"/>
      <c r="E367" s="11"/>
      <c r="F367" s="11"/>
      <c r="G367" s="11"/>
      <c r="H367" s="11"/>
      <c r="I367" s="11"/>
      <c r="J367" s="11"/>
      <c r="K367" s="11"/>
      <c r="L367" s="11"/>
      <c r="M367" s="11"/>
      <c r="N367" s="11"/>
      <c r="O367" s="13">
        <f t="shared" si="12"/>
        <v>0</v>
      </c>
      <c r="P367" s="19" t="str">
        <f t="shared" si="11"/>
        <v>08</v>
      </c>
      <c r="Q367" s="11" t="str">
        <f>IF(P367="25",'Débitmètres étalon'!$B$5,'Débitmètres étalon'!$B$4)</f>
        <v>X</v>
      </c>
      <c r="R367" s="11" t="str">
        <f>IF(P367="25",'Débitmètres étalon'!$D$5,'Débitmètres étalon'!$D$4)</f>
        <v>XXXXX1</v>
      </c>
      <c r="S367" s="11"/>
      <c r="T367" s="13"/>
    </row>
    <row r="368" spans="1:20" x14ac:dyDescent="0.25">
      <c r="A368" s="12"/>
      <c r="B368" s="11"/>
      <c r="C368" s="11"/>
      <c r="D368" s="11"/>
      <c r="E368" s="11"/>
      <c r="F368" s="11"/>
      <c r="G368" s="11"/>
      <c r="H368" s="11"/>
      <c r="I368" s="11"/>
      <c r="J368" s="11"/>
      <c r="K368" s="11"/>
      <c r="L368" s="11"/>
      <c r="M368" s="11"/>
      <c r="N368" s="11"/>
      <c r="O368" s="13">
        <f t="shared" si="12"/>
        <v>0</v>
      </c>
      <c r="P368" s="19" t="str">
        <f t="shared" si="11"/>
        <v>08</v>
      </c>
      <c r="Q368" s="11" t="str">
        <f>IF(P368="25",'Débitmètres étalon'!$B$5,'Débitmètres étalon'!$B$4)</f>
        <v>X</v>
      </c>
      <c r="R368" s="11" t="str">
        <f>IF(P368="25",'Débitmètres étalon'!$D$5,'Débitmètres étalon'!$D$4)</f>
        <v>XXXXX1</v>
      </c>
      <c r="S368" s="11"/>
      <c r="T368" s="13"/>
    </row>
    <row r="369" spans="1:20" x14ac:dyDescent="0.25">
      <c r="A369" s="12"/>
      <c r="B369" s="11"/>
      <c r="C369" s="11"/>
      <c r="D369" s="11"/>
      <c r="E369" s="11"/>
      <c r="F369" s="11"/>
      <c r="G369" s="11"/>
      <c r="H369" s="11"/>
      <c r="I369" s="11"/>
      <c r="J369" s="11"/>
      <c r="K369" s="11"/>
      <c r="L369" s="11"/>
      <c r="M369" s="11"/>
      <c r="N369" s="11"/>
      <c r="O369" s="13">
        <f t="shared" si="12"/>
        <v>0</v>
      </c>
      <c r="P369" s="19" t="str">
        <f t="shared" si="11"/>
        <v>08</v>
      </c>
      <c r="Q369" s="11" t="str">
        <f>IF(P369="25",'Débitmètres étalon'!$B$5,'Débitmètres étalon'!$B$4)</f>
        <v>X</v>
      </c>
      <c r="R369" s="11" t="str">
        <f>IF(P369="25",'Débitmètres étalon'!$D$5,'Débitmètres étalon'!$D$4)</f>
        <v>XXXXX1</v>
      </c>
      <c r="S369" s="11"/>
      <c r="T369" s="13"/>
    </row>
    <row r="370" spans="1:20" x14ac:dyDescent="0.25">
      <c r="A370" s="12"/>
      <c r="B370" s="11"/>
      <c r="C370" s="11"/>
      <c r="D370" s="11"/>
      <c r="E370" s="11"/>
      <c r="F370" s="11"/>
      <c r="G370" s="11"/>
      <c r="H370" s="11"/>
      <c r="I370" s="11"/>
      <c r="J370" s="11"/>
      <c r="K370" s="11"/>
      <c r="L370" s="11"/>
      <c r="M370" s="11"/>
      <c r="N370" s="11"/>
      <c r="O370" s="13">
        <f t="shared" si="12"/>
        <v>0</v>
      </c>
      <c r="P370" s="19" t="str">
        <f t="shared" si="11"/>
        <v>08</v>
      </c>
      <c r="Q370" s="11" t="str">
        <f>IF(P370="25",'Débitmètres étalon'!$B$5,'Débitmètres étalon'!$B$4)</f>
        <v>X</v>
      </c>
      <c r="R370" s="11" t="str">
        <f>IF(P370="25",'Débitmètres étalon'!$D$5,'Débitmètres étalon'!$D$4)</f>
        <v>XXXXX1</v>
      </c>
      <c r="S370" s="11"/>
      <c r="T370" s="13"/>
    </row>
    <row r="371" spans="1:20" x14ac:dyDescent="0.25">
      <c r="A371" s="12"/>
      <c r="B371" s="11"/>
      <c r="C371" s="11"/>
      <c r="D371" s="11"/>
      <c r="E371" s="11"/>
      <c r="F371" s="11"/>
      <c r="G371" s="11"/>
      <c r="H371" s="11"/>
      <c r="I371" s="11"/>
      <c r="J371" s="11"/>
      <c r="K371" s="11"/>
      <c r="L371" s="11"/>
      <c r="M371" s="11"/>
      <c r="N371" s="11"/>
      <c r="O371" s="13">
        <f t="shared" si="12"/>
        <v>0</v>
      </c>
      <c r="P371" s="19" t="str">
        <f t="shared" si="11"/>
        <v>08</v>
      </c>
      <c r="Q371" s="11" t="str">
        <f>IF(P371="25",'Débitmètres étalon'!$B$5,'Débitmètres étalon'!$B$4)</f>
        <v>X</v>
      </c>
      <c r="R371" s="11" t="str">
        <f>IF(P371="25",'Débitmètres étalon'!$D$5,'Débitmètres étalon'!$D$4)</f>
        <v>XXXXX1</v>
      </c>
      <c r="S371" s="11"/>
      <c r="T371" s="13"/>
    </row>
    <row r="372" spans="1:20" x14ac:dyDescent="0.25">
      <c r="A372" s="12"/>
      <c r="B372" s="11"/>
      <c r="C372" s="11"/>
      <c r="D372" s="11"/>
      <c r="E372" s="11"/>
      <c r="F372" s="11"/>
      <c r="G372" s="11"/>
      <c r="H372" s="11"/>
      <c r="I372" s="11"/>
      <c r="J372" s="11"/>
      <c r="K372" s="11"/>
      <c r="L372" s="11"/>
      <c r="M372" s="11"/>
      <c r="N372" s="11"/>
      <c r="O372" s="13">
        <f t="shared" si="12"/>
        <v>0</v>
      </c>
      <c r="P372" s="19" t="str">
        <f t="shared" si="11"/>
        <v>08</v>
      </c>
      <c r="Q372" s="11" t="str">
        <f>IF(P372="25",'Débitmètres étalon'!$B$5,'Débitmètres étalon'!$B$4)</f>
        <v>X</v>
      </c>
      <c r="R372" s="11" t="str">
        <f>IF(P372="25",'Débitmètres étalon'!$D$5,'Débitmètres étalon'!$D$4)</f>
        <v>XXXXX1</v>
      </c>
      <c r="S372" s="11"/>
      <c r="T372" s="13"/>
    </row>
    <row r="373" spans="1:20" x14ac:dyDescent="0.25">
      <c r="A373" s="12"/>
      <c r="B373" s="11"/>
      <c r="C373" s="11"/>
      <c r="D373" s="11"/>
      <c r="E373" s="11"/>
      <c r="F373" s="11"/>
      <c r="G373" s="11"/>
      <c r="H373" s="11"/>
      <c r="I373" s="11"/>
      <c r="J373" s="11"/>
      <c r="K373" s="11"/>
      <c r="L373" s="11"/>
      <c r="M373" s="11"/>
      <c r="N373" s="11"/>
      <c r="O373" s="13">
        <f t="shared" si="12"/>
        <v>0</v>
      </c>
      <c r="P373" s="19" t="str">
        <f t="shared" si="11"/>
        <v>08</v>
      </c>
      <c r="Q373" s="11" t="str">
        <f>IF(P373="25",'Débitmètres étalon'!$B$5,'Débitmètres étalon'!$B$4)</f>
        <v>X</v>
      </c>
      <c r="R373" s="11" t="str">
        <f>IF(P373="25",'Débitmètres étalon'!$D$5,'Débitmètres étalon'!$D$4)</f>
        <v>XXXXX1</v>
      </c>
      <c r="S373" s="11"/>
      <c r="T373" s="13"/>
    </row>
    <row r="374" spans="1:20" x14ac:dyDescent="0.25">
      <c r="A374" s="12"/>
      <c r="B374" s="11"/>
      <c r="C374" s="11"/>
      <c r="D374" s="11"/>
      <c r="E374" s="11"/>
      <c r="F374" s="11"/>
      <c r="G374" s="11"/>
      <c r="H374" s="11"/>
      <c r="I374" s="11"/>
      <c r="J374" s="11"/>
      <c r="K374" s="11"/>
      <c r="L374" s="11"/>
      <c r="M374" s="11"/>
      <c r="N374" s="11"/>
      <c r="O374" s="13">
        <f t="shared" si="12"/>
        <v>0</v>
      </c>
      <c r="P374" s="19" t="str">
        <f t="shared" si="11"/>
        <v>08</v>
      </c>
      <c r="Q374" s="11" t="str">
        <f>IF(P374="25",'Débitmètres étalon'!$B$5,'Débitmètres étalon'!$B$4)</f>
        <v>X</v>
      </c>
      <c r="R374" s="11" t="str">
        <f>IF(P374="25",'Débitmètres étalon'!$D$5,'Débitmètres étalon'!$D$4)</f>
        <v>XXXXX1</v>
      </c>
      <c r="S374" s="11"/>
      <c r="T374" s="13"/>
    </row>
    <row r="375" spans="1:20" x14ac:dyDescent="0.25">
      <c r="A375" s="12"/>
      <c r="B375" s="11"/>
      <c r="C375" s="11"/>
      <c r="D375" s="11"/>
      <c r="E375" s="11"/>
      <c r="F375" s="11"/>
      <c r="G375" s="11"/>
      <c r="H375" s="11"/>
      <c r="I375" s="11"/>
      <c r="J375" s="11"/>
      <c r="K375" s="11"/>
      <c r="L375" s="11"/>
      <c r="M375" s="11"/>
      <c r="N375" s="11"/>
      <c r="O375" s="13">
        <f t="shared" si="12"/>
        <v>0</v>
      </c>
      <c r="P375" s="19" t="str">
        <f t="shared" si="11"/>
        <v>08</v>
      </c>
      <c r="Q375" s="11" t="str">
        <f>IF(P375="25",'Débitmètres étalon'!$B$5,'Débitmètres étalon'!$B$4)</f>
        <v>X</v>
      </c>
      <c r="R375" s="11" t="str">
        <f>IF(P375="25",'Débitmètres étalon'!$D$5,'Débitmètres étalon'!$D$4)</f>
        <v>XXXXX1</v>
      </c>
      <c r="S375" s="11"/>
      <c r="T375" s="13"/>
    </row>
    <row r="376" spans="1:20" x14ac:dyDescent="0.25">
      <c r="A376" s="12"/>
      <c r="B376" s="11"/>
      <c r="C376" s="11"/>
      <c r="D376" s="11"/>
      <c r="E376" s="11"/>
      <c r="F376" s="11"/>
      <c r="G376" s="11"/>
      <c r="H376" s="11"/>
      <c r="I376" s="11"/>
      <c r="J376" s="11"/>
      <c r="K376" s="11"/>
      <c r="L376" s="11"/>
      <c r="M376" s="11"/>
      <c r="N376" s="11"/>
      <c r="O376" s="13">
        <f t="shared" si="12"/>
        <v>0</v>
      </c>
      <c r="P376" s="19" t="str">
        <f t="shared" si="11"/>
        <v>08</v>
      </c>
      <c r="Q376" s="11" t="str">
        <f>IF(P376="25",'Débitmètres étalon'!$B$5,'Débitmètres étalon'!$B$4)</f>
        <v>X</v>
      </c>
      <c r="R376" s="11" t="str">
        <f>IF(P376="25",'Débitmètres étalon'!$D$5,'Débitmètres étalon'!$D$4)</f>
        <v>XXXXX1</v>
      </c>
      <c r="S376" s="11"/>
      <c r="T376" s="13"/>
    </row>
    <row r="377" spans="1:20" x14ac:dyDescent="0.25">
      <c r="A377" s="12"/>
      <c r="B377" s="11"/>
      <c r="C377" s="11"/>
      <c r="D377" s="11"/>
      <c r="E377" s="11"/>
      <c r="F377" s="11"/>
      <c r="G377" s="11"/>
      <c r="H377" s="11"/>
      <c r="I377" s="11"/>
      <c r="J377" s="11"/>
      <c r="K377" s="11"/>
      <c r="L377" s="11"/>
      <c r="M377" s="11"/>
      <c r="N377" s="11"/>
      <c r="O377" s="13">
        <f t="shared" si="12"/>
        <v>0</v>
      </c>
      <c r="P377" s="19" t="str">
        <f t="shared" si="11"/>
        <v>08</v>
      </c>
      <c r="Q377" s="11" t="str">
        <f>IF(P377="25",'Débitmètres étalon'!$B$5,'Débitmètres étalon'!$B$4)</f>
        <v>X</v>
      </c>
      <c r="R377" s="11" t="str">
        <f>IF(P377="25",'Débitmètres étalon'!$D$5,'Débitmètres étalon'!$D$4)</f>
        <v>XXXXX1</v>
      </c>
      <c r="S377" s="11"/>
      <c r="T377" s="13"/>
    </row>
    <row r="378" spans="1:20" x14ac:dyDescent="0.25">
      <c r="A378" s="12"/>
      <c r="B378" s="11"/>
      <c r="C378" s="11"/>
      <c r="D378" s="11"/>
      <c r="E378" s="11"/>
      <c r="F378" s="11"/>
      <c r="G378" s="11"/>
      <c r="H378" s="11"/>
      <c r="I378" s="11"/>
      <c r="J378" s="11"/>
      <c r="K378" s="11"/>
      <c r="L378" s="11"/>
      <c r="M378" s="11"/>
      <c r="N378" s="11"/>
      <c r="O378" s="13">
        <f t="shared" si="12"/>
        <v>0</v>
      </c>
      <c r="P378" s="19" t="str">
        <f t="shared" si="11"/>
        <v>08</v>
      </c>
      <c r="Q378" s="11" t="str">
        <f>IF(P378="25",'Débitmètres étalon'!$B$5,'Débitmètres étalon'!$B$4)</f>
        <v>X</v>
      </c>
      <c r="R378" s="11" t="str">
        <f>IF(P378="25",'Débitmètres étalon'!$D$5,'Débitmètres étalon'!$D$4)</f>
        <v>XXXXX1</v>
      </c>
      <c r="S378" s="11"/>
      <c r="T378" s="13"/>
    </row>
    <row r="379" spans="1:20" x14ac:dyDescent="0.25">
      <c r="A379" s="12"/>
      <c r="B379" s="11"/>
      <c r="C379" s="11"/>
      <c r="D379" s="11"/>
      <c r="E379" s="11"/>
      <c r="F379" s="11"/>
      <c r="G379" s="11"/>
      <c r="H379" s="11"/>
      <c r="I379" s="11"/>
      <c r="J379" s="11"/>
      <c r="K379" s="11"/>
      <c r="L379" s="11"/>
      <c r="M379" s="11"/>
      <c r="N379" s="11"/>
      <c r="O379" s="13">
        <f t="shared" si="12"/>
        <v>0</v>
      </c>
      <c r="P379" s="19" t="str">
        <f t="shared" si="11"/>
        <v>08</v>
      </c>
      <c r="Q379" s="11" t="str">
        <f>IF(P379="25",'Débitmètres étalon'!$B$5,'Débitmètres étalon'!$B$4)</f>
        <v>X</v>
      </c>
      <c r="R379" s="11" t="str">
        <f>IF(P379="25",'Débitmètres étalon'!$D$5,'Débitmètres étalon'!$D$4)</f>
        <v>XXXXX1</v>
      </c>
      <c r="S379" s="11"/>
      <c r="T379" s="13"/>
    </row>
    <row r="380" spans="1:20" x14ac:dyDescent="0.25">
      <c r="A380" s="12"/>
      <c r="B380" s="11"/>
      <c r="C380" s="11"/>
      <c r="D380" s="11"/>
      <c r="E380" s="11"/>
      <c r="F380" s="11"/>
      <c r="G380" s="11"/>
      <c r="H380" s="11"/>
      <c r="I380" s="11"/>
      <c r="J380" s="11"/>
      <c r="K380" s="11"/>
      <c r="L380" s="11"/>
      <c r="M380" s="11"/>
      <c r="N380" s="11"/>
      <c r="O380" s="13">
        <f t="shared" si="12"/>
        <v>0</v>
      </c>
      <c r="P380" s="19" t="str">
        <f t="shared" si="11"/>
        <v>08</v>
      </c>
      <c r="Q380" s="11" t="str">
        <f>IF(P380="25",'Débitmètres étalon'!$B$5,'Débitmètres étalon'!$B$4)</f>
        <v>X</v>
      </c>
      <c r="R380" s="11" t="str">
        <f>IF(P380="25",'Débitmètres étalon'!$D$5,'Débitmètres étalon'!$D$4)</f>
        <v>XXXXX1</v>
      </c>
      <c r="S380" s="11"/>
      <c r="T380" s="13"/>
    </row>
    <row r="381" spans="1:20" x14ac:dyDescent="0.25">
      <c r="A381" s="12"/>
      <c r="B381" s="11"/>
      <c r="C381" s="11"/>
      <c r="D381" s="11"/>
      <c r="E381" s="11"/>
      <c r="F381" s="11"/>
      <c r="G381" s="11"/>
      <c r="H381" s="11"/>
      <c r="I381" s="11"/>
      <c r="J381" s="11"/>
      <c r="K381" s="11"/>
      <c r="L381" s="11"/>
      <c r="M381" s="11"/>
      <c r="N381" s="11"/>
      <c r="O381" s="13">
        <f t="shared" si="12"/>
        <v>0</v>
      </c>
      <c r="P381" s="19" t="str">
        <f t="shared" si="11"/>
        <v>08</v>
      </c>
      <c r="Q381" s="11" t="str">
        <f>IF(P381="25",'Débitmètres étalon'!$B$5,'Débitmètres étalon'!$B$4)</f>
        <v>X</v>
      </c>
      <c r="R381" s="11" t="str">
        <f>IF(P381="25",'Débitmètres étalon'!$D$5,'Débitmètres étalon'!$D$4)</f>
        <v>XXXXX1</v>
      </c>
      <c r="S381" s="11"/>
      <c r="T381" s="13"/>
    </row>
    <row r="382" spans="1:20" x14ac:dyDescent="0.25">
      <c r="A382" s="12"/>
      <c r="B382" s="11"/>
      <c r="C382" s="11"/>
      <c r="D382" s="11"/>
      <c r="E382" s="11"/>
      <c r="F382" s="11"/>
      <c r="G382" s="11"/>
      <c r="H382" s="11"/>
      <c r="I382" s="11"/>
      <c r="J382" s="11"/>
      <c r="K382" s="11"/>
      <c r="L382" s="11"/>
      <c r="M382" s="11"/>
      <c r="N382" s="11"/>
      <c r="O382" s="13">
        <f t="shared" si="12"/>
        <v>0</v>
      </c>
      <c r="P382" s="19" t="str">
        <f t="shared" si="11"/>
        <v>08</v>
      </c>
      <c r="Q382" s="11" t="str">
        <f>IF(P382="25",'Débitmètres étalon'!$B$5,'Débitmètres étalon'!$B$4)</f>
        <v>X</v>
      </c>
      <c r="R382" s="11" t="str">
        <f>IF(P382="25",'Débitmètres étalon'!$D$5,'Débitmètres étalon'!$D$4)</f>
        <v>XXXXX1</v>
      </c>
      <c r="S382" s="11"/>
      <c r="T382" s="13"/>
    </row>
    <row r="383" spans="1:20" x14ac:dyDescent="0.25">
      <c r="A383" s="12"/>
      <c r="B383" s="11"/>
      <c r="C383" s="11"/>
      <c r="D383" s="11"/>
      <c r="E383" s="11"/>
      <c r="F383" s="11"/>
      <c r="G383" s="11"/>
      <c r="H383" s="11"/>
      <c r="I383" s="11"/>
      <c r="J383" s="11"/>
      <c r="K383" s="11"/>
      <c r="L383" s="11"/>
      <c r="M383" s="11"/>
      <c r="N383" s="11"/>
      <c r="O383" s="13">
        <f t="shared" si="12"/>
        <v>0</v>
      </c>
      <c r="P383" s="19" t="str">
        <f t="shared" si="11"/>
        <v>08</v>
      </c>
      <c r="Q383" s="11" t="str">
        <f>IF(P383="25",'Débitmètres étalon'!$B$5,'Débitmètres étalon'!$B$4)</f>
        <v>X</v>
      </c>
      <c r="R383" s="11" t="str">
        <f>IF(P383="25",'Débitmètres étalon'!$D$5,'Débitmètres étalon'!$D$4)</f>
        <v>XXXXX1</v>
      </c>
      <c r="S383" s="11"/>
      <c r="T383" s="13"/>
    </row>
    <row r="384" spans="1:20" x14ac:dyDescent="0.25">
      <c r="A384" s="12"/>
      <c r="B384" s="11"/>
      <c r="C384" s="11"/>
      <c r="D384" s="11"/>
      <c r="E384" s="11"/>
      <c r="F384" s="11"/>
      <c r="G384" s="11"/>
      <c r="H384" s="11"/>
      <c r="I384" s="11"/>
      <c r="J384" s="11"/>
      <c r="K384" s="11"/>
      <c r="L384" s="11"/>
      <c r="M384" s="11"/>
      <c r="N384" s="11"/>
      <c r="O384" s="13">
        <f t="shared" si="12"/>
        <v>0</v>
      </c>
      <c r="P384" s="19" t="str">
        <f t="shared" si="11"/>
        <v>08</v>
      </c>
      <c r="Q384" s="11" t="str">
        <f>IF(P384="25",'Débitmètres étalon'!$B$5,'Débitmètres étalon'!$B$4)</f>
        <v>X</v>
      </c>
      <c r="R384" s="11" t="str">
        <f>IF(P384="25",'Débitmètres étalon'!$D$5,'Débitmètres étalon'!$D$4)</f>
        <v>XXXXX1</v>
      </c>
      <c r="S384" s="11"/>
      <c r="T384" s="13"/>
    </row>
    <row r="385" spans="1:20" x14ac:dyDescent="0.25">
      <c r="A385" s="12"/>
      <c r="B385" s="11"/>
      <c r="C385" s="11"/>
      <c r="D385" s="11"/>
      <c r="E385" s="11"/>
      <c r="F385" s="11"/>
      <c r="G385" s="11"/>
      <c r="H385" s="11"/>
      <c r="I385" s="11"/>
      <c r="J385" s="11"/>
      <c r="K385" s="11"/>
      <c r="L385" s="11"/>
      <c r="M385" s="11"/>
      <c r="N385" s="11"/>
      <c r="O385" s="13">
        <f t="shared" si="12"/>
        <v>0</v>
      </c>
      <c r="P385" s="19" t="str">
        <f t="shared" si="11"/>
        <v>08</v>
      </c>
      <c r="Q385" s="11" t="str">
        <f>IF(P385="25",'Débitmètres étalon'!$B$5,'Débitmètres étalon'!$B$4)</f>
        <v>X</v>
      </c>
      <c r="R385" s="11" t="str">
        <f>IF(P385="25",'Débitmètres étalon'!$D$5,'Débitmètres étalon'!$D$4)</f>
        <v>XXXXX1</v>
      </c>
      <c r="S385" s="11"/>
      <c r="T385" s="13"/>
    </row>
    <row r="386" spans="1:20" x14ac:dyDescent="0.25">
      <c r="A386" s="12"/>
      <c r="B386" s="11"/>
      <c r="C386" s="11"/>
      <c r="D386" s="11"/>
      <c r="E386" s="11"/>
      <c r="F386" s="11"/>
      <c r="G386" s="11"/>
      <c r="H386" s="11"/>
      <c r="I386" s="11"/>
      <c r="J386" s="11"/>
      <c r="K386" s="11"/>
      <c r="L386" s="11"/>
      <c r="M386" s="11"/>
      <c r="N386" s="11"/>
      <c r="O386" s="13">
        <f t="shared" si="12"/>
        <v>0</v>
      </c>
      <c r="P386" s="19" t="str">
        <f t="shared" si="11"/>
        <v>08</v>
      </c>
      <c r="Q386" s="11" t="str">
        <f>IF(P386="25",'Débitmètres étalon'!$B$5,'Débitmètres étalon'!$B$4)</f>
        <v>X</v>
      </c>
      <c r="R386" s="11" t="str">
        <f>IF(P386="25",'Débitmètres étalon'!$D$5,'Débitmètres étalon'!$D$4)</f>
        <v>XXXXX1</v>
      </c>
      <c r="S386" s="11"/>
      <c r="T386" s="13"/>
    </row>
    <row r="387" spans="1:20" x14ac:dyDescent="0.25">
      <c r="A387" s="12"/>
      <c r="B387" s="11"/>
      <c r="C387" s="11"/>
      <c r="D387" s="11"/>
      <c r="E387" s="11"/>
      <c r="F387" s="11"/>
      <c r="G387" s="11"/>
      <c r="H387" s="11"/>
      <c r="I387" s="11"/>
      <c r="J387" s="11"/>
      <c r="K387" s="11"/>
      <c r="L387" s="11"/>
      <c r="M387" s="11"/>
      <c r="N387" s="11"/>
      <c r="O387" s="13">
        <f t="shared" si="12"/>
        <v>0</v>
      </c>
      <c r="P387" s="19" t="str">
        <f t="shared" si="11"/>
        <v>08</v>
      </c>
      <c r="Q387" s="11" t="str">
        <f>IF(P387="25",'Débitmètres étalon'!$B$5,'Débitmètres étalon'!$B$4)</f>
        <v>X</v>
      </c>
      <c r="R387" s="11" t="str">
        <f>IF(P387="25",'Débitmètres étalon'!$D$5,'Débitmètres étalon'!$D$4)</f>
        <v>XXXXX1</v>
      </c>
      <c r="S387" s="11"/>
      <c r="T387" s="13"/>
    </row>
    <row r="388" spans="1:20" x14ac:dyDescent="0.25">
      <c r="A388" s="12"/>
      <c r="B388" s="11"/>
      <c r="C388" s="11"/>
      <c r="D388" s="11"/>
      <c r="E388" s="11"/>
      <c r="F388" s="11"/>
      <c r="G388" s="11"/>
      <c r="H388" s="11"/>
      <c r="I388" s="11"/>
      <c r="J388" s="11"/>
      <c r="K388" s="11"/>
      <c r="L388" s="11"/>
      <c r="M388" s="11"/>
      <c r="N388" s="11"/>
      <c r="O388" s="13">
        <f t="shared" si="12"/>
        <v>0</v>
      </c>
      <c r="P388" s="19" t="str">
        <f t="shared" si="11"/>
        <v>08</v>
      </c>
      <c r="Q388" s="11" t="str">
        <f>IF(P388="25",'Débitmètres étalon'!$B$5,'Débitmètres étalon'!$B$4)</f>
        <v>X</v>
      </c>
      <c r="R388" s="11" t="str">
        <f>IF(P388="25",'Débitmètres étalon'!$D$5,'Débitmètres étalon'!$D$4)</f>
        <v>XXXXX1</v>
      </c>
      <c r="S388" s="11"/>
      <c r="T388" s="13"/>
    </row>
    <row r="389" spans="1:20" x14ac:dyDescent="0.25">
      <c r="A389" s="12"/>
      <c r="B389" s="11"/>
      <c r="C389" s="11"/>
      <c r="D389" s="11"/>
      <c r="E389" s="11"/>
      <c r="F389" s="11"/>
      <c r="G389" s="11"/>
      <c r="H389" s="11"/>
      <c r="I389" s="11"/>
      <c r="J389" s="11"/>
      <c r="K389" s="11"/>
      <c r="L389" s="11"/>
      <c r="M389" s="11"/>
      <c r="N389" s="11"/>
      <c r="O389" s="13">
        <f t="shared" si="12"/>
        <v>0</v>
      </c>
      <c r="P389" s="19" t="str">
        <f t="shared" ref="P389:P452" si="13">IF(O389&gt;=3,"25","08")</f>
        <v>08</v>
      </c>
      <c r="Q389" s="11" t="str">
        <f>IF(P389="25",'Débitmètres étalon'!$B$5,'Débitmètres étalon'!$B$4)</f>
        <v>X</v>
      </c>
      <c r="R389" s="11" t="str">
        <f>IF(P389="25",'Débitmètres étalon'!$D$5,'Débitmètres étalon'!$D$4)</f>
        <v>XXXXX1</v>
      </c>
      <c r="S389" s="11"/>
      <c r="T389" s="13"/>
    </row>
    <row r="390" spans="1:20" x14ac:dyDescent="0.25">
      <c r="A390" s="12"/>
      <c r="B390" s="11"/>
      <c r="C390" s="11"/>
      <c r="D390" s="11"/>
      <c r="E390" s="11"/>
      <c r="F390" s="11"/>
      <c r="G390" s="11"/>
      <c r="H390" s="11"/>
      <c r="I390" s="11"/>
      <c r="J390" s="11"/>
      <c r="K390" s="11"/>
      <c r="L390" s="11"/>
      <c r="M390" s="11"/>
      <c r="N390" s="11"/>
      <c r="O390" s="13">
        <f t="shared" si="12"/>
        <v>0</v>
      </c>
      <c r="P390" s="19" t="str">
        <f t="shared" si="13"/>
        <v>08</v>
      </c>
      <c r="Q390" s="11" t="str">
        <f>IF(P390="25",'Débitmètres étalon'!$B$5,'Débitmètres étalon'!$B$4)</f>
        <v>X</v>
      </c>
      <c r="R390" s="11" t="str">
        <f>IF(P390="25",'Débitmètres étalon'!$D$5,'Débitmètres étalon'!$D$4)</f>
        <v>XXXXX1</v>
      </c>
      <c r="S390" s="11"/>
      <c r="T390" s="13"/>
    </row>
    <row r="391" spans="1:20" x14ac:dyDescent="0.25">
      <c r="A391" s="12"/>
      <c r="B391" s="11"/>
      <c r="C391" s="11"/>
      <c r="D391" s="11"/>
      <c r="E391" s="11"/>
      <c r="F391" s="11"/>
      <c r="G391" s="11"/>
      <c r="H391" s="11"/>
      <c r="I391" s="11"/>
      <c r="J391" s="11"/>
      <c r="K391" s="11"/>
      <c r="L391" s="11"/>
      <c r="M391" s="11"/>
      <c r="N391" s="11"/>
      <c r="O391" s="13">
        <f t="shared" si="12"/>
        <v>0</v>
      </c>
      <c r="P391" s="19" t="str">
        <f t="shared" si="13"/>
        <v>08</v>
      </c>
      <c r="Q391" s="11" t="str">
        <f>IF(P391="25",'Débitmètres étalon'!$B$5,'Débitmètres étalon'!$B$4)</f>
        <v>X</v>
      </c>
      <c r="R391" s="11" t="str">
        <f>IF(P391="25",'Débitmètres étalon'!$D$5,'Débitmètres étalon'!$D$4)</f>
        <v>XXXXX1</v>
      </c>
      <c r="S391" s="11"/>
      <c r="T391" s="13"/>
    </row>
    <row r="392" spans="1:20" x14ac:dyDescent="0.25">
      <c r="A392" s="12"/>
      <c r="B392" s="11"/>
      <c r="C392" s="11"/>
      <c r="D392" s="11"/>
      <c r="E392" s="11"/>
      <c r="F392" s="11"/>
      <c r="G392" s="11"/>
      <c r="H392" s="11"/>
      <c r="I392" s="11"/>
      <c r="J392" s="11"/>
      <c r="K392" s="11"/>
      <c r="L392" s="11"/>
      <c r="M392" s="11"/>
      <c r="N392" s="11"/>
      <c r="O392" s="13">
        <f t="shared" si="12"/>
        <v>0</v>
      </c>
      <c r="P392" s="19" t="str">
        <f t="shared" si="13"/>
        <v>08</v>
      </c>
      <c r="Q392" s="11" t="str">
        <f>IF(P392="25",'Débitmètres étalon'!$B$5,'Débitmètres étalon'!$B$4)</f>
        <v>X</v>
      </c>
      <c r="R392" s="11" t="str">
        <f>IF(P392="25",'Débitmètres étalon'!$D$5,'Débitmètres étalon'!$D$4)</f>
        <v>XXXXX1</v>
      </c>
      <c r="S392" s="11"/>
      <c r="T392" s="13"/>
    </row>
    <row r="393" spans="1:20" x14ac:dyDescent="0.25">
      <c r="A393" s="12"/>
      <c r="B393" s="11"/>
      <c r="C393" s="11"/>
      <c r="D393" s="11"/>
      <c r="E393" s="11"/>
      <c r="F393" s="11"/>
      <c r="G393" s="11"/>
      <c r="H393" s="11"/>
      <c r="I393" s="11"/>
      <c r="J393" s="11"/>
      <c r="K393" s="11"/>
      <c r="L393" s="11"/>
      <c r="M393" s="11"/>
      <c r="N393" s="11"/>
      <c r="O393" s="13">
        <f t="shared" si="12"/>
        <v>0</v>
      </c>
      <c r="P393" s="19" t="str">
        <f t="shared" si="13"/>
        <v>08</v>
      </c>
      <c r="Q393" s="11" t="str">
        <f>IF(P393="25",'Débitmètres étalon'!$B$5,'Débitmètres étalon'!$B$4)</f>
        <v>X</v>
      </c>
      <c r="R393" s="11" t="str">
        <f>IF(P393="25",'Débitmètres étalon'!$D$5,'Débitmètres étalon'!$D$4)</f>
        <v>XXXXX1</v>
      </c>
      <c r="S393" s="11"/>
      <c r="T393" s="13"/>
    </row>
    <row r="394" spans="1:20" x14ac:dyDescent="0.25">
      <c r="A394" s="12"/>
      <c r="B394" s="11"/>
      <c r="C394" s="11"/>
      <c r="D394" s="11"/>
      <c r="E394" s="11"/>
      <c r="F394" s="11"/>
      <c r="G394" s="11"/>
      <c r="H394" s="11"/>
      <c r="I394" s="11"/>
      <c r="J394" s="11"/>
      <c r="K394" s="11"/>
      <c r="L394" s="11"/>
      <c r="M394" s="11"/>
      <c r="N394" s="11"/>
      <c r="O394" s="13">
        <f t="shared" si="12"/>
        <v>0</v>
      </c>
      <c r="P394" s="19" t="str">
        <f t="shared" si="13"/>
        <v>08</v>
      </c>
      <c r="Q394" s="11" t="str">
        <f>IF(P394="25",'Débitmètres étalon'!$B$5,'Débitmètres étalon'!$B$4)</f>
        <v>X</v>
      </c>
      <c r="R394" s="11" t="str">
        <f>IF(P394="25",'Débitmètres étalon'!$D$5,'Débitmètres étalon'!$D$4)</f>
        <v>XXXXX1</v>
      </c>
      <c r="S394" s="11"/>
      <c r="T394" s="13"/>
    </row>
    <row r="395" spans="1:20" x14ac:dyDescent="0.25">
      <c r="A395" s="12"/>
      <c r="B395" s="11"/>
      <c r="C395" s="11"/>
      <c r="D395" s="11"/>
      <c r="E395" s="11"/>
      <c r="F395" s="11"/>
      <c r="G395" s="11"/>
      <c r="H395" s="11"/>
      <c r="I395" s="11"/>
      <c r="J395" s="11"/>
      <c r="K395" s="11"/>
      <c r="L395" s="11"/>
      <c r="M395" s="11"/>
      <c r="N395" s="11"/>
      <c r="O395" s="13">
        <f t="shared" si="12"/>
        <v>0</v>
      </c>
      <c r="P395" s="19" t="str">
        <f t="shared" si="13"/>
        <v>08</v>
      </c>
      <c r="Q395" s="11" t="str">
        <f>IF(P395="25",'Débitmètres étalon'!$B$5,'Débitmètres étalon'!$B$4)</f>
        <v>X</v>
      </c>
      <c r="R395" s="11" t="str">
        <f>IF(P395="25",'Débitmètres étalon'!$D$5,'Débitmètres étalon'!$D$4)</f>
        <v>XXXXX1</v>
      </c>
      <c r="S395" s="11"/>
      <c r="T395" s="13"/>
    </row>
    <row r="396" spans="1:20" x14ac:dyDescent="0.25">
      <c r="A396" s="12"/>
      <c r="B396" s="11"/>
      <c r="C396" s="11"/>
      <c r="D396" s="11"/>
      <c r="E396" s="11"/>
      <c r="F396" s="11"/>
      <c r="G396" s="11"/>
      <c r="H396" s="11"/>
      <c r="I396" s="11"/>
      <c r="J396" s="11"/>
      <c r="K396" s="11"/>
      <c r="L396" s="11"/>
      <c r="M396" s="11"/>
      <c r="N396" s="11"/>
      <c r="O396" s="13">
        <f t="shared" si="12"/>
        <v>0</v>
      </c>
      <c r="P396" s="19" t="str">
        <f t="shared" si="13"/>
        <v>08</v>
      </c>
      <c r="Q396" s="11" t="str">
        <f>IF(P396="25",'Débitmètres étalon'!$B$5,'Débitmètres étalon'!$B$4)</f>
        <v>X</v>
      </c>
      <c r="R396" s="11" t="str">
        <f>IF(P396="25",'Débitmètres étalon'!$D$5,'Débitmètres étalon'!$D$4)</f>
        <v>XXXXX1</v>
      </c>
      <c r="S396" s="11"/>
      <c r="T396" s="13"/>
    </row>
    <row r="397" spans="1:20" x14ac:dyDescent="0.25">
      <c r="A397" s="12"/>
      <c r="B397" s="11"/>
      <c r="C397" s="11"/>
      <c r="D397" s="11"/>
      <c r="E397" s="11"/>
      <c r="F397" s="11"/>
      <c r="G397" s="11"/>
      <c r="H397" s="11"/>
      <c r="I397" s="11"/>
      <c r="J397" s="11"/>
      <c r="K397" s="11"/>
      <c r="L397" s="11"/>
      <c r="M397" s="11"/>
      <c r="N397" s="11"/>
      <c r="O397" s="13">
        <f t="shared" si="12"/>
        <v>0</v>
      </c>
      <c r="P397" s="19" t="str">
        <f t="shared" si="13"/>
        <v>08</v>
      </c>
      <c r="Q397" s="11" t="str">
        <f>IF(P397="25",'Débitmètres étalon'!$B$5,'Débitmètres étalon'!$B$4)</f>
        <v>X</v>
      </c>
      <c r="R397" s="11" t="str">
        <f>IF(P397="25",'Débitmètres étalon'!$D$5,'Débitmètres étalon'!$D$4)</f>
        <v>XXXXX1</v>
      </c>
      <c r="S397" s="11"/>
      <c r="T397" s="13"/>
    </row>
    <row r="398" spans="1:20" x14ac:dyDescent="0.25">
      <c r="A398" s="12"/>
      <c r="B398" s="11"/>
      <c r="C398" s="11"/>
      <c r="D398" s="11"/>
      <c r="E398" s="11"/>
      <c r="F398" s="11"/>
      <c r="G398" s="11"/>
      <c r="H398" s="11"/>
      <c r="I398" s="11"/>
      <c r="J398" s="11"/>
      <c r="K398" s="11"/>
      <c r="L398" s="11"/>
      <c r="M398" s="11"/>
      <c r="N398" s="11"/>
      <c r="O398" s="13">
        <f t="shared" si="12"/>
        <v>0</v>
      </c>
      <c r="P398" s="19" t="str">
        <f t="shared" si="13"/>
        <v>08</v>
      </c>
      <c r="Q398" s="11" t="str">
        <f>IF(P398="25",'Débitmètres étalon'!$B$5,'Débitmètres étalon'!$B$4)</f>
        <v>X</v>
      </c>
      <c r="R398" s="11" t="str">
        <f>IF(P398="25",'Débitmètres étalon'!$D$5,'Débitmètres étalon'!$D$4)</f>
        <v>XXXXX1</v>
      </c>
      <c r="S398" s="11"/>
      <c r="T398" s="13"/>
    </row>
    <row r="399" spans="1:20" x14ac:dyDescent="0.25">
      <c r="A399" s="12"/>
      <c r="B399" s="11"/>
      <c r="C399" s="11"/>
      <c r="D399" s="11"/>
      <c r="E399" s="11"/>
      <c r="F399" s="11"/>
      <c r="G399" s="11"/>
      <c r="H399" s="11"/>
      <c r="I399" s="11"/>
      <c r="J399" s="11"/>
      <c r="K399" s="11"/>
      <c r="L399" s="11"/>
      <c r="M399" s="11"/>
      <c r="N399" s="11"/>
      <c r="O399" s="13">
        <f t="shared" si="12"/>
        <v>0</v>
      </c>
      <c r="P399" s="19" t="str">
        <f t="shared" si="13"/>
        <v>08</v>
      </c>
      <c r="Q399" s="11" t="str">
        <f>IF(P399="25",'Débitmètres étalon'!$B$5,'Débitmètres étalon'!$B$4)</f>
        <v>X</v>
      </c>
      <c r="R399" s="11" t="str">
        <f>IF(P399="25",'Débitmètres étalon'!$D$5,'Débitmètres étalon'!$D$4)</f>
        <v>XXXXX1</v>
      </c>
      <c r="S399" s="11"/>
      <c r="T399" s="13"/>
    </row>
    <row r="400" spans="1:20" x14ac:dyDescent="0.25">
      <c r="A400" s="12"/>
      <c r="B400" s="11"/>
      <c r="C400" s="11"/>
      <c r="D400" s="11"/>
      <c r="E400" s="11"/>
      <c r="F400" s="11"/>
      <c r="G400" s="11"/>
      <c r="H400" s="11"/>
      <c r="I400" s="11"/>
      <c r="J400" s="11"/>
      <c r="K400" s="11"/>
      <c r="L400" s="11"/>
      <c r="M400" s="11"/>
      <c r="N400" s="11"/>
      <c r="O400" s="13">
        <f t="shared" si="12"/>
        <v>0</v>
      </c>
      <c r="P400" s="19" t="str">
        <f t="shared" si="13"/>
        <v>08</v>
      </c>
      <c r="Q400" s="11" t="str">
        <f>IF(P400="25",'Débitmètres étalon'!$B$5,'Débitmètres étalon'!$B$4)</f>
        <v>X</v>
      </c>
      <c r="R400" s="11" t="str">
        <f>IF(P400="25",'Débitmètres étalon'!$D$5,'Débitmètres étalon'!$D$4)</f>
        <v>XXXXX1</v>
      </c>
      <c r="S400" s="11"/>
      <c r="T400" s="13"/>
    </row>
    <row r="401" spans="1:20" x14ac:dyDescent="0.25">
      <c r="A401" s="12"/>
      <c r="B401" s="11"/>
      <c r="C401" s="11"/>
      <c r="D401" s="11"/>
      <c r="E401" s="11"/>
      <c r="F401" s="11"/>
      <c r="G401" s="11"/>
      <c r="H401" s="11"/>
      <c r="I401" s="11"/>
      <c r="J401" s="11"/>
      <c r="K401" s="11"/>
      <c r="L401" s="11"/>
      <c r="M401" s="11"/>
      <c r="N401" s="11"/>
      <c r="O401" s="13">
        <f t="shared" si="12"/>
        <v>0</v>
      </c>
      <c r="P401" s="19" t="str">
        <f t="shared" si="13"/>
        <v>08</v>
      </c>
      <c r="Q401" s="11" t="str">
        <f>IF(P401="25",'Débitmètres étalon'!$B$5,'Débitmètres étalon'!$B$4)</f>
        <v>X</v>
      </c>
      <c r="R401" s="11" t="str">
        <f>IF(P401="25",'Débitmètres étalon'!$D$5,'Débitmètres étalon'!$D$4)</f>
        <v>XXXXX1</v>
      </c>
      <c r="S401" s="11"/>
      <c r="T401" s="13"/>
    </row>
    <row r="402" spans="1:20" x14ac:dyDescent="0.25">
      <c r="A402" s="12"/>
      <c r="B402" s="11"/>
      <c r="C402" s="11"/>
      <c r="D402" s="11"/>
      <c r="E402" s="11"/>
      <c r="F402" s="11"/>
      <c r="G402" s="11"/>
      <c r="H402" s="11"/>
      <c r="I402" s="11"/>
      <c r="J402" s="11"/>
      <c r="K402" s="11"/>
      <c r="L402" s="11"/>
      <c r="M402" s="11"/>
      <c r="N402" s="11"/>
      <c r="O402" s="13">
        <f t="shared" si="12"/>
        <v>0</v>
      </c>
      <c r="P402" s="19" t="str">
        <f t="shared" si="13"/>
        <v>08</v>
      </c>
      <c r="Q402" s="11" t="str">
        <f>IF(P402="25",'Débitmètres étalon'!$B$5,'Débitmètres étalon'!$B$4)</f>
        <v>X</v>
      </c>
      <c r="R402" s="11" t="str">
        <f>IF(P402="25",'Débitmètres étalon'!$D$5,'Débitmètres étalon'!$D$4)</f>
        <v>XXXXX1</v>
      </c>
      <c r="S402" s="11"/>
      <c r="T402" s="13"/>
    </row>
    <row r="403" spans="1:20" x14ac:dyDescent="0.25">
      <c r="A403" s="12"/>
      <c r="B403" s="11"/>
      <c r="C403" s="11"/>
      <c r="D403" s="11"/>
      <c r="E403" s="11"/>
      <c r="F403" s="11"/>
      <c r="G403" s="11"/>
      <c r="H403" s="11"/>
      <c r="I403" s="11"/>
      <c r="J403" s="11"/>
      <c r="K403" s="11"/>
      <c r="L403" s="11"/>
      <c r="M403" s="11"/>
      <c r="N403" s="11"/>
      <c r="O403" s="13">
        <f t="shared" si="12"/>
        <v>0</v>
      </c>
      <c r="P403" s="19" t="str">
        <f t="shared" si="13"/>
        <v>08</v>
      </c>
      <c r="Q403" s="11" t="str">
        <f>IF(P403="25",'Débitmètres étalon'!$B$5,'Débitmètres étalon'!$B$4)</f>
        <v>X</v>
      </c>
      <c r="R403" s="11" t="str">
        <f>IF(P403="25",'Débitmètres étalon'!$D$5,'Débitmètres étalon'!$D$4)</f>
        <v>XXXXX1</v>
      </c>
      <c r="S403" s="11"/>
      <c r="T403" s="13"/>
    </row>
    <row r="404" spans="1:20" x14ac:dyDescent="0.25">
      <c r="A404" s="12"/>
      <c r="B404" s="11"/>
      <c r="C404" s="11"/>
      <c r="D404" s="11"/>
      <c r="E404" s="11"/>
      <c r="F404" s="11"/>
      <c r="G404" s="11"/>
      <c r="H404" s="11"/>
      <c r="I404" s="11"/>
      <c r="J404" s="11"/>
      <c r="K404" s="11"/>
      <c r="L404" s="11"/>
      <c r="M404" s="11"/>
      <c r="N404" s="11"/>
      <c r="O404" s="13">
        <f t="shared" si="12"/>
        <v>0</v>
      </c>
      <c r="P404" s="19" t="str">
        <f t="shared" si="13"/>
        <v>08</v>
      </c>
      <c r="Q404" s="11" t="str">
        <f>IF(P404="25",'Débitmètres étalon'!$B$5,'Débitmètres étalon'!$B$4)</f>
        <v>X</v>
      </c>
      <c r="R404" s="11" t="str">
        <f>IF(P404="25",'Débitmètres étalon'!$D$5,'Débitmètres étalon'!$D$4)</f>
        <v>XXXXX1</v>
      </c>
      <c r="S404" s="11"/>
      <c r="T404" s="13"/>
    </row>
    <row r="405" spans="1:20" x14ac:dyDescent="0.25">
      <c r="A405" s="12"/>
      <c r="B405" s="11"/>
      <c r="C405" s="11"/>
      <c r="D405" s="11"/>
      <c r="E405" s="11"/>
      <c r="F405" s="11"/>
      <c r="G405" s="11"/>
      <c r="H405" s="11"/>
      <c r="I405" s="11"/>
      <c r="J405" s="11"/>
      <c r="K405" s="11"/>
      <c r="L405" s="11"/>
      <c r="M405" s="11"/>
      <c r="N405" s="11"/>
      <c r="O405" s="13">
        <f t="shared" si="12"/>
        <v>0</v>
      </c>
      <c r="P405" s="19" t="str">
        <f t="shared" si="13"/>
        <v>08</v>
      </c>
      <c r="Q405" s="11" t="str">
        <f>IF(P405="25",'Débitmètres étalon'!$B$5,'Débitmètres étalon'!$B$4)</f>
        <v>X</v>
      </c>
      <c r="R405" s="11" t="str">
        <f>IF(P405="25",'Débitmètres étalon'!$D$5,'Débitmètres étalon'!$D$4)</f>
        <v>XXXXX1</v>
      </c>
      <c r="S405" s="11"/>
      <c r="T405" s="13"/>
    </row>
    <row r="406" spans="1:20" x14ac:dyDescent="0.25">
      <c r="A406" s="12"/>
      <c r="B406" s="11"/>
      <c r="C406" s="11"/>
      <c r="D406" s="11"/>
      <c r="E406" s="11"/>
      <c r="F406" s="11"/>
      <c r="G406" s="11"/>
      <c r="H406" s="11"/>
      <c r="I406" s="11"/>
      <c r="J406" s="11"/>
      <c r="K406" s="11"/>
      <c r="L406" s="11"/>
      <c r="M406" s="11"/>
      <c r="N406" s="11"/>
      <c r="O406" s="13">
        <f t="shared" si="12"/>
        <v>0</v>
      </c>
      <c r="P406" s="19" t="str">
        <f t="shared" si="13"/>
        <v>08</v>
      </c>
      <c r="Q406" s="11" t="str">
        <f>IF(P406="25",'Débitmètres étalon'!$B$5,'Débitmètres étalon'!$B$4)</f>
        <v>X</v>
      </c>
      <c r="R406" s="11" t="str">
        <f>IF(P406="25",'Débitmètres étalon'!$D$5,'Débitmètres étalon'!$D$4)</f>
        <v>XXXXX1</v>
      </c>
      <c r="S406" s="11"/>
      <c r="T406" s="13"/>
    </row>
    <row r="407" spans="1:20" x14ac:dyDescent="0.25">
      <c r="A407" s="12"/>
      <c r="B407" s="11"/>
      <c r="C407" s="11"/>
      <c r="D407" s="11"/>
      <c r="E407" s="11"/>
      <c r="F407" s="11"/>
      <c r="G407" s="11"/>
      <c r="H407" s="11"/>
      <c r="I407" s="11"/>
      <c r="J407" s="11"/>
      <c r="K407" s="11"/>
      <c r="L407" s="11"/>
      <c r="M407" s="11"/>
      <c r="N407" s="11"/>
      <c r="O407" s="13">
        <f t="shared" si="12"/>
        <v>0</v>
      </c>
      <c r="P407" s="19" t="str">
        <f t="shared" si="13"/>
        <v>08</v>
      </c>
      <c r="Q407" s="11" t="str">
        <f>IF(P407="25",'Débitmètres étalon'!$B$5,'Débitmètres étalon'!$B$4)</f>
        <v>X</v>
      </c>
      <c r="R407" s="11" t="str">
        <f>IF(P407="25",'Débitmètres étalon'!$D$5,'Débitmètres étalon'!$D$4)</f>
        <v>XXXXX1</v>
      </c>
      <c r="S407" s="11"/>
      <c r="T407" s="13"/>
    </row>
    <row r="408" spans="1:20" x14ac:dyDescent="0.25">
      <c r="A408" s="12"/>
      <c r="B408" s="11"/>
      <c r="C408" s="11"/>
      <c r="D408" s="11"/>
      <c r="E408" s="11"/>
      <c r="F408" s="11"/>
      <c r="G408" s="11"/>
      <c r="H408" s="11"/>
      <c r="I408" s="11"/>
      <c r="J408" s="11"/>
      <c r="K408" s="11"/>
      <c r="L408" s="11"/>
      <c r="M408" s="11"/>
      <c r="N408" s="11"/>
      <c r="O408" s="13">
        <f t="shared" si="12"/>
        <v>0</v>
      </c>
      <c r="P408" s="19" t="str">
        <f t="shared" si="13"/>
        <v>08</v>
      </c>
      <c r="Q408" s="11" t="str">
        <f>IF(P408="25",'Débitmètres étalon'!$B$5,'Débitmètres étalon'!$B$4)</f>
        <v>X</v>
      </c>
      <c r="R408" s="11" t="str">
        <f>IF(P408="25",'Débitmètres étalon'!$D$5,'Débitmètres étalon'!$D$4)</f>
        <v>XXXXX1</v>
      </c>
      <c r="S408" s="11"/>
      <c r="T408" s="13"/>
    </row>
    <row r="409" spans="1:20" x14ac:dyDescent="0.25">
      <c r="A409" s="12"/>
      <c r="B409" s="11"/>
      <c r="C409" s="11"/>
      <c r="D409" s="11"/>
      <c r="E409" s="11"/>
      <c r="F409" s="11"/>
      <c r="G409" s="11"/>
      <c r="H409" s="11"/>
      <c r="I409" s="11"/>
      <c r="J409" s="11"/>
      <c r="K409" s="11"/>
      <c r="L409" s="11"/>
      <c r="M409" s="11"/>
      <c r="N409" s="11"/>
      <c r="O409" s="13">
        <f t="shared" si="12"/>
        <v>0</v>
      </c>
      <c r="P409" s="19" t="str">
        <f t="shared" si="13"/>
        <v>08</v>
      </c>
      <c r="Q409" s="11" t="str">
        <f>IF(P409="25",'Débitmètres étalon'!$B$5,'Débitmètres étalon'!$B$4)</f>
        <v>X</v>
      </c>
      <c r="R409" s="11" t="str">
        <f>IF(P409="25",'Débitmètres étalon'!$D$5,'Débitmètres étalon'!$D$4)</f>
        <v>XXXXX1</v>
      </c>
      <c r="S409" s="11"/>
      <c r="T409" s="13"/>
    </row>
    <row r="410" spans="1:20" x14ac:dyDescent="0.25">
      <c r="A410" s="12"/>
      <c r="B410" s="11"/>
      <c r="C410" s="11"/>
      <c r="D410" s="11"/>
      <c r="E410" s="11"/>
      <c r="F410" s="11"/>
      <c r="G410" s="11"/>
      <c r="H410" s="11"/>
      <c r="I410" s="11"/>
      <c r="J410" s="11"/>
      <c r="K410" s="11"/>
      <c r="L410" s="11"/>
      <c r="M410" s="11"/>
      <c r="N410" s="11"/>
      <c r="O410" s="13">
        <f t="shared" si="12"/>
        <v>0</v>
      </c>
      <c r="P410" s="19" t="str">
        <f t="shared" si="13"/>
        <v>08</v>
      </c>
      <c r="Q410" s="11" t="str">
        <f>IF(P410="25",'Débitmètres étalon'!$B$5,'Débitmètres étalon'!$B$4)</f>
        <v>X</v>
      </c>
      <c r="R410" s="11" t="str">
        <f>IF(P410="25",'Débitmètres étalon'!$D$5,'Débitmètres étalon'!$D$4)</f>
        <v>XXXXX1</v>
      </c>
      <c r="S410" s="11"/>
      <c r="T410" s="13"/>
    </row>
    <row r="411" spans="1:20" x14ac:dyDescent="0.25">
      <c r="A411" s="12"/>
      <c r="B411" s="11"/>
      <c r="C411" s="11"/>
      <c r="D411" s="11"/>
      <c r="E411" s="11"/>
      <c r="F411" s="11"/>
      <c r="G411" s="11"/>
      <c r="H411" s="11"/>
      <c r="I411" s="11"/>
      <c r="J411" s="11"/>
      <c r="K411" s="11"/>
      <c r="L411" s="11"/>
      <c r="M411" s="11"/>
      <c r="N411" s="11"/>
      <c r="O411" s="13">
        <f t="shared" si="12"/>
        <v>0</v>
      </c>
      <c r="P411" s="19" t="str">
        <f t="shared" si="13"/>
        <v>08</v>
      </c>
      <c r="Q411" s="11" t="str">
        <f>IF(P411="25",'Débitmètres étalon'!$B$5,'Débitmètres étalon'!$B$4)</f>
        <v>X</v>
      </c>
      <c r="R411" s="11" t="str">
        <f>IF(P411="25",'Débitmètres étalon'!$D$5,'Débitmètres étalon'!$D$4)</f>
        <v>XXXXX1</v>
      </c>
      <c r="S411" s="11"/>
      <c r="T411" s="13"/>
    </row>
    <row r="412" spans="1:20" x14ac:dyDescent="0.25">
      <c r="A412" s="12"/>
      <c r="B412" s="11"/>
      <c r="C412" s="11"/>
      <c r="D412" s="11"/>
      <c r="E412" s="11"/>
      <c r="F412" s="11"/>
      <c r="G412" s="11"/>
      <c r="H412" s="11"/>
      <c r="I412" s="11"/>
      <c r="J412" s="11"/>
      <c r="K412" s="11"/>
      <c r="L412" s="11"/>
      <c r="M412" s="11"/>
      <c r="N412" s="11"/>
      <c r="O412" s="13">
        <f t="shared" si="12"/>
        <v>0</v>
      </c>
      <c r="P412" s="19" t="str">
        <f t="shared" si="13"/>
        <v>08</v>
      </c>
      <c r="Q412" s="11" t="str">
        <f>IF(P412="25",'Débitmètres étalon'!$B$5,'Débitmètres étalon'!$B$4)</f>
        <v>X</v>
      </c>
      <c r="R412" s="11" t="str">
        <f>IF(P412="25",'Débitmètres étalon'!$D$5,'Débitmètres étalon'!$D$4)</f>
        <v>XXXXX1</v>
      </c>
      <c r="S412" s="11"/>
      <c r="T412" s="13"/>
    </row>
    <row r="413" spans="1:20" x14ac:dyDescent="0.25">
      <c r="A413" s="12"/>
      <c r="B413" s="11"/>
      <c r="C413" s="11"/>
      <c r="D413" s="11"/>
      <c r="E413" s="11"/>
      <c r="F413" s="11"/>
      <c r="G413" s="11"/>
      <c r="H413" s="11"/>
      <c r="I413" s="11"/>
      <c r="J413" s="11"/>
      <c r="K413" s="11"/>
      <c r="L413" s="11"/>
      <c r="M413" s="11"/>
      <c r="N413" s="11"/>
      <c r="O413" s="13">
        <f t="shared" si="12"/>
        <v>0</v>
      </c>
      <c r="P413" s="19" t="str">
        <f t="shared" si="13"/>
        <v>08</v>
      </c>
      <c r="Q413" s="11" t="str">
        <f>IF(P413="25",'Débitmètres étalon'!$B$5,'Débitmètres étalon'!$B$4)</f>
        <v>X</v>
      </c>
      <c r="R413" s="11" t="str">
        <f>IF(P413="25",'Débitmètres étalon'!$D$5,'Débitmètres étalon'!$D$4)</f>
        <v>XXXXX1</v>
      </c>
      <c r="S413" s="11"/>
      <c r="T413" s="13"/>
    </row>
    <row r="414" spans="1:20" x14ac:dyDescent="0.25">
      <c r="A414" s="12"/>
      <c r="B414" s="11"/>
      <c r="C414" s="11"/>
      <c r="D414" s="11"/>
      <c r="E414" s="11"/>
      <c r="F414" s="11"/>
      <c r="G414" s="11"/>
      <c r="H414" s="11"/>
      <c r="I414" s="11"/>
      <c r="J414" s="11"/>
      <c r="K414" s="11"/>
      <c r="L414" s="11"/>
      <c r="M414" s="11"/>
      <c r="N414" s="11"/>
      <c r="O414" s="13">
        <f t="shared" si="12"/>
        <v>0</v>
      </c>
      <c r="P414" s="19" t="str">
        <f t="shared" si="13"/>
        <v>08</v>
      </c>
      <c r="Q414" s="11" t="str">
        <f>IF(P414="25",'Débitmètres étalon'!$B$5,'Débitmètres étalon'!$B$4)</f>
        <v>X</v>
      </c>
      <c r="R414" s="11" t="str">
        <f>IF(P414="25",'Débitmètres étalon'!$D$5,'Débitmètres étalon'!$D$4)</f>
        <v>XXXXX1</v>
      </c>
      <c r="S414" s="11"/>
      <c r="T414" s="13"/>
    </row>
    <row r="415" spans="1:20" x14ac:dyDescent="0.25">
      <c r="A415" s="12"/>
      <c r="B415" s="11"/>
      <c r="C415" s="11"/>
      <c r="D415" s="11"/>
      <c r="E415" s="11"/>
      <c r="F415" s="11"/>
      <c r="G415" s="11"/>
      <c r="H415" s="11"/>
      <c r="I415" s="11"/>
      <c r="J415" s="11"/>
      <c r="K415" s="11"/>
      <c r="L415" s="11"/>
      <c r="M415" s="11"/>
      <c r="N415" s="11"/>
      <c r="O415" s="13">
        <f t="shared" si="12"/>
        <v>0</v>
      </c>
      <c r="P415" s="19" t="str">
        <f t="shared" si="13"/>
        <v>08</v>
      </c>
      <c r="Q415" s="11" t="str">
        <f>IF(P415="25",'Débitmètres étalon'!$B$5,'Débitmètres étalon'!$B$4)</f>
        <v>X</v>
      </c>
      <c r="R415" s="11" t="str">
        <f>IF(P415="25",'Débitmètres étalon'!$D$5,'Débitmètres étalon'!$D$4)</f>
        <v>XXXXX1</v>
      </c>
      <c r="S415" s="11"/>
      <c r="T415" s="13"/>
    </row>
    <row r="416" spans="1:20" x14ac:dyDescent="0.25">
      <c r="A416" s="12"/>
      <c r="B416" s="11"/>
      <c r="C416" s="11"/>
      <c r="D416" s="11"/>
      <c r="E416" s="11"/>
      <c r="F416" s="11"/>
      <c r="G416" s="11"/>
      <c r="H416" s="11"/>
      <c r="I416" s="11"/>
      <c r="J416" s="11"/>
      <c r="K416" s="11"/>
      <c r="L416" s="11"/>
      <c r="M416" s="11"/>
      <c r="N416" s="11"/>
      <c r="O416" s="13">
        <f t="shared" si="12"/>
        <v>0</v>
      </c>
      <c r="P416" s="19" t="str">
        <f t="shared" si="13"/>
        <v>08</v>
      </c>
      <c r="Q416" s="11" t="str">
        <f>IF(P416="25",'Débitmètres étalon'!$B$5,'Débitmètres étalon'!$B$4)</f>
        <v>X</v>
      </c>
      <c r="R416" s="11" t="str">
        <f>IF(P416="25",'Débitmètres étalon'!$D$5,'Débitmètres étalon'!$D$4)</f>
        <v>XXXXX1</v>
      </c>
      <c r="S416" s="11"/>
      <c r="T416" s="13"/>
    </row>
    <row r="417" spans="1:20" x14ac:dyDescent="0.25">
      <c r="A417" s="12"/>
      <c r="B417" s="11"/>
      <c r="C417" s="11"/>
      <c r="D417" s="11"/>
      <c r="E417" s="11"/>
      <c r="F417" s="11"/>
      <c r="G417" s="11"/>
      <c r="H417" s="11"/>
      <c r="I417" s="11"/>
      <c r="J417" s="11"/>
      <c r="K417" s="11"/>
      <c r="L417" s="11"/>
      <c r="M417" s="11"/>
      <c r="N417" s="11"/>
      <c r="O417" s="13">
        <f t="shared" si="12"/>
        <v>0</v>
      </c>
      <c r="P417" s="19" t="str">
        <f t="shared" si="13"/>
        <v>08</v>
      </c>
      <c r="Q417" s="11" t="str">
        <f>IF(P417="25",'Débitmètres étalon'!$B$5,'Débitmètres étalon'!$B$4)</f>
        <v>X</v>
      </c>
      <c r="R417" s="11" t="str">
        <f>IF(P417="25",'Débitmètres étalon'!$D$5,'Débitmètres étalon'!$D$4)</f>
        <v>XXXXX1</v>
      </c>
      <c r="S417" s="11"/>
      <c r="T417" s="13"/>
    </row>
    <row r="418" spans="1:20" x14ac:dyDescent="0.25">
      <c r="A418" s="12"/>
      <c r="B418" s="11"/>
      <c r="C418" s="11"/>
      <c r="D418" s="11"/>
      <c r="E418" s="11"/>
      <c r="F418" s="11"/>
      <c r="G418" s="11"/>
      <c r="H418" s="11"/>
      <c r="I418" s="11"/>
      <c r="J418" s="11"/>
      <c r="K418" s="11"/>
      <c r="L418" s="11"/>
      <c r="M418" s="11"/>
      <c r="N418" s="11"/>
      <c r="O418" s="13">
        <f t="shared" si="12"/>
        <v>0</v>
      </c>
      <c r="P418" s="19" t="str">
        <f t="shared" si="13"/>
        <v>08</v>
      </c>
      <c r="Q418" s="11" t="str">
        <f>IF(P418="25",'Débitmètres étalon'!$B$5,'Débitmètres étalon'!$B$4)</f>
        <v>X</v>
      </c>
      <c r="R418" s="11" t="str">
        <f>IF(P418="25",'Débitmètres étalon'!$D$5,'Débitmètres étalon'!$D$4)</f>
        <v>XXXXX1</v>
      </c>
      <c r="S418" s="11"/>
      <c r="T418" s="13"/>
    </row>
    <row r="419" spans="1:20" x14ac:dyDescent="0.25">
      <c r="A419" s="12"/>
      <c r="B419" s="11"/>
      <c r="C419" s="11"/>
      <c r="D419" s="11"/>
      <c r="E419" s="11"/>
      <c r="F419" s="11"/>
      <c r="G419" s="11"/>
      <c r="H419" s="11"/>
      <c r="I419" s="11"/>
      <c r="J419" s="11"/>
      <c r="K419" s="11"/>
      <c r="L419" s="11"/>
      <c r="M419" s="11"/>
      <c r="N419" s="11"/>
      <c r="O419" s="13">
        <f t="shared" si="12"/>
        <v>0</v>
      </c>
      <c r="P419" s="19" t="str">
        <f t="shared" si="13"/>
        <v>08</v>
      </c>
      <c r="Q419" s="11" t="str">
        <f>IF(P419="25",'Débitmètres étalon'!$B$5,'Débitmètres étalon'!$B$4)</f>
        <v>X</v>
      </c>
      <c r="R419" s="11" t="str">
        <f>IF(P419="25",'Débitmètres étalon'!$D$5,'Débitmètres étalon'!$D$4)</f>
        <v>XXXXX1</v>
      </c>
      <c r="S419" s="11"/>
      <c r="T419" s="13"/>
    </row>
    <row r="420" spans="1:20" x14ac:dyDescent="0.25">
      <c r="A420" s="12"/>
      <c r="B420" s="11"/>
      <c r="C420" s="11"/>
      <c r="D420" s="11"/>
      <c r="E420" s="11"/>
      <c r="F420" s="11"/>
      <c r="G420" s="11"/>
      <c r="H420" s="11"/>
      <c r="I420" s="11"/>
      <c r="J420" s="11"/>
      <c r="K420" s="11"/>
      <c r="L420" s="11"/>
      <c r="M420" s="11"/>
      <c r="N420" s="11"/>
      <c r="O420" s="13">
        <f t="shared" ref="O420:O483" si="14">K420/10</f>
        <v>0</v>
      </c>
      <c r="P420" s="19" t="str">
        <f t="shared" si="13"/>
        <v>08</v>
      </c>
      <c r="Q420" s="11" t="str">
        <f>IF(P420="25",'Débitmètres étalon'!$B$5,'Débitmètres étalon'!$B$4)</f>
        <v>X</v>
      </c>
      <c r="R420" s="11" t="str">
        <f>IF(P420="25",'Débitmètres étalon'!$D$5,'Débitmètres étalon'!$D$4)</f>
        <v>XXXXX1</v>
      </c>
      <c r="S420" s="11"/>
      <c r="T420" s="13"/>
    </row>
    <row r="421" spans="1:20" x14ac:dyDescent="0.25">
      <c r="A421" s="12"/>
      <c r="B421" s="11"/>
      <c r="C421" s="11"/>
      <c r="D421" s="11"/>
      <c r="E421" s="11"/>
      <c r="F421" s="11"/>
      <c r="G421" s="11"/>
      <c r="H421" s="11"/>
      <c r="I421" s="11"/>
      <c r="J421" s="11"/>
      <c r="K421" s="11"/>
      <c r="L421" s="11"/>
      <c r="M421" s="11"/>
      <c r="N421" s="11"/>
      <c r="O421" s="13">
        <f t="shared" si="14"/>
        <v>0</v>
      </c>
      <c r="P421" s="19" t="str">
        <f t="shared" si="13"/>
        <v>08</v>
      </c>
      <c r="Q421" s="11" t="str">
        <f>IF(P421="25",'Débitmètres étalon'!$B$5,'Débitmètres étalon'!$B$4)</f>
        <v>X</v>
      </c>
      <c r="R421" s="11" t="str">
        <f>IF(P421="25",'Débitmètres étalon'!$D$5,'Débitmètres étalon'!$D$4)</f>
        <v>XXXXX1</v>
      </c>
      <c r="S421" s="11"/>
      <c r="T421" s="13"/>
    </row>
    <row r="422" spans="1:20" x14ac:dyDescent="0.25">
      <c r="A422" s="12"/>
      <c r="B422" s="11"/>
      <c r="C422" s="11"/>
      <c r="D422" s="11"/>
      <c r="E422" s="11"/>
      <c r="F422" s="11"/>
      <c r="G422" s="11"/>
      <c r="H422" s="11"/>
      <c r="I422" s="11"/>
      <c r="J422" s="11"/>
      <c r="K422" s="11"/>
      <c r="L422" s="11"/>
      <c r="M422" s="11"/>
      <c r="N422" s="11"/>
      <c r="O422" s="13">
        <f t="shared" si="14"/>
        <v>0</v>
      </c>
      <c r="P422" s="19" t="str">
        <f t="shared" si="13"/>
        <v>08</v>
      </c>
      <c r="Q422" s="11" t="str">
        <f>IF(P422="25",'Débitmètres étalon'!$B$5,'Débitmètres étalon'!$B$4)</f>
        <v>X</v>
      </c>
      <c r="R422" s="11" t="str">
        <f>IF(P422="25",'Débitmètres étalon'!$D$5,'Débitmètres étalon'!$D$4)</f>
        <v>XXXXX1</v>
      </c>
      <c r="S422" s="11"/>
      <c r="T422" s="13"/>
    </row>
    <row r="423" spans="1:20" x14ac:dyDescent="0.25">
      <c r="A423" s="12"/>
      <c r="B423" s="11"/>
      <c r="C423" s="11"/>
      <c r="D423" s="11"/>
      <c r="E423" s="11"/>
      <c r="F423" s="11"/>
      <c r="G423" s="11"/>
      <c r="H423" s="11"/>
      <c r="I423" s="11"/>
      <c r="J423" s="11"/>
      <c r="K423" s="11"/>
      <c r="L423" s="11"/>
      <c r="M423" s="11"/>
      <c r="N423" s="11"/>
      <c r="O423" s="13">
        <f t="shared" si="14"/>
        <v>0</v>
      </c>
      <c r="P423" s="19" t="str">
        <f t="shared" si="13"/>
        <v>08</v>
      </c>
      <c r="Q423" s="11" t="str">
        <f>IF(P423="25",'Débitmètres étalon'!$B$5,'Débitmètres étalon'!$B$4)</f>
        <v>X</v>
      </c>
      <c r="R423" s="11" t="str">
        <f>IF(P423="25",'Débitmètres étalon'!$D$5,'Débitmètres étalon'!$D$4)</f>
        <v>XXXXX1</v>
      </c>
      <c r="S423" s="11"/>
      <c r="T423" s="13"/>
    </row>
    <row r="424" spans="1:20" x14ac:dyDescent="0.25">
      <c r="A424" s="12"/>
      <c r="B424" s="11"/>
      <c r="C424" s="11"/>
      <c r="D424" s="11"/>
      <c r="E424" s="11"/>
      <c r="F424" s="11"/>
      <c r="G424" s="11"/>
      <c r="H424" s="11"/>
      <c r="I424" s="11"/>
      <c r="J424" s="11"/>
      <c r="K424" s="11"/>
      <c r="L424" s="11"/>
      <c r="M424" s="11"/>
      <c r="N424" s="11"/>
      <c r="O424" s="13">
        <f t="shared" si="14"/>
        <v>0</v>
      </c>
      <c r="P424" s="19" t="str">
        <f t="shared" si="13"/>
        <v>08</v>
      </c>
      <c r="Q424" s="11" t="str">
        <f>IF(P424="25",'Débitmètres étalon'!$B$5,'Débitmètres étalon'!$B$4)</f>
        <v>X</v>
      </c>
      <c r="R424" s="11" t="str">
        <f>IF(P424="25",'Débitmètres étalon'!$D$5,'Débitmètres étalon'!$D$4)</f>
        <v>XXXXX1</v>
      </c>
      <c r="S424" s="11"/>
      <c r="T424" s="13"/>
    </row>
    <row r="425" spans="1:20" x14ac:dyDescent="0.25">
      <c r="A425" s="12"/>
      <c r="B425" s="11"/>
      <c r="C425" s="11"/>
      <c r="D425" s="11"/>
      <c r="E425" s="11"/>
      <c r="F425" s="11"/>
      <c r="G425" s="11"/>
      <c r="H425" s="11"/>
      <c r="I425" s="11"/>
      <c r="J425" s="11"/>
      <c r="K425" s="11"/>
      <c r="L425" s="11"/>
      <c r="M425" s="11"/>
      <c r="N425" s="11"/>
      <c r="O425" s="13">
        <f t="shared" si="14"/>
        <v>0</v>
      </c>
      <c r="P425" s="19" t="str">
        <f t="shared" si="13"/>
        <v>08</v>
      </c>
      <c r="Q425" s="11" t="str">
        <f>IF(P425="25",'Débitmètres étalon'!$B$5,'Débitmètres étalon'!$B$4)</f>
        <v>X</v>
      </c>
      <c r="R425" s="11" t="str">
        <f>IF(P425="25",'Débitmètres étalon'!$D$5,'Débitmètres étalon'!$D$4)</f>
        <v>XXXXX1</v>
      </c>
      <c r="S425" s="11"/>
      <c r="T425" s="13"/>
    </row>
    <row r="426" spans="1:20" x14ac:dyDescent="0.25">
      <c r="A426" s="12"/>
      <c r="B426" s="11"/>
      <c r="C426" s="11"/>
      <c r="D426" s="11"/>
      <c r="E426" s="11"/>
      <c r="F426" s="11"/>
      <c r="G426" s="11"/>
      <c r="H426" s="11"/>
      <c r="I426" s="11"/>
      <c r="J426" s="11"/>
      <c r="K426" s="11"/>
      <c r="L426" s="11"/>
      <c r="M426" s="11"/>
      <c r="N426" s="11"/>
      <c r="O426" s="13">
        <f t="shared" si="14"/>
        <v>0</v>
      </c>
      <c r="P426" s="19" t="str">
        <f t="shared" si="13"/>
        <v>08</v>
      </c>
      <c r="Q426" s="11" t="str">
        <f>IF(P426="25",'Débitmètres étalon'!$B$5,'Débitmètres étalon'!$B$4)</f>
        <v>X</v>
      </c>
      <c r="R426" s="11" t="str">
        <f>IF(P426="25",'Débitmètres étalon'!$D$5,'Débitmètres étalon'!$D$4)</f>
        <v>XXXXX1</v>
      </c>
      <c r="S426" s="11"/>
      <c r="T426" s="13"/>
    </row>
    <row r="427" spans="1:20" x14ac:dyDescent="0.25">
      <c r="A427" s="12"/>
      <c r="B427" s="11"/>
      <c r="C427" s="11"/>
      <c r="D427" s="11"/>
      <c r="E427" s="11"/>
      <c r="F427" s="11"/>
      <c r="G427" s="11"/>
      <c r="H427" s="11"/>
      <c r="I427" s="11"/>
      <c r="J427" s="11"/>
      <c r="K427" s="11"/>
      <c r="L427" s="11"/>
      <c r="M427" s="11"/>
      <c r="N427" s="11"/>
      <c r="O427" s="13">
        <f t="shared" si="14"/>
        <v>0</v>
      </c>
      <c r="P427" s="19" t="str">
        <f t="shared" si="13"/>
        <v>08</v>
      </c>
      <c r="Q427" s="11" t="str">
        <f>IF(P427="25",'Débitmètres étalon'!$B$5,'Débitmètres étalon'!$B$4)</f>
        <v>X</v>
      </c>
      <c r="R427" s="11" t="str">
        <f>IF(P427="25",'Débitmètres étalon'!$D$5,'Débitmètres étalon'!$D$4)</f>
        <v>XXXXX1</v>
      </c>
      <c r="S427" s="11"/>
      <c r="T427" s="13"/>
    </row>
    <row r="428" spans="1:20" x14ac:dyDescent="0.25">
      <c r="A428" s="12"/>
      <c r="B428" s="11"/>
      <c r="C428" s="11"/>
      <c r="D428" s="11"/>
      <c r="E428" s="11"/>
      <c r="F428" s="11"/>
      <c r="G428" s="11"/>
      <c r="H428" s="11"/>
      <c r="I428" s="11"/>
      <c r="J428" s="11"/>
      <c r="K428" s="11"/>
      <c r="L428" s="11"/>
      <c r="M428" s="11"/>
      <c r="N428" s="11"/>
      <c r="O428" s="13">
        <f t="shared" si="14"/>
        <v>0</v>
      </c>
      <c r="P428" s="19" t="str">
        <f t="shared" si="13"/>
        <v>08</v>
      </c>
      <c r="Q428" s="11" t="str">
        <f>IF(P428="25",'Débitmètres étalon'!$B$5,'Débitmètres étalon'!$B$4)</f>
        <v>X</v>
      </c>
      <c r="R428" s="11" t="str">
        <f>IF(P428="25",'Débitmètres étalon'!$D$5,'Débitmètres étalon'!$D$4)</f>
        <v>XXXXX1</v>
      </c>
      <c r="S428" s="11"/>
      <c r="T428" s="13"/>
    </row>
    <row r="429" spans="1:20" x14ac:dyDescent="0.25">
      <c r="A429" s="12"/>
      <c r="B429" s="11"/>
      <c r="C429" s="11"/>
      <c r="D429" s="11"/>
      <c r="E429" s="11"/>
      <c r="F429" s="11"/>
      <c r="G429" s="11"/>
      <c r="H429" s="11"/>
      <c r="I429" s="11"/>
      <c r="J429" s="11"/>
      <c r="K429" s="11"/>
      <c r="L429" s="11"/>
      <c r="M429" s="11"/>
      <c r="N429" s="11"/>
      <c r="O429" s="13">
        <f t="shared" si="14"/>
        <v>0</v>
      </c>
      <c r="P429" s="19" t="str">
        <f t="shared" si="13"/>
        <v>08</v>
      </c>
      <c r="Q429" s="11" t="str">
        <f>IF(P429="25",'Débitmètres étalon'!$B$5,'Débitmètres étalon'!$B$4)</f>
        <v>X</v>
      </c>
      <c r="R429" s="11" t="str">
        <f>IF(P429="25",'Débitmètres étalon'!$D$5,'Débitmètres étalon'!$D$4)</f>
        <v>XXXXX1</v>
      </c>
      <c r="S429" s="11"/>
      <c r="T429" s="13"/>
    </row>
    <row r="430" spans="1:20" x14ac:dyDescent="0.25">
      <c r="A430" s="12"/>
      <c r="B430" s="11"/>
      <c r="C430" s="11"/>
      <c r="D430" s="11"/>
      <c r="E430" s="11"/>
      <c r="F430" s="11"/>
      <c r="G430" s="11"/>
      <c r="H430" s="11"/>
      <c r="I430" s="11"/>
      <c r="J430" s="11"/>
      <c r="K430" s="11"/>
      <c r="L430" s="11"/>
      <c r="M430" s="11"/>
      <c r="N430" s="11"/>
      <c r="O430" s="13">
        <f t="shared" si="14"/>
        <v>0</v>
      </c>
      <c r="P430" s="19" t="str">
        <f t="shared" si="13"/>
        <v>08</v>
      </c>
      <c r="Q430" s="11" t="str">
        <f>IF(P430="25",'Débitmètres étalon'!$B$5,'Débitmètres étalon'!$B$4)</f>
        <v>X</v>
      </c>
      <c r="R430" s="11" t="str">
        <f>IF(P430="25",'Débitmètres étalon'!$D$5,'Débitmètres étalon'!$D$4)</f>
        <v>XXXXX1</v>
      </c>
      <c r="S430" s="11"/>
      <c r="T430" s="13"/>
    </row>
    <row r="431" spans="1:20" x14ac:dyDescent="0.25">
      <c r="A431" s="12"/>
      <c r="B431" s="11"/>
      <c r="C431" s="11"/>
      <c r="D431" s="11"/>
      <c r="E431" s="11"/>
      <c r="F431" s="11"/>
      <c r="G431" s="11"/>
      <c r="H431" s="11"/>
      <c r="I431" s="11"/>
      <c r="J431" s="11"/>
      <c r="K431" s="11"/>
      <c r="L431" s="11"/>
      <c r="M431" s="11"/>
      <c r="N431" s="11"/>
      <c r="O431" s="13">
        <f t="shared" si="14"/>
        <v>0</v>
      </c>
      <c r="P431" s="19" t="str">
        <f t="shared" si="13"/>
        <v>08</v>
      </c>
      <c r="Q431" s="11" t="str">
        <f>IF(P431="25",'Débitmètres étalon'!$B$5,'Débitmètres étalon'!$B$4)</f>
        <v>X</v>
      </c>
      <c r="R431" s="11" t="str">
        <f>IF(P431="25",'Débitmètres étalon'!$D$5,'Débitmètres étalon'!$D$4)</f>
        <v>XXXXX1</v>
      </c>
      <c r="S431" s="11"/>
      <c r="T431" s="13"/>
    </row>
    <row r="432" spans="1:20" x14ac:dyDescent="0.25">
      <c r="A432" s="12"/>
      <c r="B432" s="11"/>
      <c r="C432" s="11"/>
      <c r="D432" s="11"/>
      <c r="E432" s="11"/>
      <c r="F432" s="11"/>
      <c r="G432" s="11"/>
      <c r="H432" s="11"/>
      <c r="I432" s="11"/>
      <c r="J432" s="11"/>
      <c r="K432" s="11"/>
      <c r="L432" s="11"/>
      <c r="M432" s="11"/>
      <c r="N432" s="11"/>
      <c r="O432" s="13">
        <f t="shared" si="14"/>
        <v>0</v>
      </c>
      <c r="P432" s="19" t="str">
        <f t="shared" si="13"/>
        <v>08</v>
      </c>
      <c r="Q432" s="11" t="str">
        <f>IF(P432="25",'Débitmètres étalon'!$B$5,'Débitmètres étalon'!$B$4)</f>
        <v>X</v>
      </c>
      <c r="R432" s="11" t="str">
        <f>IF(P432="25",'Débitmètres étalon'!$D$5,'Débitmètres étalon'!$D$4)</f>
        <v>XXXXX1</v>
      </c>
      <c r="S432" s="11"/>
      <c r="T432" s="13"/>
    </row>
    <row r="433" spans="1:20" x14ac:dyDescent="0.25">
      <c r="A433" s="12"/>
      <c r="B433" s="11"/>
      <c r="C433" s="11"/>
      <c r="D433" s="11"/>
      <c r="E433" s="11"/>
      <c r="F433" s="11"/>
      <c r="G433" s="11"/>
      <c r="H433" s="11"/>
      <c r="I433" s="11"/>
      <c r="J433" s="11"/>
      <c r="K433" s="11"/>
      <c r="L433" s="11"/>
      <c r="M433" s="11"/>
      <c r="N433" s="11"/>
      <c r="O433" s="13">
        <f t="shared" si="14"/>
        <v>0</v>
      </c>
      <c r="P433" s="19" t="str">
        <f t="shared" si="13"/>
        <v>08</v>
      </c>
      <c r="Q433" s="11" t="str">
        <f>IF(P433="25",'Débitmètres étalon'!$B$5,'Débitmètres étalon'!$B$4)</f>
        <v>X</v>
      </c>
      <c r="R433" s="11" t="str">
        <f>IF(P433="25",'Débitmètres étalon'!$D$5,'Débitmètres étalon'!$D$4)</f>
        <v>XXXXX1</v>
      </c>
      <c r="S433" s="11"/>
      <c r="T433" s="13"/>
    </row>
    <row r="434" spans="1:20" x14ac:dyDescent="0.25">
      <c r="A434" s="12"/>
      <c r="B434" s="11"/>
      <c r="C434" s="11"/>
      <c r="D434" s="11"/>
      <c r="E434" s="11"/>
      <c r="F434" s="11"/>
      <c r="G434" s="11"/>
      <c r="H434" s="11"/>
      <c r="I434" s="11"/>
      <c r="J434" s="11"/>
      <c r="K434" s="11"/>
      <c r="L434" s="11"/>
      <c r="M434" s="11"/>
      <c r="N434" s="11"/>
      <c r="O434" s="13">
        <f t="shared" si="14"/>
        <v>0</v>
      </c>
      <c r="P434" s="19" t="str">
        <f t="shared" si="13"/>
        <v>08</v>
      </c>
      <c r="Q434" s="11" t="str">
        <f>IF(P434="25",'Débitmètres étalon'!$B$5,'Débitmètres étalon'!$B$4)</f>
        <v>X</v>
      </c>
      <c r="R434" s="11" t="str">
        <f>IF(P434="25",'Débitmètres étalon'!$D$5,'Débitmètres étalon'!$D$4)</f>
        <v>XXXXX1</v>
      </c>
      <c r="S434" s="11"/>
      <c r="T434" s="13"/>
    </row>
    <row r="435" spans="1:20" x14ac:dyDescent="0.25">
      <c r="A435" s="12"/>
      <c r="B435" s="11"/>
      <c r="C435" s="11"/>
      <c r="D435" s="11"/>
      <c r="E435" s="11"/>
      <c r="F435" s="11"/>
      <c r="G435" s="11"/>
      <c r="H435" s="11"/>
      <c r="I435" s="11"/>
      <c r="J435" s="11"/>
      <c r="K435" s="11"/>
      <c r="L435" s="11"/>
      <c r="M435" s="11"/>
      <c r="N435" s="11"/>
      <c r="O435" s="13">
        <f t="shared" si="14"/>
        <v>0</v>
      </c>
      <c r="P435" s="19" t="str">
        <f t="shared" si="13"/>
        <v>08</v>
      </c>
      <c r="Q435" s="11" t="str">
        <f>IF(P435="25",'Débitmètres étalon'!$B$5,'Débitmètres étalon'!$B$4)</f>
        <v>X</v>
      </c>
      <c r="R435" s="11" t="str">
        <f>IF(P435="25",'Débitmètres étalon'!$D$5,'Débitmètres étalon'!$D$4)</f>
        <v>XXXXX1</v>
      </c>
      <c r="S435" s="11"/>
      <c r="T435" s="13"/>
    </row>
    <row r="436" spans="1:20" x14ac:dyDescent="0.25">
      <c r="A436" s="12"/>
      <c r="B436" s="11"/>
      <c r="C436" s="11"/>
      <c r="D436" s="11"/>
      <c r="E436" s="11"/>
      <c r="F436" s="11"/>
      <c r="G436" s="11"/>
      <c r="H436" s="11"/>
      <c r="I436" s="11"/>
      <c r="J436" s="11"/>
      <c r="K436" s="11"/>
      <c r="L436" s="11"/>
      <c r="M436" s="11"/>
      <c r="N436" s="11"/>
      <c r="O436" s="13">
        <f t="shared" si="14"/>
        <v>0</v>
      </c>
      <c r="P436" s="19" t="str">
        <f t="shared" si="13"/>
        <v>08</v>
      </c>
      <c r="Q436" s="11" t="str">
        <f>IF(P436="25",'Débitmètres étalon'!$B$5,'Débitmètres étalon'!$B$4)</f>
        <v>X</v>
      </c>
      <c r="R436" s="11" t="str">
        <f>IF(P436="25",'Débitmètres étalon'!$D$5,'Débitmètres étalon'!$D$4)</f>
        <v>XXXXX1</v>
      </c>
      <c r="S436" s="11"/>
      <c r="T436" s="13"/>
    </row>
    <row r="437" spans="1:20" x14ac:dyDescent="0.25">
      <c r="A437" s="12"/>
      <c r="B437" s="11"/>
      <c r="C437" s="11"/>
      <c r="D437" s="11"/>
      <c r="E437" s="11"/>
      <c r="F437" s="11"/>
      <c r="G437" s="11"/>
      <c r="H437" s="11"/>
      <c r="I437" s="11"/>
      <c r="J437" s="11"/>
      <c r="K437" s="11"/>
      <c r="L437" s="11"/>
      <c r="M437" s="11"/>
      <c r="N437" s="11"/>
      <c r="O437" s="13">
        <f t="shared" si="14"/>
        <v>0</v>
      </c>
      <c r="P437" s="19" t="str">
        <f t="shared" si="13"/>
        <v>08</v>
      </c>
      <c r="Q437" s="11" t="str">
        <f>IF(P437="25",'Débitmètres étalon'!$B$5,'Débitmètres étalon'!$B$4)</f>
        <v>X</v>
      </c>
      <c r="R437" s="11" t="str">
        <f>IF(P437="25",'Débitmètres étalon'!$D$5,'Débitmètres étalon'!$D$4)</f>
        <v>XXXXX1</v>
      </c>
      <c r="S437" s="11"/>
      <c r="T437" s="13"/>
    </row>
    <row r="438" spans="1:20" x14ac:dyDescent="0.25">
      <c r="A438" s="12"/>
      <c r="B438" s="11"/>
      <c r="C438" s="11"/>
      <c r="D438" s="11"/>
      <c r="E438" s="11"/>
      <c r="F438" s="11"/>
      <c r="G438" s="11"/>
      <c r="H438" s="11"/>
      <c r="I438" s="11"/>
      <c r="J438" s="11"/>
      <c r="K438" s="11"/>
      <c r="L438" s="11"/>
      <c r="M438" s="11"/>
      <c r="N438" s="11"/>
      <c r="O438" s="13">
        <f t="shared" si="14"/>
        <v>0</v>
      </c>
      <c r="P438" s="19" t="str">
        <f t="shared" si="13"/>
        <v>08</v>
      </c>
      <c r="Q438" s="11" t="str">
        <f>IF(P438="25",'Débitmètres étalon'!$B$5,'Débitmètres étalon'!$B$4)</f>
        <v>X</v>
      </c>
      <c r="R438" s="11" t="str">
        <f>IF(P438="25",'Débitmètres étalon'!$D$5,'Débitmètres étalon'!$D$4)</f>
        <v>XXXXX1</v>
      </c>
      <c r="S438" s="11"/>
      <c r="T438" s="13"/>
    </row>
    <row r="439" spans="1:20" x14ac:dyDescent="0.25">
      <c r="A439" s="12"/>
      <c r="B439" s="11"/>
      <c r="C439" s="11"/>
      <c r="D439" s="11"/>
      <c r="E439" s="11"/>
      <c r="F439" s="11"/>
      <c r="G439" s="11"/>
      <c r="H439" s="11"/>
      <c r="I439" s="11"/>
      <c r="J439" s="11"/>
      <c r="K439" s="11"/>
      <c r="L439" s="11"/>
      <c r="M439" s="11"/>
      <c r="N439" s="11"/>
      <c r="O439" s="13">
        <f t="shared" si="14"/>
        <v>0</v>
      </c>
      <c r="P439" s="19" t="str">
        <f t="shared" si="13"/>
        <v>08</v>
      </c>
      <c r="Q439" s="11" t="str">
        <f>IF(P439="25",'Débitmètres étalon'!$B$5,'Débitmètres étalon'!$B$4)</f>
        <v>X</v>
      </c>
      <c r="R439" s="11" t="str">
        <f>IF(P439="25",'Débitmètres étalon'!$D$5,'Débitmètres étalon'!$D$4)</f>
        <v>XXXXX1</v>
      </c>
      <c r="S439" s="11"/>
      <c r="T439" s="13"/>
    </row>
    <row r="440" spans="1:20" x14ac:dyDescent="0.25">
      <c r="A440" s="12"/>
      <c r="B440" s="11"/>
      <c r="C440" s="11"/>
      <c r="D440" s="11"/>
      <c r="E440" s="11"/>
      <c r="F440" s="11"/>
      <c r="G440" s="11"/>
      <c r="H440" s="11"/>
      <c r="I440" s="11"/>
      <c r="J440" s="11"/>
      <c r="K440" s="11"/>
      <c r="L440" s="11"/>
      <c r="M440" s="11"/>
      <c r="N440" s="11"/>
      <c r="O440" s="13">
        <f t="shared" si="14"/>
        <v>0</v>
      </c>
      <c r="P440" s="19" t="str">
        <f t="shared" si="13"/>
        <v>08</v>
      </c>
      <c r="Q440" s="11" t="str">
        <f>IF(P440="25",'Débitmètres étalon'!$B$5,'Débitmètres étalon'!$B$4)</f>
        <v>X</v>
      </c>
      <c r="R440" s="11" t="str">
        <f>IF(P440="25",'Débitmètres étalon'!$D$5,'Débitmètres étalon'!$D$4)</f>
        <v>XXXXX1</v>
      </c>
      <c r="S440" s="11"/>
      <c r="T440" s="13"/>
    </row>
    <row r="441" spans="1:20" x14ac:dyDescent="0.25">
      <c r="A441" s="12"/>
      <c r="B441" s="11"/>
      <c r="C441" s="11"/>
      <c r="D441" s="11"/>
      <c r="E441" s="11"/>
      <c r="F441" s="11"/>
      <c r="G441" s="11"/>
      <c r="H441" s="11"/>
      <c r="I441" s="11"/>
      <c r="J441" s="11"/>
      <c r="K441" s="11"/>
      <c r="L441" s="11"/>
      <c r="M441" s="11"/>
      <c r="N441" s="11"/>
      <c r="O441" s="13">
        <f t="shared" si="14"/>
        <v>0</v>
      </c>
      <c r="P441" s="19" t="str">
        <f t="shared" si="13"/>
        <v>08</v>
      </c>
      <c r="Q441" s="11" t="str">
        <f>IF(P441="25",'Débitmètres étalon'!$B$5,'Débitmètres étalon'!$B$4)</f>
        <v>X</v>
      </c>
      <c r="R441" s="11" t="str">
        <f>IF(P441="25",'Débitmètres étalon'!$D$5,'Débitmètres étalon'!$D$4)</f>
        <v>XXXXX1</v>
      </c>
      <c r="S441" s="11"/>
      <c r="T441" s="13"/>
    </row>
    <row r="442" spans="1:20" x14ac:dyDescent="0.25">
      <c r="A442" s="12"/>
      <c r="B442" s="11"/>
      <c r="C442" s="11"/>
      <c r="D442" s="11"/>
      <c r="E442" s="11"/>
      <c r="F442" s="11"/>
      <c r="G442" s="11"/>
      <c r="H442" s="11"/>
      <c r="I442" s="11"/>
      <c r="J442" s="11"/>
      <c r="K442" s="11"/>
      <c r="L442" s="11"/>
      <c r="M442" s="11"/>
      <c r="N442" s="11"/>
      <c r="O442" s="13">
        <f t="shared" si="14"/>
        <v>0</v>
      </c>
      <c r="P442" s="19" t="str">
        <f t="shared" si="13"/>
        <v>08</v>
      </c>
      <c r="Q442" s="11" t="str">
        <f>IF(P442="25",'Débitmètres étalon'!$B$5,'Débitmètres étalon'!$B$4)</f>
        <v>X</v>
      </c>
      <c r="R442" s="11" t="str">
        <f>IF(P442="25",'Débitmètres étalon'!$D$5,'Débitmètres étalon'!$D$4)</f>
        <v>XXXXX1</v>
      </c>
      <c r="S442" s="11"/>
      <c r="T442" s="13"/>
    </row>
    <row r="443" spans="1:20" x14ac:dyDescent="0.25">
      <c r="A443" s="12"/>
      <c r="B443" s="11"/>
      <c r="C443" s="11"/>
      <c r="D443" s="11"/>
      <c r="E443" s="11"/>
      <c r="F443" s="11"/>
      <c r="G443" s="11"/>
      <c r="H443" s="11"/>
      <c r="I443" s="11"/>
      <c r="J443" s="11"/>
      <c r="K443" s="11"/>
      <c r="L443" s="11"/>
      <c r="M443" s="11"/>
      <c r="N443" s="11"/>
      <c r="O443" s="13">
        <f t="shared" si="14"/>
        <v>0</v>
      </c>
      <c r="P443" s="19" t="str">
        <f t="shared" si="13"/>
        <v>08</v>
      </c>
      <c r="Q443" s="11" t="str">
        <f>IF(P443="25",'Débitmètres étalon'!$B$5,'Débitmètres étalon'!$B$4)</f>
        <v>X</v>
      </c>
      <c r="R443" s="11" t="str">
        <f>IF(P443="25",'Débitmètres étalon'!$D$5,'Débitmètres étalon'!$D$4)</f>
        <v>XXXXX1</v>
      </c>
      <c r="S443" s="11"/>
      <c r="T443" s="13"/>
    </row>
    <row r="444" spans="1:20" x14ac:dyDescent="0.25">
      <c r="A444" s="12"/>
      <c r="B444" s="11"/>
      <c r="C444" s="11"/>
      <c r="D444" s="11"/>
      <c r="E444" s="11"/>
      <c r="F444" s="11"/>
      <c r="G444" s="11"/>
      <c r="H444" s="11"/>
      <c r="I444" s="11"/>
      <c r="J444" s="11"/>
      <c r="K444" s="11"/>
      <c r="L444" s="11"/>
      <c r="M444" s="11"/>
      <c r="N444" s="11"/>
      <c r="O444" s="13">
        <f t="shared" si="14"/>
        <v>0</v>
      </c>
      <c r="P444" s="19" t="str">
        <f t="shared" si="13"/>
        <v>08</v>
      </c>
      <c r="Q444" s="11" t="str">
        <f>IF(P444="25",'Débitmètres étalon'!$B$5,'Débitmètres étalon'!$B$4)</f>
        <v>X</v>
      </c>
      <c r="R444" s="11" t="str">
        <f>IF(P444="25",'Débitmètres étalon'!$D$5,'Débitmètres étalon'!$D$4)</f>
        <v>XXXXX1</v>
      </c>
      <c r="S444" s="11"/>
      <c r="T444" s="13"/>
    </row>
    <row r="445" spans="1:20" x14ac:dyDescent="0.25">
      <c r="A445" s="12"/>
      <c r="B445" s="11"/>
      <c r="C445" s="11"/>
      <c r="D445" s="11"/>
      <c r="E445" s="11"/>
      <c r="F445" s="11"/>
      <c r="G445" s="11"/>
      <c r="H445" s="11"/>
      <c r="I445" s="11"/>
      <c r="J445" s="11"/>
      <c r="K445" s="11"/>
      <c r="L445" s="11"/>
      <c r="M445" s="11"/>
      <c r="N445" s="11"/>
      <c r="O445" s="13">
        <f t="shared" si="14"/>
        <v>0</v>
      </c>
      <c r="P445" s="19" t="str">
        <f t="shared" si="13"/>
        <v>08</v>
      </c>
      <c r="Q445" s="11" t="str">
        <f>IF(P445="25",'Débitmètres étalon'!$B$5,'Débitmètres étalon'!$B$4)</f>
        <v>X</v>
      </c>
      <c r="R445" s="11" t="str">
        <f>IF(P445="25",'Débitmètres étalon'!$D$5,'Débitmètres étalon'!$D$4)</f>
        <v>XXXXX1</v>
      </c>
      <c r="S445" s="11"/>
      <c r="T445" s="13"/>
    </row>
    <row r="446" spans="1:20" x14ac:dyDescent="0.25">
      <c r="A446" s="12"/>
      <c r="B446" s="11"/>
      <c r="C446" s="11"/>
      <c r="D446" s="11"/>
      <c r="E446" s="11"/>
      <c r="F446" s="11"/>
      <c r="G446" s="11"/>
      <c r="H446" s="11"/>
      <c r="I446" s="11"/>
      <c r="J446" s="11"/>
      <c r="K446" s="11"/>
      <c r="L446" s="11"/>
      <c r="M446" s="11"/>
      <c r="N446" s="11"/>
      <c r="O446" s="13">
        <f t="shared" si="14"/>
        <v>0</v>
      </c>
      <c r="P446" s="19" t="str">
        <f t="shared" si="13"/>
        <v>08</v>
      </c>
      <c r="Q446" s="11" t="str">
        <f>IF(P446="25",'Débitmètres étalon'!$B$5,'Débitmètres étalon'!$B$4)</f>
        <v>X</v>
      </c>
      <c r="R446" s="11" t="str">
        <f>IF(P446="25",'Débitmètres étalon'!$D$5,'Débitmètres étalon'!$D$4)</f>
        <v>XXXXX1</v>
      </c>
      <c r="S446" s="11"/>
      <c r="T446" s="13"/>
    </row>
    <row r="447" spans="1:20" x14ac:dyDescent="0.25">
      <c r="A447" s="12"/>
      <c r="B447" s="11"/>
      <c r="C447" s="11"/>
      <c r="D447" s="11"/>
      <c r="E447" s="11"/>
      <c r="F447" s="11"/>
      <c r="G447" s="11"/>
      <c r="H447" s="11"/>
      <c r="I447" s="11"/>
      <c r="J447" s="11"/>
      <c r="K447" s="11"/>
      <c r="L447" s="11"/>
      <c r="M447" s="11"/>
      <c r="N447" s="11"/>
      <c r="O447" s="13">
        <f t="shared" si="14"/>
        <v>0</v>
      </c>
      <c r="P447" s="19" t="str">
        <f t="shared" si="13"/>
        <v>08</v>
      </c>
      <c r="Q447" s="11" t="str">
        <f>IF(P447="25",'Débitmètres étalon'!$B$5,'Débitmètres étalon'!$B$4)</f>
        <v>X</v>
      </c>
      <c r="R447" s="11" t="str">
        <f>IF(P447="25",'Débitmètres étalon'!$D$5,'Débitmètres étalon'!$D$4)</f>
        <v>XXXXX1</v>
      </c>
      <c r="S447" s="11"/>
      <c r="T447" s="13"/>
    </row>
    <row r="448" spans="1:20" x14ac:dyDescent="0.25">
      <c r="A448" s="12"/>
      <c r="B448" s="11"/>
      <c r="C448" s="11"/>
      <c r="D448" s="11"/>
      <c r="E448" s="11"/>
      <c r="F448" s="11"/>
      <c r="G448" s="11"/>
      <c r="H448" s="11"/>
      <c r="I448" s="11"/>
      <c r="J448" s="11"/>
      <c r="K448" s="11"/>
      <c r="L448" s="11"/>
      <c r="M448" s="11"/>
      <c r="N448" s="11"/>
      <c r="O448" s="13">
        <f t="shared" si="14"/>
        <v>0</v>
      </c>
      <c r="P448" s="19" t="str">
        <f t="shared" si="13"/>
        <v>08</v>
      </c>
      <c r="Q448" s="11" t="str">
        <f>IF(P448="25",'Débitmètres étalon'!$B$5,'Débitmètres étalon'!$B$4)</f>
        <v>X</v>
      </c>
      <c r="R448" s="11" t="str">
        <f>IF(P448="25",'Débitmètres étalon'!$D$5,'Débitmètres étalon'!$D$4)</f>
        <v>XXXXX1</v>
      </c>
      <c r="S448" s="11"/>
      <c r="T448" s="13"/>
    </row>
    <row r="449" spans="1:20" x14ac:dyDescent="0.25">
      <c r="A449" s="12"/>
      <c r="B449" s="11"/>
      <c r="C449" s="11"/>
      <c r="D449" s="11"/>
      <c r="E449" s="11"/>
      <c r="F449" s="11"/>
      <c r="G449" s="11"/>
      <c r="H449" s="11"/>
      <c r="I449" s="11"/>
      <c r="J449" s="11"/>
      <c r="K449" s="11"/>
      <c r="L449" s="11"/>
      <c r="M449" s="11"/>
      <c r="N449" s="11"/>
      <c r="O449" s="13">
        <f t="shared" si="14"/>
        <v>0</v>
      </c>
      <c r="P449" s="19" t="str">
        <f t="shared" si="13"/>
        <v>08</v>
      </c>
      <c r="Q449" s="11" t="str">
        <f>IF(P449="25",'Débitmètres étalon'!$B$5,'Débitmètres étalon'!$B$4)</f>
        <v>X</v>
      </c>
      <c r="R449" s="11" t="str">
        <f>IF(P449="25",'Débitmètres étalon'!$D$5,'Débitmètres étalon'!$D$4)</f>
        <v>XXXXX1</v>
      </c>
      <c r="S449" s="11"/>
      <c r="T449" s="13"/>
    </row>
    <row r="450" spans="1:20" x14ac:dyDescent="0.25">
      <c r="A450" s="12"/>
      <c r="B450" s="11"/>
      <c r="C450" s="11"/>
      <c r="D450" s="11"/>
      <c r="E450" s="11"/>
      <c r="F450" s="11"/>
      <c r="G450" s="11"/>
      <c r="H450" s="11"/>
      <c r="I450" s="11"/>
      <c r="J450" s="11"/>
      <c r="K450" s="11"/>
      <c r="L450" s="11"/>
      <c r="M450" s="11"/>
      <c r="N450" s="11"/>
      <c r="O450" s="13">
        <f t="shared" si="14"/>
        <v>0</v>
      </c>
      <c r="P450" s="19" t="str">
        <f t="shared" si="13"/>
        <v>08</v>
      </c>
      <c r="Q450" s="11" t="str">
        <f>IF(P450="25",'Débitmètres étalon'!$B$5,'Débitmètres étalon'!$B$4)</f>
        <v>X</v>
      </c>
      <c r="R450" s="11" t="str">
        <f>IF(P450="25",'Débitmètres étalon'!$D$5,'Débitmètres étalon'!$D$4)</f>
        <v>XXXXX1</v>
      </c>
      <c r="S450" s="11"/>
      <c r="T450" s="13"/>
    </row>
    <row r="451" spans="1:20" x14ac:dyDescent="0.25">
      <c r="A451" s="12"/>
      <c r="B451" s="11"/>
      <c r="C451" s="11"/>
      <c r="D451" s="11"/>
      <c r="E451" s="11"/>
      <c r="F451" s="11"/>
      <c r="G451" s="11"/>
      <c r="H451" s="11"/>
      <c r="I451" s="11"/>
      <c r="J451" s="11"/>
      <c r="K451" s="11"/>
      <c r="L451" s="11"/>
      <c r="M451" s="11"/>
      <c r="N451" s="11"/>
      <c r="O451" s="13">
        <f t="shared" si="14"/>
        <v>0</v>
      </c>
      <c r="P451" s="19" t="str">
        <f t="shared" si="13"/>
        <v>08</v>
      </c>
      <c r="Q451" s="11" t="str">
        <f>IF(P451="25",'Débitmètres étalon'!$B$5,'Débitmètres étalon'!$B$4)</f>
        <v>X</v>
      </c>
      <c r="R451" s="11" t="str">
        <f>IF(P451="25",'Débitmètres étalon'!$D$5,'Débitmètres étalon'!$D$4)</f>
        <v>XXXXX1</v>
      </c>
      <c r="S451" s="11"/>
      <c r="T451" s="13"/>
    </row>
    <row r="452" spans="1:20" x14ac:dyDescent="0.25">
      <c r="A452" s="12"/>
      <c r="B452" s="11"/>
      <c r="C452" s="11"/>
      <c r="D452" s="11"/>
      <c r="E452" s="11"/>
      <c r="F452" s="11"/>
      <c r="G452" s="11"/>
      <c r="H452" s="11"/>
      <c r="I452" s="11"/>
      <c r="J452" s="11"/>
      <c r="K452" s="11"/>
      <c r="L452" s="11"/>
      <c r="M452" s="11"/>
      <c r="N452" s="11"/>
      <c r="O452" s="13">
        <f t="shared" si="14"/>
        <v>0</v>
      </c>
      <c r="P452" s="19" t="str">
        <f t="shared" si="13"/>
        <v>08</v>
      </c>
      <c r="Q452" s="11" t="str">
        <f>IF(P452="25",'Débitmètres étalon'!$B$5,'Débitmètres étalon'!$B$4)</f>
        <v>X</v>
      </c>
      <c r="R452" s="11" t="str">
        <f>IF(P452="25",'Débitmètres étalon'!$D$5,'Débitmètres étalon'!$D$4)</f>
        <v>XXXXX1</v>
      </c>
      <c r="S452" s="11"/>
      <c r="T452" s="13"/>
    </row>
    <row r="453" spans="1:20" x14ac:dyDescent="0.25">
      <c r="A453" s="12"/>
      <c r="B453" s="11"/>
      <c r="C453" s="11"/>
      <c r="D453" s="11"/>
      <c r="E453" s="11"/>
      <c r="F453" s="11"/>
      <c r="G453" s="11"/>
      <c r="H453" s="11"/>
      <c r="I453" s="11"/>
      <c r="J453" s="11"/>
      <c r="K453" s="11"/>
      <c r="L453" s="11"/>
      <c r="M453" s="11"/>
      <c r="N453" s="11"/>
      <c r="O453" s="13">
        <f t="shared" si="14"/>
        <v>0</v>
      </c>
      <c r="P453" s="19" t="str">
        <f t="shared" ref="P453:P498" si="15">IF(O453&gt;=3,"25","08")</f>
        <v>08</v>
      </c>
      <c r="Q453" s="11" t="str">
        <f>IF(P453="25",'Débitmètres étalon'!$B$5,'Débitmètres étalon'!$B$4)</f>
        <v>X</v>
      </c>
      <c r="R453" s="11" t="str">
        <f>IF(P453="25",'Débitmètres étalon'!$D$5,'Débitmètres étalon'!$D$4)</f>
        <v>XXXXX1</v>
      </c>
      <c r="S453" s="11"/>
      <c r="T453" s="13"/>
    </row>
    <row r="454" spans="1:20" x14ac:dyDescent="0.25">
      <c r="A454" s="12"/>
      <c r="B454" s="11"/>
      <c r="C454" s="11"/>
      <c r="D454" s="11"/>
      <c r="E454" s="11"/>
      <c r="F454" s="11"/>
      <c r="G454" s="11"/>
      <c r="H454" s="11"/>
      <c r="I454" s="11"/>
      <c r="J454" s="11"/>
      <c r="K454" s="11"/>
      <c r="L454" s="11"/>
      <c r="M454" s="11"/>
      <c r="N454" s="11"/>
      <c r="O454" s="13">
        <f t="shared" si="14"/>
        <v>0</v>
      </c>
      <c r="P454" s="19" t="str">
        <f t="shared" si="15"/>
        <v>08</v>
      </c>
      <c r="Q454" s="11" t="str">
        <f>IF(P454="25",'Débitmètres étalon'!$B$5,'Débitmètres étalon'!$B$4)</f>
        <v>X</v>
      </c>
      <c r="R454" s="11" t="str">
        <f>IF(P454="25",'Débitmètres étalon'!$D$5,'Débitmètres étalon'!$D$4)</f>
        <v>XXXXX1</v>
      </c>
      <c r="S454" s="11"/>
      <c r="T454" s="13"/>
    </row>
    <row r="455" spans="1:20" x14ac:dyDescent="0.25">
      <c r="A455" s="12"/>
      <c r="B455" s="11"/>
      <c r="C455" s="11"/>
      <c r="D455" s="11"/>
      <c r="E455" s="11"/>
      <c r="F455" s="11"/>
      <c r="G455" s="11"/>
      <c r="H455" s="11"/>
      <c r="I455" s="11"/>
      <c r="J455" s="11"/>
      <c r="K455" s="11"/>
      <c r="L455" s="11"/>
      <c r="M455" s="11"/>
      <c r="N455" s="11"/>
      <c r="O455" s="13">
        <f t="shared" si="14"/>
        <v>0</v>
      </c>
      <c r="P455" s="19" t="str">
        <f t="shared" si="15"/>
        <v>08</v>
      </c>
      <c r="Q455" s="11" t="str">
        <f>IF(P455="25",'Débitmètres étalon'!$B$5,'Débitmètres étalon'!$B$4)</f>
        <v>X</v>
      </c>
      <c r="R455" s="11" t="str">
        <f>IF(P455="25",'Débitmètres étalon'!$D$5,'Débitmètres étalon'!$D$4)</f>
        <v>XXXXX1</v>
      </c>
      <c r="S455" s="11"/>
      <c r="T455" s="13"/>
    </row>
    <row r="456" spans="1:20" x14ac:dyDescent="0.25">
      <c r="A456" s="12"/>
      <c r="B456" s="11"/>
      <c r="C456" s="11"/>
      <c r="D456" s="11"/>
      <c r="E456" s="11"/>
      <c r="F456" s="11"/>
      <c r="G456" s="11"/>
      <c r="H456" s="11"/>
      <c r="I456" s="11"/>
      <c r="J456" s="11"/>
      <c r="K456" s="11"/>
      <c r="L456" s="11"/>
      <c r="M456" s="11"/>
      <c r="N456" s="11"/>
      <c r="O456" s="13">
        <f t="shared" si="14"/>
        <v>0</v>
      </c>
      <c r="P456" s="19" t="str">
        <f t="shared" si="15"/>
        <v>08</v>
      </c>
      <c r="Q456" s="11" t="str">
        <f>IF(P456="25",'Débitmètres étalon'!$B$5,'Débitmètres étalon'!$B$4)</f>
        <v>X</v>
      </c>
      <c r="R456" s="11" t="str">
        <f>IF(P456="25",'Débitmètres étalon'!$D$5,'Débitmètres étalon'!$D$4)</f>
        <v>XXXXX1</v>
      </c>
      <c r="S456" s="11"/>
      <c r="T456" s="13"/>
    </row>
    <row r="457" spans="1:20" x14ac:dyDescent="0.25">
      <c r="A457" s="12"/>
      <c r="B457" s="11"/>
      <c r="C457" s="11"/>
      <c r="D457" s="11"/>
      <c r="E457" s="11"/>
      <c r="F457" s="11"/>
      <c r="G457" s="11"/>
      <c r="H457" s="11"/>
      <c r="I457" s="11"/>
      <c r="J457" s="11"/>
      <c r="K457" s="11"/>
      <c r="L457" s="11"/>
      <c r="M457" s="11"/>
      <c r="N457" s="11"/>
      <c r="O457" s="13">
        <f t="shared" si="14"/>
        <v>0</v>
      </c>
      <c r="P457" s="19" t="str">
        <f t="shared" si="15"/>
        <v>08</v>
      </c>
      <c r="Q457" s="11" t="str">
        <f>IF(P457="25",'Débitmètres étalon'!$B$5,'Débitmètres étalon'!$B$4)</f>
        <v>X</v>
      </c>
      <c r="R457" s="11" t="str">
        <f>IF(P457="25",'Débitmètres étalon'!$D$5,'Débitmètres étalon'!$D$4)</f>
        <v>XXXXX1</v>
      </c>
      <c r="S457" s="11"/>
      <c r="T457" s="13"/>
    </row>
    <row r="458" spans="1:20" x14ac:dyDescent="0.25">
      <c r="A458" s="12"/>
      <c r="B458" s="11"/>
      <c r="C458" s="11"/>
      <c r="D458" s="11"/>
      <c r="E458" s="11"/>
      <c r="F458" s="11"/>
      <c r="G458" s="11"/>
      <c r="H458" s="11"/>
      <c r="I458" s="11"/>
      <c r="J458" s="11"/>
      <c r="K458" s="11"/>
      <c r="L458" s="11"/>
      <c r="M458" s="11"/>
      <c r="N458" s="11"/>
      <c r="O458" s="13">
        <f t="shared" si="14"/>
        <v>0</v>
      </c>
      <c r="P458" s="19" t="str">
        <f t="shared" si="15"/>
        <v>08</v>
      </c>
      <c r="Q458" s="11" t="str">
        <f>IF(P458="25",'Débitmètres étalon'!$B$5,'Débitmètres étalon'!$B$4)</f>
        <v>X</v>
      </c>
      <c r="R458" s="11" t="str">
        <f>IF(P458="25",'Débitmètres étalon'!$D$5,'Débitmètres étalon'!$D$4)</f>
        <v>XXXXX1</v>
      </c>
      <c r="S458" s="11"/>
      <c r="T458" s="13"/>
    </row>
    <row r="459" spans="1:20" x14ac:dyDescent="0.25">
      <c r="A459" s="12"/>
      <c r="B459" s="11"/>
      <c r="C459" s="11"/>
      <c r="D459" s="11"/>
      <c r="E459" s="11"/>
      <c r="F459" s="11"/>
      <c r="G459" s="11"/>
      <c r="H459" s="11"/>
      <c r="I459" s="11"/>
      <c r="J459" s="11"/>
      <c r="K459" s="11"/>
      <c r="L459" s="11"/>
      <c r="M459" s="11"/>
      <c r="N459" s="11"/>
      <c r="O459" s="13">
        <f t="shared" si="14"/>
        <v>0</v>
      </c>
      <c r="P459" s="19" t="str">
        <f t="shared" si="15"/>
        <v>08</v>
      </c>
      <c r="Q459" s="11" t="str">
        <f>IF(P459="25",'Débitmètres étalon'!$B$5,'Débitmètres étalon'!$B$4)</f>
        <v>X</v>
      </c>
      <c r="R459" s="11" t="str">
        <f>IF(P459="25",'Débitmètres étalon'!$D$5,'Débitmètres étalon'!$D$4)</f>
        <v>XXXXX1</v>
      </c>
      <c r="S459" s="11"/>
      <c r="T459" s="13"/>
    </row>
    <row r="460" spans="1:20" x14ac:dyDescent="0.25">
      <c r="A460" s="12"/>
      <c r="B460" s="11"/>
      <c r="C460" s="11"/>
      <c r="D460" s="11"/>
      <c r="E460" s="11"/>
      <c r="F460" s="11"/>
      <c r="G460" s="11"/>
      <c r="H460" s="11"/>
      <c r="I460" s="11"/>
      <c r="J460" s="11"/>
      <c r="K460" s="11"/>
      <c r="L460" s="11"/>
      <c r="M460" s="11"/>
      <c r="N460" s="11"/>
      <c r="O460" s="13">
        <f t="shared" si="14"/>
        <v>0</v>
      </c>
      <c r="P460" s="19" t="str">
        <f t="shared" si="15"/>
        <v>08</v>
      </c>
      <c r="Q460" s="11" t="str">
        <f>IF(P460="25",'Débitmètres étalon'!$B$5,'Débitmètres étalon'!$B$4)</f>
        <v>X</v>
      </c>
      <c r="R460" s="11" t="str">
        <f>IF(P460="25",'Débitmètres étalon'!$D$5,'Débitmètres étalon'!$D$4)</f>
        <v>XXXXX1</v>
      </c>
      <c r="S460" s="11"/>
      <c r="T460" s="13"/>
    </row>
    <row r="461" spans="1:20" x14ac:dyDescent="0.25">
      <c r="A461" s="12"/>
      <c r="B461" s="11"/>
      <c r="C461" s="11"/>
      <c r="D461" s="11"/>
      <c r="E461" s="11"/>
      <c r="F461" s="11"/>
      <c r="G461" s="11"/>
      <c r="H461" s="11"/>
      <c r="I461" s="11"/>
      <c r="J461" s="11"/>
      <c r="K461" s="11"/>
      <c r="L461" s="11"/>
      <c r="M461" s="11"/>
      <c r="N461" s="11"/>
      <c r="O461" s="13">
        <f t="shared" si="14"/>
        <v>0</v>
      </c>
      <c r="P461" s="19" t="str">
        <f t="shared" si="15"/>
        <v>08</v>
      </c>
      <c r="Q461" s="11" t="str">
        <f>IF(P461="25",'Débitmètres étalon'!$B$5,'Débitmètres étalon'!$B$4)</f>
        <v>X</v>
      </c>
      <c r="R461" s="11" t="str">
        <f>IF(P461="25",'Débitmètres étalon'!$D$5,'Débitmètres étalon'!$D$4)</f>
        <v>XXXXX1</v>
      </c>
      <c r="S461" s="11"/>
      <c r="T461" s="13"/>
    </row>
    <row r="462" spans="1:20" x14ac:dyDescent="0.25">
      <c r="A462" s="12"/>
      <c r="B462" s="11"/>
      <c r="C462" s="11"/>
      <c r="D462" s="11"/>
      <c r="E462" s="11"/>
      <c r="F462" s="11"/>
      <c r="G462" s="11"/>
      <c r="H462" s="11"/>
      <c r="I462" s="11"/>
      <c r="J462" s="11"/>
      <c r="K462" s="11"/>
      <c r="L462" s="11"/>
      <c r="M462" s="11"/>
      <c r="N462" s="11"/>
      <c r="O462" s="13">
        <f t="shared" si="14"/>
        <v>0</v>
      </c>
      <c r="P462" s="19" t="str">
        <f t="shared" si="15"/>
        <v>08</v>
      </c>
      <c r="Q462" s="11" t="str">
        <f>IF(P462="25",'Débitmètres étalon'!$B$5,'Débitmètres étalon'!$B$4)</f>
        <v>X</v>
      </c>
      <c r="R462" s="11" t="str">
        <f>IF(P462="25",'Débitmètres étalon'!$D$5,'Débitmètres étalon'!$D$4)</f>
        <v>XXXXX1</v>
      </c>
      <c r="S462" s="11"/>
      <c r="T462" s="13"/>
    </row>
    <row r="463" spans="1:20" x14ac:dyDescent="0.25">
      <c r="A463" s="12"/>
      <c r="B463" s="11"/>
      <c r="C463" s="11"/>
      <c r="D463" s="11"/>
      <c r="E463" s="11"/>
      <c r="F463" s="11"/>
      <c r="G463" s="11"/>
      <c r="H463" s="11"/>
      <c r="I463" s="11"/>
      <c r="J463" s="11"/>
      <c r="K463" s="11"/>
      <c r="L463" s="11"/>
      <c r="M463" s="11"/>
      <c r="N463" s="11"/>
      <c r="O463" s="13">
        <f t="shared" si="14"/>
        <v>0</v>
      </c>
      <c r="P463" s="19" t="str">
        <f t="shared" si="15"/>
        <v>08</v>
      </c>
      <c r="Q463" s="11" t="str">
        <f>IF(P463="25",'Débitmètres étalon'!$B$5,'Débitmètres étalon'!$B$4)</f>
        <v>X</v>
      </c>
      <c r="R463" s="11" t="str">
        <f>IF(P463="25",'Débitmètres étalon'!$D$5,'Débitmètres étalon'!$D$4)</f>
        <v>XXXXX1</v>
      </c>
      <c r="S463" s="11"/>
      <c r="T463" s="13"/>
    </row>
    <row r="464" spans="1:20" x14ac:dyDescent="0.25">
      <c r="A464" s="12"/>
      <c r="B464" s="11"/>
      <c r="C464" s="11"/>
      <c r="D464" s="11"/>
      <c r="E464" s="11"/>
      <c r="F464" s="11"/>
      <c r="G464" s="11"/>
      <c r="H464" s="11"/>
      <c r="I464" s="11"/>
      <c r="J464" s="11"/>
      <c r="K464" s="11"/>
      <c r="L464" s="11"/>
      <c r="M464" s="11"/>
      <c r="N464" s="11"/>
      <c r="O464" s="13">
        <f t="shared" si="14"/>
        <v>0</v>
      </c>
      <c r="P464" s="19" t="str">
        <f t="shared" si="15"/>
        <v>08</v>
      </c>
      <c r="Q464" s="11" t="str">
        <f>IF(P464="25",'Débitmètres étalon'!$B$5,'Débitmètres étalon'!$B$4)</f>
        <v>X</v>
      </c>
      <c r="R464" s="11" t="str">
        <f>IF(P464="25",'Débitmètres étalon'!$D$5,'Débitmètres étalon'!$D$4)</f>
        <v>XXXXX1</v>
      </c>
      <c r="S464" s="11"/>
      <c r="T464" s="13"/>
    </row>
    <row r="465" spans="1:20" x14ac:dyDescent="0.25">
      <c r="A465" s="12"/>
      <c r="B465" s="11"/>
      <c r="C465" s="11"/>
      <c r="D465" s="11"/>
      <c r="E465" s="11"/>
      <c r="F465" s="11"/>
      <c r="G465" s="11"/>
      <c r="H465" s="11"/>
      <c r="I465" s="11"/>
      <c r="J465" s="11"/>
      <c r="K465" s="11"/>
      <c r="L465" s="11"/>
      <c r="M465" s="11"/>
      <c r="N465" s="11"/>
      <c r="O465" s="13">
        <f t="shared" si="14"/>
        <v>0</v>
      </c>
      <c r="P465" s="19" t="str">
        <f t="shared" si="15"/>
        <v>08</v>
      </c>
      <c r="Q465" s="11" t="str">
        <f>IF(P465="25",'Débitmètres étalon'!$B$5,'Débitmètres étalon'!$B$4)</f>
        <v>X</v>
      </c>
      <c r="R465" s="11" t="str">
        <f>IF(P465="25",'Débitmètres étalon'!$D$5,'Débitmètres étalon'!$D$4)</f>
        <v>XXXXX1</v>
      </c>
      <c r="S465" s="11"/>
      <c r="T465" s="13"/>
    </row>
    <row r="466" spans="1:20" x14ac:dyDescent="0.25">
      <c r="A466" s="12"/>
      <c r="B466" s="11"/>
      <c r="C466" s="11"/>
      <c r="D466" s="11"/>
      <c r="E466" s="11"/>
      <c r="F466" s="11"/>
      <c r="G466" s="11"/>
      <c r="H466" s="11"/>
      <c r="I466" s="11"/>
      <c r="J466" s="11"/>
      <c r="K466" s="11"/>
      <c r="L466" s="11"/>
      <c r="M466" s="11"/>
      <c r="N466" s="11"/>
      <c r="O466" s="13">
        <f t="shared" si="14"/>
        <v>0</v>
      </c>
      <c r="P466" s="19" t="str">
        <f t="shared" si="15"/>
        <v>08</v>
      </c>
      <c r="Q466" s="11" t="str">
        <f>IF(P466="25",'Débitmètres étalon'!$B$5,'Débitmètres étalon'!$B$4)</f>
        <v>X</v>
      </c>
      <c r="R466" s="11" t="str">
        <f>IF(P466="25",'Débitmètres étalon'!$D$5,'Débitmètres étalon'!$D$4)</f>
        <v>XXXXX1</v>
      </c>
      <c r="S466" s="11"/>
      <c r="T466" s="13"/>
    </row>
    <row r="467" spans="1:20" x14ac:dyDescent="0.25">
      <c r="A467" s="12"/>
      <c r="B467" s="11"/>
      <c r="C467" s="11"/>
      <c r="D467" s="11"/>
      <c r="E467" s="11"/>
      <c r="F467" s="11"/>
      <c r="G467" s="11"/>
      <c r="H467" s="11"/>
      <c r="I467" s="11"/>
      <c r="J467" s="11"/>
      <c r="K467" s="11"/>
      <c r="L467" s="11"/>
      <c r="M467" s="11"/>
      <c r="N467" s="11"/>
      <c r="O467" s="13">
        <f t="shared" si="14"/>
        <v>0</v>
      </c>
      <c r="P467" s="19" t="str">
        <f t="shared" si="15"/>
        <v>08</v>
      </c>
      <c r="Q467" s="11" t="str">
        <f>IF(P467="25",'Débitmètres étalon'!$B$5,'Débitmètres étalon'!$B$4)</f>
        <v>X</v>
      </c>
      <c r="R467" s="11" t="str">
        <f>IF(P467="25",'Débitmètres étalon'!$D$5,'Débitmètres étalon'!$D$4)</f>
        <v>XXXXX1</v>
      </c>
      <c r="S467" s="11"/>
      <c r="T467" s="13"/>
    </row>
    <row r="468" spans="1:20" x14ac:dyDescent="0.25">
      <c r="A468" s="12"/>
      <c r="B468" s="11"/>
      <c r="C468" s="11"/>
      <c r="D468" s="11"/>
      <c r="E468" s="11"/>
      <c r="F468" s="11"/>
      <c r="G468" s="11"/>
      <c r="H468" s="11"/>
      <c r="I468" s="11"/>
      <c r="J468" s="11"/>
      <c r="K468" s="11"/>
      <c r="L468" s="11"/>
      <c r="M468" s="11"/>
      <c r="N468" s="11"/>
      <c r="O468" s="13">
        <f t="shared" si="14"/>
        <v>0</v>
      </c>
      <c r="P468" s="19" t="str">
        <f t="shared" si="15"/>
        <v>08</v>
      </c>
      <c r="Q468" s="11" t="str">
        <f>IF(P468="25",'Débitmètres étalon'!$B$5,'Débitmètres étalon'!$B$4)</f>
        <v>X</v>
      </c>
      <c r="R468" s="11" t="str">
        <f>IF(P468="25",'Débitmètres étalon'!$D$5,'Débitmètres étalon'!$D$4)</f>
        <v>XXXXX1</v>
      </c>
      <c r="S468" s="11"/>
      <c r="T468" s="13"/>
    </row>
    <row r="469" spans="1:20" x14ac:dyDescent="0.25">
      <c r="A469" s="12"/>
      <c r="B469" s="11"/>
      <c r="C469" s="11"/>
      <c r="D469" s="11"/>
      <c r="E469" s="11"/>
      <c r="F469" s="11"/>
      <c r="G469" s="11"/>
      <c r="H469" s="11"/>
      <c r="I469" s="11"/>
      <c r="J469" s="11"/>
      <c r="K469" s="11"/>
      <c r="L469" s="11"/>
      <c r="M469" s="11"/>
      <c r="N469" s="11"/>
      <c r="O469" s="13">
        <f t="shared" si="14"/>
        <v>0</v>
      </c>
      <c r="P469" s="19" t="str">
        <f t="shared" si="15"/>
        <v>08</v>
      </c>
      <c r="Q469" s="11" t="str">
        <f>IF(P469="25",'Débitmètres étalon'!$B$5,'Débitmètres étalon'!$B$4)</f>
        <v>X</v>
      </c>
      <c r="R469" s="11" t="str">
        <f>IF(P469="25",'Débitmètres étalon'!$D$5,'Débitmètres étalon'!$D$4)</f>
        <v>XXXXX1</v>
      </c>
      <c r="S469" s="11"/>
      <c r="T469" s="13"/>
    </row>
    <row r="470" spans="1:20" x14ac:dyDescent="0.25">
      <c r="A470" s="12"/>
      <c r="B470" s="11"/>
      <c r="C470" s="11"/>
      <c r="D470" s="11"/>
      <c r="E470" s="11"/>
      <c r="F470" s="11"/>
      <c r="G470" s="11"/>
      <c r="H470" s="11"/>
      <c r="I470" s="11"/>
      <c r="J470" s="11"/>
      <c r="K470" s="11"/>
      <c r="L470" s="11"/>
      <c r="M470" s="11"/>
      <c r="N470" s="11"/>
      <c r="O470" s="13">
        <f t="shared" si="14"/>
        <v>0</v>
      </c>
      <c r="P470" s="19" t="str">
        <f t="shared" si="15"/>
        <v>08</v>
      </c>
      <c r="Q470" s="11" t="str">
        <f>IF(P470="25",'Débitmètres étalon'!$B$5,'Débitmètres étalon'!$B$4)</f>
        <v>X</v>
      </c>
      <c r="R470" s="11" t="str">
        <f>IF(P470="25",'Débitmètres étalon'!$D$5,'Débitmètres étalon'!$D$4)</f>
        <v>XXXXX1</v>
      </c>
      <c r="S470" s="11"/>
      <c r="T470" s="13"/>
    </row>
    <row r="471" spans="1:20" x14ac:dyDescent="0.25">
      <c r="A471" s="12"/>
      <c r="B471" s="11"/>
      <c r="C471" s="11"/>
      <c r="D471" s="11"/>
      <c r="E471" s="11"/>
      <c r="F471" s="11"/>
      <c r="G471" s="11"/>
      <c r="H471" s="11"/>
      <c r="I471" s="11"/>
      <c r="J471" s="11"/>
      <c r="K471" s="11"/>
      <c r="L471" s="11"/>
      <c r="M471" s="11"/>
      <c r="N471" s="11"/>
      <c r="O471" s="13">
        <f t="shared" si="14"/>
        <v>0</v>
      </c>
      <c r="P471" s="19" t="str">
        <f t="shared" si="15"/>
        <v>08</v>
      </c>
      <c r="Q471" s="11" t="str">
        <f>IF(P471="25",'Débitmètres étalon'!$B$5,'Débitmètres étalon'!$B$4)</f>
        <v>X</v>
      </c>
      <c r="R471" s="11" t="str">
        <f>IF(P471="25",'Débitmètres étalon'!$D$5,'Débitmètres étalon'!$D$4)</f>
        <v>XXXXX1</v>
      </c>
      <c r="S471" s="11"/>
      <c r="T471" s="13"/>
    </row>
    <row r="472" spans="1:20" x14ac:dyDescent="0.25">
      <c r="A472" s="12"/>
      <c r="B472" s="11"/>
      <c r="C472" s="11"/>
      <c r="D472" s="11"/>
      <c r="E472" s="11"/>
      <c r="F472" s="11"/>
      <c r="G472" s="11"/>
      <c r="H472" s="11"/>
      <c r="I472" s="11"/>
      <c r="J472" s="11"/>
      <c r="K472" s="11"/>
      <c r="L472" s="11"/>
      <c r="M472" s="11"/>
      <c r="N472" s="11"/>
      <c r="O472" s="13">
        <f t="shared" si="14"/>
        <v>0</v>
      </c>
      <c r="P472" s="19" t="str">
        <f t="shared" si="15"/>
        <v>08</v>
      </c>
      <c r="Q472" s="11" t="str">
        <f>IF(P472="25",'Débitmètres étalon'!$B$5,'Débitmètres étalon'!$B$4)</f>
        <v>X</v>
      </c>
      <c r="R472" s="11" t="str">
        <f>IF(P472="25",'Débitmètres étalon'!$D$5,'Débitmètres étalon'!$D$4)</f>
        <v>XXXXX1</v>
      </c>
      <c r="S472" s="11"/>
      <c r="T472" s="13"/>
    </row>
    <row r="473" spans="1:20" x14ac:dyDescent="0.25">
      <c r="A473" s="12"/>
      <c r="B473" s="11"/>
      <c r="C473" s="11"/>
      <c r="D473" s="11"/>
      <c r="E473" s="11"/>
      <c r="F473" s="11"/>
      <c r="G473" s="11"/>
      <c r="H473" s="11"/>
      <c r="I473" s="11"/>
      <c r="J473" s="11"/>
      <c r="K473" s="11"/>
      <c r="L473" s="11"/>
      <c r="M473" s="11"/>
      <c r="N473" s="11"/>
      <c r="O473" s="13">
        <f t="shared" si="14"/>
        <v>0</v>
      </c>
      <c r="P473" s="19" t="str">
        <f t="shared" si="15"/>
        <v>08</v>
      </c>
      <c r="Q473" s="11" t="str">
        <f>IF(P473="25",'Débitmètres étalon'!$B$5,'Débitmètres étalon'!$B$4)</f>
        <v>X</v>
      </c>
      <c r="R473" s="11" t="str">
        <f>IF(P473="25",'Débitmètres étalon'!$D$5,'Débitmètres étalon'!$D$4)</f>
        <v>XXXXX1</v>
      </c>
      <c r="S473" s="11"/>
      <c r="T473" s="13"/>
    </row>
    <row r="474" spans="1:20" x14ac:dyDescent="0.25">
      <c r="A474" s="12"/>
      <c r="B474" s="11"/>
      <c r="C474" s="11"/>
      <c r="D474" s="11"/>
      <c r="E474" s="11"/>
      <c r="F474" s="11"/>
      <c r="G474" s="11"/>
      <c r="H474" s="11"/>
      <c r="I474" s="11"/>
      <c r="J474" s="11"/>
      <c r="K474" s="11"/>
      <c r="L474" s="11"/>
      <c r="M474" s="11"/>
      <c r="N474" s="11"/>
      <c r="O474" s="13">
        <f t="shared" si="14"/>
        <v>0</v>
      </c>
      <c r="P474" s="19" t="str">
        <f t="shared" si="15"/>
        <v>08</v>
      </c>
      <c r="Q474" s="11" t="str">
        <f>IF(P474="25",'Débitmètres étalon'!$B$5,'Débitmètres étalon'!$B$4)</f>
        <v>X</v>
      </c>
      <c r="R474" s="11" t="str">
        <f>IF(P474="25",'Débitmètres étalon'!$D$5,'Débitmètres étalon'!$D$4)</f>
        <v>XXXXX1</v>
      </c>
      <c r="S474" s="11"/>
      <c r="T474" s="13"/>
    </row>
    <row r="475" spans="1:20" x14ac:dyDescent="0.25">
      <c r="A475" s="12"/>
      <c r="B475" s="11"/>
      <c r="C475" s="11"/>
      <c r="D475" s="11"/>
      <c r="E475" s="11"/>
      <c r="F475" s="11"/>
      <c r="G475" s="11"/>
      <c r="H475" s="11"/>
      <c r="I475" s="11"/>
      <c r="J475" s="11"/>
      <c r="K475" s="11"/>
      <c r="L475" s="11"/>
      <c r="M475" s="11"/>
      <c r="N475" s="11"/>
      <c r="O475" s="13">
        <f t="shared" si="14"/>
        <v>0</v>
      </c>
      <c r="P475" s="19" t="str">
        <f t="shared" si="15"/>
        <v>08</v>
      </c>
      <c r="Q475" s="11" t="str">
        <f>IF(P475="25",'Débitmètres étalon'!$B$5,'Débitmètres étalon'!$B$4)</f>
        <v>X</v>
      </c>
      <c r="R475" s="11" t="str">
        <f>IF(P475="25",'Débitmètres étalon'!$D$5,'Débitmètres étalon'!$D$4)</f>
        <v>XXXXX1</v>
      </c>
      <c r="S475" s="11"/>
      <c r="T475" s="13"/>
    </row>
    <row r="476" spans="1:20" x14ac:dyDescent="0.25">
      <c r="A476" s="12"/>
      <c r="B476" s="11"/>
      <c r="C476" s="11"/>
      <c r="D476" s="11"/>
      <c r="E476" s="11"/>
      <c r="F476" s="11"/>
      <c r="G476" s="11"/>
      <c r="H476" s="11"/>
      <c r="I476" s="11"/>
      <c r="J476" s="11"/>
      <c r="K476" s="11"/>
      <c r="L476" s="11"/>
      <c r="M476" s="11"/>
      <c r="N476" s="11"/>
      <c r="O476" s="13">
        <f t="shared" si="14"/>
        <v>0</v>
      </c>
      <c r="P476" s="19" t="str">
        <f t="shared" si="15"/>
        <v>08</v>
      </c>
      <c r="Q476" s="11" t="str">
        <f>IF(P476="25",'Débitmètres étalon'!$B$5,'Débitmètres étalon'!$B$4)</f>
        <v>X</v>
      </c>
      <c r="R476" s="11" t="str">
        <f>IF(P476="25",'Débitmètres étalon'!$D$5,'Débitmètres étalon'!$D$4)</f>
        <v>XXXXX1</v>
      </c>
      <c r="S476" s="11"/>
      <c r="T476" s="13"/>
    </row>
    <row r="477" spans="1:20" x14ac:dyDescent="0.25">
      <c r="A477" s="12"/>
      <c r="B477" s="11"/>
      <c r="C477" s="11"/>
      <c r="D477" s="11"/>
      <c r="E477" s="11"/>
      <c r="F477" s="11"/>
      <c r="G477" s="11"/>
      <c r="H477" s="11"/>
      <c r="I477" s="11"/>
      <c r="J477" s="11"/>
      <c r="K477" s="11"/>
      <c r="L477" s="11"/>
      <c r="M477" s="11"/>
      <c r="N477" s="11"/>
      <c r="O477" s="13">
        <f t="shared" si="14"/>
        <v>0</v>
      </c>
      <c r="P477" s="19" t="str">
        <f t="shared" si="15"/>
        <v>08</v>
      </c>
      <c r="Q477" s="11" t="str">
        <f>IF(P477="25",'Débitmètres étalon'!$B$5,'Débitmètres étalon'!$B$4)</f>
        <v>X</v>
      </c>
      <c r="R477" s="11" t="str">
        <f>IF(P477="25",'Débitmètres étalon'!$D$5,'Débitmètres étalon'!$D$4)</f>
        <v>XXXXX1</v>
      </c>
      <c r="S477" s="11"/>
      <c r="T477" s="13"/>
    </row>
    <row r="478" spans="1:20" x14ac:dyDescent="0.25">
      <c r="A478" s="12"/>
      <c r="B478" s="11"/>
      <c r="C478" s="11"/>
      <c r="D478" s="11"/>
      <c r="E478" s="11"/>
      <c r="F478" s="11"/>
      <c r="G478" s="11"/>
      <c r="H478" s="11"/>
      <c r="I478" s="11"/>
      <c r="J478" s="11"/>
      <c r="K478" s="11"/>
      <c r="L478" s="11"/>
      <c r="M478" s="11"/>
      <c r="N478" s="11"/>
      <c r="O478" s="13">
        <f t="shared" si="14"/>
        <v>0</v>
      </c>
      <c r="P478" s="19" t="str">
        <f t="shared" si="15"/>
        <v>08</v>
      </c>
      <c r="Q478" s="11" t="str">
        <f>IF(P478="25",'Débitmètres étalon'!$B$5,'Débitmètres étalon'!$B$4)</f>
        <v>X</v>
      </c>
      <c r="R478" s="11" t="str">
        <f>IF(P478="25",'Débitmètres étalon'!$D$5,'Débitmètres étalon'!$D$4)</f>
        <v>XXXXX1</v>
      </c>
      <c r="S478" s="11"/>
      <c r="T478" s="13"/>
    </row>
    <row r="479" spans="1:20" x14ac:dyDescent="0.25">
      <c r="A479" s="12"/>
      <c r="B479" s="11"/>
      <c r="C479" s="11"/>
      <c r="D479" s="11"/>
      <c r="E479" s="11"/>
      <c r="F479" s="11"/>
      <c r="G479" s="11"/>
      <c r="H479" s="11"/>
      <c r="I479" s="11"/>
      <c r="J479" s="11"/>
      <c r="K479" s="11"/>
      <c r="L479" s="11"/>
      <c r="M479" s="11"/>
      <c r="N479" s="11"/>
      <c r="O479" s="13">
        <f t="shared" si="14"/>
        <v>0</v>
      </c>
      <c r="P479" s="19" t="str">
        <f t="shared" si="15"/>
        <v>08</v>
      </c>
      <c r="Q479" s="11" t="str">
        <f>IF(P479="25",'Débitmètres étalon'!$B$5,'Débitmètres étalon'!$B$4)</f>
        <v>X</v>
      </c>
      <c r="R479" s="11" t="str">
        <f>IF(P479="25",'Débitmètres étalon'!$D$5,'Débitmètres étalon'!$D$4)</f>
        <v>XXXXX1</v>
      </c>
      <c r="S479" s="11"/>
      <c r="T479" s="13"/>
    </row>
    <row r="480" spans="1:20" x14ac:dyDescent="0.25">
      <c r="A480" s="12"/>
      <c r="B480" s="11"/>
      <c r="C480" s="11"/>
      <c r="D480" s="11"/>
      <c r="E480" s="11"/>
      <c r="F480" s="11"/>
      <c r="G480" s="11"/>
      <c r="H480" s="11"/>
      <c r="I480" s="11"/>
      <c r="J480" s="11"/>
      <c r="K480" s="11"/>
      <c r="L480" s="11"/>
      <c r="M480" s="11"/>
      <c r="N480" s="11"/>
      <c r="O480" s="13">
        <f t="shared" si="14"/>
        <v>0</v>
      </c>
      <c r="P480" s="19" t="str">
        <f t="shared" si="15"/>
        <v>08</v>
      </c>
      <c r="Q480" s="11" t="str">
        <f>IF(P480="25",'Débitmètres étalon'!$B$5,'Débitmètres étalon'!$B$4)</f>
        <v>X</v>
      </c>
      <c r="R480" s="11" t="str">
        <f>IF(P480="25",'Débitmètres étalon'!$D$5,'Débitmètres étalon'!$D$4)</f>
        <v>XXXXX1</v>
      </c>
      <c r="S480" s="11"/>
      <c r="T480" s="13"/>
    </row>
    <row r="481" spans="1:20" x14ac:dyDescent="0.25">
      <c r="A481" s="12"/>
      <c r="B481" s="11"/>
      <c r="C481" s="11"/>
      <c r="D481" s="11"/>
      <c r="E481" s="11"/>
      <c r="F481" s="11"/>
      <c r="G481" s="11"/>
      <c r="H481" s="11"/>
      <c r="I481" s="11"/>
      <c r="J481" s="11"/>
      <c r="K481" s="11"/>
      <c r="L481" s="11"/>
      <c r="M481" s="11"/>
      <c r="N481" s="11"/>
      <c r="O481" s="13">
        <f t="shared" si="14"/>
        <v>0</v>
      </c>
      <c r="P481" s="19" t="str">
        <f t="shared" si="15"/>
        <v>08</v>
      </c>
      <c r="Q481" s="11" t="str">
        <f>IF(P481="25",'Débitmètres étalon'!$B$5,'Débitmètres étalon'!$B$4)</f>
        <v>X</v>
      </c>
      <c r="R481" s="11" t="str">
        <f>IF(P481="25",'Débitmètres étalon'!$D$5,'Débitmètres étalon'!$D$4)</f>
        <v>XXXXX1</v>
      </c>
      <c r="S481" s="11"/>
      <c r="T481" s="13"/>
    </row>
    <row r="482" spans="1:20" x14ac:dyDescent="0.25">
      <c r="A482" s="12"/>
      <c r="B482" s="11"/>
      <c r="C482" s="11"/>
      <c r="D482" s="11"/>
      <c r="E482" s="11"/>
      <c r="F482" s="11"/>
      <c r="G482" s="11"/>
      <c r="H482" s="11"/>
      <c r="I482" s="11"/>
      <c r="J482" s="11"/>
      <c r="K482" s="11"/>
      <c r="L482" s="11"/>
      <c r="M482" s="11"/>
      <c r="N482" s="11"/>
      <c r="O482" s="13">
        <f t="shared" si="14"/>
        <v>0</v>
      </c>
      <c r="P482" s="19" t="str">
        <f t="shared" si="15"/>
        <v>08</v>
      </c>
      <c r="Q482" s="11" t="str">
        <f>IF(P482="25",'Débitmètres étalon'!$B$5,'Débitmètres étalon'!$B$4)</f>
        <v>X</v>
      </c>
      <c r="R482" s="11" t="str">
        <f>IF(P482="25",'Débitmètres étalon'!$D$5,'Débitmètres étalon'!$D$4)</f>
        <v>XXXXX1</v>
      </c>
      <c r="S482" s="11"/>
      <c r="T482" s="13"/>
    </row>
    <row r="483" spans="1:20" x14ac:dyDescent="0.25">
      <c r="A483" s="12"/>
      <c r="B483" s="11"/>
      <c r="C483" s="11"/>
      <c r="D483" s="11"/>
      <c r="E483" s="11"/>
      <c r="F483" s="11"/>
      <c r="G483" s="11"/>
      <c r="H483" s="11"/>
      <c r="I483" s="11"/>
      <c r="J483" s="11"/>
      <c r="K483" s="11"/>
      <c r="L483" s="11"/>
      <c r="M483" s="11"/>
      <c r="N483" s="11"/>
      <c r="O483" s="13">
        <f t="shared" si="14"/>
        <v>0</v>
      </c>
      <c r="P483" s="19" t="str">
        <f t="shared" si="15"/>
        <v>08</v>
      </c>
      <c r="Q483" s="11" t="str">
        <f>IF(P483="25",'Débitmètres étalon'!$B$5,'Débitmètres étalon'!$B$4)</f>
        <v>X</v>
      </c>
      <c r="R483" s="11" t="str">
        <f>IF(P483="25",'Débitmètres étalon'!$D$5,'Débitmètres étalon'!$D$4)</f>
        <v>XXXXX1</v>
      </c>
      <c r="S483" s="11"/>
      <c r="T483" s="13"/>
    </row>
    <row r="484" spans="1:20" x14ac:dyDescent="0.25">
      <c r="A484" s="12"/>
      <c r="B484" s="11"/>
      <c r="C484" s="11"/>
      <c r="D484" s="11"/>
      <c r="E484" s="11"/>
      <c r="F484" s="11"/>
      <c r="G484" s="11"/>
      <c r="H484" s="11"/>
      <c r="I484" s="11"/>
      <c r="J484" s="11"/>
      <c r="K484" s="11"/>
      <c r="L484" s="11"/>
      <c r="M484" s="11"/>
      <c r="N484" s="11"/>
      <c r="O484" s="13">
        <f t="shared" ref="O484:O498" si="16">K484/10</f>
        <v>0</v>
      </c>
      <c r="P484" s="19" t="str">
        <f t="shared" si="15"/>
        <v>08</v>
      </c>
      <c r="Q484" s="11" t="str">
        <f>IF(P484="25",'Débitmètres étalon'!$B$5,'Débitmètres étalon'!$B$4)</f>
        <v>X</v>
      </c>
      <c r="R484" s="11" t="str">
        <f>IF(P484="25",'Débitmètres étalon'!$D$5,'Débitmètres étalon'!$D$4)</f>
        <v>XXXXX1</v>
      </c>
      <c r="S484" s="11"/>
      <c r="T484" s="13"/>
    </row>
    <row r="485" spans="1:20" x14ac:dyDescent="0.25">
      <c r="A485" s="12"/>
      <c r="B485" s="11"/>
      <c r="C485" s="11"/>
      <c r="D485" s="11"/>
      <c r="E485" s="11"/>
      <c r="F485" s="11"/>
      <c r="G485" s="11"/>
      <c r="H485" s="11"/>
      <c r="I485" s="11"/>
      <c r="J485" s="11"/>
      <c r="K485" s="11"/>
      <c r="L485" s="11"/>
      <c r="M485" s="11"/>
      <c r="N485" s="11"/>
      <c r="O485" s="13">
        <f t="shared" si="16"/>
        <v>0</v>
      </c>
      <c r="P485" s="19" t="str">
        <f t="shared" si="15"/>
        <v>08</v>
      </c>
      <c r="Q485" s="11" t="str">
        <f>IF(P485="25",'Débitmètres étalon'!$B$5,'Débitmètres étalon'!$B$4)</f>
        <v>X</v>
      </c>
      <c r="R485" s="11" t="str">
        <f>IF(P485="25",'Débitmètres étalon'!$D$5,'Débitmètres étalon'!$D$4)</f>
        <v>XXXXX1</v>
      </c>
      <c r="S485" s="11"/>
      <c r="T485" s="13"/>
    </row>
    <row r="486" spans="1:20" x14ac:dyDescent="0.25">
      <c r="A486" s="12"/>
      <c r="B486" s="11"/>
      <c r="C486" s="11"/>
      <c r="D486" s="11"/>
      <c r="E486" s="11"/>
      <c r="F486" s="11"/>
      <c r="G486" s="11"/>
      <c r="H486" s="11"/>
      <c r="I486" s="11"/>
      <c r="J486" s="11"/>
      <c r="K486" s="11"/>
      <c r="L486" s="11"/>
      <c r="M486" s="11"/>
      <c r="N486" s="11"/>
      <c r="O486" s="13">
        <f t="shared" si="16"/>
        <v>0</v>
      </c>
      <c r="P486" s="19" t="str">
        <f t="shared" si="15"/>
        <v>08</v>
      </c>
      <c r="Q486" s="11" t="str">
        <f>IF(P486="25",'Débitmètres étalon'!$B$5,'Débitmètres étalon'!$B$4)</f>
        <v>X</v>
      </c>
      <c r="R486" s="11" t="str">
        <f>IF(P486="25",'Débitmètres étalon'!$D$5,'Débitmètres étalon'!$D$4)</f>
        <v>XXXXX1</v>
      </c>
      <c r="S486" s="11"/>
      <c r="T486" s="13"/>
    </row>
    <row r="487" spans="1:20" x14ac:dyDescent="0.25">
      <c r="A487" s="12"/>
      <c r="B487" s="11"/>
      <c r="C487" s="11"/>
      <c r="D487" s="11"/>
      <c r="E487" s="11"/>
      <c r="F487" s="11"/>
      <c r="G487" s="11"/>
      <c r="H487" s="11"/>
      <c r="I487" s="11"/>
      <c r="J487" s="11"/>
      <c r="K487" s="11"/>
      <c r="L487" s="11"/>
      <c r="M487" s="11"/>
      <c r="N487" s="11"/>
      <c r="O487" s="13">
        <f t="shared" si="16"/>
        <v>0</v>
      </c>
      <c r="P487" s="19" t="str">
        <f t="shared" si="15"/>
        <v>08</v>
      </c>
      <c r="Q487" s="11" t="str">
        <f>IF(P487="25",'Débitmètres étalon'!$B$5,'Débitmètres étalon'!$B$4)</f>
        <v>X</v>
      </c>
      <c r="R487" s="11" t="str">
        <f>IF(P487="25",'Débitmètres étalon'!$D$5,'Débitmètres étalon'!$D$4)</f>
        <v>XXXXX1</v>
      </c>
      <c r="S487" s="11"/>
      <c r="T487" s="13"/>
    </row>
    <row r="488" spans="1:20" x14ac:dyDescent="0.25">
      <c r="A488" s="12"/>
      <c r="B488" s="11"/>
      <c r="C488" s="11"/>
      <c r="D488" s="11"/>
      <c r="E488" s="11"/>
      <c r="F488" s="11"/>
      <c r="G488" s="11"/>
      <c r="H488" s="11"/>
      <c r="I488" s="11"/>
      <c r="J488" s="11"/>
      <c r="K488" s="11"/>
      <c r="L488" s="11"/>
      <c r="M488" s="11"/>
      <c r="N488" s="11"/>
      <c r="O488" s="13">
        <f t="shared" si="16"/>
        <v>0</v>
      </c>
      <c r="P488" s="19" t="str">
        <f t="shared" si="15"/>
        <v>08</v>
      </c>
      <c r="Q488" s="11" t="str">
        <f>IF(P488="25",'Débitmètres étalon'!$B$5,'Débitmètres étalon'!$B$4)</f>
        <v>X</v>
      </c>
      <c r="R488" s="11" t="str">
        <f>IF(P488="25",'Débitmètres étalon'!$D$5,'Débitmètres étalon'!$D$4)</f>
        <v>XXXXX1</v>
      </c>
      <c r="S488" s="11"/>
      <c r="T488" s="13"/>
    </row>
    <row r="489" spans="1:20" x14ac:dyDescent="0.25">
      <c r="A489" s="12"/>
      <c r="B489" s="11"/>
      <c r="C489" s="11"/>
      <c r="D489" s="11"/>
      <c r="E489" s="11"/>
      <c r="F489" s="11"/>
      <c r="G489" s="11"/>
      <c r="H489" s="11"/>
      <c r="I489" s="11"/>
      <c r="J489" s="11"/>
      <c r="K489" s="11"/>
      <c r="L489" s="11"/>
      <c r="M489" s="11"/>
      <c r="N489" s="11"/>
      <c r="O489" s="13">
        <f t="shared" si="16"/>
        <v>0</v>
      </c>
      <c r="P489" s="19" t="str">
        <f t="shared" si="15"/>
        <v>08</v>
      </c>
      <c r="Q489" s="11" t="str">
        <f>IF(P489="25",'Débitmètres étalon'!$B$5,'Débitmètres étalon'!$B$4)</f>
        <v>X</v>
      </c>
      <c r="R489" s="11" t="str">
        <f>IF(P489="25",'Débitmètres étalon'!$D$5,'Débitmètres étalon'!$D$4)</f>
        <v>XXXXX1</v>
      </c>
      <c r="S489" s="11"/>
      <c r="T489" s="13"/>
    </row>
    <row r="490" spans="1:20" x14ac:dyDescent="0.25">
      <c r="A490" s="12"/>
      <c r="B490" s="11"/>
      <c r="C490" s="11"/>
      <c r="D490" s="11"/>
      <c r="E490" s="11"/>
      <c r="F490" s="11"/>
      <c r="G490" s="11"/>
      <c r="H490" s="11"/>
      <c r="I490" s="11"/>
      <c r="J490" s="11"/>
      <c r="K490" s="11"/>
      <c r="L490" s="11"/>
      <c r="M490" s="11"/>
      <c r="N490" s="11"/>
      <c r="O490" s="13">
        <f t="shared" si="16"/>
        <v>0</v>
      </c>
      <c r="P490" s="19" t="str">
        <f t="shared" si="15"/>
        <v>08</v>
      </c>
      <c r="Q490" s="11" t="str">
        <f>IF(P490="25",'Débitmètres étalon'!$B$5,'Débitmètres étalon'!$B$4)</f>
        <v>X</v>
      </c>
      <c r="R490" s="11" t="str">
        <f>IF(P490="25",'Débitmètres étalon'!$D$5,'Débitmètres étalon'!$D$4)</f>
        <v>XXXXX1</v>
      </c>
      <c r="S490" s="11"/>
      <c r="T490" s="13"/>
    </row>
    <row r="491" spans="1:20" x14ac:dyDescent="0.25">
      <c r="A491" s="12"/>
      <c r="B491" s="11"/>
      <c r="C491" s="11"/>
      <c r="D491" s="11"/>
      <c r="E491" s="11"/>
      <c r="F491" s="11"/>
      <c r="G491" s="11"/>
      <c r="H491" s="11"/>
      <c r="I491" s="11"/>
      <c r="J491" s="11"/>
      <c r="K491" s="11"/>
      <c r="L491" s="11"/>
      <c r="M491" s="11"/>
      <c r="N491" s="11"/>
      <c r="O491" s="13">
        <f t="shared" si="16"/>
        <v>0</v>
      </c>
      <c r="P491" s="19" t="str">
        <f t="shared" si="15"/>
        <v>08</v>
      </c>
      <c r="Q491" s="11" t="str">
        <f>IF(P491="25",'Débitmètres étalon'!$B$5,'Débitmètres étalon'!$B$4)</f>
        <v>X</v>
      </c>
      <c r="R491" s="11" t="str">
        <f>IF(P491="25",'Débitmètres étalon'!$D$5,'Débitmètres étalon'!$D$4)</f>
        <v>XXXXX1</v>
      </c>
      <c r="S491" s="11"/>
      <c r="T491" s="13"/>
    </row>
    <row r="492" spans="1:20" x14ac:dyDescent="0.25">
      <c r="A492" s="12"/>
      <c r="B492" s="11"/>
      <c r="C492" s="11"/>
      <c r="D492" s="11"/>
      <c r="E492" s="11"/>
      <c r="F492" s="11"/>
      <c r="G492" s="11"/>
      <c r="H492" s="11"/>
      <c r="I492" s="11"/>
      <c r="J492" s="11"/>
      <c r="K492" s="11"/>
      <c r="L492" s="11"/>
      <c r="M492" s="11"/>
      <c r="N492" s="11"/>
      <c r="O492" s="13">
        <f t="shared" si="16"/>
        <v>0</v>
      </c>
      <c r="P492" s="19" t="str">
        <f t="shared" si="15"/>
        <v>08</v>
      </c>
      <c r="Q492" s="11" t="str">
        <f>IF(P492="25",'Débitmètres étalon'!$B$5,'Débitmètres étalon'!$B$4)</f>
        <v>X</v>
      </c>
      <c r="R492" s="11" t="str">
        <f>IF(P492="25",'Débitmètres étalon'!$D$5,'Débitmètres étalon'!$D$4)</f>
        <v>XXXXX1</v>
      </c>
      <c r="S492" s="11"/>
      <c r="T492" s="13"/>
    </row>
    <row r="493" spans="1:20" x14ac:dyDescent="0.25">
      <c r="A493" s="12"/>
      <c r="B493" s="11"/>
      <c r="C493" s="11"/>
      <c r="D493" s="11"/>
      <c r="E493" s="11"/>
      <c r="F493" s="11"/>
      <c r="G493" s="11"/>
      <c r="H493" s="11"/>
      <c r="I493" s="11"/>
      <c r="J493" s="11"/>
      <c r="K493" s="11"/>
      <c r="L493" s="11"/>
      <c r="M493" s="11"/>
      <c r="N493" s="11"/>
      <c r="O493" s="13">
        <f t="shared" si="16"/>
        <v>0</v>
      </c>
      <c r="P493" s="19" t="str">
        <f t="shared" si="15"/>
        <v>08</v>
      </c>
      <c r="Q493" s="11" t="str">
        <f>IF(P493="25",'Débitmètres étalon'!$B$5,'Débitmètres étalon'!$B$4)</f>
        <v>X</v>
      </c>
      <c r="R493" s="11" t="str">
        <f>IF(P493="25",'Débitmètres étalon'!$D$5,'Débitmètres étalon'!$D$4)</f>
        <v>XXXXX1</v>
      </c>
      <c r="S493" s="11"/>
      <c r="T493" s="13"/>
    </row>
    <row r="494" spans="1:20" x14ac:dyDescent="0.25">
      <c r="A494" s="12"/>
      <c r="B494" s="11"/>
      <c r="C494" s="11"/>
      <c r="D494" s="11"/>
      <c r="E494" s="11"/>
      <c r="F494" s="11"/>
      <c r="G494" s="11"/>
      <c r="H494" s="11"/>
      <c r="I494" s="11"/>
      <c r="J494" s="11"/>
      <c r="K494" s="11"/>
      <c r="L494" s="11"/>
      <c r="M494" s="11"/>
      <c r="N494" s="11"/>
      <c r="O494" s="13">
        <f t="shared" si="16"/>
        <v>0</v>
      </c>
      <c r="P494" s="19" t="str">
        <f t="shared" si="15"/>
        <v>08</v>
      </c>
      <c r="Q494" s="11" t="str">
        <f>IF(P494="25",'Débitmètres étalon'!$B$5,'Débitmètres étalon'!$B$4)</f>
        <v>X</v>
      </c>
      <c r="R494" s="11" t="str">
        <f>IF(P494="25",'Débitmètres étalon'!$D$5,'Débitmètres étalon'!$D$4)</f>
        <v>XXXXX1</v>
      </c>
      <c r="S494" s="11"/>
      <c r="T494" s="13"/>
    </row>
    <row r="495" spans="1:20" x14ac:dyDescent="0.25">
      <c r="A495" s="12"/>
      <c r="B495" s="11"/>
      <c r="C495" s="11"/>
      <c r="D495" s="11"/>
      <c r="E495" s="11"/>
      <c r="F495" s="11"/>
      <c r="G495" s="11"/>
      <c r="H495" s="11"/>
      <c r="I495" s="11"/>
      <c r="J495" s="11"/>
      <c r="K495" s="11"/>
      <c r="L495" s="11"/>
      <c r="M495" s="11"/>
      <c r="N495" s="11"/>
      <c r="O495" s="13">
        <f t="shared" si="16"/>
        <v>0</v>
      </c>
      <c r="P495" s="19" t="str">
        <f t="shared" si="15"/>
        <v>08</v>
      </c>
      <c r="Q495" s="11" t="str">
        <f>IF(P495="25",'Débitmètres étalon'!$B$5,'Débitmètres étalon'!$B$4)</f>
        <v>X</v>
      </c>
      <c r="R495" s="11" t="str">
        <f>IF(P495="25",'Débitmètres étalon'!$D$5,'Débitmètres étalon'!$D$4)</f>
        <v>XXXXX1</v>
      </c>
      <c r="S495" s="11"/>
      <c r="T495" s="13"/>
    </row>
    <row r="496" spans="1:20" x14ac:dyDescent="0.25">
      <c r="A496" s="12"/>
      <c r="B496" s="11"/>
      <c r="C496" s="11"/>
      <c r="D496" s="11"/>
      <c r="E496" s="11"/>
      <c r="F496" s="11"/>
      <c r="G496" s="11"/>
      <c r="H496" s="11"/>
      <c r="I496" s="11"/>
      <c r="J496" s="11"/>
      <c r="K496" s="11"/>
      <c r="L496" s="11"/>
      <c r="M496" s="11"/>
      <c r="N496" s="11"/>
      <c r="O496" s="13">
        <f t="shared" si="16"/>
        <v>0</v>
      </c>
      <c r="P496" s="19" t="str">
        <f t="shared" si="15"/>
        <v>08</v>
      </c>
      <c r="Q496" s="11" t="str">
        <f>IF(P496="25",'Débitmètres étalon'!$B$5,'Débitmètres étalon'!$B$4)</f>
        <v>X</v>
      </c>
      <c r="R496" s="11" t="str">
        <f>IF(P496="25",'Débitmètres étalon'!$D$5,'Débitmètres étalon'!$D$4)</f>
        <v>XXXXX1</v>
      </c>
      <c r="S496" s="11"/>
      <c r="T496" s="13"/>
    </row>
    <row r="497" spans="1:20" x14ac:dyDescent="0.25">
      <c r="A497" s="12"/>
      <c r="B497" s="11"/>
      <c r="C497" s="11"/>
      <c r="D497" s="11"/>
      <c r="E497" s="11"/>
      <c r="F497" s="11"/>
      <c r="G497" s="11"/>
      <c r="H497" s="11"/>
      <c r="I497" s="11"/>
      <c r="J497" s="11"/>
      <c r="K497" s="11"/>
      <c r="L497" s="11"/>
      <c r="M497" s="11"/>
      <c r="N497" s="11"/>
      <c r="O497" s="13">
        <f t="shared" si="16"/>
        <v>0</v>
      </c>
      <c r="P497" s="19" t="str">
        <f t="shared" si="15"/>
        <v>08</v>
      </c>
      <c r="Q497" s="11" t="str">
        <f>IF(P497="25",'Débitmètres étalon'!$B$5,'Débitmètres étalon'!$B$4)</f>
        <v>X</v>
      </c>
      <c r="R497" s="11" t="str">
        <f>IF(P497="25",'Débitmètres étalon'!$D$5,'Débitmètres étalon'!$D$4)</f>
        <v>XXXXX1</v>
      </c>
      <c r="S497" s="11"/>
      <c r="T497" s="13"/>
    </row>
    <row r="498" spans="1:20" ht="15.75" thickBot="1" x14ac:dyDescent="0.3">
      <c r="A498" s="14"/>
      <c r="B498" s="15"/>
      <c r="C498" s="15"/>
      <c r="D498" s="15"/>
      <c r="E498" s="15"/>
      <c r="F498" s="15"/>
      <c r="G498" s="15"/>
      <c r="H498" s="15"/>
      <c r="I498" s="15"/>
      <c r="J498" s="15"/>
      <c r="K498" s="15"/>
      <c r="L498" s="15"/>
      <c r="M498" s="15"/>
      <c r="N498" s="15"/>
      <c r="O498" s="16">
        <f t="shared" si="16"/>
        <v>0</v>
      </c>
      <c r="P498" s="20" t="str">
        <f t="shared" si="15"/>
        <v>08</v>
      </c>
      <c r="Q498" s="15" t="str">
        <f>IF(P498="25",'Débitmètres étalon'!$B$5,'Débitmètres étalon'!$B$4)</f>
        <v>X</v>
      </c>
      <c r="R498" s="15" t="str">
        <f>IF(P498="25",'Débitmètres étalon'!$D$5,'Débitmètres étalon'!$D$4)</f>
        <v>XXXXX1</v>
      </c>
      <c r="S498" s="15"/>
      <c r="T498" s="16"/>
    </row>
  </sheetData>
  <sortState ref="A2:P117">
    <sortCondition ref="A3"/>
  </sortState>
  <mergeCells count="2">
    <mergeCell ref="A2:O2"/>
    <mergeCell ref="P2:T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/>
  </sheetPr>
  <dimension ref="A3:G5"/>
  <sheetViews>
    <sheetView workbookViewId="0">
      <selection activeCell="J7" sqref="J7"/>
    </sheetView>
  </sheetViews>
  <sheetFormatPr baseColWidth="10" defaultRowHeight="15" x14ac:dyDescent="0.25"/>
  <cols>
    <col min="3" max="3" width="13.140625" bestFit="1" customWidth="1"/>
    <col min="6" max="6" width="17.140625" bestFit="1" customWidth="1"/>
  </cols>
  <sheetData>
    <row r="3" spans="1:7" x14ac:dyDescent="0.25">
      <c r="A3" s="3" t="s">
        <v>8</v>
      </c>
      <c r="B3" s="3" t="s">
        <v>0</v>
      </c>
      <c r="C3" s="3" t="s">
        <v>2</v>
      </c>
      <c r="D3" s="3" t="s">
        <v>3</v>
      </c>
      <c r="E3" s="3"/>
      <c r="F3" s="3"/>
      <c r="G3" s="8"/>
    </row>
    <row r="4" spans="1:7" x14ac:dyDescent="0.25">
      <c r="A4" s="10" t="s">
        <v>1</v>
      </c>
      <c r="B4" s="3" t="s">
        <v>16</v>
      </c>
      <c r="C4" s="3" t="s">
        <v>15</v>
      </c>
      <c r="D4" s="3" t="s">
        <v>6</v>
      </c>
      <c r="E4" s="3"/>
      <c r="F4" s="3"/>
      <c r="G4" s="9"/>
    </row>
    <row r="5" spans="1:7" x14ac:dyDescent="0.25">
      <c r="A5" s="10">
        <v>25</v>
      </c>
      <c r="B5" s="3" t="s">
        <v>17</v>
      </c>
      <c r="C5" s="3" t="s">
        <v>15</v>
      </c>
      <c r="D5" s="3" t="s">
        <v>7</v>
      </c>
      <c r="E5" s="3"/>
      <c r="F5" s="3"/>
      <c r="G5" s="9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:P100"/>
  <sheetViews>
    <sheetView workbookViewId="0">
      <selection activeCell="C77" sqref="C77"/>
    </sheetView>
  </sheetViews>
  <sheetFormatPr baseColWidth="10" defaultRowHeight="15" outlineLevelRow="1" x14ac:dyDescent="0.25"/>
  <cols>
    <col min="13" max="13" width="10.140625" bestFit="1" customWidth="1"/>
    <col min="14" max="14" width="8.5703125" bestFit="1" customWidth="1"/>
    <col min="15" max="15" width="15.7109375" bestFit="1" customWidth="1"/>
    <col min="16" max="16" width="16.28515625" bestFit="1" customWidth="1"/>
  </cols>
  <sheetData>
    <row r="1" spans="1:4" ht="21" x14ac:dyDescent="0.35">
      <c r="A1" s="39" t="s">
        <v>9</v>
      </c>
    </row>
    <row r="2" spans="1:4" hidden="1" outlineLevel="1" x14ac:dyDescent="0.25"/>
    <row r="3" spans="1:4" hidden="1" outlineLevel="1" x14ac:dyDescent="0.25">
      <c r="A3" s="38"/>
    </row>
    <row r="4" spans="1:4" hidden="1" outlineLevel="1" x14ac:dyDescent="0.25">
      <c r="C4" t="e">
        <f>'PV débit'!C10*0.01</f>
        <v>#N/A</v>
      </c>
    </row>
    <row r="5" spans="1:4" hidden="1" outlineLevel="1" x14ac:dyDescent="0.25">
      <c r="C5" t="e">
        <f>C4*-1</f>
        <v>#N/A</v>
      </c>
    </row>
    <row r="6" spans="1:4" hidden="1" outlineLevel="1" x14ac:dyDescent="0.25"/>
    <row r="7" spans="1:4" hidden="1" outlineLevel="1" x14ac:dyDescent="0.25">
      <c r="A7" s="38"/>
    </row>
    <row r="8" spans="1:4" hidden="1" outlineLevel="1" x14ac:dyDescent="0.25">
      <c r="A8" t="s">
        <v>18</v>
      </c>
    </row>
    <row r="9" spans="1:4" hidden="1" outlineLevel="1" x14ac:dyDescent="0.25"/>
    <row r="10" spans="1:4" hidden="1" outlineLevel="1" x14ac:dyDescent="0.25"/>
    <row r="11" spans="1:4" hidden="1" outlineLevel="1" x14ac:dyDescent="0.25"/>
    <row r="12" spans="1:4" hidden="1" outlineLevel="1" x14ac:dyDescent="0.25">
      <c r="B12" t="s">
        <v>13</v>
      </c>
      <c r="C12" t="s">
        <v>14</v>
      </c>
    </row>
    <row r="13" spans="1:4" hidden="1" outlineLevel="1" x14ac:dyDescent="0.25">
      <c r="A13" s="44"/>
      <c r="B13" s="44"/>
      <c r="C13" s="44"/>
      <c r="D13" s="44"/>
    </row>
    <row r="14" spans="1:4" hidden="1" outlineLevel="1" x14ac:dyDescent="0.25">
      <c r="A14" s="44">
        <f>'PV débit'!E20</f>
        <v>0</v>
      </c>
      <c r="B14" s="44" t="e">
        <f>$C$4</f>
        <v>#N/A</v>
      </c>
      <c r="C14" s="44" t="e">
        <f>$C$5</f>
        <v>#N/A</v>
      </c>
      <c r="D14" s="44"/>
    </row>
    <row r="15" spans="1:4" hidden="1" outlineLevel="1" x14ac:dyDescent="0.25">
      <c r="A15" s="44">
        <f>'PV débit'!E21</f>
        <v>0</v>
      </c>
      <c r="B15" s="44" t="e">
        <f t="shared" ref="B15:B24" si="0">$C$4</f>
        <v>#N/A</v>
      </c>
      <c r="C15" s="44" t="e">
        <f t="shared" ref="C15:C24" si="1">$C$5</f>
        <v>#N/A</v>
      </c>
      <c r="D15" s="44"/>
    </row>
    <row r="16" spans="1:4" hidden="1" outlineLevel="1" x14ac:dyDescent="0.25">
      <c r="A16" s="44">
        <f>'PV débit'!E22</f>
        <v>0</v>
      </c>
      <c r="B16" s="44" t="e">
        <f t="shared" si="0"/>
        <v>#N/A</v>
      </c>
      <c r="C16" s="44" t="e">
        <f t="shared" si="1"/>
        <v>#N/A</v>
      </c>
      <c r="D16" s="44"/>
    </row>
    <row r="17" spans="1:4" hidden="1" outlineLevel="1" x14ac:dyDescent="0.25">
      <c r="A17" s="44">
        <f>'PV débit'!E23</f>
        <v>0</v>
      </c>
      <c r="B17" s="44" t="e">
        <f t="shared" si="0"/>
        <v>#N/A</v>
      </c>
      <c r="C17" s="44" t="e">
        <f t="shared" si="1"/>
        <v>#N/A</v>
      </c>
      <c r="D17" s="44"/>
    </row>
    <row r="18" spans="1:4" hidden="1" outlineLevel="1" x14ac:dyDescent="0.25">
      <c r="A18" s="44">
        <f>'PV débit'!E24</f>
        <v>0</v>
      </c>
      <c r="B18" s="44" t="e">
        <f t="shared" si="0"/>
        <v>#N/A</v>
      </c>
      <c r="C18" s="44" t="e">
        <f t="shared" si="1"/>
        <v>#N/A</v>
      </c>
      <c r="D18" s="44"/>
    </row>
    <row r="19" spans="1:4" hidden="1" outlineLevel="1" x14ac:dyDescent="0.25">
      <c r="A19" s="44">
        <f>'PV débit'!E25</f>
        <v>0</v>
      </c>
      <c r="B19" s="44" t="e">
        <f t="shared" si="0"/>
        <v>#N/A</v>
      </c>
      <c r="C19" s="44" t="e">
        <f t="shared" si="1"/>
        <v>#N/A</v>
      </c>
      <c r="D19" s="44"/>
    </row>
    <row r="20" spans="1:4" hidden="1" outlineLevel="1" x14ac:dyDescent="0.25">
      <c r="A20" s="44">
        <f>'PV débit'!E26</f>
        <v>0</v>
      </c>
      <c r="B20" s="44" t="e">
        <f t="shared" si="0"/>
        <v>#N/A</v>
      </c>
      <c r="C20" s="44" t="e">
        <f t="shared" si="1"/>
        <v>#N/A</v>
      </c>
      <c r="D20" s="44"/>
    </row>
    <row r="21" spans="1:4" hidden="1" outlineLevel="1" x14ac:dyDescent="0.25">
      <c r="A21" s="44">
        <f>'PV débit'!E27</f>
        <v>0</v>
      </c>
      <c r="B21" s="44" t="e">
        <f t="shared" si="0"/>
        <v>#N/A</v>
      </c>
      <c r="C21" s="44" t="e">
        <f t="shared" si="1"/>
        <v>#N/A</v>
      </c>
      <c r="D21" s="44"/>
    </row>
    <row r="22" spans="1:4" hidden="1" outlineLevel="1" x14ac:dyDescent="0.25">
      <c r="A22" s="44">
        <f>'PV débit'!E28</f>
        <v>0</v>
      </c>
      <c r="B22" s="44" t="e">
        <f t="shared" si="0"/>
        <v>#N/A</v>
      </c>
      <c r="C22" s="44" t="e">
        <f t="shared" si="1"/>
        <v>#N/A</v>
      </c>
      <c r="D22" s="44"/>
    </row>
    <row r="23" spans="1:4" hidden="1" outlineLevel="1" x14ac:dyDescent="0.25">
      <c r="A23" s="44">
        <f>'PV débit'!E29</f>
        <v>0</v>
      </c>
      <c r="B23" s="44" t="e">
        <f t="shared" si="0"/>
        <v>#N/A</v>
      </c>
      <c r="C23" s="44" t="e">
        <f t="shared" si="1"/>
        <v>#N/A</v>
      </c>
      <c r="D23" s="44"/>
    </row>
    <row r="24" spans="1:4" hidden="1" outlineLevel="1" x14ac:dyDescent="0.25">
      <c r="A24" s="44" t="e">
        <f>'PV débit'!E30+'PV débit'!C10/10</f>
        <v>#N/A</v>
      </c>
      <c r="B24" s="44" t="e">
        <f t="shared" si="0"/>
        <v>#N/A</v>
      </c>
      <c r="C24" s="44" t="e">
        <f t="shared" si="1"/>
        <v>#N/A</v>
      </c>
      <c r="D24" s="44"/>
    </row>
    <row r="25" spans="1:4" hidden="1" outlineLevel="1" x14ac:dyDescent="0.25"/>
    <row r="26" spans="1:4" hidden="1" outlineLevel="1" x14ac:dyDescent="0.25"/>
    <row r="27" spans="1:4" hidden="1" outlineLevel="1" x14ac:dyDescent="0.25"/>
    <row r="28" spans="1:4" hidden="1" outlineLevel="1" x14ac:dyDescent="0.25"/>
    <row r="29" spans="1:4" hidden="1" outlineLevel="1" x14ac:dyDescent="0.25"/>
    <row r="30" spans="1:4" hidden="1" outlineLevel="1" x14ac:dyDescent="0.25"/>
    <row r="31" spans="1:4" hidden="1" outlineLevel="1" x14ac:dyDescent="0.25"/>
    <row r="32" spans="1:4" hidden="1" outlineLevel="1" x14ac:dyDescent="0.25"/>
    <row r="33" spans="1:16" hidden="1" outlineLevel="1" x14ac:dyDescent="0.25"/>
    <row r="34" spans="1:16" hidden="1" outlineLevel="1" x14ac:dyDescent="0.25"/>
    <row r="35" spans="1:16" hidden="1" outlineLevel="1" x14ac:dyDescent="0.25"/>
    <row r="36" spans="1:16" hidden="1" outlineLevel="1" x14ac:dyDescent="0.25"/>
    <row r="37" spans="1:16" ht="15.75" hidden="1" outlineLevel="1" thickBot="1" x14ac:dyDescent="0.3"/>
    <row r="38" spans="1:16" ht="15.75" hidden="1" outlineLevel="1" thickBot="1" x14ac:dyDescent="0.3">
      <c r="M38" s="66"/>
      <c r="N38" s="67"/>
      <c r="O38" s="67"/>
      <c r="P38" s="68"/>
    </row>
    <row r="39" spans="1:16" ht="15.75" hidden="1" outlineLevel="1" thickBot="1" x14ac:dyDescent="0.3">
      <c r="M39" s="27"/>
      <c r="N39" s="27"/>
      <c r="O39" s="27"/>
      <c r="P39" s="27"/>
    </row>
    <row r="40" spans="1:16" hidden="1" outlineLevel="1" x14ac:dyDescent="0.25">
      <c r="M40" s="28">
        <v>1</v>
      </c>
      <c r="N40" s="28"/>
      <c r="O40" s="37" t="str">
        <f>IF(N40:N42="","",AVERAGE(N40:N42))</f>
        <v/>
      </c>
      <c r="P40" s="34" t="str">
        <f>IF(N40:N42="","",AVEDEV(N40:N42))</f>
        <v/>
      </c>
    </row>
    <row r="41" spans="1:16" hidden="1" outlineLevel="1" x14ac:dyDescent="0.25">
      <c r="M41" s="25">
        <v>2</v>
      </c>
      <c r="N41" s="25"/>
      <c r="O41" s="32"/>
      <c r="P41" s="35"/>
    </row>
    <row r="42" spans="1:16" ht="15.75" hidden="1" outlineLevel="1" thickBot="1" x14ac:dyDescent="0.3">
      <c r="M42" s="26">
        <v>3</v>
      </c>
      <c r="N42" s="26"/>
      <c r="O42" s="33"/>
      <c r="P42" s="36"/>
    </row>
    <row r="43" spans="1:16" hidden="1" outlineLevel="1" x14ac:dyDescent="0.25"/>
    <row r="44" spans="1:16" hidden="1" outlineLevel="1" x14ac:dyDescent="0.25"/>
    <row r="45" spans="1:16" collapsed="1" x14ac:dyDescent="0.25">
      <c r="A45" s="38"/>
    </row>
    <row r="48" spans="1:16" hidden="1" outlineLevel="1" x14ac:dyDescent="0.25">
      <c r="A48" s="38" t="s">
        <v>12</v>
      </c>
      <c r="B48" s="41"/>
      <c r="C48" s="41"/>
      <c r="D48" s="41"/>
      <c r="E48" s="41"/>
      <c r="F48" s="41"/>
      <c r="G48" s="41"/>
      <c r="H48" s="41"/>
      <c r="I48" s="41"/>
    </row>
    <row r="49" spans="1:9" hidden="1" outlineLevel="1" x14ac:dyDescent="0.25">
      <c r="A49" s="41"/>
      <c r="B49" s="41"/>
      <c r="C49" s="41"/>
      <c r="D49" s="41"/>
      <c r="E49" s="41"/>
      <c r="F49" s="41"/>
      <c r="G49" s="41"/>
      <c r="H49" s="41"/>
      <c r="I49" s="41"/>
    </row>
    <row r="50" spans="1:9" hidden="1" outlineLevel="1" x14ac:dyDescent="0.25">
      <c r="A50" s="41"/>
      <c r="B50" s="41"/>
      <c r="C50" s="41"/>
      <c r="D50" s="41"/>
      <c r="E50" s="41"/>
      <c r="F50" s="41"/>
      <c r="G50" s="41"/>
      <c r="H50" s="41"/>
      <c r="I50" s="41"/>
    </row>
    <row r="51" spans="1:9" hidden="1" outlineLevel="1" x14ac:dyDescent="0.25">
      <c r="A51" s="69"/>
      <c r="B51" s="69"/>
      <c r="C51" s="42" t="str">
        <f>IF('PV débit'!I15="SKYDROL",1.009,IF('PV débit'!I15="AIR3520",0.87,"Erreur"))</f>
        <v>Erreur</v>
      </c>
      <c r="D51" s="41"/>
      <c r="E51" s="41"/>
      <c r="F51" s="41"/>
      <c r="G51" s="41"/>
      <c r="H51" s="41"/>
      <c r="I51" s="41"/>
    </row>
    <row r="52" spans="1:9" hidden="1" outlineLevel="1" x14ac:dyDescent="0.25">
      <c r="A52" s="69"/>
      <c r="B52" s="69"/>
      <c r="C52" s="42" t="e">
        <f>'PV débit'!C10</f>
        <v>#N/A</v>
      </c>
      <c r="D52" s="41"/>
      <c r="E52" s="1"/>
      <c r="F52" s="1"/>
      <c r="G52" s="41">
        <v>4</v>
      </c>
      <c r="H52" s="41"/>
      <c r="I52" s="41"/>
    </row>
    <row r="53" spans="1:9" hidden="1" outlineLevel="1" x14ac:dyDescent="0.25">
      <c r="A53" s="69"/>
      <c r="B53" s="69"/>
      <c r="C53" s="43" t="e">
        <f>C52*60*C51</f>
        <v>#N/A</v>
      </c>
      <c r="D53" s="41"/>
      <c r="E53" s="1"/>
      <c r="F53" s="1"/>
      <c r="G53" s="41" t="e">
        <f>G52*0.06*C51*1000</f>
        <v>#VALUE!</v>
      </c>
      <c r="H53" s="41"/>
      <c r="I53" s="41"/>
    </row>
    <row r="54" spans="1:9" hidden="1" outlineLevel="1" x14ac:dyDescent="0.25">
      <c r="A54" s="70"/>
      <c r="B54" s="70"/>
      <c r="C54" s="41">
        <v>50</v>
      </c>
      <c r="D54" s="41"/>
      <c r="E54" s="41"/>
      <c r="F54" s="41"/>
      <c r="G54" s="41"/>
      <c r="H54" s="41"/>
      <c r="I54" s="41"/>
    </row>
    <row r="55" spans="1:9" hidden="1" outlineLevel="1" x14ac:dyDescent="0.25">
      <c r="A55" s="69"/>
      <c r="B55" s="69"/>
      <c r="C55" s="42">
        <v>60</v>
      </c>
      <c r="D55" s="41"/>
      <c r="E55" s="41"/>
      <c r="F55" s="41"/>
      <c r="G55" s="41"/>
      <c r="H55" s="41"/>
      <c r="I55" s="41"/>
    </row>
    <row r="56" spans="1:9" hidden="1" outlineLevel="1" x14ac:dyDescent="0.25">
      <c r="A56" s="69"/>
      <c r="B56" s="69"/>
      <c r="C56" s="45" t="e">
        <f>IF('PV débit'!I8="DEXX1",8,IF('PV débit'!I8="DEXX2",25,"Erreur"))</f>
        <v>#N/A</v>
      </c>
      <c r="D56" s="46"/>
      <c r="E56" s="41"/>
      <c r="F56" s="41"/>
      <c r="G56" s="41"/>
      <c r="H56" s="41"/>
      <c r="I56" s="41"/>
    </row>
    <row r="57" spans="1:9" hidden="1" outlineLevel="1" x14ac:dyDescent="0.25">
      <c r="A57" s="69"/>
      <c r="B57" s="69"/>
      <c r="C57" s="42" t="e">
        <f>IF(C56=8,0.2,IF(C56=25,1.8,"Erreur"))</f>
        <v>#N/A</v>
      </c>
      <c r="D57" s="41"/>
      <c r="E57" s="41"/>
      <c r="F57" s="41"/>
      <c r="G57" s="41"/>
      <c r="H57" s="41"/>
      <c r="I57" s="41"/>
    </row>
    <row r="58" spans="1:9" hidden="1" outlineLevel="1" x14ac:dyDescent="0.25">
      <c r="A58" s="70"/>
      <c r="B58" s="70"/>
      <c r="C58" s="41" t="e">
        <f>C57/0.15*100</f>
        <v>#N/A</v>
      </c>
      <c r="D58" s="41"/>
      <c r="E58" s="41"/>
      <c r="F58" s="41"/>
      <c r="G58" s="41"/>
      <c r="H58" s="41"/>
      <c r="I58" s="41"/>
    </row>
    <row r="59" spans="1:9" hidden="1" outlineLevel="1" x14ac:dyDescent="0.25">
      <c r="A59" s="70"/>
      <c r="B59" s="70"/>
      <c r="C59" s="41" t="e">
        <f>0.000003*G53*(C55-C54)</f>
        <v>#VALUE!</v>
      </c>
      <c r="D59" s="41"/>
      <c r="E59" s="41"/>
      <c r="F59" s="41"/>
      <c r="G59" s="41"/>
      <c r="H59" s="41"/>
      <c r="I59" s="41"/>
    </row>
    <row r="60" spans="1:9" hidden="1" outlineLevel="1" x14ac:dyDescent="0.25">
      <c r="A60" s="70"/>
      <c r="B60" s="70"/>
      <c r="C60" s="2"/>
      <c r="D60" s="41"/>
      <c r="E60" s="41"/>
      <c r="F60" s="41"/>
      <c r="G60" s="41"/>
      <c r="H60" s="41"/>
      <c r="I60" s="41"/>
    </row>
    <row r="61" spans="1:9" ht="15.75" hidden="1" outlineLevel="1" thickBot="1" x14ac:dyDescent="0.3">
      <c r="A61" s="41"/>
      <c r="B61" s="41"/>
      <c r="C61" s="41"/>
      <c r="D61" s="41"/>
      <c r="E61" s="41"/>
      <c r="F61" s="41"/>
      <c r="G61" s="41"/>
      <c r="H61" s="41"/>
      <c r="I61" s="41"/>
    </row>
    <row r="62" spans="1:9" ht="15.75" hidden="1" outlineLevel="1" thickTop="1" x14ac:dyDescent="0.25">
      <c r="A62" s="41"/>
      <c r="B62" s="71"/>
      <c r="C62" s="73"/>
      <c r="D62" s="75"/>
      <c r="E62" s="77"/>
      <c r="F62" s="79"/>
      <c r="G62" s="81"/>
      <c r="H62" s="83"/>
      <c r="I62" s="85"/>
    </row>
    <row r="63" spans="1:9" ht="15.75" hidden="1" outlineLevel="1" thickBot="1" x14ac:dyDescent="0.3">
      <c r="A63" s="41"/>
      <c r="B63" s="72"/>
      <c r="C63" s="74"/>
      <c r="D63" s="76"/>
      <c r="E63" s="78"/>
      <c r="F63" s="80"/>
      <c r="G63" s="82"/>
      <c r="H63" s="84"/>
      <c r="I63" s="86"/>
    </row>
    <row r="64" spans="1:9" ht="15.75" hidden="1" outlineLevel="1" thickBot="1" x14ac:dyDescent="0.3">
      <c r="A64" s="41"/>
      <c r="B64" s="47">
        <f>0.5+0.005*(C55-C54)</f>
        <v>0.55000000000000004</v>
      </c>
      <c r="C64" s="48">
        <f>0.5</f>
        <v>0.5</v>
      </c>
      <c r="D64" s="48">
        <f>0.002+0.0001*(C55-C54)</f>
        <v>3.0000000000000001E-3</v>
      </c>
      <c r="E64" s="49">
        <f>0.002+0.0001/(2*SQRT(3))</f>
        <v>2.0288675134594813E-3</v>
      </c>
      <c r="F64" s="50" t="e">
        <f>F67*C53/100+0.0001/(2*SQRT(3))</f>
        <v>#N/A</v>
      </c>
      <c r="G64" s="51" t="e">
        <f>F64+C59</f>
        <v>#N/A</v>
      </c>
      <c r="H64" s="52" t="e">
        <f>SQRT((1/C51)^2*(F64)^2+(-(C53)/(C51^2))^2*E64^2)/60+0.0001/(2*SQRT(3))</f>
        <v>#VALUE!</v>
      </c>
      <c r="I64" s="53" t="e">
        <f>SQRT((1/C51)^2*(G64)^2+(-(C53)/(C51^2))^2*D64^2)/60</f>
        <v>#VALUE!</v>
      </c>
    </row>
    <row r="65" spans="1:9" hidden="1" outlineLevel="1" x14ac:dyDescent="0.25">
      <c r="A65" s="41"/>
      <c r="B65" s="71"/>
      <c r="C65" s="73"/>
      <c r="D65" s="87"/>
      <c r="E65" s="79"/>
      <c r="F65" s="79"/>
      <c r="G65" s="81"/>
      <c r="H65" s="89"/>
      <c r="I65" s="85"/>
    </row>
    <row r="66" spans="1:9" ht="15.75" hidden="1" outlineLevel="1" thickBot="1" x14ac:dyDescent="0.3">
      <c r="A66" s="41"/>
      <c r="B66" s="72"/>
      <c r="C66" s="74"/>
      <c r="D66" s="88"/>
      <c r="E66" s="80"/>
      <c r="F66" s="80"/>
      <c r="G66" s="82"/>
      <c r="H66" s="84"/>
      <c r="I66" s="86"/>
    </row>
    <row r="67" spans="1:9" ht="15.75" hidden="1" outlineLevel="1" thickBot="1" x14ac:dyDescent="0.3">
      <c r="A67" s="41"/>
      <c r="B67" s="54">
        <f>B64*100/C55</f>
        <v>0.91666666666666674</v>
      </c>
      <c r="C67" s="55">
        <f>C64*100/C55</f>
        <v>0.83333333333333337</v>
      </c>
      <c r="D67" s="55" t="e">
        <f>D64*100/C51</f>
        <v>#VALUE!</v>
      </c>
      <c r="E67" s="56" t="e">
        <f>E64*100/C51</f>
        <v>#VALUE!</v>
      </c>
      <c r="F67" s="56" t="e">
        <f>IF(C53&lt;C58,C57/C53*100,IF(C53&gt;=C58,0.15,"Erreur"))</f>
        <v>#N/A</v>
      </c>
      <c r="G67" s="57" t="e">
        <f>G64*100/C53</f>
        <v>#N/A</v>
      </c>
      <c r="H67" s="58" t="e">
        <f>H64*100/C52</f>
        <v>#VALUE!</v>
      </c>
      <c r="I67" s="59" t="e">
        <f>I64*100/C52</f>
        <v>#VALUE!</v>
      </c>
    </row>
    <row r="68" spans="1:9" hidden="1" outlineLevel="1" x14ac:dyDescent="0.25"/>
    <row r="69" spans="1:9" hidden="1" outlineLevel="1" x14ac:dyDescent="0.25"/>
    <row r="70" spans="1:9" hidden="1" outlineLevel="1" x14ac:dyDescent="0.25"/>
    <row r="71" spans="1:9" hidden="1" outlineLevel="1" x14ac:dyDescent="0.25"/>
    <row r="72" spans="1:9" hidden="1" outlineLevel="1" x14ac:dyDescent="0.25"/>
    <row r="73" spans="1:9" hidden="1" outlineLevel="1" x14ac:dyDescent="0.25"/>
    <row r="74" spans="1:9" collapsed="1" x14ac:dyDescent="0.25">
      <c r="A74" s="38"/>
    </row>
    <row r="100" spans="1:1" x14ac:dyDescent="0.25">
      <c r="A100" t="s">
        <v>11</v>
      </c>
    </row>
  </sheetData>
  <mergeCells count="27">
    <mergeCell ref="F62:F63"/>
    <mergeCell ref="G62:G63"/>
    <mergeCell ref="H62:H63"/>
    <mergeCell ref="I62:I63"/>
    <mergeCell ref="B65:B66"/>
    <mergeCell ref="C65:C66"/>
    <mergeCell ref="D65:D66"/>
    <mergeCell ref="E65:E66"/>
    <mergeCell ref="F65:F66"/>
    <mergeCell ref="G65:G66"/>
    <mergeCell ref="H65:H66"/>
    <mergeCell ref="I65:I66"/>
    <mergeCell ref="A60:B60"/>
    <mergeCell ref="B62:B63"/>
    <mergeCell ref="C62:C63"/>
    <mergeCell ref="D62:D63"/>
    <mergeCell ref="E62:E63"/>
    <mergeCell ref="A55:B55"/>
    <mergeCell ref="A56:B56"/>
    <mergeCell ref="A57:B57"/>
    <mergeCell ref="A58:B58"/>
    <mergeCell ref="A59:B59"/>
    <mergeCell ref="M38:P38"/>
    <mergeCell ref="A51:B51"/>
    <mergeCell ref="A52:B52"/>
    <mergeCell ref="A53:B53"/>
    <mergeCell ref="A54:B54"/>
  </mergeCells>
  <dataValidations count="1">
    <dataValidation type="list" allowBlank="1" showInputMessage="1" showErrorMessage="1" sqref="C56:D56">
      <formula1>"8,25"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PV débit</vt:lpstr>
      <vt:lpstr>Débitmètres du site</vt:lpstr>
      <vt:lpstr>Débitmètres étalon</vt:lpstr>
      <vt:lpstr>Tests pour macro</vt:lpstr>
    </vt:vector>
  </TitlesOfParts>
  <Company>Safran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DECAVELE Baptiste (SAFRAN LANDING SYSTEMS MOL)</dc:creator>
  <cp:lastModifiedBy>DECAVELE Baptiste (SAFRAN LANDING SYSTEMS MOL)</cp:lastModifiedBy>
  <cp:lastPrinted>2018-05-30T13:09:06Z</cp:lastPrinted>
  <dcterms:created xsi:type="dcterms:W3CDTF">2018-05-09T09:08:07Z</dcterms:created>
  <dcterms:modified xsi:type="dcterms:W3CDTF">2018-06-04T09:45:59Z</dcterms:modified>
</cp:coreProperties>
</file>