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ONNARDC\Desktop\"/>
    </mc:Choice>
  </mc:AlternateContent>
  <bookViews>
    <workbookView xWindow="0" yWindow="0" windowWidth="20355" windowHeight="8160" tabRatio="804" activeTab="1"/>
  </bookViews>
  <sheets>
    <sheet name="Tableau de référence" sheetId="36" r:id="rId1"/>
    <sheet name="Tableau impact 1" sheetId="48" r:id="rId2"/>
    <sheet name="Tableau impact 2" sheetId="52" r:id="rId3"/>
    <sheet name="Tableau délégation niv 0" sheetId="50" r:id="rId4"/>
    <sheet name="Tableau délégation niv 1" sheetId="37" r:id="rId5"/>
    <sheet name="Tableau délégation 2" sheetId="38" r:id="rId6"/>
    <sheet name="Janvier" sheetId="42" r:id="rId7"/>
    <sheet name="Février" sheetId="43" r:id="rId8"/>
    <sheet name="Mars" sheetId="23" r:id="rId9"/>
    <sheet name="Avril" sheetId="24" r:id="rId10"/>
    <sheet name="Mai" sheetId="25" r:id="rId11"/>
    <sheet name="Juin" sheetId="32" r:id="rId12"/>
    <sheet name="Juillet" sheetId="26" r:id="rId13"/>
    <sheet name="Août" sheetId="27" r:id="rId14"/>
    <sheet name="Septembre" sheetId="28" r:id="rId15"/>
    <sheet name="Octobre" sheetId="29" r:id="rId16"/>
    <sheet name="Novembre" sheetId="30" r:id="rId17"/>
    <sheet name="Décembre" sheetId="31" r:id="rId18"/>
    <sheet name="Paramètres" sheetId="4" r:id="rId19"/>
  </sheets>
  <externalReferences>
    <externalReference r:id="rId20"/>
    <externalReference r:id="rId21"/>
  </externalReferences>
  <definedNames>
    <definedName name="Ap">'[1](Paramètres)'!$P$3:$P$4</definedName>
    <definedName name="aPPU">Paramètres!$I$3:$I$4</definedName>
    <definedName name="Appui1">Paramètres!$I$3:$I$4</definedName>
    <definedName name="Appuis">[2]Paramètres!$A$3:$A$4</definedName>
    <definedName name="Catégorie">'[1](Paramètres)'!$G$41:$G$42</definedName>
    <definedName name="Catégorie1">Paramètres!$E$1:$E$3</definedName>
    <definedName name="Date">#REF!</definedName>
    <definedName name="Date1">Paramètres!$B$1:$B$364</definedName>
    <definedName name="Date2">Paramètres!$C$1:$C$729</definedName>
    <definedName name="DernierRVpris1">'[1](Paramètres)'!$F$103:$F$831</definedName>
    <definedName name="Initiative">Paramètres!$J$3:$J$5</definedName>
    <definedName name="Initiative1">'[1](Paramètres)'!$H$38:$H$39</definedName>
    <definedName name="Interv">Paramètres!$K$1:$K$3</definedName>
    <definedName name="Interv.01">Paramètres!$K$1:$K$3</definedName>
    <definedName name="Interv1">Paramètres!$K$1:$K$2</definedName>
    <definedName name="Intervention">Paramètres!$K$2:$K$4</definedName>
    <definedName name="Interventions">Paramètres!$K$1:$K$4</definedName>
    <definedName name="Interventions01">Paramètres!$K$2:$K$4</definedName>
    <definedName name="Liste">Paramètres!$D$1:$D$4</definedName>
    <definedName name="Liste_avril">Paramètres!$B$91:$B$120</definedName>
    <definedName name="Liste_mai">Paramètres!$B$121:$B$150</definedName>
    <definedName name="Liste0001">Paramètres!$K$1:$K$3</definedName>
    <definedName name="Liste001">Paramètres!$G$5:$G$9</definedName>
    <definedName name="Liste004">Paramètres!$K$2:$K$4</definedName>
    <definedName name="Liste005">Paramètres!$K$1:$K$2</definedName>
    <definedName name="Liste01">Paramètres!$F$2:$F$13</definedName>
    <definedName name="Liste02">Paramètres!$G$2:$G$3</definedName>
    <definedName name="Liste03">Paramètres!$H$2:$H$3</definedName>
    <definedName name="Liste0405">[2]Paramètres!$B$193:$B$252</definedName>
    <definedName name="Liste1">Paramètres!$G$5:$G$8</definedName>
    <definedName name="Liste1234">[2]Paramètres!$A$10:$A$11</definedName>
    <definedName name="Liste2">[2]Paramètres!$A$22:$A$24</definedName>
    <definedName name="Liste3">Paramètres!$D$2:$D$6</definedName>
    <definedName name="Listedates">Paramètres!$B$1:$B$364</definedName>
    <definedName name="Listemai">Paramètres!$C$121:$C$151</definedName>
    <definedName name="Listesignature">[2]Paramètres!$A$16:$A$17</definedName>
    <definedName name="Listestade">[2]Paramètres!$A$13:$A$16</definedName>
    <definedName name="NatureduRV1">[2]Paramètres!$A$13:$A$16</definedName>
    <definedName name="NatureRV">Paramètres!$D$2:$D$6</definedName>
    <definedName name="NatureRV0">Paramètres!$D$9:$D$13</definedName>
    <definedName name="NatureRV2">Paramètres!$D$7</definedName>
    <definedName name="Produit">Paramètres!$F$2:$F$13</definedName>
    <definedName name="Produits">'[1](Paramètres)'!$E$35:$E$45</definedName>
    <definedName name="R.A.S">[2]Paramètres!$A$18:$A$19</definedName>
    <definedName name="Signé">Paramètres!$G$9:$G$10</definedName>
    <definedName name="Stade">'[1](Paramètres)'!$O$12:$O$13</definedName>
    <definedName name="Stade01">Paramètres!$G$6:$G$8</definedName>
    <definedName name="Stadedudossier">[2]Paramètres!$A$6:$A$7</definedName>
    <definedName name="StadeRV">Paramètres!$G$4:$G$7</definedName>
    <definedName name="StadeRV001">Paramètres!$G$5:$G$9</definedName>
    <definedName name="StadeRV002">Paramètres!$G$4:$G$9</definedName>
    <definedName name="StadeRV01">Paramètres!$D$9:$D$14</definedName>
    <definedName name="StadeRV1">Paramètres!$G$5:$G$8</definedName>
    <definedName name="StadeRV2">Paramètres!$G$2:$G$3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7" i="48" l="1"/>
  <c r="W18" i="48"/>
  <c r="W19" i="48"/>
  <c r="W20" i="48"/>
  <c r="W21" i="48"/>
  <c r="W22" i="48"/>
  <c r="X22" i="48" s="1"/>
  <c r="W23" i="48"/>
  <c r="W24" i="48"/>
  <c r="W25" i="48"/>
  <c r="W26" i="48"/>
  <c r="X26" i="48" s="1"/>
  <c r="W27" i="48"/>
  <c r="X27" i="48" s="1"/>
  <c r="W28" i="48"/>
  <c r="X9" i="48"/>
  <c r="X28" i="48"/>
  <c r="S28" i="48"/>
  <c r="R28" i="48"/>
  <c r="Q28" i="48"/>
  <c r="M28" i="48"/>
  <c r="L28" i="48"/>
  <c r="J28" i="48"/>
  <c r="I28" i="48"/>
  <c r="H28" i="48"/>
  <c r="S27" i="48"/>
  <c r="R27" i="48"/>
  <c r="Q27" i="48"/>
  <c r="M27" i="48"/>
  <c r="L27" i="48"/>
  <c r="J27" i="48"/>
  <c r="I27" i="48"/>
  <c r="H27" i="48"/>
  <c r="X25" i="48"/>
  <c r="X24" i="48"/>
  <c r="X23" i="48"/>
  <c r="S23" i="48"/>
  <c r="R23" i="48"/>
  <c r="Q23" i="48"/>
  <c r="M23" i="48"/>
  <c r="L23" i="48"/>
  <c r="J23" i="48"/>
  <c r="I23" i="48"/>
  <c r="H23" i="48"/>
  <c r="S22" i="48"/>
  <c r="R22" i="48"/>
  <c r="Q22" i="48"/>
  <c r="M22" i="48"/>
  <c r="L22" i="48"/>
  <c r="J22" i="48"/>
  <c r="I22" i="48"/>
  <c r="H22" i="48"/>
  <c r="X21" i="48"/>
  <c r="S21" i="48"/>
  <c r="R21" i="48"/>
  <c r="Q21" i="48"/>
  <c r="M21" i="48"/>
  <c r="L21" i="48"/>
  <c r="J21" i="48"/>
  <c r="I21" i="48"/>
  <c r="H21" i="48"/>
  <c r="X20" i="48"/>
  <c r="S20" i="48"/>
  <c r="R20" i="48"/>
  <c r="Q20" i="48"/>
  <c r="M20" i="48"/>
  <c r="L20" i="48"/>
  <c r="J20" i="48"/>
  <c r="I20" i="48"/>
  <c r="H20" i="48"/>
  <c r="X19" i="48"/>
  <c r="S19" i="48"/>
  <c r="R19" i="48"/>
  <c r="M19" i="48"/>
  <c r="L19" i="48"/>
  <c r="J19" i="48"/>
  <c r="I19" i="48"/>
  <c r="H19" i="48"/>
  <c r="X18" i="48"/>
  <c r="S18" i="48"/>
  <c r="Q18" i="48"/>
  <c r="M18" i="48"/>
  <c r="L18" i="48"/>
  <c r="J18" i="48"/>
  <c r="I18" i="48"/>
  <c r="X17" i="48"/>
  <c r="S17" i="48"/>
  <c r="R17" i="48"/>
  <c r="Q17" i="48"/>
  <c r="M17" i="48"/>
  <c r="L17" i="48"/>
  <c r="J17" i="48"/>
  <c r="I17" i="48"/>
  <c r="H17" i="48"/>
  <c r="X16" i="48"/>
  <c r="W16" i="48"/>
  <c r="S16" i="48"/>
  <c r="R16" i="48"/>
  <c r="Q16" i="48"/>
  <c r="M16" i="48"/>
  <c r="L16" i="48"/>
  <c r="J16" i="48"/>
  <c r="I16" i="48"/>
  <c r="H16" i="48"/>
  <c r="W15" i="48"/>
  <c r="X15" i="48" s="1"/>
  <c r="S15" i="48"/>
  <c r="R15" i="48"/>
  <c r="Q15" i="48"/>
  <c r="M15" i="48"/>
  <c r="L15" i="48"/>
  <c r="J15" i="48"/>
  <c r="I15" i="48"/>
  <c r="H15" i="48"/>
  <c r="X14" i="48"/>
  <c r="W14" i="48"/>
  <c r="S14" i="48"/>
  <c r="R14" i="48"/>
  <c r="M14" i="48"/>
  <c r="J14" i="48"/>
  <c r="I14" i="48"/>
  <c r="X13" i="48"/>
  <c r="W13" i="48"/>
  <c r="S13" i="48"/>
  <c r="R13" i="48"/>
  <c r="Q13" i="48"/>
  <c r="M13" i="48"/>
  <c r="L13" i="48"/>
  <c r="J13" i="48"/>
  <c r="I13" i="48"/>
  <c r="H13" i="48"/>
  <c r="W12" i="48"/>
  <c r="X12" i="48" s="1"/>
  <c r="S12" i="48"/>
  <c r="R12" i="48"/>
  <c r="Q12" i="48"/>
  <c r="M12" i="48"/>
  <c r="L12" i="48"/>
  <c r="J12" i="48"/>
  <c r="I12" i="48"/>
  <c r="H12" i="48"/>
  <c r="X11" i="48"/>
  <c r="W11" i="48"/>
  <c r="S11" i="48"/>
  <c r="R11" i="48"/>
  <c r="Q11" i="48"/>
  <c r="M11" i="48"/>
  <c r="L11" i="48"/>
  <c r="J11" i="48"/>
  <c r="I11" i="48"/>
  <c r="H11" i="48"/>
  <c r="X10" i="48"/>
  <c r="S10" i="48"/>
  <c r="Q10" i="48"/>
  <c r="M10" i="48"/>
  <c r="L10" i="48"/>
  <c r="J10" i="48"/>
  <c r="I10" i="48"/>
  <c r="H10" i="48"/>
  <c r="S9" i="48"/>
  <c r="Q9" i="48"/>
  <c r="M9" i="48"/>
  <c r="L9" i="48"/>
  <c r="J9" i="48"/>
  <c r="I9" i="48"/>
  <c r="H9" i="48"/>
  <c r="X49" i="36" l="1"/>
  <c r="X48" i="36"/>
  <c r="X47" i="36"/>
  <c r="X46" i="36"/>
  <c r="X45" i="36"/>
  <c r="X44" i="36"/>
  <c r="X44" i="48"/>
  <c r="X49" i="48"/>
  <c r="X48" i="48"/>
  <c r="X47" i="48"/>
  <c r="X46" i="48"/>
  <c r="X45" i="48"/>
  <c r="X55" i="48"/>
  <c r="X54" i="48"/>
  <c r="X53" i="48"/>
  <c r="X52" i="48"/>
  <c r="X51" i="48"/>
  <c r="X31" i="48"/>
  <c r="X32" i="48"/>
  <c r="X33" i="48"/>
  <c r="X34" i="48"/>
  <c r="X35" i="48"/>
  <c r="X36" i="48"/>
  <c r="X9" i="36"/>
  <c r="W18" i="36"/>
  <c r="W19" i="36"/>
  <c r="X19" i="36" s="1"/>
  <c r="W20" i="36"/>
  <c r="X20" i="36" s="1"/>
  <c r="W21" i="36"/>
  <c r="W22" i="36"/>
  <c r="W23" i="36"/>
  <c r="X23" i="36" s="1"/>
  <c r="W24" i="36"/>
  <c r="X24" i="36" s="1"/>
  <c r="W25" i="36"/>
  <c r="W26" i="36"/>
  <c r="W27" i="36"/>
  <c r="X27" i="36" s="1"/>
  <c r="W28" i="36"/>
  <c r="X28" i="36" s="1"/>
  <c r="X10" i="36"/>
  <c r="X11" i="36"/>
  <c r="X12" i="36"/>
  <c r="X13" i="36"/>
  <c r="X14" i="36"/>
  <c r="X15" i="36"/>
  <c r="X16" i="36"/>
  <c r="X17" i="36"/>
  <c r="X18" i="36"/>
  <c r="X21" i="36"/>
  <c r="X22" i="36"/>
  <c r="X25" i="36"/>
  <c r="X26" i="36"/>
  <c r="W10" i="38"/>
  <c r="W11" i="38"/>
  <c r="W12" i="38"/>
  <c r="W13" i="38"/>
  <c r="W14" i="38"/>
  <c r="W15" i="38"/>
  <c r="W16" i="38"/>
  <c r="W17" i="38"/>
  <c r="W18" i="38"/>
  <c r="W19" i="38"/>
  <c r="W20" i="38"/>
  <c r="W21" i="38"/>
  <c r="W22" i="38"/>
  <c r="W23" i="38"/>
  <c r="W24" i="38"/>
  <c r="W25" i="38"/>
  <c r="W26" i="38"/>
  <c r="W10" i="37"/>
  <c r="W11" i="37"/>
  <c r="W12" i="37"/>
  <c r="W13" i="37"/>
  <c r="W14" i="37"/>
  <c r="W15" i="37"/>
  <c r="W16" i="37"/>
  <c r="W17" i="37"/>
  <c r="W18" i="37"/>
  <c r="W19" i="37"/>
  <c r="W20" i="37"/>
  <c r="W21" i="37"/>
  <c r="W22" i="37"/>
  <c r="W23" i="37"/>
  <c r="W24" i="37"/>
  <c r="W25" i="37"/>
  <c r="W26" i="37"/>
  <c r="W11" i="36"/>
  <c r="W12" i="36"/>
  <c r="W13" i="36"/>
  <c r="W14" i="36"/>
  <c r="W15" i="36"/>
  <c r="W16" i="36"/>
  <c r="W17" i="36"/>
  <c r="X56" i="48" l="1"/>
  <c r="X57" i="48" s="1"/>
  <c r="X30" i="36"/>
  <c r="X35" i="36"/>
  <c r="X34" i="36"/>
  <c r="X36" i="36"/>
  <c r="S27" i="36"/>
  <c r="R27" i="36"/>
  <c r="Q27" i="36"/>
  <c r="M27" i="36"/>
  <c r="L27" i="36"/>
  <c r="J27" i="36"/>
  <c r="I27" i="36"/>
  <c r="H27" i="36"/>
  <c r="X28" i="43"/>
  <c r="M28" i="43"/>
  <c r="L28" i="43"/>
  <c r="J28" i="43"/>
  <c r="I28" i="43"/>
  <c r="H28" i="43"/>
  <c r="H35" i="43" s="1"/>
  <c r="L56" i="43" s="1"/>
  <c r="U27" i="43"/>
  <c r="T27" i="43"/>
  <c r="S27" i="43"/>
  <c r="R27" i="43"/>
  <c r="Q27" i="43"/>
  <c r="P27" i="43"/>
  <c r="O27" i="43"/>
  <c r="N27" i="43"/>
  <c r="K27" i="43"/>
  <c r="G27" i="43"/>
  <c r="X26" i="43"/>
  <c r="W26" i="43"/>
  <c r="M26" i="43"/>
  <c r="L26" i="43"/>
  <c r="J26" i="43"/>
  <c r="I26" i="43"/>
  <c r="H26" i="43"/>
  <c r="W25" i="43"/>
  <c r="X25" i="43" s="1"/>
  <c r="M25" i="43"/>
  <c r="L25" i="43"/>
  <c r="J25" i="43"/>
  <c r="I25" i="43"/>
  <c r="H25" i="43"/>
  <c r="W24" i="43"/>
  <c r="X24" i="43" s="1"/>
  <c r="M24" i="43"/>
  <c r="L24" i="43"/>
  <c r="J24" i="43"/>
  <c r="I24" i="43"/>
  <c r="H24" i="43"/>
  <c r="W23" i="43"/>
  <c r="X23" i="43" s="1"/>
  <c r="M23" i="43"/>
  <c r="L23" i="43"/>
  <c r="J23" i="43"/>
  <c r="I23" i="43"/>
  <c r="H23" i="43"/>
  <c r="X22" i="43"/>
  <c r="W22" i="43"/>
  <c r="M22" i="43"/>
  <c r="L22" i="43"/>
  <c r="J22" i="43"/>
  <c r="I22" i="43"/>
  <c r="H22" i="43"/>
  <c r="W21" i="43"/>
  <c r="X21" i="43" s="1"/>
  <c r="M21" i="43"/>
  <c r="L21" i="43"/>
  <c r="J21" i="43"/>
  <c r="I21" i="43"/>
  <c r="H21" i="43"/>
  <c r="W20" i="43"/>
  <c r="X20" i="43" s="1"/>
  <c r="M20" i="43"/>
  <c r="L20" i="43"/>
  <c r="J20" i="43"/>
  <c r="I20" i="43"/>
  <c r="H20" i="43"/>
  <c r="W19" i="43"/>
  <c r="X19" i="43" s="1"/>
  <c r="M19" i="43"/>
  <c r="L19" i="43"/>
  <c r="J19" i="43"/>
  <c r="I19" i="43"/>
  <c r="H19" i="43"/>
  <c r="X18" i="43"/>
  <c r="W18" i="43"/>
  <c r="M18" i="43"/>
  <c r="L18" i="43"/>
  <c r="J18" i="43"/>
  <c r="I18" i="43"/>
  <c r="H18" i="43"/>
  <c r="W17" i="43"/>
  <c r="X17" i="43" s="1"/>
  <c r="M17" i="43"/>
  <c r="L17" i="43"/>
  <c r="J17" i="43"/>
  <c r="I17" i="43"/>
  <c r="H17" i="43"/>
  <c r="W16" i="43"/>
  <c r="X16" i="43" s="1"/>
  <c r="M16" i="43"/>
  <c r="L16" i="43"/>
  <c r="J16" i="43"/>
  <c r="I16" i="43"/>
  <c r="H16" i="43"/>
  <c r="W15" i="43"/>
  <c r="X15" i="43" s="1"/>
  <c r="M15" i="43"/>
  <c r="L15" i="43"/>
  <c r="J15" i="43"/>
  <c r="I15" i="43"/>
  <c r="H15" i="43"/>
  <c r="X14" i="43"/>
  <c r="W14" i="43"/>
  <c r="M14" i="43"/>
  <c r="L14" i="43"/>
  <c r="J14" i="43"/>
  <c r="I14" i="43"/>
  <c r="H14" i="43"/>
  <c r="W13" i="43"/>
  <c r="X13" i="43" s="1"/>
  <c r="M13" i="43"/>
  <c r="L13" i="43"/>
  <c r="J13" i="43"/>
  <c r="I13" i="43"/>
  <c r="H13" i="43"/>
  <c r="W12" i="43"/>
  <c r="X12" i="43" s="1"/>
  <c r="M12" i="43"/>
  <c r="L12" i="43"/>
  <c r="J12" i="43"/>
  <c r="I12" i="43"/>
  <c r="H12" i="43"/>
  <c r="W11" i="43"/>
  <c r="X11" i="43" s="1"/>
  <c r="M11" i="43"/>
  <c r="L11" i="43"/>
  <c r="J11" i="43"/>
  <c r="I11" i="43"/>
  <c r="H11" i="43"/>
  <c r="X10" i="43"/>
  <c r="W10" i="43"/>
  <c r="M10" i="43"/>
  <c r="L10" i="43"/>
  <c r="J10" i="43"/>
  <c r="J27" i="43" s="1"/>
  <c r="I10" i="43"/>
  <c r="H10" i="43"/>
  <c r="H27" i="43" s="1"/>
  <c r="H56" i="43" s="1"/>
  <c r="W9" i="43"/>
  <c r="X9" i="43" s="1"/>
  <c r="M9" i="43"/>
  <c r="M27" i="43" s="1"/>
  <c r="L9" i="43"/>
  <c r="L27" i="43" s="1"/>
  <c r="J9" i="43"/>
  <c r="I9" i="43"/>
  <c r="I27" i="43" s="1"/>
  <c r="H9" i="43"/>
  <c r="Y56" i="50"/>
  <c r="U56" i="50"/>
  <c r="T56" i="50"/>
  <c r="P56" i="50"/>
  <c r="P57" i="50" s="1"/>
  <c r="O56" i="50"/>
  <c r="N56" i="50"/>
  <c r="K56" i="50"/>
  <c r="K57" i="50" s="1"/>
  <c r="G56" i="50"/>
  <c r="G57" i="50" s="1"/>
  <c r="X55" i="50"/>
  <c r="S55" i="50"/>
  <c r="R55" i="50"/>
  <c r="Q55" i="50"/>
  <c r="M55" i="50"/>
  <c r="L55" i="50"/>
  <c r="J55" i="50"/>
  <c r="I55" i="50"/>
  <c r="H55" i="50"/>
  <c r="X54" i="50"/>
  <c r="S54" i="50"/>
  <c r="R54" i="50"/>
  <c r="Q54" i="50"/>
  <c r="M54" i="50"/>
  <c r="L54" i="50"/>
  <c r="J54" i="50"/>
  <c r="I54" i="50"/>
  <c r="H54" i="50"/>
  <c r="X53" i="50"/>
  <c r="M56" i="50"/>
  <c r="H56" i="50"/>
  <c r="X52" i="50"/>
  <c r="Q56" i="50"/>
  <c r="I56" i="50"/>
  <c r="X51" i="50"/>
  <c r="S56" i="50"/>
  <c r="R56" i="50"/>
  <c r="J56" i="50"/>
  <c r="Y50" i="50"/>
  <c r="Y57" i="50" s="1"/>
  <c r="U50" i="50"/>
  <c r="T50" i="50"/>
  <c r="Q50" i="50"/>
  <c r="P50" i="50"/>
  <c r="O50" i="50"/>
  <c r="N50" i="50"/>
  <c r="K50" i="50"/>
  <c r="I50" i="50"/>
  <c r="G50" i="50"/>
  <c r="X49" i="50"/>
  <c r="W49" i="50"/>
  <c r="S49" i="50"/>
  <c r="R49" i="50"/>
  <c r="Q49" i="50"/>
  <c r="M49" i="50"/>
  <c r="L49" i="50"/>
  <c r="J49" i="50"/>
  <c r="I49" i="50"/>
  <c r="H49" i="50"/>
  <c r="X48" i="50"/>
  <c r="W48" i="50"/>
  <c r="X47" i="50"/>
  <c r="W47" i="50"/>
  <c r="X46" i="50"/>
  <c r="W46" i="50"/>
  <c r="R50" i="50"/>
  <c r="J50" i="50"/>
  <c r="X45" i="50"/>
  <c r="W45" i="50"/>
  <c r="H50" i="50"/>
  <c r="U58" i="50" s="1"/>
  <c r="X44" i="50"/>
  <c r="W44" i="50"/>
  <c r="S50" i="50"/>
  <c r="M50" i="50"/>
  <c r="L50" i="50"/>
  <c r="U37" i="50"/>
  <c r="T37" i="50"/>
  <c r="P37" i="50"/>
  <c r="O37" i="50"/>
  <c r="N37" i="50"/>
  <c r="K37" i="50"/>
  <c r="G37" i="50"/>
  <c r="X36" i="50"/>
  <c r="S36" i="50"/>
  <c r="R36" i="50"/>
  <c r="Q36" i="50"/>
  <c r="M36" i="50"/>
  <c r="L36" i="50"/>
  <c r="J36" i="50"/>
  <c r="I36" i="50"/>
  <c r="H36" i="50"/>
  <c r="X35" i="50"/>
  <c r="S35" i="50"/>
  <c r="R35" i="50"/>
  <c r="Q35" i="50"/>
  <c r="M35" i="50"/>
  <c r="L35" i="50"/>
  <c r="J35" i="50"/>
  <c r="I35" i="50"/>
  <c r="H35" i="50"/>
  <c r="X34" i="50"/>
  <c r="S34" i="50"/>
  <c r="S37" i="50" s="1"/>
  <c r="R34" i="50"/>
  <c r="Q34" i="50"/>
  <c r="M34" i="50"/>
  <c r="L34" i="50"/>
  <c r="L37" i="50" s="1"/>
  <c r="J34" i="50"/>
  <c r="I34" i="50"/>
  <c r="H34" i="50"/>
  <c r="X33" i="50"/>
  <c r="S33" i="50"/>
  <c r="R33" i="50"/>
  <c r="R37" i="50" s="1"/>
  <c r="Q33" i="50"/>
  <c r="Q37" i="50" s="1"/>
  <c r="M33" i="50"/>
  <c r="M37" i="50" s="1"/>
  <c r="L33" i="50"/>
  <c r="J33" i="50"/>
  <c r="J37" i="50" s="1"/>
  <c r="I33" i="50"/>
  <c r="I37" i="50" s="1"/>
  <c r="H33" i="50"/>
  <c r="H37" i="50" s="1"/>
  <c r="L58" i="50" s="1"/>
  <c r="X32" i="50"/>
  <c r="X31" i="50"/>
  <c r="X30" i="50"/>
  <c r="X37" i="50" s="1"/>
  <c r="X38" i="50" s="1"/>
  <c r="U29" i="50"/>
  <c r="T29" i="50"/>
  <c r="Q29" i="50"/>
  <c r="P29" i="50"/>
  <c r="O29" i="50"/>
  <c r="N29" i="50"/>
  <c r="K29" i="50"/>
  <c r="I29" i="50"/>
  <c r="G29" i="50"/>
  <c r="X28" i="50"/>
  <c r="S28" i="50"/>
  <c r="R28" i="50"/>
  <c r="Q28" i="50"/>
  <c r="M28" i="50"/>
  <c r="M29" i="50" s="1"/>
  <c r="L28" i="50"/>
  <c r="J28" i="50"/>
  <c r="I28" i="50"/>
  <c r="H28" i="50"/>
  <c r="X27" i="50"/>
  <c r="S27" i="50"/>
  <c r="S29" i="50" s="1"/>
  <c r="R27" i="50"/>
  <c r="R29" i="50" s="1"/>
  <c r="Q27" i="50"/>
  <c r="M27" i="50"/>
  <c r="L27" i="50"/>
  <c r="L29" i="50" s="1"/>
  <c r="J27" i="50"/>
  <c r="J29" i="50" s="1"/>
  <c r="H60" i="50" s="1"/>
  <c r="I27" i="50"/>
  <c r="H27" i="50"/>
  <c r="H29" i="50" s="1"/>
  <c r="H58" i="50" s="1"/>
  <c r="Q29" i="48"/>
  <c r="I29" i="48"/>
  <c r="R29" i="48"/>
  <c r="H29" i="48"/>
  <c r="L29" i="48"/>
  <c r="Y50" i="36"/>
  <c r="Y56" i="36"/>
  <c r="Y57" i="36" s="1"/>
  <c r="M55" i="36"/>
  <c r="L55" i="36"/>
  <c r="M54" i="36"/>
  <c r="L54" i="36"/>
  <c r="M53" i="36"/>
  <c r="L53" i="36"/>
  <c r="M52" i="36"/>
  <c r="L52" i="36"/>
  <c r="M51" i="36"/>
  <c r="L51" i="36"/>
  <c r="L45" i="36"/>
  <c r="M45" i="36"/>
  <c r="L46" i="36"/>
  <c r="M46" i="36"/>
  <c r="L47" i="36"/>
  <c r="M47" i="36"/>
  <c r="L48" i="36"/>
  <c r="M48" i="36"/>
  <c r="L49" i="36"/>
  <c r="M49" i="36"/>
  <c r="M44" i="36"/>
  <c r="L28" i="36"/>
  <c r="M28" i="36"/>
  <c r="L16" i="36"/>
  <c r="M16" i="36"/>
  <c r="L17" i="36"/>
  <c r="M17" i="36"/>
  <c r="M15" i="36"/>
  <c r="L15" i="36"/>
  <c r="M14" i="36"/>
  <c r="M13" i="36"/>
  <c r="L13" i="36"/>
  <c r="M12" i="36"/>
  <c r="L12" i="36"/>
  <c r="M11" i="36"/>
  <c r="L11" i="36"/>
  <c r="M10" i="36"/>
  <c r="L10" i="36"/>
  <c r="M9" i="36"/>
  <c r="L9" i="36"/>
  <c r="X55" i="36"/>
  <c r="X54" i="36"/>
  <c r="X53" i="36"/>
  <c r="X52" i="36"/>
  <c r="X51" i="36"/>
  <c r="X33" i="36"/>
  <c r="X32" i="36"/>
  <c r="X31" i="36"/>
  <c r="Q55" i="36"/>
  <c r="Q54" i="36"/>
  <c r="Q53" i="36"/>
  <c r="Q52" i="36"/>
  <c r="Q51" i="36"/>
  <c r="Q49" i="36"/>
  <c r="Q48" i="36"/>
  <c r="Q47" i="36"/>
  <c r="Q46" i="36"/>
  <c r="Q44" i="36"/>
  <c r="Q36" i="36"/>
  <c r="Q35" i="36"/>
  <c r="Q34" i="36"/>
  <c r="Q33" i="36"/>
  <c r="Q32" i="36"/>
  <c r="Q30" i="36"/>
  <c r="Q10" i="36"/>
  <c r="Q11" i="36"/>
  <c r="Q12" i="36"/>
  <c r="Q13" i="36"/>
  <c r="Q15" i="36"/>
  <c r="Q16" i="36"/>
  <c r="Q17" i="36"/>
  <c r="Q28" i="36"/>
  <c r="Q9" i="36"/>
  <c r="R53" i="36"/>
  <c r="S53" i="36"/>
  <c r="S47" i="36"/>
  <c r="S34" i="36"/>
  <c r="S13" i="36"/>
  <c r="S55" i="36"/>
  <c r="R55" i="36"/>
  <c r="S54" i="36"/>
  <c r="R54" i="36"/>
  <c r="S52" i="36"/>
  <c r="R52" i="36"/>
  <c r="S51" i="36"/>
  <c r="R51" i="36"/>
  <c r="S49" i="36"/>
  <c r="R49" i="36"/>
  <c r="S48" i="36"/>
  <c r="R48" i="36"/>
  <c r="R47" i="36"/>
  <c r="S46" i="36"/>
  <c r="R46" i="36"/>
  <c r="S45" i="36"/>
  <c r="R45" i="36"/>
  <c r="S44" i="36"/>
  <c r="R16" i="36"/>
  <c r="S16" i="36"/>
  <c r="R17" i="36"/>
  <c r="S17" i="36"/>
  <c r="R28" i="36"/>
  <c r="S28" i="36"/>
  <c r="S15" i="36"/>
  <c r="R15" i="36"/>
  <c r="S14" i="36"/>
  <c r="R14" i="36"/>
  <c r="R13" i="36"/>
  <c r="S12" i="36"/>
  <c r="R12" i="36"/>
  <c r="S11" i="36"/>
  <c r="R11" i="36"/>
  <c r="S10" i="36"/>
  <c r="S9" i="36"/>
  <c r="R30" i="36"/>
  <c r="J45" i="36"/>
  <c r="J46" i="36"/>
  <c r="J47" i="36"/>
  <c r="J48" i="36"/>
  <c r="J49" i="36"/>
  <c r="J44" i="36"/>
  <c r="I52" i="36"/>
  <c r="I53" i="36"/>
  <c r="I54" i="36"/>
  <c r="I55" i="36"/>
  <c r="I51" i="36"/>
  <c r="I45" i="36"/>
  <c r="I46" i="36"/>
  <c r="I47" i="36"/>
  <c r="I48" i="36"/>
  <c r="I49" i="36"/>
  <c r="I44" i="36"/>
  <c r="I31" i="36"/>
  <c r="I32" i="36"/>
  <c r="I33" i="36"/>
  <c r="I34" i="36"/>
  <c r="I35" i="36"/>
  <c r="I36" i="36"/>
  <c r="I30" i="36"/>
  <c r="I10" i="36"/>
  <c r="I11" i="36"/>
  <c r="I12" i="36"/>
  <c r="I13" i="36"/>
  <c r="I14" i="36"/>
  <c r="I15" i="36"/>
  <c r="I16" i="36"/>
  <c r="I17" i="36"/>
  <c r="I28" i="36"/>
  <c r="I9" i="36"/>
  <c r="H16" i="36"/>
  <c r="H17" i="36"/>
  <c r="H28" i="36"/>
  <c r="H15" i="36"/>
  <c r="H13" i="36"/>
  <c r="H12" i="36"/>
  <c r="H11" i="36"/>
  <c r="H10" i="36"/>
  <c r="H9" i="36"/>
  <c r="J10" i="36"/>
  <c r="J11" i="36"/>
  <c r="J12" i="36"/>
  <c r="J13" i="36"/>
  <c r="J14" i="36"/>
  <c r="J15" i="36"/>
  <c r="J16" i="36"/>
  <c r="J17" i="36"/>
  <c r="J28" i="36"/>
  <c r="J9" i="36"/>
  <c r="P57" i="48"/>
  <c r="O57" i="48"/>
  <c r="Y56" i="48"/>
  <c r="Y57" i="48" s="1"/>
  <c r="U56" i="48"/>
  <c r="T56" i="48"/>
  <c r="P56" i="48"/>
  <c r="O56" i="48"/>
  <c r="N56" i="48"/>
  <c r="N57" i="48" s="1"/>
  <c r="K56" i="48"/>
  <c r="K57" i="48" s="1"/>
  <c r="G56" i="48"/>
  <c r="S55" i="48"/>
  <c r="R55" i="48"/>
  <c r="Q55" i="48"/>
  <c r="M55" i="48"/>
  <c r="L55" i="48"/>
  <c r="J55" i="48"/>
  <c r="I55" i="48"/>
  <c r="H55" i="48"/>
  <c r="S54" i="48"/>
  <c r="R54" i="48"/>
  <c r="Q54" i="48"/>
  <c r="M54" i="48"/>
  <c r="L54" i="48"/>
  <c r="J54" i="48"/>
  <c r="I54" i="48"/>
  <c r="H54" i="48"/>
  <c r="S53" i="48"/>
  <c r="R53" i="48"/>
  <c r="R56" i="48" s="1"/>
  <c r="Q53" i="48"/>
  <c r="M53" i="48"/>
  <c r="L53" i="48"/>
  <c r="J53" i="48"/>
  <c r="J56" i="48" s="1"/>
  <c r="I53" i="48"/>
  <c r="H53" i="48"/>
  <c r="S52" i="48"/>
  <c r="S56" i="48" s="1"/>
  <c r="R52" i="48"/>
  <c r="Q52" i="48"/>
  <c r="M52" i="48"/>
  <c r="M56" i="48" s="1"/>
  <c r="L52" i="48"/>
  <c r="J52" i="48"/>
  <c r="I52" i="48"/>
  <c r="H52" i="48"/>
  <c r="S51" i="48"/>
  <c r="R51" i="48"/>
  <c r="Q51" i="48"/>
  <c r="Q56" i="48" s="1"/>
  <c r="L51" i="48"/>
  <c r="L56" i="48" s="1"/>
  <c r="J51" i="48"/>
  <c r="I51" i="48"/>
  <c r="I56" i="48" s="1"/>
  <c r="W59" i="48" s="1"/>
  <c r="H51" i="48"/>
  <c r="H56" i="48" s="1"/>
  <c r="U50" i="48"/>
  <c r="T50" i="48"/>
  <c r="P50" i="48"/>
  <c r="O50" i="48"/>
  <c r="N50" i="48"/>
  <c r="K50" i="48"/>
  <c r="G50" i="48"/>
  <c r="G57" i="48" s="1"/>
  <c r="S49" i="48"/>
  <c r="R49" i="48"/>
  <c r="Q49" i="48"/>
  <c r="M49" i="48"/>
  <c r="L49" i="48"/>
  <c r="J49" i="48"/>
  <c r="I49" i="48"/>
  <c r="H49" i="48"/>
  <c r="S48" i="48"/>
  <c r="R48" i="48"/>
  <c r="Q48" i="48"/>
  <c r="M48" i="48"/>
  <c r="L48" i="48"/>
  <c r="J48" i="48"/>
  <c r="I48" i="48"/>
  <c r="H48" i="48"/>
  <c r="S47" i="48"/>
  <c r="R47" i="48"/>
  <c r="Q47" i="48"/>
  <c r="M47" i="48"/>
  <c r="L47" i="48"/>
  <c r="J47" i="48"/>
  <c r="I47" i="48"/>
  <c r="H47" i="48"/>
  <c r="S46" i="48"/>
  <c r="R46" i="48"/>
  <c r="Q46" i="48"/>
  <c r="M46" i="48"/>
  <c r="L46" i="48"/>
  <c r="J46" i="48"/>
  <c r="I46" i="48"/>
  <c r="H46" i="48"/>
  <c r="S45" i="48"/>
  <c r="R45" i="48"/>
  <c r="Q45" i="48"/>
  <c r="M45" i="48"/>
  <c r="L45" i="48"/>
  <c r="J45" i="48"/>
  <c r="I45" i="48"/>
  <c r="H45" i="48"/>
  <c r="S44" i="48"/>
  <c r="R44" i="48"/>
  <c r="Q44" i="48"/>
  <c r="Q50" i="48" s="1"/>
  <c r="L44" i="48"/>
  <c r="L50" i="48" s="1"/>
  <c r="J44" i="48"/>
  <c r="I44" i="48"/>
  <c r="U37" i="48"/>
  <c r="T37" i="48"/>
  <c r="T57" i="48" s="1"/>
  <c r="P37" i="48"/>
  <c r="O37" i="48"/>
  <c r="N37" i="48"/>
  <c r="K37" i="48"/>
  <c r="G37" i="48"/>
  <c r="W36" i="48"/>
  <c r="S36" i="48"/>
  <c r="R36" i="48"/>
  <c r="Q36" i="48"/>
  <c r="M36" i="48"/>
  <c r="L36" i="48"/>
  <c r="L37" i="48" s="1"/>
  <c r="J36" i="48"/>
  <c r="I36" i="48"/>
  <c r="H36" i="48"/>
  <c r="W35" i="48"/>
  <c r="S35" i="48"/>
  <c r="R35" i="48"/>
  <c r="Q35" i="48"/>
  <c r="M35" i="48"/>
  <c r="L35" i="48"/>
  <c r="J35" i="48"/>
  <c r="I35" i="48"/>
  <c r="H35" i="48"/>
  <c r="W34" i="48"/>
  <c r="R34" i="48"/>
  <c r="Q34" i="48"/>
  <c r="M34" i="48"/>
  <c r="L34" i="48"/>
  <c r="J34" i="48"/>
  <c r="I34" i="48"/>
  <c r="H34" i="48"/>
  <c r="W33" i="48"/>
  <c r="S33" i="48"/>
  <c r="R33" i="48"/>
  <c r="Q33" i="48"/>
  <c r="M33" i="48"/>
  <c r="L33" i="48"/>
  <c r="J33" i="48"/>
  <c r="I33" i="48"/>
  <c r="H33" i="48"/>
  <c r="W32" i="48"/>
  <c r="S32" i="48"/>
  <c r="R32" i="48"/>
  <c r="Q32" i="48"/>
  <c r="M32" i="48"/>
  <c r="L32" i="48"/>
  <c r="J32" i="48"/>
  <c r="I32" i="48"/>
  <c r="H32" i="48"/>
  <c r="W31" i="48"/>
  <c r="S31" i="48"/>
  <c r="R31" i="48"/>
  <c r="Q31" i="48"/>
  <c r="Q37" i="48" s="1"/>
  <c r="M31" i="48"/>
  <c r="M37" i="48" s="1"/>
  <c r="L31" i="48"/>
  <c r="J31" i="48"/>
  <c r="I31" i="48"/>
  <c r="H31" i="48"/>
  <c r="H37" i="48" s="1"/>
  <c r="S37" i="48"/>
  <c r="R37" i="48"/>
  <c r="J37" i="48"/>
  <c r="I37" i="48"/>
  <c r="U29" i="48"/>
  <c r="T29" i="48"/>
  <c r="S29" i="48"/>
  <c r="P29" i="48"/>
  <c r="O29" i="48"/>
  <c r="N29" i="48"/>
  <c r="M29" i="48"/>
  <c r="K29" i="48"/>
  <c r="G29" i="48"/>
  <c r="M36" i="36"/>
  <c r="L36" i="36"/>
  <c r="M35" i="36"/>
  <c r="L35" i="36"/>
  <c r="M34" i="36"/>
  <c r="L34" i="36"/>
  <c r="M33" i="36"/>
  <c r="L33" i="36"/>
  <c r="M32" i="36"/>
  <c r="L32" i="36"/>
  <c r="M31" i="36"/>
  <c r="L31" i="36"/>
  <c r="M30" i="36"/>
  <c r="L30" i="36"/>
  <c r="H49" i="36"/>
  <c r="H48" i="36"/>
  <c r="H47" i="36"/>
  <c r="H46" i="36"/>
  <c r="H45" i="36"/>
  <c r="J36" i="36"/>
  <c r="H36" i="36"/>
  <c r="J35" i="36"/>
  <c r="H35" i="36"/>
  <c r="J34" i="36"/>
  <c r="H34" i="36"/>
  <c r="J33" i="36"/>
  <c r="H33" i="36"/>
  <c r="J32" i="36"/>
  <c r="J31" i="36"/>
  <c r="H31" i="36"/>
  <c r="J30" i="36"/>
  <c r="L44" i="36"/>
  <c r="H53" i="36"/>
  <c r="N29" i="36"/>
  <c r="O29" i="36"/>
  <c r="P29" i="36"/>
  <c r="R55" i="43"/>
  <c r="G55" i="43"/>
  <c r="Y54" i="43"/>
  <c r="Y55" i="43" s="1"/>
  <c r="U54" i="43"/>
  <c r="T54" i="43"/>
  <c r="T55" i="43" s="1"/>
  <c r="S54" i="43"/>
  <c r="S55" i="43" s="1"/>
  <c r="R54" i="43"/>
  <c r="Q54" i="43"/>
  <c r="P54" i="43"/>
  <c r="P55" i="43" s="1"/>
  <c r="O54" i="43"/>
  <c r="O55" i="43" s="1"/>
  <c r="N54" i="43"/>
  <c r="N55" i="43" s="1"/>
  <c r="K54" i="43"/>
  <c r="K55" i="43" s="1"/>
  <c r="H54" i="43"/>
  <c r="W56" i="43" s="1"/>
  <c r="G54" i="43"/>
  <c r="X53" i="43"/>
  <c r="M53" i="43"/>
  <c r="L53" i="43"/>
  <c r="J53" i="43"/>
  <c r="I53" i="43"/>
  <c r="H53" i="43"/>
  <c r="X52" i="43"/>
  <c r="M52" i="43"/>
  <c r="L52" i="43"/>
  <c r="J52" i="43"/>
  <c r="I52" i="43"/>
  <c r="H52" i="43"/>
  <c r="X51" i="43"/>
  <c r="M51" i="43"/>
  <c r="L51" i="43"/>
  <c r="J51" i="43"/>
  <c r="I51" i="43"/>
  <c r="H51" i="43"/>
  <c r="X50" i="43"/>
  <c r="M50" i="43"/>
  <c r="L50" i="43"/>
  <c r="J50" i="43"/>
  <c r="I50" i="43"/>
  <c r="H50" i="43"/>
  <c r="X49" i="43"/>
  <c r="X54" i="43" s="1"/>
  <c r="X55" i="43" s="1"/>
  <c r="M49" i="43"/>
  <c r="M54" i="43" s="1"/>
  <c r="L49" i="43"/>
  <c r="L54" i="43" s="1"/>
  <c r="J49" i="43"/>
  <c r="J54" i="43" s="1"/>
  <c r="I49" i="43"/>
  <c r="I54" i="43" s="1"/>
  <c r="W57" i="43" s="1"/>
  <c r="H49" i="43"/>
  <c r="U48" i="43"/>
  <c r="T48" i="43"/>
  <c r="S48" i="43"/>
  <c r="R48" i="43"/>
  <c r="Q48" i="43"/>
  <c r="P48" i="43"/>
  <c r="O48" i="43"/>
  <c r="N48" i="43"/>
  <c r="K48" i="43"/>
  <c r="G48" i="43"/>
  <c r="X47" i="43"/>
  <c r="W47" i="43"/>
  <c r="M47" i="43"/>
  <c r="L47" i="43"/>
  <c r="J47" i="43"/>
  <c r="I47" i="43"/>
  <c r="H47" i="43"/>
  <c r="X46" i="43"/>
  <c r="W46" i="43"/>
  <c r="M46" i="43"/>
  <c r="L46" i="43"/>
  <c r="J46" i="43"/>
  <c r="I46" i="43"/>
  <c r="H46" i="43"/>
  <c r="X45" i="43"/>
  <c r="W45" i="43"/>
  <c r="M45" i="43"/>
  <c r="L45" i="43"/>
  <c r="J45" i="43"/>
  <c r="I45" i="43"/>
  <c r="H45" i="43"/>
  <c r="X44" i="43"/>
  <c r="W44" i="43"/>
  <c r="M44" i="43"/>
  <c r="L44" i="43"/>
  <c r="J44" i="43"/>
  <c r="I44" i="43"/>
  <c r="H44" i="43"/>
  <c r="X43" i="43"/>
  <c r="W43" i="43"/>
  <c r="M43" i="43"/>
  <c r="L43" i="43"/>
  <c r="J43" i="43"/>
  <c r="I43" i="43"/>
  <c r="I48" i="43" s="1"/>
  <c r="H43" i="43"/>
  <c r="X42" i="43"/>
  <c r="W42" i="43"/>
  <c r="M42" i="43"/>
  <c r="M48" i="43" s="1"/>
  <c r="L42" i="43"/>
  <c r="L48" i="43" s="1"/>
  <c r="J42" i="43"/>
  <c r="J48" i="43" s="1"/>
  <c r="I42" i="43"/>
  <c r="H42" i="43"/>
  <c r="H48" i="43" s="1"/>
  <c r="U56" i="43" s="1"/>
  <c r="U35" i="43"/>
  <c r="T35" i="43"/>
  <c r="S35" i="43"/>
  <c r="R35" i="43"/>
  <c r="Q35" i="43"/>
  <c r="P35" i="43"/>
  <c r="O35" i="43"/>
  <c r="N35" i="43"/>
  <c r="K35" i="43"/>
  <c r="G35" i="43"/>
  <c r="X34" i="43"/>
  <c r="M34" i="43"/>
  <c r="L34" i="43"/>
  <c r="J34" i="43"/>
  <c r="I34" i="43"/>
  <c r="H34" i="43"/>
  <c r="X33" i="43"/>
  <c r="M33" i="43"/>
  <c r="L33" i="43"/>
  <c r="J33" i="43"/>
  <c r="I33" i="43"/>
  <c r="H33" i="43"/>
  <c r="X32" i="43"/>
  <c r="M32" i="43"/>
  <c r="L32" i="43"/>
  <c r="J32" i="43"/>
  <c r="I32" i="43"/>
  <c r="H32" i="43"/>
  <c r="X31" i="43"/>
  <c r="M31" i="43"/>
  <c r="L31" i="43"/>
  <c r="J31" i="43"/>
  <c r="I31" i="43"/>
  <c r="H31" i="43"/>
  <c r="X30" i="43"/>
  <c r="M30" i="43"/>
  <c r="L30" i="43"/>
  <c r="J30" i="43"/>
  <c r="I30" i="43"/>
  <c r="H30" i="43"/>
  <c r="X29" i="43"/>
  <c r="M29" i="43"/>
  <c r="L29" i="43"/>
  <c r="J29" i="43"/>
  <c r="I29" i="43"/>
  <c r="H29" i="43"/>
  <c r="X35" i="43"/>
  <c r="M35" i="43"/>
  <c r="L35" i="43"/>
  <c r="J35" i="43"/>
  <c r="I35" i="43"/>
  <c r="L57" i="43" s="1"/>
  <c r="Y55" i="42"/>
  <c r="R55" i="42"/>
  <c r="G55" i="42"/>
  <c r="Y54" i="42"/>
  <c r="U54" i="42"/>
  <c r="U55" i="42" s="1"/>
  <c r="T54" i="42"/>
  <c r="T55" i="42" s="1"/>
  <c r="S54" i="42"/>
  <c r="R54" i="42"/>
  <c r="Q54" i="42"/>
  <c r="P54" i="42"/>
  <c r="P55" i="42" s="1"/>
  <c r="O54" i="42"/>
  <c r="O55" i="42" s="1"/>
  <c r="N54" i="42"/>
  <c r="K54" i="42"/>
  <c r="K55" i="42" s="1"/>
  <c r="H54" i="42"/>
  <c r="W56" i="42" s="1"/>
  <c r="G54" i="42"/>
  <c r="X53" i="42"/>
  <c r="M53" i="42"/>
  <c r="L53" i="42"/>
  <c r="J53" i="42"/>
  <c r="I53" i="42"/>
  <c r="H53" i="42"/>
  <c r="X52" i="42"/>
  <c r="M52" i="42"/>
  <c r="L52" i="42"/>
  <c r="J52" i="42"/>
  <c r="I52" i="42"/>
  <c r="H52" i="42"/>
  <c r="X51" i="42"/>
  <c r="M51" i="42"/>
  <c r="L51" i="42"/>
  <c r="J51" i="42"/>
  <c r="I51" i="42"/>
  <c r="H51" i="42"/>
  <c r="X50" i="42"/>
  <c r="M50" i="42"/>
  <c r="L50" i="42"/>
  <c r="J50" i="42"/>
  <c r="I50" i="42"/>
  <c r="H50" i="42"/>
  <c r="X49" i="42"/>
  <c r="X54" i="42" s="1"/>
  <c r="X55" i="42" s="1"/>
  <c r="M49" i="42"/>
  <c r="M54" i="42" s="1"/>
  <c r="L49" i="42"/>
  <c r="L54" i="42" s="1"/>
  <c r="J49" i="42"/>
  <c r="J54" i="42" s="1"/>
  <c r="I49" i="42"/>
  <c r="I54" i="42" s="1"/>
  <c r="H49" i="42"/>
  <c r="U48" i="42"/>
  <c r="T48" i="42"/>
  <c r="S48" i="42"/>
  <c r="S55" i="42" s="1"/>
  <c r="R48" i="42"/>
  <c r="Q48" i="42"/>
  <c r="P48" i="42"/>
  <c r="O48" i="42"/>
  <c r="N48" i="42"/>
  <c r="N55" i="42" s="1"/>
  <c r="K48" i="42"/>
  <c r="G48" i="42"/>
  <c r="X47" i="42"/>
  <c r="W47" i="42"/>
  <c r="M47" i="42"/>
  <c r="L47" i="42"/>
  <c r="J47" i="42"/>
  <c r="I47" i="42"/>
  <c r="H47" i="42"/>
  <c r="X46" i="42"/>
  <c r="W46" i="42"/>
  <c r="M46" i="42"/>
  <c r="L46" i="42"/>
  <c r="J46" i="42"/>
  <c r="I46" i="42"/>
  <c r="H46" i="42"/>
  <c r="X45" i="42"/>
  <c r="W45" i="42"/>
  <c r="M45" i="42"/>
  <c r="L45" i="42"/>
  <c r="J45" i="42"/>
  <c r="I45" i="42"/>
  <c r="H45" i="42"/>
  <c r="X44" i="42"/>
  <c r="W44" i="42"/>
  <c r="M44" i="42"/>
  <c r="L44" i="42"/>
  <c r="J44" i="42"/>
  <c r="I44" i="42"/>
  <c r="H44" i="42"/>
  <c r="X43" i="42"/>
  <c r="W43" i="42"/>
  <c r="M43" i="42"/>
  <c r="L43" i="42"/>
  <c r="J43" i="42"/>
  <c r="I43" i="42"/>
  <c r="I48" i="42" s="1"/>
  <c r="H43" i="42"/>
  <c r="X42" i="42"/>
  <c r="W42" i="42"/>
  <c r="M42" i="42"/>
  <c r="M48" i="42" s="1"/>
  <c r="L42" i="42"/>
  <c r="L48" i="42" s="1"/>
  <c r="J42" i="42"/>
  <c r="J48" i="42" s="1"/>
  <c r="I42" i="42"/>
  <c r="H42" i="42"/>
  <c r="H48" i="42" s="1"/>
  <c r="U56" i="42" s="1"/>
  <c r="U35" i="42"/>
  <c r="T35" i="42"/>
  <c r="S35" i="42"/>
  <c r="R35" i="42"/>
  <c r="Q35" i="42"/>
  <c r="P35" i="42"/>
  <c r="O35" i="42"/>
  <c r="N35" i="42"/>
  <c r="K35" i="42"/>
  <c r="H35" i="42"/>
  <c r="L56" i="42" s="1"/>
  <c r="G35" i="42"/>
  <c r="X34" i="42"/>
  <c r="M34" i="42"/>
  <c r="L34" i="42"/>
  <c r="J34" i="42"/>
  <c r="I34" i="42"/>
  <c r="H34" i="42"/>
  <c r="X33" i="42"/>
  <c r="M33" i="42"/>
  <c r="L33" i="42"/>
  <c r="J33" i="42"/>
  <c r="I33" i="42"/>
  <c r="H33" i="42"/>
  <c r="X32" i="42"/>
  <c r="M32" i="42"/>
  <c r="L32" i="42"/>
  <c r="J32" i="42"/>
  <c r="I32" i="42"/>
  <c r="H32" i="42"/>
  <c r="X31" i="42"/>
  <c r="M31" i="42"/>
  <c r="L31" i="42"/>
  <c r="J31" i="42"/>
  <c r="I31" i="42"/>
  <c r="H31" i="42"/>
  <c r="X30" i="42"/>
  <c r="M30" i="42"/>
  <c r="L30" i="42"/>
  <c r="J30" i="42"/>
  <c r="I30" i="42"/>
  <c r="H30" i="42"/>
  <c r="X29" i="42"/>
  <c r="M29" i="42"/>
  <c r="L29" i="42"/>
  <c r="J29" i="42"/>
  <c r="I29" i="42"/>
  <c r="H29" i="42"/>
  <c r="X28" i="42"/>
  <c r="X35" i="42" s="1"/>
  <c r="X36" i="42" s="1"/>
  <c r="M28" i="42"/>
  <c r="M35" i="42" s="1"/>
  <c r="L28" i="42"/>
  <c r="L35" i="42" s="1"/>
  <c r="J28" i="42"/>
  <c r="J35" i="42" s="1"/>
  <c r="L58" i="42" s="1"/>
  <c r="I28" i="42"/>
  <c r="I35" i="42" s="1"/>
  <c r="H28" i="42"/>
  <c r="U27" i="42"/>
  <c r="T27" i="42"/>
  <c r="S27" i="42"/>
  <c r="R27" i="42"/>
  <c r="Q27" i="42"/>
  <c r="P27" i="42"/>
  <c r="O27" i="42"/>
  <c r="N27" i="42"/>
  <c r="K27" i="42"/>
  <c r="G27" i="42"/>
  <c r="W26" i="42"/>
  <c r="X26" i="42" s="1"/>
  <c r="M26" i="42"/>
  <c r="L26" i="42"/>
  <c r="J26" i="42"/>
  <c r="I26" i="42"/>
  <c r="H26" i="42"/>
  <c r="X25" i="42"/>
  <c r="W25" i="42"/>
  <c r="M25" i="42"/>
  <c r="L25" i="42"/>
  <c r="J25" i="42"/>
  <c r="I25" i="42"/>
  <c r="H25" i="42"/>
  <c r="W24" i="42"/>
  <c r="X24" i="42" s="1"/>
  <c r="M24" i="42"/>
  <c r="L24" i="42"/>
  <c r="J24" i="42"/>
  <c r="I24" i="42"/>
  <c r="H24" i="42"/>
  <c r="X23" i="42"/>
  <c r="W23" i="42"/>
  <c r="M23" i="42"/>
  <c r="L23" i="42"/>
  <c r="J23" i="42"/>
  <c r="I23" i="42"/>
  <c r="H23" i="42"/>
  <c r="W22" i="42"/>
  <c r="X22" i="42" s="1"/>
  <c r="M22" i="42"/>
  <c r="L22" i="42"/>
  <c r="J22" i="42"/>
  <c r="I22" i="42"/>
  <c r="H22" i="42"/>
  <c r="X21" i="42"/>
  <c r="W21" i="42"/>
  <c r="M21" i="42"/>
  <c r="L21" i="42"/>
  <c r="J21" i="42"/>
  <c r="I21" i="42"/>
  <c r="H21" i="42"/>
  <c r="W20" i="42"/>
  <c r="X20" i="42" s="1"/>
  <c r="M20" i="42"/>
  <c r="L20" i="42"/>
  <c r="J20" i="42"/>
  <c r="I20" i="42"/>
  <c r="H20" i="42"/>
  <c r="X19" i="42"/>
  <c r="W19" i="42"/>
  <c r="M19" i="42"/>
  <c r="L19" i="42"/>
  <c r="J19" i="42"/>
  <c r="I19" i="42"/>
  <c r="H19" i="42"/>
  <c r="W18" i="42"/>
  <c r="X18" i="42" s="1"/>
  <c r="M18" i="42"/>
  <c r="L18" i="42"/>
  <c r="J18" i="42"/>
  <c r="I18" i="42"/>
  <c r="H18" i="42"/>
  <c r="X17" i="42"/>
  <c r="W17" i="42"/>
  <c r="M17" i="42"/>
  <c r="L17" i="42"/>
  <c r="J17" i="42"/>
  <c r="I17" i="42"/>
  <c r="H17" i="42"/>
  <c r="W16" i="42"/>
  <c r="X16" i="42" s="1"/>
  <c r="M16" i="42"/>
  <c r="L16" i="42"/>
  <c r="J16" i="42"/>
  <c r="I16" i="42"/>
  <c r="H16" i="42"/>
  <c r="X15" i="42"/>
  <c r="W15" i="42"/>
  <c r="M15" i="42"/>
  <c r="L15" i="42"/>
  <c r="J15" i="42"/>
  <c r="I15" i="42"/>
  <c r="H15" i="42"/>
  <c r="W14" i="42"/>
  <c r="X14" i="42" s="1"/>
  <c r="M14" i="42"/>
  <c r="L14" i="42"/>
  <c r="J14" i="42"/>
  <c r="I14" i="42"/>
  <c r="H14" i="42"/>
  <c r="X13" i="42"/>
  <c r="W13" i="42"/>
  <c r="M13" i="42"/>
  <c r="L13" i="42"/>
  <c r="J13" i="42"/>
  <c r="I13" i="42"/>
  <c r="H13" i="42"/>
  <c r="W12" i="42"/>
  <c r="X12" i="42" s="1"/>
  <c r="M12" i="42"/>
  <c r="L12" i="42"/>
  <c r="J12" i="42"/>
  <c r="I12" i="42"/>
  <c r="H12" i="42"/>
  <c r="X11" i="42"/>
  <c r="W11" i="42"/>
  <c r="M11" i="42"/>
  <c r="L11" i="42"/>
  <c r="J11" i="42"/>
  <c r="I11" i="42"/>
  <c r="H11" i="42"/>
  <c r="W10" i="42"/>
  <c r="X10" i="42" s="1"/>
  <c r="M10" i="42"/>
  <c r="L10" i="42"/>
  <c r="J10" i="42"/>
  <c r="I10" i="42"/>
  <c r="I27" i="42" s="1"/>
  <c r="H57" i="42" s="1"/>
  <c r="H10" i="42"/>
  <c r="X9" i="42"/>
  <c r="W9" i="42"/>
  <c r="M9" i="42"/>
  <c r="M27" i="42" s="1"/>
  <c r="L9" i="42"/>
  <c r="L27" i="42" s="1"/>
  <c r="J9" i="42"/>
  <c r="J27" i="42" s="1"/>
  <c r="H58" i="42" s="1"/>
  <c r="I9" i="42"/>
  <c r="H9" i="42"/>
  <c r="H27" i="42" s="1"/>
  <c r="H56" i="42" s="1"/>
  <c r="L58" i="48" l="1"/>
  <c r="U57" i="48"/>
  <c r="I50" i="48"/>
  <c r="R50" i="48"/>
  <c r="H50" i="48"/>
  <c r="U58" i="48" s="1"/>
  <c r="M50" i="48"/>
  <c r="J50" i="48"/>
  <c r="U60" i="48" s="1"/>
  <c r="U61" i="48" s="1"/>
  <c r="S50" i="48"/>
  <c r="L57" i="48"/>
  <c r="X56" i="50"/>
  <c r="X57" i="50" s="1"/>
  <c r="X58" i="50" s="1"/>
  <c r="N57" i="50"/>
  <c r="R57" i="50"/>
  <c r="T57" i="50"/>
  <c r="U57" i="50"/>
  <c r="O57" i="50"/>
  <c r="H57" i="43"/>
  <c r="X36" i="43"/>
  <c r="L58" i="43"/>
  <c r="X56" i="43"/>
  <c r="U55" i="43"/>
  <c r="W60" i="50"/>
  <c r="J57" i="50"/>
  <c r="H57" i="50"/>
  <c r="W58" i="50"/>
  <c r="H59" i="50"/>
  <c r="H61" i="50" s="1"/>
  <c r="L59" i="50"/>
  <c r="L61" i="50" s="1"/>
  <c r="S57" i="50"/>
  <c r="L60" i="50"/>
  <c r="U59" i="50"/>
  <c r="U60" i="50"/>
  <c r="U61" i="50" s="1"/>
  <c r="L56" i="50"/>
  <c r="L57" i="50" s="1"/>
  <c r="H59" i="48"/>
  <c r="J29" i="48"/>
  <c r="H60" i="48" s="1"/>
  <c r="H58" i="48"/>
  <c r="L59" i="48"/>
  <c r="L60" i="48"/>
  <c r="U59" i="48"/>
  <c r="S57" i="48"/>
  <c r="W60" i="48"/>
  <c r="R57" i="48"/>
  <c r="X37" i="48"/>
  <c r="X38" i="48" s="1"/>
  <c r="W58" i="48"/>
  <c r="W61" i="48" s="1"/>
  <c r="H57" i="48"/>
  <c r="I37" i="36"/>
  <c r="H37" i="36"/>
  <c r="J37" i="36"/>
  <c r="L37" i="36"/>
  <c r="M37" i="36"/>
  <c r="H58" i="43"/>
  <c r="H59" i="43" s="1"/>
  <c r="L59" i="43"/>
  <c r="U58" i="43"/>
  <c r="U57" i="43"/>
  <c r="U59" i="43" s="1"/>
  <c r="W58" i="43"/>
  <c r="W59" i="43" s="1"/>
  <c r="J55" i="43"/>
  <c r="L55" i="43"/>
  <c r="H55" i="43"/>
  <c r="W57" i="42"/>
  <c r="X56" i="42"/>
  <c r="U58" i="42"/>
  <c r="U57" i="42"/>
  <c r="W58" i="42"/>
  <c r="W59" i="42" s="1"/>
  <c r="J55" i="42"/>
  <c r="L55" i="42"/>
  <c r="H59" i="42"/>
  <c r="L57" i="42"/>
  <c r="L59" i="42" s="1"/>
  <c r="U59" i="42"/>
  <c r="H55" i="42"/>
  <c r="L61" i="48" l="1"/>
  <c r="J57" i="48"/>
  <c r="W59" i="50"/>
  <c r="W61" i="50"/>
  <c r="H61" i="48"/>
  <c r="X58" i="48"/>
  <c r="S36" i="36"/>
  <c r="R36" i="36"/>
  <c r="S35" i="36"/>
  <c r="R35" i="36"/>
  <c r="R34" i="36"/>
  <c r="S33" i="36"/>
  <c r="R33" i="36"/>
  <c r="S32" i="36"/>
  <c r="S31" i="36"/>
  <c r="R31" i="36"/>
  <c r="S30" i="36"/>
  <c r="J55" i="36"/>
  <c r="H55" i="36"/>
  <c r="J54" i="36"/>
  <c r="H54" i="36"/>
  <c r="J53" i="36"/>
  <c r="J52" i="36"/>
  <c r="H52" i="36"/>
  <c r="J51" i="36"/>
  <c r="H51" i="36"/>
  <c r="W47" i="36"/>
  <c r="W46" i="36"/>
  <c r="W45" i="36"/>
  <c r="W44" i="36"/>
  <c r="R37" i="36" l="1"/>
  <c r="Q37" i="36"/>
  <c r="S37" i="36"/>
  <c r="L9" i="38"/>
  <c r="M10" i="37"/>
  <c r="M11" i="37"/>
  <c r="M12" i="37"/>
  <c r="M13" i="37"/>
  <c r="M14" i="37"/>
  <c r="M15" i="37"/>
  <c r="M16" i="37"/>
  <c r="M17" i="37"/>
  <c r="M18" i="37"/>
  <c r="M19" i="37"/>
  <c r="M20" i="37"/>
  <c r="M21" i="37"/>
  <c r="M22" i="37"/>
  <c r="M23" i="37"/>
  <c r="M24" i="37"/>
  <c r="M25" i="37"/>
  <c r="M26" i="37"/>
  <c r="M9" i="37"/>
  <c r="H9" i="38" l="1"/>
  <c r="G55" i="38"/>
  <c r="G35" i="37"/>
  <c r="G55" i="37"/>
  <c r="Y55" i="38"/>
  <c r="S55" i="38"/>
  <c r="R55" i="38"/>
  <c r="Y54" i="38"/>
  <c r="U54" i="38"/>
  <c r="U55" i="38" s="1"/>
  <c r="T54" i="38"/>
  <c r="T55" i="38" s="1"/>
  <c r="S54" i="38"/>
  <c r="R54" i="38"/>
  <c r="Q54" i="38"/>
  <c r="P54" i="38"/>
  <c r="P55" i="38" s="1"/>
  <c r="O54" i="38"/>
  <c r="O55" i="38" s="1"/>
  <c r="N54" i="38"/>
  <c r="K54" i="38"/>
  <c r="K55" i="38" s="1"/>
  <c r="H54" i="38"/>
  <c r="W56" i="38" s="1"/>
  <c r="G54" i="38"/>
  <c r="X53" i="38"/>
  <c r="M53" i="38"/>
  <c r="L53" i="38"/>
  <c r="H53" i="38"/>
  <c r="X52" i="38"/>
  <c r="M52" i="38"/>
  <c r="L52" i="38"/>
  <c r="H52" i="38"/>
  <c r="X51" i="38"/>
  <c r="M51" i="38"/>
  <c r="L51" i="38"/>
  <c r="H51" i="38"/>
  <c r="X50" i="38"/>
  <c r="M50" i="38"/>
  <c r="L50" i="38"/>
  <c r="I54" i="38"/>
  <c r="H50" i="38"/>
  <c r="X49" i="38"/>
  <c r="X54" i="38" s="1"/>
  <c r="X55" i="38" s="1"/>
  <c r="M49" i="38"/>
  <c r="M54" i="38" s="1"/>
  <c r="L49" i="38"/>
  <c r="L54" i="38" s="1"/>
  <c r="L55" i="38" s="1"/>
  <c r="J54" i="38"/>
  <c r="H49" i="38"/>
  <c r="U48" i="38"/>
  <c r="T48" i="38"/>
  <c r="S48" i="38"/>
  <c r="R48" i="38"/>
  <c r="Q48" i="38"/>
  <c r="P48" i="38"/>
  <c r="O48" i="38"/>
  <c r="N48" i="38"/>
  <c r="N55" i="38" s="1"/>
  <c r="K48" i="38"/>
  <c r="G48" i="38"/>
  <c r="X47" i="38"/>
  <c r="W47" i="38"/>
  <c r="M47" i="38"/>
  <c r="L47" i="38"/>
  <c r="H47" i="38"/>
  <c r="X46" i="38"/>
  <c r="W46" i="38"/>
  <c r="M46" i="38"/>
  <c r="L46" i="38"/>
  <c r="H46" i="38"/>
  <c r="X45" i="38"/>
  <c r="W45" i="38"/>
  <c r="M45" i="38"/>
  <c r="L45" i="38"/>
  <c r="H45" i="38"/>
  <c r="X44" i="38"/>
  <c r="W44" i="38"/>
  <c r="M44" i="38"/>
  <c r="L44" i="38"/>
  <c r="H44" i="38"/>
  <c r="X43" i="38"/>
  <c r="W43" i="38"/>
  <c r="M43" i="38"/>
  <c r="L43" i="38"/>
  <c r="J48" i="38"/>
  <c r="I48" i="38"/>
  <c r="H43" i="38"/>
  <c r="X42" i="38"/>
  <c r="W42" i="38"/>
  <c r="M42" i="38"/>
  <c r="M48" i="38" s="1"/>
  <c r="L42" i="38"/>
  <c r="L48" i="38" s="1"/>
  <c r="H42" i="38"/>
  <c r="H48" i="38" s="1"/>
  <c r="U56" i="38" s="1"/>
  <c r="U35" i="38"/>
  <c r="T35" i="38"/>
  <c r="S35" i="38"/>
  <c r="R35" i="38"/>
  <c r="Q35" i="38"/>
  <c r="P35" i="38"/>
  <c r="O35" i="38"/>
  <c r="N35" i="38"/>
  <c r="K35" i="38"/>
  <c r="H35" i="38"/>
  <c r="L56" i="38" s="1"/>
  <c r="G35" i="38"/>
  <c r="X34" i="38"/>
  <c r="M34" i="38"/>
  <c r="L34" i="38"/>
  <c r="H34" i="38"/>
  <c r="X33" i="38"/>
  <c r="M33" i="38"/>
  <c r="L33" i="38"/>
  <c r="H33" i="38"/>
  <c r="X32" i="38"/>
  <c r="M32" i="38"/>
  <c r="L32" i="38"/>
  <c r="H32" i="38"/>
  <c r="X31" i="38"/>
  <c r="M31" i="38"/>
  <c r="L31" i="38"/>
  <c r="H31" i="38"/>
  <c r="X30" i="38"/>
  <c r="M30" i="38"/>
  <c r="L30" i="38"/>
  <c r="H30" i="38"/>
  <c r="X29" i="38"/>
  <c r="M29" i="38"/>
  <c r="L29" i="38"/>
  <c r="I35" i="38"/>
  <c r="H29" i="38"/>
  <c r="X28" i="38"/>
  <c r="X35" i="38" s="1"/>
  <c r="X36" i="38" s="1"/>
  <c r="M28" i="38"/>
  <c r="M35" i="38" s="1"/>
  <c r="L28" i="38"/>
  <c r="L35" i="38" s="1"/>
  <c r="J35" i="38"/>
  <c r="H28" i="38"/>
  <c r="U27" i="38"/>
  <c r="T27" i="38"/>
  <c r="S27" i="38"/>
  <c r="R27" i="38"/>
  <c r="Q27" i="38"/>
  <c r="P27" i="38"/>
  <c r="O27" i="38"/>
  <c r="N27" i="38"/>
  <c r="K27" i="38"/>
  <c r="G27" i="38"/>
  <c r="X26" i="38"/>
  <c r="M26" i="38"/>
  <c r="L26" i="38"/>
  <c r="H26" i="38"/>
  <c r="X25" i="38"/>
  <c r="M25" i="38"/>
  <c r="L25" i="38"/>
  <c r="H25" i="38"/>
  <c r="X24" i="38"/>
  <c r="M24" i="38"/>
  <c r="L24" i="38"/>
  <c r="H24" i="38"/>
  <c r="X23" i="38"/>
  <c r="M23" i="38"/>
  <c r="L23" i="38"/>
  <c r="H23" i="38"/>
  <c r="X22" i="38"/>
  <c r="M22" i="38"/>
  <c r="L22" i="38"/>
  <c r="H22" i="38"/>
  <c r="X21" i="38"/>
  <c r="M21" i="38"/>
  <c r="L21" i="38"/>
  <c r="H21" i="38"/>
  <c r="X20" i="38"/>
  <c r="M20" i="38"/>
  <c r="L20" i="38"/>
  <c r="H20" i="38"/>
  <c r="X19" i="38"/>
  <c r="M19" i="38"/>
  <c r="L19" i="38"/>
  <c r="H19" i="38"/>
  <c r="X18" i="38"/>
  <c r="M18" i="38"/>
  <c r="L18" i="38"/>
  <c r="H18" i="38"/>
  <c r="X17" i="38"/>
  <c r="M17" i="38"/>
  <c r="L17" i="38"/>
  <c r="H17" i="38"/>
  <c r="X16" i="38"/>
  <c r="M16" i="38"/>
  <c r="L16" i="38"/>
  <c r="H16" i="38"/>
  <c r="X15" i="38"/>
  <c r="M15" i="38"/>
  <c r="L15" i="38"/>
  <c r="H15" i="38"/>
  <c r="X14" i="38"/>
  <c r="M14" i="38"/>
  <c r="L14" i="38"/>
  <c r="H14" i="38"/>
  <c r="X13" i="38"/>
  <c r="M13" i="38"/>
  <c r="L13" i="38"/>
  <c r="H13" i="38"/>
  <c r="X12" i="38"/>
  <c r="M12" i="38"/>
  <c r="L12" i="38"/>
  <c r="H12" i="38"/>
  <c r="X11" i="38"/>
  <c r="M11" i="38"/>
  <c r="L11" i="38"/>
  <c r="H11" i="38"/>
  <c r="X10" i="38"/>
  <c r="M10" i="38"/>
  <c r="L10" i="38"/>
  <c r="J27" i="38"/>
  <c r="I27" i="38"/>
  <c r="H10" i="38"/>
  <c r="W9" i="38"/>
  <c r="X9" i="38" s="1"/>
  <c r="M9" i="38"/>
  <c r="I50" i="37"/>
  <c r="H53" i="37"/>
  <c r="H52" i="37"/>
  <c r="H51" i="37"/>
  <c r="H50" i="37"/>
  <c r="H49" i="37"/>
  <c r="H47" i="37"/>
  <c r="H46" i="37"/>
  <c r="H45" i="37"/>
  <c r="H44" i="37"/>
  <c r="H43" i="37"/>
  <c r="H42" i="37"/>
  <c r="H34" i="37"/>
  <c r="H33" i="37"/>
  <c r="H32" i="37"/>
  <c r="H31" i="37"/>
  <c r="H30" i="37"/>
  <c r="H29" i="37"/>
  <c r="H28" i="37"/>
  <c r="H10" i="37"/>
  <c r="H11" i="37"/>
  <c r="H12" i="37"/>
  <c r="H13" i="37"/>
  <c r="H14" i="37"/>
  <c r="H15" i="37"/>
  <c r="H16" i="37"/>
  <c r="H17" i="37"/>
  <c r="H18" i="37"/>
  <c r="H19" i="37"/>
  <c r="H20" i="37"/>
  <c r="H21" i="37"/>
  <c r="H22" i="37"/>
  <c r="H23" i="37"/>
  <c r="H24" i="37"/>
  <c r="H25" i="37"/>
  <c r="H26" i="37"/>
  <c r="L9" i="37"/>
  <c r="J9" i="37"/>
  <c r="I9" i="37"/>
  <c r="H9" i="37"/>
  <c r="Q35" i="37"/>
  <c r="R35" i="37"/>
  <c r="S35" i="37"/>
  <c r="P55" i="37"/>
  <c r="Y54" i="37"/>
  <c r="Y55" i="37" s="1"/>
  <c r="U54" i="37"/>
  <c r="T54" i="37"/>
  <c r="T55" i="37" s="1"/>
  <c r="P54" i="37"/>
  <c r="O54" i="37"/>
  <c r="O55" i="37" s="1"/>
  <c r="N54" i="37"/>
  <c r="N55" i="37" s="1"/>
  <c r="K54" i="37"/>
  <c r="K55" i="37" s="1"/>
  <c r="G54" i="37"/>
  <c r="X53" i="37"/>
  <c r="M53" i="37"/>
  <c r="L53" i="37"/>
  <c r="J53" i="37"/>
  <c r="I53" i="37"/>
  <c r="X52" i="37"/>
  <c r="M52" i="37"/>
  <c r="L52" i="37"/>
  <c r="J52" i="37"/>
  <c r="I52" i="37"/>
  <c r="X51" i="37"/>
  <c r="S54" i="37"/>
  <c r="M51" i="37"/>
  <c r="L51" i="37"/>
  <c r="J51" i="37"/>
  <c r="I51" i="37"/>
  <c r="X50" i="37"/>
  <c r="M50" i="37"/>
  <c r="L50" i="37"/>
  <c r="J50" i="37"/>
  <c r="X49" i="37"/>
  <c r="R54" i="37"/>
  <c r="Q54" i="37"/>
  <c r="M49" i="37"/>
  <c r="L49" i="37"/>
  <c r="J49" i="37"/>
  <c r="I49" i="37"/>
  <c r="U48" i="37"/>
  <c r="T48" i="37"/>
  <c r="S48" i="37"/>
  <c r="P48" i="37"/>
  <c r="O48" i="37"/>
  <c r="N48" i="37"/>
  <c r="K48" i="37"/>
  <c r="G48" i="37"/>
  <c r="X47" i="37"/>
  <c r="W47" i="37"/>
  <c r="M47" i="37"/>
  <c r="L47" i="37"/>
  <c r="J47" i="37"/>
  <c r="I47" i="37"/>
  <c r="X46" i="37"/>
  <c r="W46" i="37"/>
  <c r="M46" i="37"/>
  <c r="L46" i="37"/>
  <c r="J46" i="37"/>
  <c r="I46" i="37"/>
  <c r="X45" i="37"/>
  <c r="W45" i="37"/>
  <c r="M45" i="37"/>
  <c r="L45" i="37"/>
  <c r="J45" i="37"/>
  <c r="I45" i="37"/>
  <c r="X44" i="37"/>
  <c r="W44" i="37"/>
  <c r="M44" i="37"/>
  <c r="L44" i="37"/>
  <c r="J44" i="37"/>
  <c r="I44" i="37"/>
  <c r="X43" i="37"/>
  <c r="W43" i="37"/>
  <c r="M43" i="37"/>
  <c r="L43" i="37"/>
  <c r="J43" i="37"/>
  <c r="I43" i="37"/>
  <c r="X42" i="37"/>
  <c r="W42" i="37"/>
  <c r="R48" i="37"/>
  <c r="Q48" i="37"/>
  <c r="M42" i="37"/>
  <c r="L42" i="37"/>
  <c r="J42" i="37"/>
  <c r="I42" i="37"/>
  <c r="U35" i="37"/>
  <c r="T35" i="37"/>
  <c r="P35" i="37"/>
  <c r="O35" i="37"/>
  <c r="N35" i="37"/>
  <c r="K35" i="37"/>
  <c r="X34" i="37"/>
  <c r="M34" i="37"/>
  <c r="L34" i="37"/>
  <c r="J34" i="37"/>
  <c r="I34" i="37"/>
  <c r="X33" i="37"/>
  <c r="M33" i="37"/>
  <c r="L33" i="37"/>
  <c r="J33" i="37"/>
  <c r="I33" i="37"/>
  <c r="X32" i="37"/>
  <c r="M32" i="37"/>
  <c r="L32" i="37"/>
  <c r="J32" i="37"/>
  <c r="I32" i="37"/>
  <c r="X31" i="37"/>
  <c r="M31" i="37"/>
  <c r="L31" i="37"/>
  <c r="J31" i="37"/>
  <c r="I31" i="37"/>
  <c r="X30" i="37"/>
  <c r="M30" i="37"/>
  <c r="L30" i="37"/>
  <c r="J30" i="37"/>
  <c r="I30" i="37"/>
  <c r="X29" i="37"/>
  <c r="M29" i="37"/>
  <c r="L29" i="37"/>
  <c r="J29" i="37"/>
  <c r="I29" i="37"/>
  <c r="X28" i="37"/>
  <c r="M28" i="37"/>
  <c r="L28" i="37"/>
  <c r="J28" i="37"/>
  <c r="I28" i="37"/>
  <c r="U27" i="37"/>
  <c r="T27" i="37"/>
  <c r="R27" i="37"/>
  <c r="P27" i="37"/>
  <c r="O27" i="37"/>
  <c r="N27" i="37"/>
  <c r="K27" i="37"/>
  <c r="G27" i="37"/>
  <c r="X26" i="37"/>
  <c r="L26" i="37"/>
  <c r="J26" i="37"/>
  <c r="I26" i="37"/>
  <c r="X25" i="37"/>
  <c r="L25" i="37"/>
  <c r="J25" i="37"/>
  <c r="I25" i="37"/>
  <c r="X24" i="37"/>
  <c r="L24" i="37"/>
  <c r="J24" i="37"/>
  <c r="I24" i="37"/>
  <c r="X23" i="37"/>
  <c r="L23" i="37"/>
  <c r="J23" i="37"/>
  <c r="I23" i="37"/>
  <c r="X22" i="37"/>
  <c r="L22" i="37"/>
  <c r="J22" i="37"/>
  <c r="I22" i="37"/>
  <c r="X21" i="37"/>
  <c r="L21" i="37"/>
  <c r="J21" i="37"/>
  <c r="I21" i="37"/>
  <c r="X20" i="37"/>
  <c r="L20" i="37"/>
  <c r="J20" i="37"/>
  <c r="I20" i="37"/>
  <c r="X19" i="37"/>
  <c r="L19" i="37"/>
  <c r="J19" i="37"/>
  <c r="I19" i="37"/>
  <c r="X18" i="37"/>
  <c r="L18" i="37"/>
  <c r="J18" i="37"/>
  <c r="I18" i="37"/>
  <c r="X17" i="37"/>
  <c r="L17" i="37"/>
  <c r="J17" i="37"/>
  <c r="I17" i="37"/>
  <c r="X16" i="37"/>
  <c r="L16" i="37"/>
  <c r="J16" i="37"/>
  <c r="I16" i="37"/>
  <c r="X15" i="37"/>
  <c r="L15" i="37"/>
  <c r="J15" i="37"/>
  <c r="I15" i="37"/>
  <c r="X14" i="37"/>
  <c r="L14" i="37"/>
  <c r="J14" i="37"/>
  <c r="I14" i="37"/>
  <c r="X13" i="37"/>
  <c r="L13" i="37"/>
  <c r="J13" i="37"/>
  <c r="I13" i="37"/>
  <c r="X12" i="37"/>
  <c r="L12" i="37"/>
  <c r="J12" i="37"/>
  <c r="I12" i="37"/>
  <c r="X11" i="37"/>
  <c r="L11" i="37"/>
  <c r="J11" i="37"/>
  <c r="I11" i="37"/>
  <c r="X10" i="37"/>
  <c r="L10" i="37"/>
  <c r="J10" i="37"/>
  <c r="I10" i="37"/>
  <c r="W9" i="37"/>
  <c r="X9" i="37" s="1"/>
  <c r="S27" i="37"/>
  <c r="Q27" i="37"/>
  <c r="N37" i="36"/>
  <c r="O37" i="36"/>
  <c r="P37" i="36"/>
  <c r="K37" i="36"/>
  <c r="O56" i="36"/>
  <c r="P56" i="36"/>
  <c r="N56" i="36"/>
  <c r="U56" i="36"/>
  <c r="T56" i="36"/>
  <c r="K56" i="36"/>
  <c r="G56" i="36"/>
  <c r="U50" i="36"/>
  <c r="T50" i="36"/>
  <c r="P50" i="36"/>
  <c r="O50" i="36"/>
  <c r="O57" i="36" s="1"/>
  <c r="N50" i="36"/>
  <c r="K50" i="36"/>
  <c r="G50" i="36"/>
  <c r="U37" i="36"/>
  <c r="T37" i="36"/>
  <c r="G37" i="36"/>
  <c r="U29" i="36"/>
  <c r="T29" i="36"/>
  <c r="K29" i="36"/>
  <c r="G29" i="36"/>
  <c r="G57" i="36" l="1"/>
  <c r="L27" i="38"/>
  <c r="I48" i="37"/>
  <c r="X54" i="37"/>
  <c r="X55" i="37" s="1"/>
  <c r="M48" i="37"/>
  <c r="U55" i="37"/>
  <c r="M54" i="37"/>
  <c r="L54" i="37"/>
  <c r="J54" i="37"/>
  <c r="H54" i="37"/>
  <c r="J48" i="37"/>
  <c r="H48" i="37"/>
  <c r="U56" i="37" s="1"/>
  <c r="L48" i="37"/>
  <c r="M35" i="37"/>
  <c r="I35" i="37"/>
  <c r="X35" i="37"/>
  <c r="X36" i="37" s="1"/>
  <c r="J35" i="37"/>
  <c r="L35" i="37"/>
  <c r="H35" i="37"/>
  <c r="L56" i="37" s="1"/>
  <c r="H56" i="36"/>
  <c r="I56" i="36"/>
  <c r="J56" i="36"/>
  <c r="H57" i="38"/>
  <c r="M27" i="38"/>
  <c r="H58" i="38" s="1"/>
  <c r="H27" i="38"/>
  <c r="H56" i="38" s="1"/>
  <c r="L57" i="38"/>
  <c r="W58" i="38"/>
  <c r="J55" i="38"/>
  <c r="W57" i="38"/>
  <c r="L58" i="38"/>
  <c r="U58" i="38"/>
  <c r="U57" i="38"/>
  <c r="X56" i="38"/>
  <c r="H55" i="38"/>
  <c r="I27" i="37"/>
  <c r="I54" i="37"/>
  <c r="L27" i="37"/>
  <c r="M27" i="37"/>
  <c r="J27" i="37"/>
  <c r="H27" i="37"/>
  <c r="H56" i="37" s="1"/>
  <c r="S55" i="37"/>
  <c r="U57" i="37"/>
  <c r="R55" i="37"/>
  <c r="N57" i="36"/>
  <c r="M50" i="36"/>
  <c r="Q50" i="36"/>
  <c r="J50" i="36"/>
  <c r="S50" i="36"/>
  <c r="S56" i="36"/>
  <c r="X56" i="36"/>
  <c r="X57" i="36" s="1"/>
  <c r="L56" i="36"/>
  <c r="M56" i="36"/>
  <c r="Q29" i="36"/>
  <c r="J29" i="36"/>
  <c r="L50" i="36"/>
  <c r="R50" i="36"/>
  <c r="I50" i="36"/>
  <c r="P57" i="36"/>
  <c r="R56" i="36"/>
  <c r="Q56" i="36"/>
  <c r="L29" i="36"/>
  <c r="M29" i="36"/>
  <c r="I29" i="36"/>
  <c r="H50" i="36"/>
  <c r="H29" i="36"/>
  <c r="S29" i="36"/>
  <c r="R29" i="36"/>
  <c r="X37" i="36"/>
  <c r="X38" i="36" s="1"/>
  <c r="U57" i="36"/>
  <c r="T57" i="36"/>
  <c r="K57" i="36"/>
  <c r="L55" i="37" l="1"/>
  <c r="W57" i="37"/>
  <c r="W58" i="37"/>
  <c r="H55" i="37"/>
  <c r="X56" i="37"/>
  <c r="L58" i="37"/>
  <c r="W56" i="37"/>
  <c r="J55" i="37"/>
  <c r="U58" i="37"/>
  <c r="U59" i="37" s="1"/>
  <c r="L57" i="37"/>
  <c r="L59" i="37" s="1"/>
  <c r="S57" i="36"/>
  <c r="U58" i="36"/>
  <c r="H59" i="38"/>
  <c r="W59" i="38"/>
  <c r="U59" i="38"/>
  <c r="L59" i="38"/>
  <c r="H57" i="37"/>
  <c r="H58" i="37"/>
  <c r="U59" i="36"/>
  <c r="J57" i="36"/>
  <c r="U60" i="36"/>
  <c r="H58" i="36"/>
  <c r="L57" i="36"/>
  <c r="W59" i="36"/>
  <c r="X58" i="36"/>
  <c r="R57" i="36"/>
  <c r="L59" i="36"/>
  <c r="L60" i="36"/>
  <c r="W60" i="36"/>
  <c r="L58" i="36"/>
  <c r="H60" i="36"/>
  <c r="H59" i="36"/>
  <c r="H57" i="36"/>
  <c r="W58" i="36"/>
  <c r="G50" i="23"/>
  <c r="G50" i="24"/>
  <c r="G50" i="25"/>
  <c r="G50" i="32"/>
  <c r="G50" i="26"/>
  <c r="G50" i="27"/>
  <c r="G50" i="28"/>
  <c r="G50" i="29"/>
  <c r="G50" i="30"/>
  <c r="G50" i="31"/>
  <c r="W26" i="23"/>
  <c r="X26" i="23" s="1"/>
  <c r="W25" i="23"/>
  <c r="X25" i="23" s="1"/>
  <c r="W24" i="23"/>
  <c r="X24" i="23" s="1"/>
  <c r="W23" i="23"/>
  <c r="X23" i="23" s="1"/>
  <c r="W22" i="23"/>
  <c r="X22" i="23" s="1"/>
  <c r="W21" i="23"/>
  <c r="X21" i="23" s="1"/>
  <c r="X20" i="23"/>
  <c r="X19" i="23"/>
  <c r="X18" i="23"/>
  <c r="X17" i="23"/>
  <c r="X36" i="24"/>
  <c r="X36" i="25"/>
  <c r="X36" i="32"/>
  <c r="X36" i="26"/>
  <c r="X36" i="27"/>
  <c r="X36" i="28"/>
  <c r="X36" i="29"/>
  <c r="X36" i="30"/>
  <c r="X36" i="31"/>
  <c r="X55" i="23"/>
  <c r="X55" i="24"/>
  <c r="X55" i="25"/>
  <c r="X55" i="32"/>
  <c r="X55" i="26"/>
  <c r="X55" i="27"/>
  <c r="X55" i="28"/>
  <c r="X55" i="29"/>
  <c r="X55" i="30"/>
  <c r="X55" i="31"/>
  <c r="X54" i="23"/>
  <c r="X54" i="24"/>
  <c r="X54" i="25"/>
  <c r="X54" i="32"/>
  <c r="X54" i="26"/>
  <c r="X54" i="27"/>
  <c r="X54" i="28"/>
  <c r="X54" i="29"/>
  <c r="X54" i="30"/>
  <c r="X54" i="31"/>
  <c r="W59" i="37" l="1"/>
  <c r="H59" i="37"/>
  <c r="U61" i="36"/>
  <c r="W61" i="36"/>
  <c r="L61" i="36"/>
  <c r="H61" i="36"/>
  <c r="J55" i="32"/>
  <c r="U54" i="32"/>
  <c r="U55" i="32" s="1"/>
  <c r="T54" i="32"/>
  <c r="T55" i="32" s="1"/>
  <c r="S54" i="32"/>
  <c r="S55" i="32" s="1"/>
  <c r="R54" i="32"/>
  <c r="R55" i="32" s="1"/>
  <c r="Q54" i="32"/>
  <c r="M54" i="32"/>
  <c r="W58" i="32" s="1"/>
  <c r="L54" i="32"/>
  <c r="W57" i="32" s="1"/>
  <c r="K54" i="32"/>
  <c r="W56" i="32" s="1"/>
  <c r="G54" i="32"/>
  <c r="G55" i="32" s="1"/>
  <c r="Y48" i="32"/>
  <c r="Y55" i="32" s="1"/>
  <c r="U48" i="32"/>
  <c r="T48" i="32"/>
  <c r="S48" i="32"/>
  <c r="R48" i="32"/>
  <c r="Q48" i="32"/>
  <c r="P48" i="32"/>
  <c r="P55" i="32" s="1"/>
  <c r="O48" i="32"/>
  <c r="O55" i="32" s="1"/>
  <c r="N48" i="32"/>
  <c r="N55" i="32" s="1"/>
  <c r="M48" i="32"/>
  <c r="U58" i="32" s="1"/>
  <c r="L48" i="32"/>
  <c r="L55" i="32" s="1"/>
  <c r="K48" i="32"/>
  <c r="K55" i="32" s="1"/>
  <c r="J48" i="32"/>
  <c r="I48" i="32"/>
  <c r="H48" i="32"/>
  <c r="H55" i="32" s="1"/>
  <c r="G48" i="32"/>
  <c r="X47" i="32"/>
  <c r="X46" i="32"/>
  <c r="X45" i="32"/>
  <c r="X44" i="32"/>
  <c r="X43" i="32"/>
  <c r="X42" i="32"/>
  <c r="X48" i="32" s="1"/>
  <c r="X35" i="32"/>
  <c r="U35" i="32"/>
  <c r="T35" i="32"/>
  <c r="S35" i="32"/>
  <c r="R35" i="32"/>
  <c r="Q35" i="32"/>
  <c r="P35" i="32"/>
  <c r="O35" i="32"/>
  <c r="L57" i="32" s="1"/>
  <c r="N35" i="32"/>
  <c r="M35" i="32"/>
  <c r="L35" i="32"/>
  <c r="K35" i="32"/>
  <c r="L56" i="32" s="1"/>
  <c r="J35" i="32"/>
  <c r="L58" i="32" s="1"/>
  <c r="I35" i="32"/>
  <c r="H35" i="32"/>
  <c r="G35" i="32"/>
  <c r="U27" i="32"/>
  <c r="T27" i="32"/>
  <c r="S27" i="32"/>
  <c r="R27" i="32"/>
  <c r="Q27" i="32"/>
  <c r="H56" i="32" s="1"/>
  <c r="P27" i="32"/>
  <c r="O27" i="32"/>
  <c r="N27" i="32"/>
  <c r="M27" i="32"/>
  <c r="H58" i="32" s="1"/>
  <c r="L27" i="32"/>
  <c r="K27" i="32"/>
  <c r="J27" i="32"/>
  <c r="I27" i="32"/>
  <c r="H57" i="32" s="1"/>
  <c r="H27" i="32"/>
  <c r="G27" i="32"/>
  <c r="W26" i="32"/>
  <c r="X26" i="32" s="1"/>
  <c r="W25" i="32"/>
  <c r="X25" i="32" s="1"/>
  <c r="W24" i="32"/>
  <c r="X24" i="32" s="1"/>
  <c r="W23" i="32"/>
  <c r="X23" i="32" s="1"/>
  <c r="W22" i="32"/>
  <c r="X22" i="32" s="1"/>
  <c r="W21" i="32"/>
  <c r="X21" i="32" s="1"/>
  <c r="W20" i="32"/>
  <c r="X20" i="32" s="1"/>
  <c r="W19" i="32"/>
  <c r="X19" i="32" s="1"/>
  <c r="X18" i="32"/>
  <c r="W17" i="32"/>
  <c r="W16" i="32"/>
  <c r="X16" i="32" s="1"/>
  <c r="X15" i="32"/>
  <c r="X14" i="32"/>
  <c r="W14" i="32"/>
  <c r="X13" i="32"/>
  <c r="W12" i="32"/>
  <c r="X12" i="32" s="1"/>
  <c r="W11" i="32"/>
  <c r="X11" i="32" s="1"/>
  <c r="W10" i="32"/>
  <c r="X10" i="32" s="1"/>
  <c r="W9" i="32"/>
  <c r="X9" i="32" s="1"/>
  <c r="J55" i="31"/>
  <c r="U54" i="31"/>
  <c r="U55" i="31" s="1"/>
  <c r="T54" i="31"/>
  <c r="T55" i="31" s="1"/>
  <c r="S54" i="31"/>
  <c r="S55" i="31" s="1"/>
  <c r="R54" i="31"/>
  <c r="R55" i="31" s="1"/>
  <c r="Q54" i="31"/>
  <c r="M54" i="31"/>
  <c r="W58" i="31" s="1"/>
  <c r="L54" i="31"/>
  <c r="W57" i="31" s="1"/>
  <c r="K54" i="31"/>
  <c r="W56" i="31" s="1"/>
  <c r="G54" i="31"/>
  <c r="G55" i="31" s="1"/>
  <c r="Y48" i="31"/>
  <c r="Y55" i="31" s="1"/>
  <c r="U48" i="31"/>
  <c r="T48" i="31"/>
  <c r="S48" i="31"/>
  <c r="R48" i="31"/>
  <c r="Q48" i="31"/>
  <c r="P48" i="31"/>
  <c r="P55" i="31" s="1"/>
  <c r="O48" i="31"/>
  <c r="O55" i="31" s="1"/>
  <c r="N48" i="31"/>
  <c r="N55" i="31" s="1"/>
  <c r="M48" i="31"/>
  <c r="U58" i="31" s="1"/>
  <c r="L48" i="31"/>
  <c r="L55" i="31" s="1"/>
  <c r="K48" i="31"/>
  <c r="K55" i="31" s="1"/>
  <c r="J48" i="31"/>
  <c r="I48" i="31"/>
  <c r="H48" i="31"/>
  <c r="H55" i="31" s="1"/>
  <c r="G48" i="31"/>
  <c r="X47" i="31"/>
  <c r="X46" i="31"/>
  <c r="X45" i="31"/>
  <c r="X44" i="31"/>
  <c r="X43" i="31"/>
  <c r="X42" i="31"/>
  <c r="X48" i="31" s="1"/>
  <c r="X35" i="31"/>
  <c r="U35" i="31"/>
  <c r="T35" i="31"/>
  <c r="S35" i="31"/>
  <c r="R35" i="31"/>
  <c r="Q35" i="31"/>
  <c r="P35" i="31"/>
  <c r="O35" i="31"/>
  <c r="L57" i="31" s="1"/>
  <c r="N35" i="31"/>
  <c r="M35" i="31"/>
  <c r="L35" i="31"/>
  <c r="K35" i="31"/>
  <c r="L56" i="31" s="1"/>
  <c r="J35" i="31"/>
  <c r="L58" i="31" s="1"/>
  <c r="I35" i="31"/>
  <c r="H35" i="31"/>
  <c r="G35" i="31"/>
  <c r="U27" i="31"/>
  <c r="T27" i="31"/>
  <c r="S27" i="31"/>
  <c r="R27" i="31"/>
  <c r="Q27" i="31"/>
  <c r="H56" i="31" s="1"/>
  <c r="P27" i="31"/>
  <c r="O27" i="31"/>
  <c r="N27" i="31"/>
  <c r="M27" i="31"/>
  <c r="H58" i="31" s="1"/>
  <c r="L27" i="31"/>
  <c r="K27" i="31"/>
  <c r="J27" i="31"/>
  <c r="I27" i="31"/>
  <c r="H57" i="31" s="1"/>
  <c r="H27" i="31"/>
  <c r="G27" i="31"/>
  <c r="W26" i="31"/>
  <c r="X26" i="31" s="1"/>
  <c r="W25" i="31"/>
  <c r="X25" i="31" s="1"/>
  <c r="W24" i="31"/>
  <c r="X24" i="31" s="1"/>
  <c r="W23" i="31"/>
  <c r="X23" i="31" s="1"/>
  <c r="W22" i="31"/>
  <c r="X22" i="31" s="1"/>
  <c r="W21" i="31"/>
  <c r="X21" i="31" s="1"/>
  <c r="W20" i="31"/>
  <c r="X20" i="31" s="1"/>
  <c r="W19" i="31"/>
  <c r="X19" i="31" s="1"/>
  <c r="X18" i="31"/>
  <c r="W17" i="31"/>
  <c r="W16" i="31"/>
  <c r="X16" i="31" s="1"/>
  <c r="X15" i="31"/>
  <c r="X14" i="31"/>
  <c r="W14" i="31"/>
  <c r="X13" i="31"/>
  <c r="W12" i="31"/>
  <c r="X12" i="31" s="1"/>
  <c r="W11" i="31"/>
  <c r="X11" i="31" s="1"/>
  <c r="W10" i="31"/>
  <c r="X10" i="31" s="1"/>
  <c r="W9" i="31"/>
  <c r="X9" i="31" s="1"/>
  <c r="J55" i="30"/>
  <c r="U54" i="30"/>
  <c r="U55" i="30" s="1"/>
  <c r="T54" i="30"/>
  <c r="T55" i="30" s="1"/>
  <c r="S54" i="30"/>
  <c r="S55" i="30" s="1"/>
  <c r="R54" i="30"/>
  <c r="R55" i="30" s="1"/>
  <c r="Q54" i="30"/>
  <c r="M54" i="30"/>
  <c r="W58" i="30" s="1"/>
  <c r="L54" i="30"/>
  <c r="W57" i="30" s="1"/>
  <c r="K54" i="30"/>
  <c r="W56" i="30" s="1"/>
  <c r="G54" i="30"/>
  <c r="G55" i="30" s="1"/>
  <c r="Y48" i="30"/>
  <c r="Y55" i="30" s="1"/>
  <c r="U48" i="30"/>
  <c r="T48" i="30"/>
  <c r="S48" i="30"/>
  <c r="R48" i="30"/>
  <c r="Q48" i="30"/>
  <c r="P48" i="30"/>
  <c r="P55" i="30" s="1"/>
  <c r="O48" i="30"/>
  <c r="O55" i="30" s="1"/>
  <c r="N48" i="30"/>
  <c r="N55" i="30" s="1"/>
  <c r="M48" i="30"/>
  <c r="U58" i="30" s="1"/>
  <c r="L48" i="30"/>
  <c r="L55" i="30" s="1"/>
  <c r="K48" i="30"/>
  <c r="K55" i="30" s="1"/>
  <c r="J48" i="30"/>
  <c r="I48" i="30"/>
  <c r="H48" i="30"/>
  <c r="H55" i="30" s="1"/>
  <c r="G48" i="30"/>
  <c r="X47" i="30"/>
  <c r="X46" i="30"/>
  <c r="X45" i="30"/>
  <c r="X44" i="30"/>
  <c r="X43" i="30"/>
  <c r="X42" i="30"/>
  <c r="X48" i="30" s="1"/>
  <c r="X35" i="30"/>
  <c r="U35" i="30"/>
  <c r="T35" i="30"/>
  <c r="S35" i="30"/>
  <c r="R35" i="30"/>
  <c r="Q35" i="30"/>
  <c r="P35" i="30"/>
  <c r="O35" i="30"/>
  <c r="L57" i="30" s="1"/>
  <c r="N35" i="30"/>
  <c r="M35" i="30"/>
  <c r="L35" i="30"/>
  <c r="K35" i="30"/>
  <c r="L56" i="30" s="1"/>
  <c r="J35" i="30"/>
  <c r="L58" i="30" s="1"/>
  <c r="I35" i="30"/>
  <c r="H35" i="30"/>
  <c r="G35" i="30"/>
  <c r="U27" i="30"/>
  <c r="T27" i="30"/>
  <c r="S27" i="30"/>
  <c r="R27" i="30"/>
  <c r="Q27" i="30"/>
  <c r="H56" i="30" s="1"/>
  <c r="P27" i="30"/>
  <c r="O27" i="30"/>
  <c r="N27" i="30"/>
  <c r="M27" i="30"/>
  <c r="H58" i="30" s="1"/>
  <c r="L27" i="30"/>
  <c r="K27" i="30"/>
  <c r="J27" i="30"/>
  <c r="I27" i="30"/>
  <c r="H57" i="30" s="1"/>
  <c r="H27" i="30"/>
  <c r="G27" i="30"/>
  <c r="W26" i="30"/>
  <c r="X26" i="30" s="1"/>
  <c r="W25" i="30"/>
  <c r="X25" i="30" s="1"/>
  <c r="W24" i="30"/>
  <c r="X24" i="30" s="1"/>
  <c r="W23" i="30"/>
  <c r="X23" i="30" s="1"/>
  <c r="W22" i="30"/>
  <c r="X22" i="30" s="1"/>
  <c r="W21" i="30"/>
  <c r="X21" i="30" s="1"/>
  <c r="W20" i="30"/>
  <c r="X20" i="30" s="1"/>
  <c r="W19" i="30"/>
  <c r="X19" i="30" s="1"/>
  <c r="X18" i="30"/>
  <c r="W17" i="30"/>
  <c r="W16" i="30"/>
  <c r="X16" i="30" s="1"/>
  <c r="X15" i="30"/>
  <c r="X14" i="30"/>
  <c r="W14" i="30"/>
  <c r="X13" i="30"/>
  <c r="W12" i="30"/>
  <c r="X12" i="30" s="1"/>
  <c r="W11" i="30"/>
  <c r="X11" i="30" s="1"/>
  <c r="W10" i="30"/>
  <c r="X10" i="30" s="1"/>
  <c r="W9" i="30"/>
  <c r="X9" i="30" s="1"/>
  <c r="L55" i="29"/>
  <c r="J55" i="29"/>
  <c r="U54" i="29"/>
  <c r="U55" i="29" s="1"/>
  <c r="T54" i="29"/>
  <c r="T55" i="29" s="1"/>
  <c r="S54" i="29"/>
  <c r="S55" i="29" s="1"/>
  <c r="R54" i="29"/>
  <c r="R55" i="29" s="1"/>
  <c r="Q54" i="29"/>
  <c r="M54" i="29"/>
  <c r="W58" i="29" s="1"/>
  <c r="L54" i="29"/>
  <c r="W57" i="29" s="1"/>
  <c r="K54" i="29"/>
  <c r="W56" i="29" s="1"/>
  <c r="W59" i="29" s="1"/>
  <c r="G54" i="29"/>
  <c r="Y48" i="29"/>
  <c r="Y55" i="29" s="1"/>
  <c r="U48" i="29"/>
  <c r="T48" i="29"/>
  <c r="S48" i="29"/>
  <c r="R48" i="29"/>
  <c r="Q48" i="29"/>
  <c r="P48" i="29"/>
  <c r="P55" i="29" s="1"/>
  <c r="O48" i="29"/>
  <c r="O55" i="29" s="1"/>
  <c r="N48" i="29"/>
  <c r="N55" i="29" s="1"/>
  <c r="M48" i="29"/>
  <c r="U58" i="29" s="1"/>
  <c r="L48" i="29"/>
  <c r="K48" i="29"/>
  <c r="U56" i="29" s="1"/>
  <c r="J48" i="29"/>
  <c r="I48" i="29"/>
  <c r="H48" i="29"/>
  <c r="H55" i="29" s="1"/>
  <c r="G48" i="29"/>
  <c r="G55" i="29" s="1"/>
  <c r="X47" i="29"/>
  <c r="X46" i="29"/>
  <c r="X45" i="29"/>
  <c r="X44" i="29"/>
  <c r="X43" i="29"/>
  <c r="X42" i="29"/>
  <c r="X48" i="29" s="1"/>
  <c r="X35" i="29"/>
  <c r="U35" i="29"/>
  <c r="T35" i="29"/>
  <c r="S35" i="29"/>
  <c r="R35" i="29"/>
  <c r="Q35" i="29"/>
  <c r="P35" i="29"/>
  <c r="O35" i="29"/>
  <c r="N35" i="29"/>
  <c r="M35" i="29"/>
  <c r="L35" i="29"/>
  <c r="K35" i="29"/>
  <c r="J35" i="29"/>
  <c r="L58" i="29" s="1"/>
  <c r="I35" i="29"/>
  <c r="L57" i="29" s="1"/>
  <c r="H35" i="29"/>
  <c r="L56" i="29" s="1"/>
  <c r="G35" i="29"/>
  <c r="U27" i="29"/>
  <c r="T27" i="29"/>
  <c r="S27" i="29"/>
  <c r="R27" i="29"/>
  <c r="Q27" i="29"/>
  <c r="P27" i="29"/>
  <c r="O27" i="29"/>
  <c r="N27" i="29"/>
  <c r="M27" i="29"/>
  <c r="H58" i="29" s="1"/>
  <c r="L27" i="29"/>
  <c r="K27" i="29"/>
  <c r="H56" i="29" s="1"/>
  <c r="J27" i="29"/>
  <c r="I27" i="29"/>
  <c r="H57" i="29" s="1"/>
  <c r="H27" i="29"/>
  <c r="G27" i="29"/>
  <c r="W26" i="29"/>
  <c r="X26" i="29" s="1"/>
  <c r="W25" i="29"/>
  <c r="X25" i="29" s="1"/>
  <c r="W24" i="29"/>
  <c r="X24" i="29" s="1"/>
  <c r="W23" i="29"/>
  <c r="X23" i="29" s="1"/>
  <c r="W22" i="29"/>
  <c r="X22" i="29" s="1"/>
  <c r="W21" i="29"/>
  <c r="X21" i="29" s="1"/>
  <c r="W20" i="29"/>
  <c r="X20" i="29" s="1"/>
  <c r="W19" i="29"/>
  <c r="X19" i="29" s="1"/>
  <c r="X18" i="29"/>
  <c r="W17" i="29"/>
  <c r="W16" i="29"/>
  <c r="X16" i="29" s="1"/>
  <c r="X15" i="29"/>
  <c r="X14" i="29"/>
  <c r="W14" i="29"/>
  <c r="X13" i="29"/>
  <c r="W12" i="29"/>
  <c r="X12" i="29" s="1"/>
  <c r="W11" i="29"/>
  <c r="X11" i="29" s="1"/>
  <c r="W10" i="29"/>
  <c r="X10" i="29" s="1"/>
  <c r="W9" i="29"/>
  <c r="X9" i="29" s="1"/>
  <c r="K55" i="28"/>
  <c r="U54" i="28"/>
  <c r="U55" i="28" s="1"/>
  <c r="T54" i="28"/>
  <c r="T55" i="28" s="1"/>
  <c r="S54" i="28"/>
  <c r="S55" i="28" s="1"/>
  <c r="R54" i="28"/>
  <c r="R55" i="28" s="1"/>
  <c r="Q54" i="28"/>
  <c r="M54" i="28"/>
  <c r="W58" i="28" s="1"/>
  <c r="L54" i="28"/>
  <c r="W57" i="28" s="1"/>
  <c r="K54" i="28"/>
  <c r="W56" i="28" s="1"/>
  <c r="W59" i="28" s="1"/>
  <c r="G54" i="28"/>
  <c r="G55" i="28" s="1"/>
  <c r="Y48" i="28"/>
  <c r="Y55" i="28" s="1"/>
  <c r="U48" i="28"/>
  <c r="T48" i="28"/>
  <c r="S48" i="28"/>
  <c r="R48" i="28"/>
  <c r="Q48" i="28"/>
  <c r="P48" i="28"/>
  <c r="P55" i="28" s="1"/>
  <c r="O48" i="28"/>
  <c r="O55" i="28" s="1"/>
  <c r="N48" i="28"/>
  <c r="N55" i="28" s="1"/>
  <c r="M48" i="28"/>
  <c r="U57" i="28" s="1"/>
  <c r="L48" i="28"/>
  <c r="L55" i="28" s="1"/>
  <c r="K48" i="28"/>
  <c r="J48" i="28"/>
  <c r="J55" i="28" s="1"/>
  <c r="I48" i="28"/>
  <c r="H48" i="28"/>
  <c r="H55" i="28" s="1"/>
  <c r="G48" i="28"/>
  <c r="X47" i="28"/>
  <c r="X46" i="28"/>
  <c r="X45" i="28"/>
  <c r="X44" i="28"/>
  <c r="X43" i="28"/>
  <c r="X42" i="28"/>
  <c r="X48" i="28" s="1"/>
  <c r="X35" i="28"/>
  <c r="U35" i="28"/>
  <c r="T35" i="28"/>
  <c r="S35" i="28"/>
  <c r="L58" i="28" s="1"/>
  <c r="R35" i="28"/>
  <c r="Q35" i="28"/>
  <c r="P35" i="28"/>
  <c r="O35" i="28"/>
  <c r="L57" i="28" s="1"/>
  <c r="N35" i="28"/>
  <c r="M35" i="28"/>
  <c r="L35" i="28"/>
  <c r="K35" i="28"/>
  <c r="L56" i="28" s="1"/>
  <c r="L59" i="28" s="1"/>
  <c r="J35" i="28"/>
  <c r="I35" i="28"/>
  <c r="H35" i="28"/>
  <c r="G35" i="28"/>
  <c r="U27" i="28"/>
  <c r="T27" i="28"/>
  <c r="S27" i="28"/>
  <c r="R27" i="28"/>
  <c r="Q27" i="28"/>
  <c r="P27" i="28"/>
  <c r="O27" i="28"/>
  <c r="N27" i="28"/>
  <c r="M27" i="28"/>
  <c r="L27" i="28"/>
  <c r="K27" i="28"/>
  <c r="J27" i="28"/>
  <c r="H58" i="28" s="1"/>
  <c r="I27" i="28"/>
  <c r="H57" i="28" s="1"/>
  <c r="H27" i="28"/>
  <c r="H56" i="28" s="1"/>
  <c r="G27" i="28"/>
  <c r="X26" i="28"/>
  <c r="W26" i="28"/>
  <c r="W25" i="28"/>
  <c r="X25" i="28" s="1"/>
  <c r="X24" i="28"/>
  <c r="W24" i="28"/>
  <c r="W23" i="28"/>
  <c r="X23" i="28" s="1"/>
  <c r="X22" i="28"/>
  <c r="W22" i="28"/>
  <c r="W21" i="28"/>
  <c r="X21" i="28" s="1"/>
  <c r="X20" i="28"/>
  <c r="W20" i="28"/>
  <c r="W19" i="28"/>
  <c r="X19" i="28" s="1"/>
  <c r="X18" i="28"/>
  <c r="W17" i="28"/>
  <c r="W16" i="28"/>
  <c r="X16" i="28" s="1"/>
  <c r="X15" i="28"/>
  <c r="X14" i="28"/>
  <c r="W14" i="28"/>
  <c r="X13" i="28"/>
  <c r="X12" i="28"/>
  <c r="W12" i="28"/>
  <c r="W11" i="28"/>
  <c r="X11" i="28" s="1"/>
  <c r="X10" i="28"/>
  <c r="W10" i="28"/>
  <c r="W9" i="28"/>
  <c r="X9" i="28" s="1"/>
  <c r="Y55" i="27"/>
  <c r="K55" i="27"/>
  <c r="U54" i="27"/>
  <c r="U55" i="27" s="1"/>
  <c r="T54" i="27"/>
  <c r="T55" i="27" s="1"/>
  <c r="S54" i="27"/>
  <c r="W58" i="27" s="1"/>
  <c r="R54" i="27"/>
  <c r="R55" i="27" s="1"/>
  <c r="Q54" i="27"/>
  <c r="M54" i="27"/>
  <c r="L54" i="27"/>
  <c r="W57" i="27" s="1"/>
  <c r="K54" i="27"/>
  <c r="W56" i="27" s="1"/>
  <c r="W59" i="27" s="1"/>
  <c r="G54" i="27"/>
  <c r="G55" i="27" s="1"/>
  <c r="Y48" i="27"/>
  <c r="U48" i="27"/>
  <c r="T48" i="27"/>
  <c r="S48" i="27"/>
  <c r="R48" i="27"/>
  <c r="Q48" i="27"/>
  <c r="P48" i="27"/>
  <c r="P55" i="27" s="1"/>
  <c r="O48" i="27"/>
  <c r="O55" i="27" s="1"/>
  <c r="N48" i="27"/>
  <c r="N55" i="27" s="1"/>
  <c r="M48" i="27"/>
  <c r="U57" i="27" s="1"/>
  <c r="L48" i="27"/>
  <c r="L55" i="27" s="1"/>
  <c r="K48" i="27"/>
  <c r="J48" i="27"/>
  <c r="J55" i="27" s="1"/>
  <c r="I48" i="27"/>
  <c r="H48" i="27"/>
  <c r="H55" i="27" s="1"/>
  <c r="G48" i="27"/>
  <c r="X47" i="27"/>
  <c r="X46" i="27"/>
  <c r="X45" i="27"/>
  <c r="X44" i="27"/>
  <c r="X43" i="27"/>
  <c r="X42" i="27"/>
  <c r="X48" i="27" s="1"/>
  <c r="X35" i="27"/>
  <c r="U35" i="27"/>
  <c r="T35" i="27"/>
  <c r="S35" i="27"/>
  <c r="L58" i="27" s="1"/>
  <c r="R35" i="27"/>
  <c r="Q35" i="27"/>
  <c r="P35" i="27"/>
  <c r="O35" i="27"/>
  <c r="L57" i="27" s="1"/>
  <c r="N35" i="27"/>
  <c r="M35" i="27"/>
  <c r="L35" i="27"/>
  <c r="K35" i="27"/>
  <c r="L56" i="27" s="1"/>
  <c r="J35" i="27"/>
  <c r="I35" i="27"/>
  <c r="H35" i="27"/>
  <c r="G35" i="27"/>
  <c r="U27" i="27"/>
  <c r="T27" i="27"/>
  <c r="S27" i="27"/>
  <c r="R27" i="27"/>
  <c r="Q27" i="27"/>
  <c r="P27" i="27"/>
  <c r="O27" i="27"/>
  <c r="N27" i="27"/>
  <c r="M27" i="27"/>
  <c r="L27" i="27"/>
  <c r="K27" i="27"/>
  <c r="J27" i="27"/>
  <c r="H58" i="27" s="1"/>
  <c r="I27" i="27"/>
  <c r="H57" i="27" s="1"/>
  <c r="H27" i="27"/>
  <c r="H56" i="27" s="1"/>
  <c r="G27" i="27"/>
  <c r="X26" i="27"/>
  <c r="W26" i="27"/>
  <c r="W25" i="27"/>
  <c r="X25" i="27" s="1"/>
  <c r="X24" i="27"/>
  <c r="W24" i="27"/>
  <c r="W23" i="27"/>
  <c r="X23" i="27" s="1"/>
  <c r="X22" i="27"/>
  <c r="W22" i="27"/>
  <c r="W21" i="27"/>
  <c r="X21" i="27" s="1"/>
  <c r="X20" i="27"/>
  <c r="W20" i="27"/>
  <c r="W19" i="27"/>
  <c r="X19" i="27" s="1"/>
  <c r="X18" i="27"/>
  <c r="W17" i="27"/>
  <c r="W16" i="27"/>
  <c r="X16" i="27" s="1"/>
  <c r="X15" i="27"/>
  <c r="W14" i="27"/>
  <c r="X14" i="27" s="1"/>
  <c r="X13" i="27"/>
  <c r="X12" i="27"/>
  <c r="W12" i="27"/>
  <c r="W11" i="27"/>
  <c r="X11" i="27" s="1"/>
  <c r="X10" i="27"/>
  <c r="W10" i="27"/>
  <c r="W9" i="27"/>
  <c r="X9" i="27" s="1"/>
  <c r="J55" i="26"/>
  <c r="U54" i="26"/>
  <c r="U55" i="26" s="1"/>
  <c r="T54" i="26"/>
  <c r="T55" i="26" s="1"/>
  <c r="S54" i="26"/>
  <c r="S55" i="26" s="1"/>
  <c r="R54" i="26"/>
  <c r="R55" i="26" s="1"/>
  <c r="Q54" i="26"/>
  <c r="M54" i="26"/>
  <c r="W58" i="26" s="1"/>
  <c r="L54" i="26"/>
  <c r="W57" i="26" s="1"/>
  <c r="K54" i="26"/>
  <c r="W56" i="26" s="1"/>
  <c r="W59" i="26" s="1"/>
  <c r="G54" i="26"/>
  <c r="G55" i="26" s="1"/>
  <c r="Y48" i="26"/>
  <c r="Y55" i="26" s="1"/>
  <c r="U48" i="26"/>
  <c r="T48" i="26"/>
  <c r="S48" i="26"/>
  <c r="R48" i="26"/>
  <c r="Q48" i="26"/>
  <c r="P48" i="26"/>
  <c r="P55" i="26" s="1"/>
  <c r="O48" i="26"/>
  <c r="O55" i="26" s="1"/>
  <c r="N48" i="26"/>
  <c r="N55" i="26" s="1"/>
  <c r="M48" i="26"/>
  <c r="U58" i="26" s="1"/>
  <c r="L48" i="26"/>
  <c r="L55" i="26" s="1"/>
  <c r="K48" i="26"/>
  <c r="K55" i="26" s="1"/>
  <c r="J48" i="26"/>
  <c r="I48" i="26"/>
  <c r="H48" i="26"/>
  <c r="H55" i="26" s="1"/>
  <c r="G48" i="26"/>
  <c r="X47" i="26"/>
  <c r="X46" i="26"/>
  <c r="X45" i="26"/>
  <c r="X44" i="26"/>
  <c r="X43" i="26"/>
  <c r="X42" i="26"/>
  <c r="X48" i="26" s="1"/>
  <c r="X35" i="26"/>
  <c r="U35" i="26"/>
  <c r="T35" i="26"/>
  <c r="S35" i="26"/>
  <c r="R35" i="26"/>
  <c r="Q35" i="26"/>
  <c r="P35" i="26"/>
  <c r="O35" i="26"/>
  <c r="L57" i="26" s="1"/>
  <c r="N35" i="26"/>
  <c r="M35" i="26"/>
  <c r="L35" i="26"/>
  <c r="K35" i="26"/>
  <c r="L56" i="26" s="1"/>
  <c r="J35" i="26"/>
  <c r="L58" i="26" s="1"/>
  <c r="I35" i="26"/>
  <c r="H35" i="26"/>
  <c r="G35" i="26"/>
  <c r="U27" i="26"/>
  <c r="T27" i="26"/>
  <c r="S27" i="26"/>
  <c r="R27" i="26"/>
  <c r="Q27" i="26"/>
  <c r="H56" i="26" s="1"/>
  <c r="P27" i="26"/>
  <c r="O27" i="26"/>
  <c r="N27" i="26"/>
  <c r="M27" i="26"/>
  <c r="H58" i="26" s="1"/>
  <c r="L27" i="26"/>
  <c r="K27" i="26"/>
  <c r="J27" i="26"/>
  <c r="I27" i="26"/>
  <c r="H57" i="26" s="1"/>
  <c r="H27" i="26"/>
  <c r="G27" i="26"/>
  <c r="W26" i="26"/>
  <c r="X26" i="26" s="1"/>
  <c r="W25" i="26"/>
  <c r="X25" i="26" s="1"/>
  <c r="W24" i="26"/>
  <c r="X24" i="26" s="1"/>
  <c r="W23" i="26"/>
  <c r="X23" i="26" s="1"/>
  <c r="W22" i="26"/>
  <c r="X22" i="26" s="1"/>
  <c r="W21" i="26"/>
  <c r="X21" i="26" s="1"/>
  <c r="W20" i="26"/>
  <c r="X20" i="26" s="1"/>
  <c r="W19" i="26"/>
  <c r="X19" i="26" s="1"/>
  <c r="X18" i="26"/>
  <c r="W17" i="26"/>
  <c r="W16" i="26"/>
  <c r="X16" i="26" s="1"/>
  <c r="X15" i="26"/>
  <c r="X14" i="26"/>
  <c r="W14" i="26"/>
  <c r="X13" i="26"/>
  <c r="W12" i="26"/>
  <c r="X12" i="26" s="1"/>
  <c r="W11" i="26"/>
  <c r="X11" i="26" s="1"/>
  <c r="W10" i="26"/>
  <c r="X10" i="26" s="1"/>
  <c r="W9" i="26"/>
  <c r="X9" i="26" s="1"/>
  <c r="J55" i="25"/>
  <c r="U54" i="25"/>
  <c r="U55" i="25" s="1"/>
  <c r="T54" i="25"/>
  <c r="T55" i="25" s="1"/>
  <c r="S54" i="25"/>
  <c r="S55" i="25" s="1"/>
  <c r="R54" i="25"/>
  <c r="R55" i="25" s="1"/>
  <c r="Q54" i="25"/>
  <c r="M54" i="25"/>
  <c r="W58" i="25" s="1"/>
  <c r="L54" i="25"/>
  <c r="W57" i="25" s="1"/>
  <c r="K54" i="25"/>
  <c r="W56" i="25" s="1"/>
  <c r="G54" i="25"/>
  <c r="G55" i="25" s="1"/>
  <c r="Y48" i="25"/>
  <c r="Y55" i="25" s="1"/>
  <c r="U48" i="25"/>
  <c r="T48" i="25"/>
  <c r="S48" i="25"/>
  <c r="R48" i="25"/>
  <c r="Q48" i="25"/>
  <c r="P48" i="25"/>
  <c r="P55" i="25" s="1"/>
  <c r="O48" i="25"/>
  <c r="O55" i="25" s="1"/>
  <c r="N48" i="25"/>
  <c r="N55" i="25" s="1"/>
  <c r="M48" i="25"/>
  <c r="U58" i="25" s="1"/>
  <c r="L48" i="25"/>
  <c r="L55" i="25" s="1"/>
  <c r="K48" i="25"/>
  <c r="K55" i="25" s="1"/>
  <c r="J48" i="25"/>
  <c r="I48" i="25"/>
  <c r="H48" i="25"/>
  <c r="H55" i="25" s="1"/>
  <c r="G48" i="25"/>
  <c r="X47" i="25"/>
  <c r="X46" i="25"/>
  <c r="X45" i="25"/>
  <c r="X44" i="25"/>
  <c r="X43" i="25"/>
  <c r="X42" i="25"/>
  <c r="X48" i="25" s="1"/>
  <c r="X35" i="25"/>
  <c r="U35" i="25"/>
  <c r="T35" i="25"/>
  <c r="S35" i="25"/>
  <c r="R35" i="25"/>
  <c r="Q35" i="25"/>
  <c r="P35" i="25"/>
  <c r="O35" i="25"/>
  <c r="L57" i="25" s="1"/>
  <c r="N35" i="25"/>
  <c r="M35" i="25"/>
  <c r="L35" i="25"/>
  <c r="K35" i="25"/>
  <c r="L56" i="25" s="1"/>
  <c r="J35" i="25"/>
  <c r="L58" i="25" s="1"/>
  <c r="I35" i="25"/>
  <c r="H35" i="25"/>
  <c r="G35" i="25"/>
  <c r="U27" i="25"/>
  <c r="T27" i="25"/>
  <c r="S27" i="25"/>
  <c r="R27" i="25"/>
  <c r="Q27" i="25"/>
  <c r="H56" i="25" s="1"/>
  <c r="P27" i="25"/>
  <c r="O27" i="25"/>
  <c r="N27" i="25"/>
  <c r="M27" i="25"/>
  <c r="H58" i="25" s="1"/>
  <c r="L27" i="25"/>
  <c r="K27" i="25"/>
  <c r="J27" i="25"/>
  <c r="I27" i="25"/>
  <c r="H57" i="25" s="1"/>
  <c r="H27" i="25"/>
  <c r="G27" i="25"/>
  <c r="W26" i="25"/>
  <c r="X26" i="25" s="1"/>
  <c r="W25" i="25"/>
  <c r="X25" i="25" s="1"/>
  <c r="W24" i="25"/>
  <c r="X24" i="25" s="1"/>
  <c r="W23" i="25"/>
  <c r="X23" i="25" s="1"/>
  <c r="W22" i="25"/>
  <c r="X22" i="25" s="1"/>
  <c r="W21" i="25"/>
  <c r="X21" i="25" s="1"/>
  <c r="W20" i="25"/>
  <c r="X20" i="25" s="1"/>
  <c r="W19" i="25"/>
  <c r="X19" i="25" s="1"/>
  <c r="X18" i="25"/>
  <c r="W17" i="25"/>
  <c r="W16" i="25"/>
  <c r="X16" i="25" s="1"/>
  <c r="X15" i="25"/>
  <c r="X14" i="25"/>
  <c r="W14" i="25"/>
  <c r="X13" i="25"/>
  <c r="W12" i="25"/>
  <c r="X12" i="25" s="1"/>
  <c r="W11" i="25"/>
  <c r="X11" i="25" s="1"/>
  <c r="W10" i="25"/>
  <c r="X10" i="25" s="1"/>
  <c r="W9" i="25"/>
  <c r="X9" i="25" s="1"/>
  <c r="W56" i="24"/>
  <c r="Y55" i="24"/>
  <c r="H55" i="24"/>
  <c r="U54" i="24"/>
  <c r="U55" i="24" s="1"/>
  <c r="T54" i="24"/>
  <c r="T55" i="24" s="1"/>
  <c r="S54" i="24"/>
  <c r="W58" i="24" s="1"/>
  <c r="R54" i="24"/>
  <c r="R55" i="24" s="1"/>
  <c r="Q54" i="24"/>
  <c r="M54" i="24"/>
  <c r="L54" i="24"/>
  <c r="L55" i="24" s="1"/>
  <c r="K54" i="24"/>
  <c r="G54" i="24"/>
  <c r="G55" i="24" s="1"/>
  <c r="Y48" i="24"/>
  <c r="U48" i="24"/>
  <c r="T48" i="24"/>
  <c r="S48" i="24"/>
  <c r="R48" i="24"/>
  <c r="Q48" i="24"/>
  <c r="P48" i="24"/>
  <c r="P55" i="24" s="1"/>
  <c r="O48" i="24"/>
  <c r="O55" i="24" s="1"/>
  <c r="N48" i="24"/>
  <c r="N55" i="24" s="1"/>
  <c r="M48" i="24"/>
  <c r="L48" i="24"/>
  <c r="K48" i="24"/>
  <c r="K55" i="24" s="1"/>
  <c r="J48" i="24"/>
  <c r="U58" i="24" s="1"/>
  <c r="I48" i="24"/>
  <c r="H48" i="24"/>
  <c r="U56" i="24" s="1"/>
  <c r="G48" i="24"/>
  <c r="X47" i="24"/>
  <c r="X46" i="24"/>
  <c r="X45" i="24"/>
  <c r="X44" i="24"/>
  <c r="X43" i="24"/>
  <c r="X48" i="24" s="1"/>
  <c r="X42" i="24"/>
  <c r="X35" i="24"/>
  <c r="U35" i="24"/>
  <c r="T35" i="24"/>
  <c r="S35" i="24"/>
  <c r="R35" i="24"/>
  <c r="Q35" i="24"/>
  <c r="P35" i="24"/>
  <c r="O35" i="24"/>
  <c r="N35" i="24"/>
  <c r="M35" i="24"/>
  <c r="L35" i="24"/>
  <c r="K35" i="24"/>
  <c r="L56" i="24" s="1"/>
  <c r="J35" i="24"/>
  <c r="L58" i="24" s="1"/>
  <c r="I35" i="24"/>
  <c r="L57" i="24" s="1"/>
  <c r="H35" i="24"/>
  <c r="G35" i="24"/>
  <c r="U27" i="24"/>
  <c r="T27" i="24"/>
  <c r="S27" i="24"/>
  <c r="R27" i="24"/>
  <c r="Q27" i="24"/>
  <c r="P27" i="24"/>
  <c r="O27" i="24"/>
  <c r="N27" i="24"/>
  <c r="M27" i="24"/>
  <c r="H58" i="24" s="1"/>
  <c r="L27" i="24"/>
  <c r="K27" i="24"/>
  <c r="J27" i="24"/>
  <c r="I27" i="24"/>
  <c r="H57" i="24" s="1"/>
  <c r="H27" i="24"/>
  <c r="H56" i="24" s="1"/>
  <c r="H59" i="24" s="1"/>
  <c r="G27" i="24"/>
  <c r="W26" i="24"/>
  <c r="X26" i="24" s="1"/>
  <c r="X25" i="24"/>
  <c r="W25" i="24"/>
  <c r="W24" i="24"/>
  <c r="X24" i="24" s="1"/>
  <c r="X23" i="24"/>
  <c r="W23" i="24"/>
  <c r="W22" i="24"/>
  <c r="X22" i="24" s="1"/>
  <c r="X21" i="24"/>
  <c r="W21" i="24"/>
  <c r="W20" i="24"/>
  <c r="X20" i="24" s="1"/>
  <c r="X19" i="24"/>
  <c r="W19" i="24"/>
  <c r="X18" i="24"/>
  <c r="W17" i="24"/>
  <c r="X16" i="24"/>
  <c r="W16" i="24"/>
  <c r="X15" i="24"/>
  <c r="W14" i="24"/>
  <c r="X14" i="24" s="1"/>
  <c r="X13" i="24"/>
  <c r="W12" i="24"/>
  <c r="X12" i="24" s="1"/>
  <c r="X11" i="24"/>
  <c r="W11" i="24"/>
  <c r="W10" i="24"/>
  <c r="X10" i="24" s="1"/>
  <c r="X9" i="24"/>
  <c r="W9" i="24"/>
  <c r="W58" i="23"/>
  <c r="U58" i="23"/>
  <c r="L58" i="23"/>
  <c r="W57" i="23"/>
  <c r="U57" i="23"/>
  <c r="L57" i="23"/>
  <c r="W56" i="23"/>
  <c r="W59" i="23" s="1"/>
  <c r="U56" i="23"/>
  <c r="U59" i="23" s="1"/>
  <c r="L56" i="23"/>
  <c r="L59" i="23" s="1"/>
  <c r="Y55" i="23"/>
  <c r="T55" i="23"/>
  <c r="S55" i="23"/>
  <c r="R55" i="23"/>
  <c r="P55" i="23"/>
  <c r="O55" i="23"/>
  <c r="N55" i="23"/>
  <c r="L55" i="23"/>
  <c r="K55" i="23"/>
  <c r="J55" i="23"/>
  <c r="H55" i="23"/>
  <c r="U54" i="23"/>
  <c r="T54" i="23"/>
  <c r="S54" i="23"/>
  <c r="R54" i="23"/>
  <c r="Q54" i="23"/>
  <c r="M54" i="23"/>
  <c r="L54" i="23"/>
  <c r="K54" i="23"/>
  <c r="G54" i="23"/>
  <c r="G55" i="23" s="1"/>
  <c r="Y48" i="23"/>
  <c r="X48" i="23"/>
  <c r="U48" i="23"/>
  <c r="T48" i="23"/>
  <c r="S48" i="23"/>
  <c r="R48" i="23"/>
  <c r="Q48" i="23"/>
  <c r="P48" i="23"/>
  <c r="O48" i="23"/>
  <c r="N48" i="23"/>
  <c r="M48" i="23"/>
  <c r="L48" i="23"/>
  <c r="K48" i="23"/>
  <c r="J48" i="23"/>
  <c r="I48" i="23"/>
  <c r="H48" i="23"/>
  <c r="G48" i="23"/>
  <c r="X47" i="23"/>
  <c r="X46" i="23"/>
  <c r="X45" i="23"/>
  <c r="X44" i="23"/>
  <c r="X43" i="23"/>
  <c r="X42" i="23"/>
  <c r="X35" i="23"/>
  <c r="U35" i="23"/>
  <c r="T35" i="23"/>
  <c r="S35" i="23"/>
  <c r="R35" i="23"/>
  <c r="Q35" i="23"/>
  <c r="P35" i="23"/>
  <c r="O35" i="23"/>
  <c r="N35" i="23"/>
  <c r="M35" i="23"/>
  <c r="L35" i="23"/>
  <c r="K35" i="23"/>
  <c r="J35" i="23"/>
  <c r="I35" i="23"/>
  <c r="H35" i="23"/>
  <c r="G35" i="23"/>
  <c r="U27" i="23"/>
  <c r="T27" i="23"/>
  <c r="S27" i="23"/>
  <c r="R27" i="23"/>
  <c r="Q27" i="23"/>
  <c r="P27" i="23"/>
  <c r="O27" i="23"/>
  <c r="N27" i="23"/>
  <c r="M27" i="23"/>
  <c r="H58" i="23" s="1"/>
  <c r="L27" i="23"/>
  <c r="K27" i="23"/>
  <c r="J27" i="23"/>
  <c r="I27" i="23"/>
  <c r="H57" i="23" s="1"/>
  <c r="H27" i="23"/>
  <c r="G27" i="23"/>
  <c r="X36" i="23" l="1"/>
  <c r="U55" i="23"/>
  <c r="H59" i="32"/>
  <c r="W59" i="32"/>
  <c r="L59" i="32"/>
  <c r="U56" i="32"/>
  <c r="U59" i="32" s="1"/>
  <c r="U57" i="32"/>
  <c r="H59" i="31"/>
  <c r="W59" i="31"/>
  <c r="L59" i="31"/>
  <c r="U56" i="31"/>
  <c r="U59" i="31" s="1"/>
  <c r="U57" i="31"/>
  <c r="H59" i="30"/>
  <c r="W59" i="30"/>
  <c r="L59" i="30"/>
  <c r="U56" i="30"/>
  <c r="U59" i="30" s="1"/>
  <c r="U57" i="30"/>
  <c r="H59" i="29"/>
  <c r="L59" i="29"/>
  <c r="K55" i="29"/>
  <c r="U57" i="29"/>
  <c r="U59" i="29" s="1"/>
  <c r="H59" i="28"/>
  <c r="U56" i="28"/>
  <c r="U58" i="28"/>
  <c r="L59" i="27"/>
  <c r="H59" i="27"/>
  <c r="U58" i="27"/>
  <c r="U56" i="27"/>
  <c r="U59" i="27" s="1"/>
  <c r="S55" i="27"/>
  <c r="H59" i="26"/>
  <c r="L59" i="26"/>
  <c r="U56" i="26"/>
  <c r="U57" i="26"/>
  <c r="H59" i="25"/>
  <c r="W59" i="25"/>
  <c r="L59" i="25"/>
  <c r="U56" i="25"/>
  <c r="U59" i="25" s="1"/>
  <c r="U57" i="25"/>
  <c r="L59" i="24"/>
  <c r="S55" i="24"/>
  <c r="W57" i="24"/>
  <c r="W59" i="24" s="1"/>
  <c r="J55" i="24"/>
  <c r="U57" i="24"/>
  <c r="U59" i="24" s="1"/>
  <c r="H56" i="23"/>
  <c r="H59" i="23" s="1"/>
  <c r="U59" i="28" l="1"/>
  <c r="U59" i="26"/>
</calcChain>
</file>

<file path=xl/sharedStrings.xml><?xml version="1.0" encoding="utf-8"?>
<sst xmlns="http://schemas.openxmlformats.org/spreadsheetml/2006/main" count="1672" uniqueCount="100">
  <si>
    <t>Client</t>
  </si>
  <si>
    <t>Demande d'intervention appui passées</t>
  </si>
  <si>
    <t>Potentiel initial</t>
  </si>
  <si>
    <t>Enjeu</t>
  </si>
  <si>
    <t>Produit</t>
  </si>
  <si>
    <t>Stade</t>
  </si>
  <si>
    <t>Encaiss.</t>
  </si>
  <si>
    <t>R.R.E.P</t>
  </si>
  <si>
    <t>I.P</t>
  </si>
  <si>
    <t>A.R.T.EO</t>
  </si>
  <si>
    <t>MANAGER</t>
  </si>
  <si>
    <t>P</t>
  </si>
  <si>
    <t>Continue</t>
  </si>
  <si>
    <t>Nom</t>
  </si>
  <si>
    <t>Catégorie</t>
  </si>
  <si>
    <t>Date</t>
  </si>
  <si>
    <t>D</t>
  </si>
  <si>
    <t>Ph</t>
  </si>
  <si>
    <t>Prospect</t>
  </si>
  <si>
    <t>EV+</t>
  </si>
  <si>
    <t>Vivépargne II</t>
  </si>
  <si>
    <t>En cours…</t>
  </si>
  <si>
    <t>R.A.S</t>
  </si>
  <si>
    <t>Sociétaire</t>
  </si>
  <si>
    <t>PE+</t>
  </si>
  <si>
    <t>Terre de vie</t>
  </si>
  <si>
    <t>CM</t>
  </si>
  <si>
    <t>EVS+</t>
  </si>
  <si>
    <t>Terre de rêve</t>
  </si>
  <si>
    <t>Signature</t>
  </si>
  <si>
    <t>Abandon</t>
  </si>
  <si>
    <t>Demande d'intervention appui actuelles</t>
  </si>
  <si>
    <t>Potentiel</t>
  </si>
  <si>
    <t>Initiative</t>
  </si>
  <si>
    <t>N. dernier RV</t>
  </si>
  <si>
    <t>non</t>
  </si>
  <si>
    <t xml:space="preserve">Total Intervantions P sur AC </t>
  </si>
  <si>
    <t>ANC</t>
  </si>
  <si>
    <t>AC</t>
  </si>
  <si>
    <t>Total Interventions P sur NA</t>
  </si>
  <si>
    <t>Total Interventions CD sur AC</t>
  </si>
  <si>
    <t>Total Interventions CD sur NA</t>
  </si>
  <si>
    <t>Total Interventions CPh sur AC</t>
  </si>
  <si>
    <t>Total Interventions CPh sur NA</t>
  </si>
  <si>
    <t>Total Appuis  Mois</t>
  </si>
  <si>
    <t>D. dernier RV</t>
  </si>
  <si>
    <t>N. dernier R.V</t>
  </si>
  <si>
    <t>X</t>
  </si>
  <si>
    <t>Y</t>
  </si>
  <si>
    <t>Z</t>
  </si>
  <si>
    <t>A</t>
  </si>
  <si>
    <t>B</t>
  </si>
  <si>
    <t>C</t>
  </si>
  <si>
    <t>E</t>
  </si>
  <si>
    <t>F</t>
  </si>
  <si>
    <t>G</t>
  </si>
  <si>
    <t>H</t>
  </si>
  <si>
    <t>Génerétio</t>
  </si>
  <si>
    <t>Rente universelle</t>
  </si>
  <si>
    <t>PEE</t>
  </si>
  <si>
    <t>PERCO</t>
  </si>
  <si>
    <t>Participation</t>
  </si>
  <si>
    <t>Intéressement</t>
  </si>
  <si>
    <t>CET</t>
  </si>
  <si>
    <t>p</t>
  </si>
  <si>
    <t>Appuis</t>
  </si>
  <si>
    <t>Si +0 = : Vert</t>
  </si>
  <si>
    <t>Reporté</t>
  </si>
  <si>
    <t>(Code)StadeRV2</t>
  </si>
  <si>
    <t>PE-</t>
  </si>
  <si>
    <t>EV-</t>
  </si>
  <si>
    <t>EVS-</t>
  </si>
  <si>
    <t>Signture-</t>
  </si>
  <si>
    <t>(Code)Initiative</t>
  </si>
  <si>
    <t>oui</t>
  </si>
  <si>
    <t>Administrateur</t>
  </si>
  <si>
    <r>
      <rPr>
        <b/>
        <sz val="11"/>
        <color rgb="FFFF0000"/>
        <rFont val="Batang"/>
        <family val="1"/>
      </rPr>
      <t xml:space="preserve">1 </t>
    </r>
    <r>
      <rPr>
        <sz val="11"/>
        <color theme="1"/>
        <rFont val="Gill Sans MT"/>
        <family val="2"/>
        <scheme val="minor"/>
      </rPr>
      <t>facultative</t>
    </r>
  </si>
  <si>
    <t>Signé 100%</t>
  </si>
  <si>
    <t>Signé partie</t>
  </si>
  <si>
    <r>
      <rPr>
        <b/>
        <sz val="11"/>
        <color rgb="FFFF0000"/>
        <rFont val="Gill Sans MT"/>
        <family val="2"/>
        <scheme val="minor"/>
      </rPr>
      <t xml:space="preserve">2 </t>
    </r>
    <r>
      <rPr>
        <sz val="11"/>
        <color theme="1"/>
        <rFont val="Gill Sans MT"/>
        <family val="2"/>
        <scheme val="minor"/>
      </rPr>
      <t>match</t>
    </r>
  </si>
  <si>
    <t>1 facultative</t>
  </si>
  <si>
    <t>2 match</t>
  </si>
  <si>
    <t>AA</t>
  </si>
  <si>
    <t>BB</t>
  </si>
  <si>
    <t>CC</t>
  </si>
  <si>
    <t>DD</t>
  </si>
  <si>
    <t>Néant</t>
  </si>
  <si>
    <t>(=Interventions01)</t>
  </si>
  <si>
    <t>Signature +</t>
  </si>
  <si>
    <t>(=StadeRV01)</t>
  </si>
  <si>
    <t>(=listedates01)</t>
  </si>
  <si>
    <t>I</t>
  </si>
  <si>
    <t>AAA</t>
  </si>
  <si>
    <t>MACRO 1 : TRANSFERT</t>
  </si>
  <si>
    <t xml:space="preserve">Sub MACROFINALE01
'
    Sheets("Tableau de référence").Select
    Range("D9:X28").Select
    Selection.Copy
    Sheets("Tableau impact 1").Select
    Range("D9:X28").Select
    ActiveSheet.Paste
If Range("D10") = "" Then
Cellule_depart = Cells(10, 4).Address
Else
Cellule_depart = Cells(Range("D9").End(xlDown).Row + 1, 4).Address
End If
    Sheets("Tableau de référence").Select
    If Range("D44") = "" Then
        Exit Sub
    End If
    Sheets("Tableau de référence").Select
    Range("D44:X49").Select
    Selection.Copy
    Sheets("Tableau impact 1").Select
    Range(Cellule_depart).Select
    ActiveSheet.Paste
End Sub
</t>
  </si>
  <si>
    <t>MACRO II : REPPORT</t>
  </si>
  <si>
    <t>(Code) StadeRV002</t>
  </si>
  <si>
    <r>
      <t>Formule stade : Signé 100%/Signé/Reporté/Abandon</t>
    </r>
    <r>
      <rPr>
        <sz val="11"/>
        <color theme="1"/>
        <rFont val="Gill Sans MT"/>
        <family val="2"/>
        <scheme val="minor"/>
      </rPr>
      <t xml:space="preserve"> (=) SI(W30="Signé 100%";U30;SI(W30="Reporté";"RIEN";SI(W30="Abandon";"0";SI(ESTVIDE(U30);"";"")) ))</t>
    </r>
  </si>
  <si>
    <r>
      <rPr>
        <b/>
        <sz val="11"/>
        <color theme="1"/>
        <rFont val="Gill Sans MT"/>
        <family val="2"/>
        <scheme val="minor"/>
      </rPr>
      <t>Formule Encaissement</t>
    </r>
    <r>
      <rPr>
        <sz val="11"/>
        <color theme="1"/>
        <rFont val="Gill Sans MT"/>
        <family val="2"/>
        <scheme val="minor"/>
      </rPr>
      <t xml:space="preserve"> : SI(W28="Signé 100%";U28;SI(W28="Reporté";"RIEN";SI(W28="Abandon";"0";SI(ESTVIDE(W28);"";SI(W28="En cours…";"R.A.S";"")))))</t>
    </r>
  </si>
  <si>
    <t>Sub MACROREPPORT
' MACROREPPORT01 REPPORT LIGNE A TABLEAU AFFAIRES CONCLUES
'
'
    Range("D9:X9").Select
    Selection.Copy
    ActiveWindow.SmallScroll Down:=9
    Range("D30").Select
    ActiveSheet.Paste
    ActiveWindow.SmallScroll Down:=-9
    Range("D9:X9").Select
    Application.CutCopyMode = False
    Selection.ClearContents
    Range("D10:X28").Select
    Selection.Copy
    Range("D9").Select
    ActiveSheet.Paste
    ActiveWindow.SmallScroll Down:=15
    Range("F30").Select
    Selection.ClearContents
    Range("W30").Select
    ActiveCell.FormulaR1C1 = ""
    Range("W31").Select
    ActiveWindow.SmallScroll Down:=-12
    Range("F30").Select
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</si>
</sst>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&quot;€&quot;"/>
  </numFmts>
  <fonts count="16" x14ac:knownFonts="1">
    <font>
      <sz val="11"/>
      <color theme="1"/>
      <name val="Gill Sans MT"/>
      <family val="2"/>
      <scheme val="minor"/>
    </font>
    <font>
      <sz val="11"/>
      <color theme="1"/>
      <name val="Gill Sans MT"/>
      <family val="2"/>
      <scheme val="minor"/>
    </font>
    <font>
      <b/>
      <sz val="15"/>
      <color theme="3"/>
      <name val="Gill Sans MT"/>
      <family val="2"/>
      <scheme val="minor"/>
    </font>
    <font>
      <sz val="11"/>
      <color rgb="FF006100"/>
      <name val="Gill Sans MT"/>
      <family val="2"/>
      <scheme val="minor"/>
    </font>
    <font>
      <b/>
      <sz val="11"/>
      <color rgb="FF3F3F3F"/>
      <name val="Gill Sans MT"/>
      <family val="2"/>
      <scheme val="minor"/>
    </font>
    <font>
      <b/>
      <sz val="11"/>
      <color theme="0"/>
      <name val="Gill Sans MT"/>
      <family val="2"/>
      <scheme val="minor"/>
    </font>
    <font>
      <b/>
      <sz val="11"/>
      <color theme="1"/>
      <name val="Gill Sans MT"/>
      <family val="2"/>
      <scheme val="minor"/>
    </font>
    <font>
      <sz val="11"/>
      <color theme="0"/>
      <name val="Gill Sans MT"/>
      <family val="2"/>
      <scheme val="minor"/>
    </font>
    <font>
      <b/>
      <sz val="11"/>
      <color rgb="FFFFC000"/>
      <name val="Gill Sans MT"/>
      <family val="2"/>
      <scheme val="minor"/>
    </font>
    <font>
      <sz val="11"/>
      <name val="Gill Sans MT"/>
      <family val="2"/>
      <scheme val="minor"/>
    </font>
    <font>
      <b/>
      <sz val="11"/>
      <name val="Gill Sans MT"/>
      <family val="2"/>
      <scheme val="minor"/>
    </font>
    <font>
      <sz val="11"/>
      <color rgb="FF00B050"/>
      <name val="Gill Sans MT"/>
      <family val="2"/>
      <scheme val="minor"/>
    </font>
    <font>
      <sz val="11"/>
      <color rgb="FFC00000"/>
      <name val="Gill Sans MT"/>
      <family val="2"/>
      <scheme val="minor"/>
    </font>
    <font>
      <b/>
      <sz val="11"/>
      <color rgb="FFFF0000"/>
      <name val="Gill Sans MT"/>
      <family val="2"/>
      <scheme val="minor"/>
    </font>
    <font>
      <b/>
      <sz val="11"/>
      <color rgb="FFFF0000"/>
      <name val="Batang"/>
      <family val="1"/>
    </font>
    <font>
      <sz val="11"/>
      <color theme="1"/>
      <name val="Gill Sans MT"/>
      <family val="1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lightGray">
        <bgColor rgb="FFF2F2F2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Gray">
        <bgColor theme="1" tint="0.499984740745262"/>
      </patternFill>
    </fill>
    <fill>
      <patternFill patternType="lightGray">
        <bgColor theme="0" tint="-0.49998474074526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3F3F3F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0" fontId="2" fillId="0" borderId="1" applyNumberFormat="0" applyFill="0" applyAlignment="0" applyProtection="0"/>
    <xf numFmtId="0" fontId="3" fillId="2" borderId="0" applyNumberFormat="0" applyBorder="0" applyAlignment="0" applyProtection="0"/>
    <xf numFmtId="0" fontId="4" fillId="3" borderId="2" applyNumberFormat="0" applyAlignment="0" applyProtection="0"/>
    <xf numFmtId="0" fontId="7" fillId="5" borderId="0" applyNumberFormat="0" applyBorder="0" applyAlignment="0" applyProtection="0"/>
    <xf numFmtId="0" fontId="1" fillId="6" borderId="0" applyNumberFormat="0" applyBorder="0" applyAlignment="0" applyProtection="0"/>
    <xf numFmtId="0" fontId="7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4" fillId="19" borderId="2">
      <alignment horizontal="center" vertical="center"/>
    </xf>
  </cellStyleXfs>
  <cellXfs count="166">
    <xf numFmtId="0" fontId="0" fillId="0" borderId="0" xfId="0"/>
    <xf numFmtId="0" fontId="0" fillId="11" borderId="3" xfId="0" applyFill="1" applyBorder="1"/>
    <xf numFmtId="0" fontId="0" fillId="11" borderId="4" xfId="0" applyFill="1" applyBorder="1"/>
    <xf numFmtId="0" fontId="0" fillId="11" borderId="5" xfId="0" applyFill="1" applyBorder="1"/>
    <xf numFmtId="0" fontId="0" fillId="11" borderId="6" xfId="0" applyFill="1" applyBorder="1"/>
    <xf numFmtId="0" fontId="0" fillId="11" borderId="0" xfId="0" applyFill="1" applyBorder="1"/>
    <xf numFmtId="0" fontId="0" fillId="11" borderId="7" xfId="0" applyFill="1" applyBorder="1"/>
    <xf numFmtId="0" fontId="0" fillId="11" borderId="0" xfId="0" applyFill="1" applyBorder="1" applyAlignment="1"/>
    <xf numFmtId="0" fontId="6" fillId="0" borderId="8" xfId="0" applyFont="1" applyBorder="1" applyAlignment="1">
      <alignment horizontal="center"/>
    </xf>
    <xf numFmtId="0" fontId="4" fillId="3" borderId="8" xfId="3" applyFont="1" applyBorder="1" applyAlignment="1">
      <alignment horizontal="center" vertical="center"/>
    </xf>
    <xf numFmtId="0" fontId="4" fillId="15" borderId="8" xfId="3" applyFill="1" applyBorder="1" applyAlignment="1">
      <alignment horizontal="center" vertical="center"/>
    </xf>
    <xf numFmtId="0" fontId="4" fillId="15" borderId="8" xfId="3" applyFill="1" applyBorder="1" applyAlignment="1">
      <alignment horizontal="center" vertical="top"/>
    </xf>
    <xf numFmtId="0" fontId="0" fillId="16" borderId="8" xfId="9" applyFont="1" applyFill="1" applyBorder="1" applyAlignment="1">
      <alignment horizontal="center" vertical="center"/>
    </xf>
    <xf numFmtId="14" fontId="1" fillId="16" borderId="8" xfId="9" applyNumberFormat="1" applyFill="1" applyBorder="1" applyAlignment="1">
      <alignment horizontal="center" vertical="center"/>
    </xf>
    <xf numFmtId="0" fontId="0" fillId="17" borderId="8" xfId="5" applyFont="1" applyFill="1" applyBorder="1" applyAlignment="1"/>
    <xf numFmtId="0" fontId="0" fillId="18" borderId="8" xfId="5" applyFont="1" applyFill="1" applyBorder="1" applyAlignment="1"/>
    <xf numFmtId="164" fontId="1" fillId="16" borderId="8" xfId="8" applyNumberFormat="1" applyFill="1" applyBorder="1" applyAlignment="1">
      <alignment horizontal="center" vertical="center"/>
    </xf>
    <xf numFmtId="0" fontId="0" fillId="16" borderId="9" xfId="8" applyFont="1" applyFill="1" applyBorder="1" applyAlignment="1">
      <alignment horizontal="center" vertical="center"/>
    </xf>
    <xf numFmtId="164" fontId="0" fillId="16" borderId="8" xfId="8" applyNumberFormat="1" applyFont="1" applyFill="1" applyBorder="1" applyAlignment="1">
      <alignment horizontal="center" vertical="center"/>
    </xf>
    <xf numFmtId="0" fontId="4" fillId="19" borderId="8" xfId="10" applyBorder="1" applyAlignment="1">
      <alignment horizontal="center"/>
    </xf>
    <xf numFmtId="0" fontId="1" fillId="8" borderId="8" xfId="7" applyBorder="1" applyAlignment="1">
      <alignment horizontal="center"/>
    </xf>
    <xf numFmtId="164" fontId="1" fillId="8" borderId="8" xfId="7" applyNumberFormat="1" applyBorder="1" applyAlignment="1">
      <alignment horizontal="center"/>
    </xf>
    <xf numFmtId="0" fontId="4" fillId="19" borderId="9" xfId="10" applyBorder="1" applyAlignment="1">
      <alignment horizontal="center"/>
    </xf>
    <xf numFmtId="164" fontId="3" fillId="2" borderId="8" xfId="2" applyNumberFormat="1" applyBorder="1" applyAlignment="1">
      <alignment horizontal="center" vertical="center"/>
    </xf>
    <xf numFmtId="164" fontId="1" fillId="20" borderId="8" xfId="7" applyNumberFormat="1" applyFill="1" applyBorder="1" applyAlignment="1">
      <alignment horizontal="center"/>
    </xf>
    <xf numFmtId="0" fontId="0" fillId="11" borderId="0" xfId="0" applyFill="1"/>
    <xf numFmtId="0" fontId="0" fillId="16" borderId="8" xfId="8" applyFont="1" applyFill="1" applyBorder="1" applyAlignment="1">
      <alignment horizontal="center" vertical="center"/>
    </xf>
    <xf numFmtId="0" fontId="0" fillId="16" borderId="8" xfId="0" applyFill="1" applyBorder="1"/>
    <xf numFmtId="0" fontId="4" fillId="19" borderId="8" xfId="10" applyBorder="1" applyAlignment="1">
      <alignment horizontal="center" vertical="center"/>
    </xf>
    <xf numFmtId="0" fontId="4" fillId="19" borderId="2" xfId="10">
      <alignment horizontal="center" vertical="center"/>
    </xf>
    <xf numFmtId="0" fontId="0" fillId="22" borderId="8" xfId="0" applyFill="1" applyBorder="1" applyAlignment="1">
      <alignment horizontal="center"/>
    </xf>
    <xf numFmtId="0" fontId="4" fillId="23" borderId="8" xfId="10" applyFill="1" applyBorder="1" applyAlignment="1">
      <alignment horizontal="center" vertical="center"/>
    </xf>
    <xf numFmtId="0" fontId="4" fillId="24" borderId="2" xfId="10" applyFill="1">
      <alignment horizontal="center" vertical="center"/>
    </xf>
    <xf numFmtId="0" fontId="1" fillId="20" borderId="12" xfId="7" applyFill="1" applyBorder="1" applyAlignment="1">
      <alignment horizontal="center"/>
    </xf>
    <xf numFmtId="0" fontId="0" fillId="20" borderId="8" xfId="0" applyFill="1" applyBorder="1" applyAlignment="1">
      <alignment horizontal="center"/>
    </xf>
    <xf numFmtId="0" fontId="9" fillId="25" borderId="8" xfId="6" applyFont="1" applyFill="1" applyBorder="1" applyAlignment="1">
      <alignment horizontal="center" vertical="center"/>
    </xf>
    <xf numFmtId="0" fontId="10" fillId="25" borderId="8" xfId="6" applyFont="1" applyFill="1" applyBorder="1" applyAlignment="1">
      <alignment horizontal="center" vertical="center"/>
    </xf>
    <xf numFmtId="0" fontId="5" fillId="26" borderId="8" xfId="6" applyFont="1" applyFill="1" applyBorder="1" applyAlignment="1">
      <alignment horizontal="center" vertical="center"/>
    </xf>
    <xf numFmtId="0" fontId="7" fillId="26" borderId="8" xfId="6" applyFill="1" applyBorder="1" applyAlignment="1">
      <alignment horizontal="center" vertical="center"/>
    </xf>
    <xf numFmtId="0" fontId="5" fillId="26" borderId="8" xfId="6" applyFont="1" applyFill="1" applyBorder="1" applyAlignment="1">
      <alignment horizontal="center"/>
    </xf>
    <xf numFmtId="0" fontId="0" fillId="11" borderId="16" xfId="0" applyFill="1" applyBorder="1"/>
    <xf numFmtId="0" fontId="1" fillId="8" borderId="8" xfId="7" applyBorder="1" applyAlignment="1">
      <alignment horizontal="center" vertical="center"/>
    </xf>
    <xf numFmtId="0" fontId="4" fillId="17" borderId="8" xfId="3" applyFill="1" applyBorder="1" applyAlignment="1">
      <alignment horizontal="center" vertical="center"/>
    </xf>
    <xf numFmtId="0" fontId="4" fillId="13" borderId="10" xfId="3" applyFont="1" applyFill="1" applyBorder="1" applyAlignment="1">
      <alignment vertical="center"/>
    </xf>
    <xf numFmtId="0" fontId="4" fillId="13" borderId="11" xfId="3" applyFont="1" applyFill="1" applyBorder="1" applyAlignment="1">
      <alignment vertical="center"/>
    </xf>
    <xf numFmtId="164" fontId="1" fillId="8" borderId="8" xfId="7" applyNumberFormat="1" applyBorder="1" applyAlignment="1">
      <alignment horizontal="center" vertical="center"/>
    </xf>
    <xf numFmtId="0" fontId="0" fillId="11" borderId="3" xfId="0" applyFill="1" applyBorder="1" applyAlignment="1"/>
    <xf numFmtId="0" fontId="0" fillId="11" borderId="6" xfId="0" applyFill="1" applyBorder="1" applyAlignment="1"/>
    <xf numFmtId="0" fontId="0" fillId="11" borderId="6" xfId="0" applyFill="1" applyBorder="1" applyAlignment="1">
      <alignment horizontal="center" shrinkToFit="1"/>
    </xf>
    <xf numFmtId="164" fontId="0" fillId="16" borderId="9" xfId="8" applyNumberFormat="1" applyFont="1" applyFill="1" applyBorder="1" applyAlignment="1">
      <alignment horizontal="center" vertical="center"/>
    </xf>
    <xf numFmtId="0" fontId="5" fillId="11" borderId="6" xfId="0" applyFont="1" applyFill="1" applyBorder="1" applyAlignment="1">
      <alignment vertical="center"/>
    </xf>
    <xf numFmtId="0" fontId="1" fillId="8" borderId="11" xfId="7" applyBorder="1" applyAlignment="1">
      <alignment horizontal="center" vertical="center"/>
    </xf>
    <xf numFmtId="164" fontId="11" fillId="27" borderId="8" xfId="8" applyNumberFormat="1" applyFont="1" applyFill="1" applyBorder="1" applyAlignment="1">
      <alignment horizontal="center" vertical="center"/>
    </xf>
    <xf numFmtId="164" fontId="12" fillId="28" borderId="8" xfId="8" applyNumberFormat="1" applyFont="1" applyFill="1" applyBorder="1" applyAlignment="1">
      <alignment horizontal="center" vertical="center"/>
    </xf>
    <xf numFmtId="0" fontId="6" fillId="25" borderId="11" xfId="7" applyFont="1" applyFill="1" applyBorder="1" applyAlignment="1">
      <alignment horizontal="center" vertical="center"/>
    </xf>
    <xf numFmtId="0" fontId="1" fillId="20" borderId="8" xfId="7" applyFill="1" applyBorder="1" applyAlignment="1">
      <alignment horizontal="center"/>
    </xf>
    <xf numFmtId="0" fontId="6" fillId="25" borderId="8" xfId="7" applyFont="1" applyFill="1" applyBorder="1" applyAlignment="1">
      <alignment horizontal="center" vertical="center"/>
    </xf>
    <xf numFmtId="14" fontId="7" fillId="0" borderId="0" xfId="0" applyNumberFormat="1" applyFont="1" applyFill="1"/>
    <xf numFmtId="0" fontId="7" fillId="0" borderId="0" xfId="0" applyFont="1" applyFill="1"/>
    <xf numFmtId="0" fontId="4" fillId="19" borderId="18" xfId="10" applyBorder="1" applyAlignment="1">
      <alignment horizontal="center"/>
    </xf>
    <xf numFmtId="164" fontId="0" fillId="16" borderId="3" xfId="8" applyNumberFormat="1" applyFont="1" applyFill="1" applyBorder="1" applyAlignment="1">
      <alignment horizontal="center" vertical="center"/>
    </xf>
    <xf numFmtId="10" fontId="0" fillId="15" borderId="8" xfId="0" applyNumberFormat="1" applyFill="1" applyBorder="1"/>
    <xf numFmtId="0" fontId="6" fillId="25" borderId="11" xfId="7" applyFont="1" applyFill="1" applyBorder="1" applyAlignment="1">
      <alignment horizontal="center" vertical="center"/>
    </xf>
    <xf numFmtId="0" fontId="9" fillId="25" borderId="9" xfId="6" applyFont="1" applyFill="1" applyBorder="1" applyAlignment="1">
      <alignment horizontal="center" vertical="center"/>
    </xf>
    <xf numFmtId="164" fontId="1" fillId="29" borderId="8" xfId="7" applyNumberFormat="1" applyFill="1" applyBorder="1" applyAlignment="1">
      <alignment horizontal="center"/>
    </xf>
    <xf numFmtId="0" fontId="0" fillId="0" borderId="0" xfId="0" applyFont="1"/>
    <xf numFmtId="0" fontId="0" fillId="0" borderId="0" xfId="0" applyFont="1" applyFill="1"/>
    <xf numFmtId="0" fontId="0" fillId="0" borderId="0" xfId="0" applyFont="1" applyAlignment="1">
      <alignment horizontal="center" vertical="center"/>
    </xf>
    <xf numFmtId="0" fontId="0" fillId="30" borderId="8" xfId="5" applyFont="1" applyFill="1" applyBorder="1" applyAlignment="1">
      <alignment horizontal="center" vertical="center"/>
    </xf>
    <xf numFmtId="9" fontId="1" fillId="29" borderId="8" xfId="7" applyNumberFormat="1" applyFill="1" applyBorder="1" applyAlignment="1">
      <alignment horizontal="center"/>
    </xf>
    <xf numFmtId="0" fontId="6" fillId="25" borderId="11" xfId="7" applyFont="1" applyFill="1" applyBorder="1" applyAlignment="1">
      <alignment horizontal="center" vertical="center"/>
    </xf>
    <xf numFmtId="0" fontId="0" fillId="33" borderId="0" xfId="0" applyFont="1" applyFill="1"/>
    <xf numFmtId="0" fontId="15" fillId="33" borderId="0" xfId="0" applyFont="1" applyFill="1" applyAlignment="1">
      <alignment horizontal="center" vertical="center"/>
    </xf>
    <xf numFmtId="0" fontId="0" fillId="33" borderId="0" xfId="0" applyFont="1" applyFill="1" applyAlignment="1">
      <alignment horizontal="center" vertical="center"/>
    </xf>
    <xf numFmtId="14" fontId="0" fillId="18" borderId="0" xfId="0" applyNumberFormat="1" applyFont="1" applyFill="1"/>
    <xf numFmtId="14" fontId="0" fillId="31" borderId="0" xfId="0" applyNumberFormat="1" applyFont="1" applyFill="1"/>
    <xf numFmtId="0" fontId="0" fillId="32" borderId="0" xfId="0" applyFont="1" applyFill="1" applyAlignment="1"/>
    <xf numFmtId="0" fontId="0" fillId="32" borderId="0" xfId="0" applyFill="1"/>
    <xf numFmtId="0" fontId="6" fillId="32" borderId="0" xfId="0" applyFont="1" applyFill="1" applyAlignment="1"/>
    <xf numFmtId="0" fontId="0" fillId="16" borderId="0" xfId="0" applyFont="1" applyFill="1"/>
    <xf numFmtId="0" fontId="0" fillId="11" borderId="15" xfId="0" applyFill="1" applyBorder="1" applyAlignment="1">
      <alignment horizontal="center"/>
    </xf>
    <xf numFmtId="0" fontId="0" fillId="11" borderId="17" xfId="0" applyFill="1" applyBorder="1" applyAlignment="1">
      <alignment horizontal="center"/>
    </xf>
    <xf numFmtId="0" fontId="10" fillId="25" borderId="9" xfId="6" applyFont="1" applyFill="1" applyBorder="1" applyAlignment="1">
      <alignment horizontal="center" vertical="center"/>
    </xf>
    <xf numFmtId="0" fontId="10" fillId="25" borderId="10" xfId="6" applyFont="1" applyFill="1" applyBorder="1" applyAlignment="1">
      <alignment horizontal="center" vertical="center"/>
    </xf>
    <xf numFmtId="0" fontId="10" fillId="25" borderId="11" xfId="6" applyFont="1" applyFill="1" applyBorder="1" applyAlignment="1">
      <alignment horizontal="center" vertical="center"/>
    </xf>
    <xf numFmtId="0" fontId="9" fillId="25" borderId="9" xfId="6" applyFont="1" applyFill="1" applyBorder="1" applyAlignment="1">
      <alignment horizontal="center"/>
    </xf>
    <xf numFmtId="0" fontId="9" fillId="25" borderId="11" xfId="6" applyFont="1" applyFill="1" applyBorder="1" applyAlignment="1">
      <alignment horizontal="center"/>
    </xf>
    <xf numFmtId="0" fontId="10" fillId="25" borderId="9" xfId="6" applyFont="1" applyFill="1" applyBorder="1" applyAlignment="1">
      <alignment horizontal="center"/>
    </xf>
    <xf numFmtId="0" fontId="10" fillId="25" borderId="11" xfId="6" applyFont="1" applyFill="1" applyBorder="1" applyAlignment="1">
      <alignment horizontal="center"/>
    </xf>
    <xf numFmtId="0" fontId="6" fillId="25" borderId="9" xfId="7" applyFont="1" applyFill="1" applyBorder="1" applyAlignment="1">
      <alignment horizontal="center" vertical="center"/>
    </xf>
    <xf numFmtId="0" fontId="6" fillId="25" borderId="10" xfId="7" applyFont="1" applyFill="1" applyBorder="1" applyAlignment="1">
      <alignment horizontal="center" vertical="center"/>
    </xf>
    <xf numFmtId="0" fontId="6" fillId="25" borderId="11" xfId="7" applyFont="1" applyFill="1" applyBorder="1" applyAlignment="1">
      <alignment horizontal="center" vertical="center"/>
    </xf>
    <xf numFmtId="0" fontId="10" fillId="25" borderId="10" xfId="6" applyFont="1" applyFill="1" applyBorder="1" applyAlignment="1">
      <alignment horizontal="center"/>
    </xf>
    <xf numFmtId="0" fontId="6" fillId="25" borderId="9" xfId="7" applyFont="1" applyFill="1" applyBorder="1" applyAlignment="1">
      <alignment horizontal="center"/>
    </xf>
    <xf numFmtId="0" fontId="6" fillId="25" borderId="10" xfId="7" applyFont="1" applyFill="1" applyBorder="1" applyAlignment="1">
      <alignment horizontal="center"/>
    </xf>
    <xf numFmtId="0" fontId="6" fillId="25" borderId="11" xfId="7" applyFont="1" applyFill="1" applyBorder="1" applyAlignment="1">
      <alignment horizontal="center"/>
    </xf>
    <xf numFmtId="0" fontId="5" fillId="26" borderId="9" xfId="6" applyFont="1" applyFill="1" applyBorder="1" applyAlignment="1">
      <alignment horizontal="center"/>
    </xf>
    <xf numFmtId="0" fontId="5" fillId="26" borderId="10" xfId="6" applyFont="1" applyFill="1" applyBorder="1" applyAlignment="1">
      <alignment horizontal="center"/>
    </xf>
    <xf numFmtId="0" fontId="5" fillId="26" borderId="11" xfId="6" applyFont="1" applyFill="1" applyBorder="1" applyAlignment="1">
      <alignment horizontal="center"/>
    </xf>
    <xf numFmtId="0" fontId="7" fillId="26" borderId="9" xfId="6" applyFill="1" applyBorder="1" applyAlignment="1">
      <alignment horizontal="center"/>
    </xf>
    <xf numFmtId="0" fontId="7" fillId="26" borderId="11" xfId="6" applyFill="1" applyBorder="1" applyAlignment="1">
      <alignment horizontal="center"/>
    </xf>
    <xf numFmtId="0" fontId="5" fillId="26" borderId="9" xfId="6" applyFont="1" applyFill="1" applyBorder="1" applyAlignment="1">
      <alignment horizontal="center" vertical="center"/>
    </xf>
    <xf numFmtId="0" fontId="5" fillId="26" borderId="11" xfId="6" applyFont="1" applyFill="1" applyBorder="1" applyAlignment="1">
      <alignment horizontal="center" vertical="center"/>
    </xf>
    <xf numFmtId="0" fontId="4" fillId="14" borderId="12" xfId="3" applyFill="1" applyBorder="1" applyAlignment="1">
      <alignment horizontal="center" vertical="center"/>
    </xf>
    <xf numFmtId="0" fontId="4" fillId="14" borderId="13" xfId="3" applyFill="1" applyBorder="1" applyAlignment="1">
      <alignment horizontal="center" vertical="center"/>
    </xf>
    <xf numFmtId="0" fontId="4" fillId="14" borderId="9" xfId="3" applyFill="1" applyBorder="1" applyAlignment="1">
      <alignment horizontal="center"/>
    </xf>
    <xf numFmtId="0" fontId="4" fillId="14" borderId="11" xfId="3" applyFill="1" applyBorder="1" applyAlignment="1">
      <alignment horizontal="center"/>
    </xf>
    <xf numFmtId="0" fontId="1" fillId="25" borderId="9" xfId="7" applyFill="1" applyBorder="1" applyAlignment="1">
      <alignment horizontal="center"/>
    </xf>
    <xf numFmtId="0" fontId="1" fillId="25" borderId="11" xfId="7" applyFill="1" applyBorder="1" applyAlignment="1">
      <alignment horizontal="center"/>
    </xf>
    <xf numFmtId="0" fontId="1" fillId="20" borderId="9" xfId="7" applyFill="1" applyBorder="1" applyAlignment="1">
      <alignment horizontal="center"/>
    </xf>
    <xf numFmtId="0" fontId="1" fillId="20" borderId="11" xfId="7" applyFill="1" applyBorder="1" applyAlignment="1">
      <alignment horizontal="center"/>
    </xf>
    <xf numFmtId="0" fontId="2" fillId="4" borderId="15" xfId="1" applyFill="1" applyBorder="1" applyAlignment="1">
      <alignment horizontal="center" vertical="center"/>
    </xf>
    <xf numFmtId="0" fontId="5" fillId="12" borderId="3" xfId="4" applyFont="1" applyFill="1" applyBorder="1" applyAlignment="1">
      <alignment horizontal="center" vertical="center"/>
    </xf>
    <xf numFmtId="0" fontId="5" fillId="12" borderId="4" xfId="4" applyFont="1" applyFill="1" applyBorder="1" applyAlignment="1">
      <alignment horizontal="center" vertical="center"/>
    </xf>
    <xf numFmtId="0" fontId="5" fillId="12" borderId="6" xfId="4" applyFont="1" applyFill="1" applyBorder="1" applyAlignment="1">
      <alignment horizontal="center" vertical="center"/>
    </xf>
    <xf numFmtId="0" fontId="5" fillId="12" borderId="0" xfId="4" applyFont="1" applyFill="1" applyBorder="1" applyAlignment="1">
      <alignment horizontal="center" vertical="center"/>
    </xf>
    <xf numFmtId="0" fontId="5" fillId="12" borderId="16" xfId="4" applyFont="1" applyFill="1" applyBorder="1" applyAlignment="1">
      <alignment horizontal="center" vertical="center"/>
    </xf>
    <xf numFmtId="0" fontId="5" fillId="12" borderId="15" xfId="4" applyFont="1" applyFill="1" applyBorder="1" applyAlignment="1">
      <alignment horizontal="center" vertical="center"/>
    </xf>
    <xf numFmtId="0" fontId="5" fillId="12" borderId="10" xfId="4" applyFont="1" applyFill="1" applyBorder="1" applyAlignment="1">
      <alignment horizontal="center" vertical="center"/>
    </xf>
    <xf numFmtId="0" fontId="5" fillId="12" borderId="5" xfId="4" applyFont="1" applyFill="1" applyBorder="1" applyAlignment="1">
      <alignment horizontal="center" vertical="center"/>
    </xf>
    <xf numFmtId="0" fontId="5" fillId="12" borderId="7" xfId="4" applyFont="1" applyFill="1" applyBorder="1" applyAlignment="1">
      <alignment horizontal="center" vertical="center"/>
    </xf>
    <xf numFmtId="0" fontId="5" fillId="12" borderId="17" xfId="4" applyFont="1" applyFill="1" applyBorder="1" applyAlignment="1">
      <alignment horizontal="center" vertical="center"/>
    </xf>
    <xf numFmtId="0" fontId="5" fillId="12" borderId="12" xfId="4" applyFont="1" applyFill="1" applyBorder="1" applyAlignment="1">
      <alignment horizontal="center" vertical="center"/>
    </xf>
    <xf numFmtId="0" fontId="5" fillId="12" borderId="14" xfId="4" applyFont="1" applyFill="1" applyBorder="1" applyAlignment="1">
      <alignment horizontal="center" vertical="center"/>
    </xf>
    <xf numFmtId="0" fontId="5" fillId="12" borderId="13" xfId="4" applyFont="1" applyFill="1" applyBorder="1" applyAlignment="1">
      <alignment horizontal="center" vertical="center"/>
    </xf>
    <xf numFmtId="0" fontId="5" fillId="12" borderId="12" xfId="3" applyFont="1" applyFill="1" applyBorder="1" applyAlignment="1">
      <alignment horizontal="center" vertical="center"/>
    </xf>
    <xf numFmtId="0" fontId="5" fillId="12" borderId="14" xfId="3" applyFont="1" applyFill="1" applyBorder="1" applyAlignment="1">
      <alignment horizontal="center" vertical="center"/>
    </xf>
    <xf numFmtId="0" fontId="5" fillId="12" borderId="13" xfId="3" applyFont="1" applyFill="1" applyBorder="1" applyAlignment="1">
      <alignment horizontal="center" vertical="center"/>
    </xf>
    <xf numFmtId="164" fontId="5" fillId="12" borderId="12" xfId="3" applyNumberFormat="1" applyFont="1" applyFill="1" applyBorder="1" applyAlignment="1">
      <alignment horizontal="center" vertical="center"/>
    </xf>
    <xf numFmtId="164" fontId="5" fillId="12" borderId="14" xfId="3" applyNumberFormat="1" applyFont="1" applyFill="1" applyBorder="1" applyAlignment="1">
      <alignment horizontal="center" vertical="center"/>
    </xf>
    <xf numFmtId="164" fontId="5" fillId="12" borderId="13" xfId="3" applyNumberFormat="1" applyFont="1" applyFill="1" applyBorder="1" applyAlignment="1">
      <alignment horizontal="center" vertical="center"/>
    </xf>
    <xf numFmtId="0" fontId="5" fillId="12" borderId="12" xfId="0" applyFont="1" applyFill="1" applyBorder="1" applyAlignment="1">
      <alignment horizontal="center" vertical="center"/>
    </xf>
    <xf numFmtId="0" fontId="5" fillId="12" borderId="14" xfId="0" applyFont="1" applyFill="1" applyBorder="1" applyAlignment="1">
      <alignment horizontal="center" vertical="center"/>
    </xf>
    <xf numFmtId="0" fontId="5" fillId="12" borderId="13" xfId="0" applyFont="1" applyFill="1" applyBorder="1" applyAlignment="1">
      <alignment horizontal="center" vertical="center"/>
    </xf>
    <xf numFmtId="0" fontId="8" fillId="21" borderId="12" xfId="0" applyFont="1" applyFill="1" applyBorder="1" applyAlignment="1">
      <alignment horizontal="center" vertical="center"/>
    </xf>
    <xf numFmtId="0" fontId="8" fillId="21" borderId="14" xfId="0" applyFont="1" applyFill="1" applyBorder="1" applyAlignment="1">
      <alignment horizontal="center" vertical="center"/>
    </xf>
    <xf numFmtId="0" fontId="8" fillId="21" borderId="13" xfId="0" applyFont="1" applyFill="1" applyBorder="1" applyAlignment="1">
      <alignment horizontal="center" vertical="center"/>
    </xf>
    <xf numFmtId="0" fontId="4" fillId="13" borderId="9" xfId="3" applyFont="1" applyFill="1" applyBorder="1" applyAlignment="1">
      <alignment horizontal="center" vertical="center"/>
    </xf>
    <xf numFmtId="0" fontId="4" fillId="13" borderId="10" xfId="3" applyFont="1" applyFill="1" applyBorder="1" applyAlignment="1">
      <alignment horizontal="center" vertical="center"/>
    </xf>
    <xf numFmtId="0" fontId="4" fillId="13" borderId="11" xfId="3" applyFont="1" applyFill="1" applyBorder="1" applyAlignment="1">
      <alignment horizontal="center" vertical="center"/>
    </xf>
    <xf numFmtId="0" fontId="4" fillId="14" borderId="9" xfId="3" applyFill="1" applyBorder="1" applyAlignment="1">
      <alignment horizontal="center" vertical="center"/>
    </xf>
    <xf numFmtId="0" fontId="4" fillId="14" borderId="11" xfId="3" applyFill="1" applyBorder="1" applyAlignment="1">
      <alignment horizontal="center" vertical="center"/>
    </xf>
    <xf numFmtId="0" fontId="7" fillId="11" borderId="7" xfId="0" applyFont="1" applyFill="1" applyBorder="1" applyAlignment="1">
      <alignment horizontal="center"/>
    </xf>
    <xf numFmtId="0" fontId="2" fillId="4" borderId="0" xfId="1" applyFill="1" applyBorder="1" applyAlignment="1">
      <alignment horizontal="center" vertical="center"/>
    </xf>
    <xf numFmtId="0" fontId="0" fillId="32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0" fillId="0" borderId="19" xfId="0" applyFont="1" applyFill="1" applyBorder="1" applyAlignment="1">
      <alignment horizontal="center" wrapText="1"/>
    </xf>
    <xf numFmtId="0" fontId="0" fillId="0" borderId="20" xfId="0" applyFont="1" applyFill="1" applyBorder="1" applyAlignment="1">
      <alignment horizontal="center" wrapText="1"/>
    </xf>
    <xf numFmtId="0" fontId="0" fillId="0" borderId="21" xfId="0" applyFont="1" applyFill="1" applyBorder="1" applyAlignment="1">
      <alignment horizontal="center" wrapText="1"/>
    </xf>
    <xf numFmtId="0" fontId="0" fillId="0" borderId="22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horizontal="center" wrapText="1"/>
    </xf>
    <xf numFmtId="0" fontId="0" fillId="0" borderId="23" xfId="0" applyFont="1" applyFill="1" applyBorder="1" applyAlignment="1">
      <alignment horizontal="center" wrapText="1"/>
    </xf>
    <xf numFmtId="0" fontId="0" fillId="0" borderId="24" xfId="0" applyFont="1" applyFill="1" applyBorder="1" applyAlignment="1">
      <alignment horizontal="center" wrapText="1"/>
    </xf>
    <xf numFmtId="0" fontId="0" fillId="0" borderId="25" xfId="0" applyFont="1" applyFill="1" applyBorder="1" applyAlignment="1">
      <alignment horizontal="center" wrapText="1"/>
    </xf>
    <xf numFmtId="0" fontId="0" fillId="0" borderId="26" xfId="0" applyFont="1" applyFill="1" applyBorder="1" applyAlignment="1">
      <alignment horizontal="center" wrapText="1"/>
    </xf>
    <xf numFmtId="0" fontId="0" fillId="0" borderId="19" xfId="0" applyFont="1" applyBorder="1" applyAlignment="1">
      <alignment horizontal="center" wrapText="1"/>
    </xf>
    <xf numFmtId="0" fontId="0" fillId="0" borderId="20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22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0" fillId="0" borderId="26" xfId="0" applyFont="1" applyBorder="1" applyAlignment="1">
      <alignment horizontal="center"/>
    </xf>
    <xf numFmtId="0" fontId="6" fillId="32" borderId="25" xfId="0" applyFont="1" applyFill="1" applyBorder="1" applyAlignment="1">
      <alignment horizontal="center"/>
    </xf>
  </cellXfs>
  <cellStyles count="11">
    <cellStyle name="20 % - Accent5" xfId="8" builtinId="46"/>
    <cellStyle name="40 % - Accent1" xfId="5" builtinId="31"/>
    <cellStyle name="40 % - Accent3" xfId="7" builtinId="39"/>
    <cellStyle name="60 % - Accent5" xfId="9" builtinId="48"/>
    <cellStyle name="Accent1" xfId="4" builtinId="29"/>
    <cellStyle name="Accent3" xfId="6" builtinId="37"/>
    <cellStyle name="Normal" xfId="0" builtinId="0"/>
    <cellStyle name="Satisfaisant" xfId="2" builtinId="26"/>
    <cellStyle name="Sortie" xfId="3" builtinId="21"/>
    <cellStyle name="Style 2" xfId="10"/>
    <cellStyle name="Titre 1" xfId="1" builtinId="16"/>
  </cellStyles>
  <dxfs count="5621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4" tint="0.59996337778862885"/>
      </font>
    </dxf>
    <dxf>
      <font>
        <color theme="7" tint="0.79998168889431442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theme="7" tint="0.79998168889431442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4" tint="-0.24994659260841701"/>
      </font>
      <fill>
        <patternFill patternType="solid">
          <bgColor rgb="FFFDF103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4" tint="-0.24994659260841701"/>
      </font>
      <fill>
        <patternFill patternType="solid">
          <bgColor rgb="FFFDF103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4" tint="-0.24994659260841701"/>
      </font>
      <fill>
        <patternFill patternType="solid">
          <bgColor rgb="FFFDF103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4" tint="-0.24994659260841701"/>
      </font>
      <fill>
        <patternFill patternType="solid">
          <bgColor rgb="FFFDF103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4" tint="-0.24994659260841701"/>
      </font>
      <fill>
        <patternFill patternType="solid">
          <bgColor rgb="FFFDF103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4" tint="-0.24994659260841701"/>
      </font>
      <fill>
        <patternFill patternType="solid">
          <bgColor rgb="FFFDF103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4" tint="-0.24994659260841701"/>
      </font>
      <fill>
        <patternFill patternType="solid">
          <bgColor rgb="FFFDF103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4" tint="-0.24994659260841701"/>
      </font>
      <fill>
        <patternFill patternType="solid">
          <bgColor rgb="FFFDF103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4" tint="-0.24994659260841701"/>
      </font>
      <fill>
        <patternFill patternType="solid">
          <bgColor rgb="FFFDF103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4" tint="-0.24994659260841701"/>
      </font>
      <fill>
        <patternFill patternType="solid">
          <bgColor rgb="FFFDF103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4" tint="-0.24994659260841701"/>
      </font>
      <fill>
        <patternFill patternType="solid">
          <bgColor rgb="FFFDF103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4" tint="-0.24994659260841701"/>
      </font>
      <fill>
        <patternFill patternType="solid">
          <bgColor rgb="FFFDF103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4" tint="-0.24994659260841701"/>
      </font>
      <fill>
        <patternFill patternType="solid">
          <bgColor rgb="FFFDF103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4" tint="-0.24994659260841701"/>
      </font>
      <fill>
        <patternFill patternType="solid">
          <bgColor rgb="FFFDF103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4" tint="-0.24994659260841701"/>
      </font>
      <fill>
        <patternFill patternType="solid">
          <bgColor rgb="FFFDF103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4" tint="-0.24994659260841701"/>
      </font>
      <fill>
        <patternFill patternType="solid">
          <bgColor rgb="FFFDF103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4" tint="-0.24994659260841701"/>
      </font>
      <fill>
        <patternFill patternType="solid">
          <bgColor rgb="FFFDF103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4" tint="-0.24994659260841701"/>
      </font>
      <fill>
        <patternFill patternType="solid">
          <bgColor rgb="FFFDF103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4" tint="-0.24994659260841701"/>
      </font>
      <fill>
        <patternFill patternType="solid">
          <bgColor rgb="FFFDF103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4" tint="-0.24994659260841701"/>
      </font>
      <fill>
        <patternFill patternType="solid">
          <bgColor rgb="FFFDF103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3" tint="0.499984740745262"/>
      </font>
      <fill>
        <patternFill>
          <bgColor rgb="FFFFFF6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3" tint="0.499984740745262"/>
      </font>
      <fill>
        <patternFill>
          <bgColor rgb="FFFFFF6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3" tint="0.499984740745262"/>
      </font>
      <fill>
        <patternFill>
          <bgColor rgb="FFFFFF6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3" tint="0.499984740745262"/>
      </font>
      <fill>
        <patternFill>
          <bgColor rgb="FFFFFF6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3" tint="0.499984740745262"/>
      </font>
      <fill>
        <patternFill>
          <bgColor rgb="FFFFFF6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3" tint="0.499984740745262"/>
      </font>
      <fill>
        <patternFill>
          <bgColor rgb="FFFFFF6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3" tint="0.499984740745262"/>
      </font>
      <fill>
        <patternFill>
          <bgColor rgb="FFFFFF6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3" tint="0.499984740745262"/>
      </font>
      <fill>
        <patternFill>
          <bgColor rgb="FFFFFF6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3" tint="0.499984740745262"/>
      </font>
      <fill>
        <patternFill>
          <bgColor rgb="FFFFFF6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4" tint="-0.24994659260841701"/>
      </font>
      <fill>
        <patternFill patternType="solid">
          <bgColor rgb="FFFDF103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4" tint="0.59996337778862885"/>
      </font>
    </dxf>
    <dxf>
      <font>
        <color theme="7" tint="0.79998168889431442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3" tint="0.499984740745262"/>
      </font>
      <fill>
        <patternFill>
          <bgColor rgb="FFFFFF6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4" tint="0.59996337778862885"/>
      </font>
    </dxf>
    <dxf>
      <font>
        <color theme="7" tint="0.79998168889431442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4" tint="0.59996337778862885"/>
      </font>
    </dxf>
    <dxf>
      <font>
        <color theme="7" tint="0.79998168889431442"/>
      </font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3" tint="0.499984740745262"/>
      </font>
      <fill>
        <patternFill>
          <bgColor rgb="FFFFFF6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4" tint="-0.24994659260841701"/>
      </font>
      <fill>
        <patternFill patternType="solid">
          <bgColor rgb="FFFDF103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4" tint="0.59996337778862885"/>
      </font>
    </dxf>
    <dxf>
      <font>
        <color theme="7" tint="0.79998168889431442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theme="3" tint="0.499984740745262"/>
      </font>
      <fill>
        <patternFill>
          <bgColor rgb="FFFFFF6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CC00"/>
      <color rgb="FFFFFF99"/>
      <color rgb="FF99FFCC"/>
      <color rgb="FFFFFF66"/>
      <color rgb="FFFDF1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Avril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Avril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Avril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Avril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Avril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Avril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Avril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Avril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Mars!A1"/><Relationship Id="rId2" Type="http://schemas.openxmlformats.org/officeDocument/2006/relationships/hyperlink" Target="#F&#233;vrier!A1"/><Relationship Id="rId1" Type="http://schemas.openxmlformats.org/officeDocument/2006/relationships/hyperlink" Target="#Janvier!A1"/><Relationship Id="rId6" Type="http://schemas.openxmlformats.org/officeDocument/2006/relationships/image" Target="../media/image2.svg"/><Relationship Id="rId5" Type="http://schemas.openxmlformats.org/officeDocument/2006/relationships/image" Target="../media/image1.png"/><Relationship Id="rId4" Type="http://schemas.openxmlformats.org/officeDocument/2006/relationships/hyperlink" Target="#Avril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Mars!A1"/><Relationship Id="rId2" Type="http://schemas.openxmlformats.org/officeDocument/2006/relationships/hyperlink" Target="#F&#233;vrier!A1"/><Relationship Id="rId1" Type="http://schemas.openxmlformats.org/officeDocument/2006/relationships/hyperlink" Target="#Janvier!A1"/><Relationship Id="rId6" Type="http://schemas.openxmlformats.org/officeDocument/2006/relationships/image" Target="../media/image2.svg"/><Relationship Id="rId5" Type="http://schemas.openxmlformats.org/officeDocument/2006/relationships/image" Target="../media/image1.png"/><Relationship Id="rId4" Type="http://schemas.openxmlformats.org/officeDocument/2006/relationships/hyperlink" Target="#Avril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Mars!A1"/><Relationship Id="rId2" Type="http://schemas.openxmlformats.org/officeDocument/2006/relationships/hyperlink" Target="#F&#233;vrier!A1"/><Relationship Id="rId1" Type="http://schemas.openxmlformats.org/officeDocument/2006/relationships/hyperlink" Target="#Janvier!A1"/><Relationship Id="rId6" Type="http://schemas.openxmlformats.org/officeDocument/2006/relationships/image" Target="../media/image2.svg"/><Relationship Id="rId5" Type="http://schemas.openxmlformats.org/officeDocument/2006/relationships/image" Target="../media/image1.png"/><Relationship Id="rId4" Type="http://schemas.openxmlformats.org/officeDocument/2006/relationships/hyperlink" Target="#Avril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Mars!A1"/><Relationship Id="rId2" Type="http://schemas.openxmlformats.org/officeDocument/2006/relationships/hyperlink" Target="#F&#233;vrier!A1"/><Relationship Id="rId1" Type="http://schemas.openxmlformats.org/officeDocument/2006/relationships/hyperlink" Target="#Janvier!A1"/><Relationship Id="rId6" Type="http://schemas.openxmlformats.org/officeDocument/2006/relationships/image" Target="../media/image2.svg"/><Relationship Id="rId5" Type="http://schemas.openxmlformats.org/officeDocument/2006/relationships/image" Target="../media/image1.png"/><Relationship Id="rId4" Type="http://schemas.openxmlformats.org/officeDocument/2006/relationships/hyperlink" Target="#Avril!A1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#Mars!A1"/><Relationship Id="rId2" Type="http://schemas.openxmlformats.org/officeDocument/2006/relationships/hyperlink" Target="#F&#233;vrier!A1"/><Relationship Id="rId1" Type="http://schemas.openxmlformats.org/officeDocument/2006/relationships/hyperlink" Target="#Janvier!A1"/><Relationship Id="rId6" Type="http://schemas.openxmlformats.org/officeDocument/2006/relationships/image" Target="../media/image2.svg"/><Relationship Id="rId5" Type="http://schemas.openxmlformats.org/officeDocument/2006/relationships/image" Target="../media/image1.png"/><Relationship Id="rId4" Type="http://schemas.openxmlformats.org/officeDocument/2006/relationships/hyperlink" Target="#Avril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#Mars!A1"/><Relationship Id="rId2" Type="http://schemas.openxmlformats.org/officeDocument/2006/relationships/hyperlink" Target="#F&#233;vrier!A1"/><Relationship Id="rId1" Type="http://schemas.openxmlformats.org/officeDocument/2006/relationships/hyperlink" Target="#Janvier!A1"/><Relationship Id="rId6" Type="http://schemas.openxmlformats.org/officeDocument/2006/relationships/image" Target="../media/image2.svg"/><Relationship Id="rId5" Type="http://schemas.openxmlformats.org/officeDocument/2006/relationships/image" Target="../media/image1.png"/><Relationship Id="rId4" Type="http://schemas.openxmlformats.org/officeDocument/2006/relationships/hyperlink" Target="#Avril!A1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hyperlink" Target="#Mars!A1"/><Relationship Id="rId2" Type="http://schemas.openxmlformats.org/officeDocument/2006/relationships/hyperlink" Target="#F&#233;vrier!A1"/><Relationship Id="rId1" Type="http://schemas.openxmlformats.org/officeDocument/2006/relationships/hyperlink" Target="#Janvier!A1"/><Relationship Id="rId6" Type="http://schemas.openxmlformats.org/officeDocument/2006/relationships/image" Target="../media/image2.svg"/><Relationship Id="rId5" Type="http://schemas.openxmlformats.org/officeDocument/2006/relationships/image" Target="../media/image1.png"/><Relationship Id="rId4" Type="http://schemas.openxmlformats.org/officeDocument/2006/relationships/hyperlink" Target="#Avril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hyperlink" Target="#Mars!A1"/><Relationship Id="rId2" Type="http://schemas.openxmlformats.org/officeDocument/2006/relationships/hyperlink" Target="#F&#233;vrier!A1"/><Relationship Id="rId1" Type="http://schemas.openxmlformats.org/officeDocument/2006/relationships/hyperlink" Target="#Janvier!A1"/><Relationship Id="rId6" Type="http://schemas.openxmlformats.org/officeDocument/2006/relationships/image" Target="../media/image2.svg"/><Relationship Id="rId5" Type="http://schemas.openxmlformats.org/officeDocument/2006/relationships/image" Target="../media/image1.png"/><Relationship Id="rId4" Type="http://schemas.openxmlformats.org/officeDocument/2006/relationships/hyperlink" Target="#Avril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hyperlink" Target="#Mars!A1"/><Relationship Id="rId2" Type="http://schemas.openxmlformats.org/officeDocument/2006/relationships/hyperlink" Target="#F&#233;vrier!A1"/><Relationship Id="rId1" Type="http://schemas.openxmlformats.org/officeDocument/2006/relationships/hyperlink" Target="#Janvier!A1"/><Relationship Id="rId6" Type="http://schemas.openxmlformats.org/officeDocument/2006/relationships/image" Target="../media/image2.svg"/><Relationship Id="rId5" Type="http://schemas.openxmlformats.org/officeDocument/2006/relationships/image" Target="../media/image1.png"/><Relationship Id="rId4" Type="http://schemas.openxmlformats.org/officeDocument/2006/relationships/hyperlink" Target="#Avr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7" name="Rectangle : avec coins supérieurs arrondis 6">
          <a:extLst>
            <a:ext uri="{FF2B5EF4-FFF2-40B4-BE49-F238E27FC236}">
              <a16:creationId xmlns:a16="http://schemas.microsoft.com/office/drawing/2014/main" id="{7BC48B96-E292-4A04-B90B-BE988504F93E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49</xdr:row>
      <xdr:rowOff>129802</xdr:rowOff>
    </xdr:from>
    <xdr:to>
      <xdr:col>2</xdr:col>
      <xdr:colOff>160814</xdr:colOff>
      <xdr:row>57</xdr:row>
      <xdr:rowOff>142171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EA34746B-4FEE-4319-8E43-51FCF961FC04}"/>
            </a:ext>
          </a:extLst>
        </xdr:cNvPr>
        <xdr:cNvSpPr txBox="1"/>
      </xdr:nvSpPr>
      <xdr:spPr>
        <a:xfrm rot="16200000">
          <a:off x="-154872" y="1145651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28022</xdr:colOff>
      <xdr:row>38</xdr:row>
      <xdr:rowOff>182671</xdr:rowOff>
    </xdr:from>
    <xdr:to>
      <xdr:col>2</xdr:col>
      <xdr:colOff>151725</xdr:colOff>
      <xdr:row>49</xdr:row>
      <xdr:rowOff>68122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BB39D971-5F39-48B6-9EEA-98AEEE6B31B6}"/>
            </a:ext>
          </a:extLst>
        </xdr:cNvPr>
        <xdr:cNvSpPr txBox="1"/>
      </xdr:nvSpPr>
      <xdr:spPr>
        <a:xfrm rot="16200000">
          <a:off x="-510077" y="928374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CB93B4C4-4126-425F-8963-EE259BAA7E8B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4110F245-3596-4975-90F9-59F14BC1CF1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B49BE28F-84BE-4BFC-BC7D-966798726B7C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E65F252C-98A7-4B0B-B80F-9552ABCE0F24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14" name="ZoneTexte 13">
          <a:extLst>
            <a:ext uri="{FF2B5EF4-FFF2-40B4-BE49-F238E27FC236}">
              <a16:creationId xmlns:a16="http://schemas.microsoft.com/office/drawing/2014/main" id="{84908644-4D6C-4461-8858-D2D0E0AA8F57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28</xdr:row>
      <xdr:rowOff>15251</xdr:rowOff>
    </xdr:from>
    <xdr:to>
      <xdr:col>2</xdr:col>
      <xdr:colOff>111332</xdr:colOff>
      <xdr:row>36</xdr:row>
      <xdr:rowOff>88624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C97FC645-8716-462D-82CB-E0908EA37915}"/>
            </a:ext>
          </a:extLst>
        </xdr:cNvPr>
        <xdr:cNvSpPr txBox="1"/>
      </xdr:nvSpPr>
      <xdr:spPr>
        <a:xfrm rot="16200000">
          <a:off x="-191560" y="665325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66288294-7383-48AE-96E2-EBD465C81875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B89A92E0-81EB-4733-A274-00148FDDE376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20461339-7D9B-477B-8157-086755764EDD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BC8A6C2E-8E12-4806-979C-1624FA99C942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B59D2F22-6F5F-4CD4-A236-958A10669880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A7F7697A-B257-4657-9795-5F02A3D1D63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F53F654E-6BB6-4F13-9D8F-9C486391AA7A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D04AFA1F-D325-460C-82ED-B27F2699310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0C093302-835F-4E95-8344-4B94F11314F2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FDB0FAD7-30D8-478C-AFE1-74B733613CD6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75254</xdr:colOff>
      <xdr:row>9</xdr:row>
      <xdr:rowOff>51149</xdr:rowOff>
    </xdr:from>
    <xdr:to>
      <xdr:col>2</xdr:col>
      <xdr:colOff>104735</xdr:colOff>
      <xdr:row>23</xdr:row>
      <xdr:rowOff>207726</xdr:rowOff>
    </xdr:to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5B671AA9-25FF-4D97-824F-998D2944474A}"/>
            </a:ext>
          </a:extLst>
        </xdr:cNvPr>
        <xdr:cNvSpPr txBox="1"/>
      </xdr:nvSpPr>
      <xdr:spPr>
        <a:xfrm rot="16200000">
          <a:off x="-870944" y="3626247"/>
          <a:ext cx="317917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06730C00-2DB5-4080-9228-932BBF594785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EC5827A4-F07D-479B-93BF-9A6EB6576910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9D5D6C68-47D6-4890-A560-B00985A84CF3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37263B06-2E10-4FFC-88A0-FB0573136632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5AA353AC-8FEB-4A8A-815E-9896E4988C3E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416A8FFC-287A-49B7-8CA4-A25C453D706C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F16B9046-395C-4EB2-8023-8E06B8688F59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34" name="Rectangle : avec coins supérieurs arrondis 33">
          <a:extLst>
            <a:ext uri="{FF2B5EF4-FFF2-40B4-BE49-F238E27FC236}">
              <a16:creationId xmlns:a16="http://schemas.microsoft.com/office/drawing/2014/main" id="{B7839219-92DA-450E-A479-41275B845DBC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5" name="Rectangle : avec coins supérieurs arrondis 34">
          <a:extLst>
            <a:ext uri="{FF2B5EF4-FFF2-40B4-BE49-F238E27FC236}">
              <a16:creationId xmlns:a16="http://schemas.microsoft.com/office/drawing/2014/main" id="{053D22E1-8578-48C9-848E-96D0F81DDFCD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6" name="Rectangle : avec coins supérieurs arrondis 35">
          <a:extLst>
            <a:ext uri="{FF2B5EF4-FFF2-40B4-BE49-F238E27FC236}">
              <a16:creationId xmlns:a16="http://schemas.microsoft.com/office/drawing/2014/main" id="{501D7FC5-592E-4DF4-8F9F-0800A508AF18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7" name="Rectangle : avec coins supérieurs arrondis 36">
          <a:extLst>
            <a:ext uri="{FF2B5EF4-FFF2-40B4-BE49-F238E27FC236}">
              <a16:creationId xmlns:a16="http://schemas.microsoft.com/office/drawing/2014/main" id="{F3DEC289-EBE4-4001-BD19-3DFC4CADDF49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8" name="Rectangle : avec coins supérieurs arrondis 37">
          <a:extLst>
            <a:ext uri="{FF2B5EF4-FFF2-40B4-BE49-F238E27FC236}">
              <a16:creationId xmlns:a16="http://schemas.microsoft.com/office/drawing/2014/main" id="{32431950-1D8D-4D7F-BE27-167D517D2CE8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9" name="Rectangle : avec coins supérieurs arrondis 38">
          <a:extLst>
            <a:ext uri="{FF2B5EF4-FFF2-40B4-BE49-F238E27FC236}">
              <a16:creationId xmlns:a16="http://schemas.microsoft.com/office/drawing/2014/main" id="{22387541-147F-4D5A-A1FF-8AFE37C3EFB7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58" name="Rectangle : avec coins supérieurs arrondis 5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7B015F5-44CC-447B-B2E4-4EA49BBF5062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137CC385-A83E-459B-B040-FEF402969A8D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2" name="Rectangle 61">
          <a:extLst>
            <a:ext uri="{FF2B5EF4-FFF2-40B4-BE49-F238E27FC236}">
              <a16:creationId xmlns:a16="http://schemas.microsoft.com/office/drawing/2014/main" id="{0CF4C9B8-7690-4CE0-97CE-A2F18B698416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63" name="Rectangle 62">
          <a:extLst>
            <a:ext uri="{FF2B5EF4-FFF2-40B4-BE49-F238E27FC236}">
              <a16:creationId xmlns:a16="http://schemas.microsoft.com/office/drawing/2014/main" id="{5FC7B6EE-154B-4A21-9B86-AE27C5A7803C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4" name="Rectangle 63">
          <a:extLst>
            <a:ext uri="{FF2B5EF4-FFF2-40B4-BE49-F238E27FC236}">
              <a16:creationId xmlns:a16="http://schemas.microsoft.com/office/drawing/2014/main" id="{B02C8775-CDAB-4E8D-9D72-B1E09D9C316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INALE01" textlink="">
      <xdr:nvSpPr>
        <xdr:cNvPr id="65" name="ZoneTexte 64">
          <a:extLst>
            <a:ext uri="{FF2B5EF4-FFF2-40B4-BE49-F238E27FC236}">
              <a16:creationId xmlns:a16="http://schemas.microsoft.com/office/drawing/2014/main" id="{61D7E591-1055-46E1-AD79-9E2854132BC4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</a:t>
          </a: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67" name="Rectangle 66">
          <a:extLst>
            <a:ext uri="{FF2B5EF4-FFF2-40B4-BE49-F238E27FC236}">
              <a16:creationId xmlns:a16="http://schemas.microsoft.com/office/drawing/2014/main" id="{2FEE9799-C200-42B3-A475-5EF9F1B34BD5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8" name="Rectangle 67">
          <a:extLst>
            <a:ext uri="{FF2B5EF4-FFF2-40B4-BE49-F238E27FC236}">
              <a16:creationId xmlns:a16="http://schemas.microsoft.com/office/drawing/2014/main" id="{CD276F3E-D563-4FB4-A13A-121C2132A374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69" name="Rectangle 68">
          <a:extLst>
            <a:ext uri="{FF2B5EF4-FFF2-40B4-BE49-F238E27FC236}">
              <a16:creationId xmlns:a16="http://schemas.microsoft.com/office/drawing/2014/main" id="{999B0533-196E-4785-BFFD-AF64733A56B2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0" name="Rectangle 69">
          <a:extLst>
            <a:ext uri="{FF2B5EF4-FFF2-40B4-BE49-F238E27FC236}">
              <a16:creationId xmlns:a16="http://schemas.microsoft.com/office/drawing/2014/main" id="{4A46C53B-A78E-40B0-A412-B59D4CAB93F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71" name="Rectangle 70">
          <a:extLst>
            <a:ext uri="{FF2B5EF4-FFF2-40B4-BE49-F238E27FC236}">
              <a16:creationId xmlns:a16="http://schemas.microsoft.com/office/drawing/2014/main" id="{1A43BA77-2F11-4E5C-B035-B02F0AF13A0D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id="{7226906E-64EF-4C75-B909-6D8F5CCC8FEA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73" name="Rectangle 72">
          <a:extLst>
            <a:ext uri="{FF2B5EF4-FFF2-40B4-BE49-F238E27FC236}">
              <a16:creationId xmlns:a16="http://schemas.microsoft.com/office/drawing/2014/main" id="{76141599-3540-4F1A-90E7-98142D3430C4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4" name="Rectangle 73">
          <a:extLst>
            <a:ext uri="{FF2B5EF4-FFF2-40B4-BE49-F238E27FC236}">
              <a16:creationId xmlns:a16="http://schemas.microsoft.com/office/drawing/2014/main" id="{C7D371DC-1BD8-4D87-98DB-BA92634E9B8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75" name="Rectangle 74">
          <a:extLst>
            <a:ext uri="{FF2B5EF4-FFF2-40B4-BE49-F238E27FC236}">
              <a16:creationId xmlns:a16="http://schemas.microsoft.com/office/drawing/2014/main" id="{0835CA21-1C24-4AB9-9D92-12124521D60B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6" name="Rectangle 75">
          <a:extLst>
            <a:ext uri="{FF2B5EF4-FFF2-40B4-BE49-F238E27FC236}">
              <a16:creationId xmlns:a16="http://schemas.microsoft.com/office/drawing/2014/main" id="{80DFB486-FC69-474B-8D3C-3E3A780D019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78" name="Rectangle 77">
          <a:extLst>
            <a:ext uri="{FF2B5EF4-FFF2-40B4-BE49-F238E27FC236}">
              <a16:creationId xmlns:a16="http://schemas.microsoft.com/office/drawing/2014/main" id="{2784BDAF-BE57-4F32-AD04-A4DBD8832BF7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9" name="Rectangle 78">
          <a:extLst>
            <a:ext uri="{FF2B5EF4-FFF2-40B4-BE49-F238E27FC236}">
              <a16:creationId xmlns:a16="http://schemas.microsoft.com/office/drawing/2014/main" id="{21AEEDDD-D8C5-4BD2-A365-AF5C754FA27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80" name="Rectangle : avec coins supérieurs arrondis 79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FD02EC8-2211-443E-9354-F980351BECE0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81" name="Rectangle : avec coins supérieurs arrondis 80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4AE980A-9D37-49DF-8D55-E3AADF4DB6B2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82" name="Rectangle : avec coins supérieurs arrondis 8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0A97647-1489-4312-85D1-658D0B0FB0AF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83" name="Rectangle : avec coins supérieurs arrondis 82">
          <a:extLst>
            <a:ext uri="{FF2B5EF4-FFF2-40B4-BE49-F238E27FC236}">
              <a16:creationId xmlns:a16="http://schemas.microsoft.com/office/drawing/2014/main" id="{23070DE9-1CEE-4E12-804A-B4A89890709B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84" name="Rectangle : avec coins supérieurs arrondis 83">
          <a:extLst>
            <a:ext uri="{FF2B5EF4-FFF2-40B4-BE49-F238E27FC236}">
              <a16:creationId xmlns:a16="http://schemas.microsoft.com/office/drawing/2014/main" id="{F1CB0E92-9893-4C7B-808D-3AE7769479F2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85" name="Rectangle : avec coins supérieurs arrondis 84">
          <a:extLst>
            <a:ext uri="{FF2B5EF4-FFF2-40B4-BE49-F238E27FC236}">
              <a16:creationId xmlns:a16="http://schemas.microsoft.com/office/drawing/2014/main" id="{08AF114F-FFA9-45F2-8CE1-463CA82E8326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86" name="Rectangle : avec coins supérieurs arrondis 85">
          <a:extLst>
            <a:ext uri="{FF2B5EF4-FFF2-40B4-BE49-F238E27FC236}">
              <a16:creationId xmlns:a16="http://schemas.microsoft.com/office/drawing/2014/main" id="{8EF82840-C143-4CB7-9485-8A1F01FC17A7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87" name="Rectangle : avec coins supérieurs arrondis 86">
          <a:extLst>
            <a:ext uri="{FF2B5EF4-FFF2-40B4-BE49-F238E27FC236}">
              <a16:creationId xmlns:a16="http://schemas.microsoft.com/office/drawing/2014/main" id="{65D23718-55E7-4DAC-A18C-EAC5BEC3EEA4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88" name="Rectangle : avec coins supérieurs arrondis 87">
          <a:extLst>
            <a:ext uri="{FF2B5EF4-FFF2-40B4-BE49-F238E27FC236}">
              <a16:creationId xmlns:a16="http://schemas.microsoft.com/office/drawing/2014/main" id="{6A29FA2D-CA15-4D81-BCCF-602B2FD93127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89" name="Rectangle : avec coins supérieurs arrondis 88">
          <a:extLst>
            <a:ext uri="{FF2B5EF4-FFF2-40B4-BE49-F238E27FC236}">
              <a16:creationId xmlns:a16="http://schemas.microsoft.com/office/drawing/2014/main" id="{645F1E0D-D91D-423F-B34E-3FED626BB023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24</xdr:col>
      <xdr:colOff>458137</xdr:colOff>
      <xdr:row>8</xdr:row>
      <xdr:rowOff>4503</xdr:rowOff>
    </xdr:from>
    <xdr:to>
      <xdr:col>25</xdr:col>
      <xdr:colOff>3035</xdr:colOff>
      <xdr:row>9</xdr:row>
      <xdr:rowOff>4504</xdr:rowOff>
    </xdr:to>
    <xdr:sp macro="" textlink="">
      <xdr:nvSpPr>
        <xdr:cNvPr id="103" name="Rectangle 102">
          <a:extLst>
            <a:ext uri="{FF2B5EF4-FFF2-40B4-BE49-F238E27FC236}">
              <a16:creationId xmlns:a16="http://schemas.microsoft.com/office/drawing/2014/main" id="{0399B5B9-3E8C-45F1-9072-47FD08439D02}"/>
            </a:ext>
          </a:extLst>
        </xdr:cNvPr>
        <xdr:cNvSpPr/>
      </xdr:nvSpPr>
      <xdr:spPr>
        <a:xfrm>
          <a:off x="16288687" y="189997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  </a:t>
          </a:r>
          <a:endParaRPr lang="fr-FR" sz="1100" b="1"/>
        </a:p>
      </xdr:txBody>
    </xdr:sp>
    <xdr:clientData/>
  </xdr:twoCellAnchor>
  <xdr:twoCellAnchor>
    <xdr:from>
      <xdr:col>24</xdr:col>
      <xdr:colOff>458047</xdr:colOff>
      <xdr:row>9</xdr:row>
      <xdr:rowOff>6508</xdr:rowOff>
    </xdr:from>
    <xdr:to>
      <xdr:col>25</xdr:col>
      <xdr:colOff>2945</xdr:colOff>
      <xdr:row>10</xdr:row>
      <xdr:rowOff>6509</xdr:rowOff>
    </xdr:to>
    <xdr:sp macro="" textlink="">
      <xdr:nvSpPr>
        <xdr:cNvPr id="104" name="Rectangle 103">
          <a:extLst>
            <a:ext uri="{FF2B5EF4-FFF2-40B4-BE49-F238E27FC236}">
              <a16:creationId xmlns:a16="http://schemas.microsoft.com/office/drawing/2014/main" id="{F1DF3A32-E970-446D-9C86-22047BE56655}"/>
            </a:ext>
          </a:extLst>
        </xdr:cNvPr>
        <xdr:cNvSpPr/>
      </xdr:nvSpPr>
      <xdr:spPr>
        <a:xfrm>
          <a:off x="16288597" y="212105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454881</xdr:colOff>
      <xdr:row>10</xdr:row>
      <xdr:rowOff>11611</xdr:rowOff>
    </xdr:from>
    <xdr:to>
      <xdr:col>24</xdr:col>
      <xdr:colOff>884751</xdr:colOff>
      <xdr:row>11</xdr:row>
      <xdr:rowOff>11612</xdr:rowOff>
    </xdr:to>
    <xdr:sp macro="" textlink="">
      <xdr:nvSpPr>
        <xdr:cNvPr id="105" name="Rectangle 104">
          <a:extLst>
            <a:ext uri="{FF2B5EF4-FFF2-40B4-BE49-F238E27FC236}">
              <a16:creationId xmlns:a16="http://schemas.microsoft.com/office/drawing/2014/main" id="{29E8415A-D1E6-483B-B65F-38C951C708CE}"/>
            </a:ext>
          </a:extLst>
        </xdr:cNvPr>
        <xdr:cNvSpPr/>
      </xdr:nvSpPr>
      <xdr:spPr>
        <a:xfrm>
          <a:off x="16285431" y="2345236"/>
          <a:ext cx="429870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458009</xdr:colOff>
      <xdr:row>11</xdr:row>
      <xdr:rowOff>11185</xdr:rowOff>
    </xdr:from>
    <xdr:to>
      <xdr:col>25</xdr:col>
      <xdr:colOff>2907</xdr:colOff>
      <xdr:row>12</xdr:row>
      <xdr:rowOff>11185</xdr:rowOff>
    </xdr:to>
    <xdr:sp macro="" textlink="">
      <xdr:nvSpPr>
        <xdr:cNvPr id="106" name="Rectangle 105">
          <a:extLst>
            <a:ext uri="{FF2B5EF4-FFF2-40B4-BE49-F238E27FC236}">
              <a16:creationId xmlns:a16="http://schemas.microsoft.com/office/drawing/2014/main" id="{6BD94B1C-C365-4DCD-9CB9-46F4E9BBF18C}"/>
            </a:ext>
          </a:extLst>
        </xdr:cNvPr>
        <xdr:cNvSpPr/>
      </xdr:nvSpPr>
      <xdr:spPr>
        <a:xfrm>
          <a:off x="16288559" y="2563885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457582</xdr:colOff>
      <xdr:row>12</xdr:row>
      <xdr:rowOff>10758</xdr:rowOff>
    </xdr:from>
    <xdr:to>
      <xdr:col>25</xdr:col>
      <xdr:colOff>2480</xdr:colOff>
      <xdr:row>13</xdr:row>
      <xdr:rowOff>10759</xdr:rowOff>
    </xdr:to>
    <xdr:sp macro="" textlink="">
      <xdr:nvSpPr>
        <xdr:cNvPr id="107" name="Rectangle 106">
          <a:extLst>
            <a:ext uri="{FF2B5EF4-FFF2-40B4-BE49-F238E27FC236}">
              <a16:creationId xmlns:a16="http://schemas.microsoft.com/office/drawing/2014/main" id="{49ACF27E-9FB1-4CC6-B33C-50161DBD998C}"/>
            </a:ext>
          </a:extLst>
        </xdr:cNvPr>
        <xdr:cNvSpPr/>
      </xdr:nvSpPr>
      <xdr:spPr>
        <a:xfrm>
          <a:off x="16288132" y="278253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457156</xdr:colOff>
      <xdr:row>13</xdr:row>
      <xdr:rowOff>17440</xdr:rowOff>
    </xdr:from>
    <xdr:to>
      <xdr:col>25</xdr:col>
      <xdr:colOff>2054</xdr:colOff>
      <xdr:row>14</xdr:row>
      <xdr:rowOff>17440</xdr:rowOff>
    </xdr:to>
    <xdr:sp macro="" textlink="">
      <xdr:nvSpPr>
        <xdr:cNvPr id="108" name="Rectangle 107">
          <a:extLst>
            <a:ext uri="{FF2B5EF4-FFF2-40B4-BE49-F238E27FC236}">
              <a16:creationId xmlns:a16="http://schemas.microsoft.com/office/drawing/2014/main" id="{384D4B35-948B-412B-A672-7581B084F398}"/>
            </a:ext>
          </a:extLst>
        </xdr:cNvPr>
        <xdr:cNvSpPr/>
      </xdr:nvSpPr>
      <xdr:spPr>
        <a:xfrm>
          <a:off x="16287706" y="3008290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456730</xdr:colOff>
      <xdr:row>14</xdr:row>
      <xdr:rowOff>13459</xdr:rowOff>
    </xdr:from>
    <xdr:to>
      <xdr:col>25</xdr:col>
      <xdr:colOff>1628</xdr:colOff>
      <xdr:row>15</xdr:row>
      <xdr:rowOff>13460</xdr:rowOff>
    </xdr:to>
    <xdr:sp macro="" textlink="">
      <xdr:nvSpPr>
        <xdr:cNvPr id="109" name="Rectangle 108">
          <a:extLst>
            <a:ext uri="{FF2B5EF4-FFF2-40B4-BE49-F238E27FC236}">
              <a16:creationId xmlns:a16="http://schemas.microsoft.com/office/drawing/2014/main" id="{2260DEE6-3698-4DE9-B981-2D87D0EA571F}"/>
            </a:ext>
          </a:extLst>
        </xdr:cNvPr>
        <xdr:cNvSpPr/>
      </xdr:nvSpPr>
      <xdr:spPr>
        <a:xfrm>
          <a:off x="16287280" y="322338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459857</xdr:colOff>
      <xdr:row>15</xdr:row>
      <xdr:rowOff>9479</xdr:rowOff>
    </xdr:from>
    <xdr:to>
      <xdr:col>25</xdr:col>
      <xdr:colOff>4755</xdr:colOff>
      <xdr:row>16</xdr:row>
      <xdr:rowOff>9479</xdr:rowOff>
    </xdr:to>
    <xdr:sp macro="" textlink="">
      <xdr:nvSpPr>
        <xdr:cNvPr id="110" name="Rectangle 109">
          <a:extLst>
            <a:ext uri="{FF2B5EF4-FFF2-40B4-BE49-F238E27FC236}">
              <a16:creationId xmlns:a16="http://schemas.microsoft.com/office/drawing/2014/main" id="{CDD4F76E-386F-45AF-B1D3-60BEE7252DF7}"/>
            </a:ext>
          </a:extLst>
        </xdr:cNvPr>
        <xdr:cNvSpPr/>
      </xdr:nvSpPr>
      <xdr:spPr>
        <a:xfrm>
          <a:off x="16290407" y="3438479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459431</xdr:colOff>
      <xdr:row>16</xdr:row>
      <xdr:rowOff>5498</xdr:rowOff>
    </xdr:from>
    <xdr:to>
      <xdr:col>25</xdr:col>
      <xdr:colOff>4329</xdr:colOff>
      <xdr:row>17</xdr:row>
      <xdr:rowOff>5499</xdr:rowOff>
    </xdr:to>
    <xdr:sp macro="" textlink="">
      <xdr:nvSpPr>
        <xdr:cNvPr id="111" name="Rectangle 110">
          <a:extLst>
            <a:ext uri="{FF2B5EF4-FFF2-40B4-BE49-F238E27FC236}">
              <a16:creationId xmlns:a16="http://schemas.microsoft.com/office/drawing/2014/main" id="{61109A00-BF51-4396-AD73-4FC691A73DC1}"/>
            </a:ext>
          </a:extLst>
        </xdr:cNvPr>
        <xdr:cNvSpPr/>
      </xdr:nvSpPr>
      <xdr:spPr>
        <a:xfrm>
          <a:off x="16289981" y="365357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459004</xdr:colOff>
      <xdr:row>17</xdr:row>
      <xdr:rowOff>8626</xdr:rowOff>
    </xdr:from>
    <xdr:to>
      <xdr:col>25</xdr:col>
      <xdr:colOff>3902</xdr:colOff>
      <xdr:row>18</xdr:row>
      <xdr:rowOff>8626</xdr:rowOff>
    </xdr:to>
    <xdr:sp macro="" textlink="">
      <xdr:nvSpPr>
        <xdr:cNvPr id="112" name="Rectangle 111">
          <a:extLst>
            <a:ext uri="{FF2B5EF4-FFF2-40B4-BE49-F238E27FC236}">
              <a16:creationId xmlns:a16="http://schemas.microsoft.com/office/drawing/2014/main" id="{345ADAFB-B571-4084-BE81-F362D4C6E27D}"/>
            </a:ext>
          </a:extLst>
        </xdr:cNvPr>
        <xdr:cNvSpPr/>
      </xdr:nvSpPr>
      <xdr:spPr>
        <a:xfrm>
          <a:off x="16289554" y="3875776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458577</xdr:colOff>
      <xdr:row>18</xdr:row>
      <xdr:rowOff>8199</xdr:rowOff>
    </xdr:from>
    <xdr:to>
      <xdr:col>25</xdr:col>
      <xdr:colOff>3475</xdr:colOff>
      <xdr:row>19</xdr:row>
      <xdr:rowOff>8200</xdr:rowOff>
    </xdr:to>
    <xdr:sp macro="" textlink="">
      <xdr:nvSpPr>
        <xdr:cNvPr id="113" name="Rectangle 112">
          <a:extLst>
            <a:ext uri="{FF2B5EF4-FFF2-40B4-BE49-F238E27FC236}">
              <a16:creationId xmlns:a16="http://schemas.microsoft.com/office/drawing/2014/main" id="{A196DFF4-E918-42F5-98C5-EA091EF63A48}"/>
            </a:ext>
          </a:extLst>
        </xdr:cNvPr>
        <xdr:cNvSpPr/>
      </xdr:nvSpPr>
      <xdr:spPr>
        <a:xfrm>
          <a:off x="16289127" y="409442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459831</xdr:colOff>
      <xdr:row>19</xdr:row>
      <xdr:rowOff>11327</xdr:rowOff>
    </xdr:from>
    <xdr:to>
      <xdr:col>25</xdr:col>
      <xdr:colOff>2620</xdr:colOff>
      <xdr:row>20</xdr:row>
      <xdr:rowOff>11327</xdr:rowOff>
    </xdr:to>
    <xdr:sp macro="" textlink="">
      <xdr:nvSpPr>
        <xdr:cNvPr id="114" name="Rectangle 113">
          <a:extLst>
            <a:ext uri="{FF2B5EF4-FFF2-40B4-BE49-F238E27FC236}">
              <a16:creationId xmlns:a16="http://schemas.microsoft.com/office/drawing/2014/main" id="{FA92DC24-8434-4B6E-968A-3DAEB623AF7C}"/>
            </a:ext>
          </a:extLst>
        </xdr:cNvPr>
        <xdr:cNvSpPr/>
      </xdr:nvSpPr>
      <xdr:spPr>
        <a:xfrm>
          <a:off x="16290381" y="4316627"/>
          <a:ext cx="428614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458701</xdr:colOff>
      <xdr:row>20</xdr:row>
      <xdr:rowOff>3245</xdr:rowOff>
    </xdr:from>
    <xdr:to>
      <xdr:col>25</xdr:col>
      <xdr:colOff>3247</xdr:colOff>
      <xdr:row>21</xdr:row>
      <xdr:rowOff>3246</xdr:rowOff>
    </xdr:to>
    <xdr:sp macro="" textlink="">
      <xdr:nvSpPr>
        <xdr:cNvPr id="115" name="Rectangle 114">
          <a:extLst>
            <a:ext uri="{FF2B5EF4-FFF2-40B4-BE49-F238E27FC236}">
              <a16:creationId xmlns:a16="http://schemas.microsoft.com/office/drawing/2014/main" id="{AEC0283A-A85C-408C-AA7D-9B02E83F65D2}"/>
            </a:ext>
          </a:extLst>
        </xdr:cNvPr>
        <xdr:cNvSpPr/>
      </xdr:nvSpPr>
      <xdr:spPr>
        <a:xfrm>
          <a:off x="16289251" y="4527620"/>
          <a:ext cx="430371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459329</xdr:colOff>
      <xdr:row>21</xdr:row>
      <xdr:rowOff>1257</xdr:rowOff>
    </xdr:from>
    <xdr:to>
      <xdr:col>25</xdr:col>
      <xdr:colOff>3875</xdr:colOff>
      <xdr:row>22</xdr:row>
      <xdr:rowOff>1257</xdr:rowOff>
    </xdr:to>
    <xdr:sp macro="" textlink="">
      <xdr:nvSpPr>
        <xdr:cNvPr id="116" name="Rectangle 115">
          <a:extLst>
            <a:ext uri="{FF2B5EF4-FFF2-40B4-BE49-F238E27FC236}">
              <a16:creationId xmlns:a16="http://schemas.microsoft.com/office/drawing/2014/main" id="{1D6AA3A2-05D9-434C-A763-A2C678D65F1A}"/>
            </a:ext>
          </a:extLst>
        </xdr:cNvPr>
        <xdr:cNvSpPr/>
      </xdr:nvSpPr>
      <xdr:spPr>
        <a:xfrm>
          <a:off x="16289879" y="474470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459957</xdr:colOff>
      <xdr:row>21</xdr:row>
      <xdr:rowOff>205992</xdr:rowOff>
    </xdr:from>
    <xdr:to>
      <xdr:col>25</xdr:col>
      <xdr:colOff>4503</xdr:colOff>
      <xdr:row>22</xdr:row>
      <xdr:rowOff>205992</xdr:rowOff>
    </xdr:to>
    <xdr:sp macro="" textlink="">
      <xdr:nvSpPr>
        <xdr:cNvPr id="117" name="Rectangle 116">
          <a:extLst>
            <a:ext uri="{FF2B5EF4-FFF2-40B4-BE49-F238E27FC236}">
              <a16:creationId xmlns:a16="http://schemas.microsoft.com/office/drawing/2014/main" id="{A7AA41A2-1A13-4068-848A-F7E73B263992}"/>
            </a:ext>
          </a:extLst>
        </xdr:cNvPr>
        <xdr:cNvSpPr/>
      </xdr:nvSpPr>
      <xdr:spPr>
        <a:xfrm>
          <a:off x="16290507" y="4949442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457968</xdr:colOff>
      <xdr:row>22</xdr:row>
      <xdr:rowOff>206620</xdr:rowOff>
    </xdr:from>
    <xdr:to>
      <xdr:col>25</xdr:col>
      <xdr:colOff>2514</xdr:colOff>
      <xdr:row>23</xdr:row>
      <xdr:rowOff>206620</xdr:rowOff>
    </xdr:to>
    <xdr:sp macro="" textlink="">
      <xdr:nvSpPr>
        <xdr:cNvPr id="118" name="Rectangle 117">
          <a:extLst>
            <a:ext uri="{FF2B5EF4-FFF2-40B4-BE49-F238E27FC236}">
              <a16:creationId xmlns:a16="http://schemas.microsoft.com/office/drawing/2014/main" id="{F43E3587-A23E-481C-B5E0-FFF4A0BEAA1B}"/>
            </a:ext>
          </a:extLst>
        </xdr:cNvPr>
        <xdr:cNvSpPr/>
      </xdr:nvSpPr>
      <xdr:spPr>
        <a:xfrm>
          <a:off x="16288518" y="5169145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455980</xdr:colOff>
      <xdr:row>23</xdr:row>
      <xdr:rowOff>207247</xdr:rowOff>
    </xdr:from>
    <xdr:to>
      <xdr:col>25</xdr:col>
      <xdr:colOff>526</xdr:colOff>
      <xdr:row>25</xdr:row>
      <xdr:rowOff>12700</xdr:rowOff>
    </xdr:to>
    <xdr:sp macro="" textlink="">
      <xdr:nvSpPr>
        <xdr:cNvPr id="119" name="Rectangle 118">
          <a:extLst>
            <a:ext uri="{FF2B5EF4-FFF2-40B4-BE49-F238E27FC236}">
              <a16:creationId xmlns:a16="http://schemas.microsoft.com/office/drawing/2014/main" id="{D30BE748-C4AA-4B16-874D-85F1D386FF0A}"/>
            </a:ext>
          </a:extLst>
        </xdr:cNvPr>
        <xdr:cNvSpPr/>
      </xdr:nvSpPr>
      <xdr:spPr>
        <a:xfrm>
          <a:off x="16356380" y="5325347"/>
          <a:ext cx="433546" cy="237253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 editAs="oneCell">
    <xdr:from>
      <xdr:col>24</xdr:col>
      <xdr:colOff>558044</xdr:colOff>
      <xdr:row>9</xdr:row>
      <xdr:rowOff>9687</xdr:rowOff>
    </xdr:from>
    <xdr:to>
      <xdr:col>24</xdr:col>
      <xdr:colOff>768598</xdr:colOff>
      <xdr:row>10</xdr:row>
      <xdr:rowOff>812</xdr:rowOff>
    </xdr:to>
    <xdr:pic>
      <xdr:nvPicPr>
        <xdr:cNvPr id="121" name="Graphique 120" descr="Ligne fléchée : pivoter à gauche">
          <a:extLst>
            <a:ext uri="{FF2B5EF4-FFF2-40B4-BE49-F238E27FC236}">
              <a16:creationId xmlns:a16="http://schemas.microsoft.com/office/drawing/2014/main" id="{3A50DBD8-D640-4ECA-BCBA-A98B9C4D8C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8594" y="2124237"/>
          <a:ext cx="210554" cy="210200"/>
        </a:xfrm>
        <a:prstGeom prst="rect">
          <a:avLst/>
        </a:prstGeom>
      </xdr:spPr>
    </xdr:pic>
    <xdr:clientData/>
  </xdr:twoCellAnchor>
  <xdr:twoCellAnchor editAs="oneCell">
    <xdr:from>
      <xdr:col>24</xdr:col>
      <xdr:colOff>555386</xdr:colOff>
      <xdr:row>10</xdr:row>
      <xdr:rowOff>18104</xdr:rowOff>
    </xdr:from>
    <xdr:to>
      <xdr:col>24</xdr:col>
      <xdr:colOff>765940</xdr:colOff>
      <xdr:row>11</xdr:row>
      <xdr:rowOff>8078</xdr:rowOff>
    </xdr:to>
    <xdr:pic>
      <xdr:nvPicPr>
        <xdr:cNvPr id="122" name="Graphique 121" descr="Ligne fléchée : pivoter à gauche">
          <a:extLst>
            <a:ext uri="{FF2B5EF4-FFF2-40B4-BE49-F238E27FC236}">
              <a16:creationId xmlns:a16="http://schemas.microsoft.com/office/drawing/2014/main" id="{49649874-DA54-48AD-B115-0F1CE33BCF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5936" y="235172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541653</xdr:colOff>
      <xdr:row>11</xdr:row>
      <xdr:rowOff>19832</xdr:rowOff>
    </xdr:from>
    <xdr:to>
      <xdr:col>24</xdr:col>
      <xdr:colOff>747605</xdr:colOff>
      <xdr:row>12</xdr:row>
      <xdr:rowOff>9807</xdr:rowOff>
    </xdr:to>
    <xdr:pic>
      <xdr:nvPicPr>
        <xdr:cNvPr id="123" name="Graphique 122" descr="Ligne fléchée : pivoter à gauche">
          <a:extLst>
            <a:ext uri="{FF2B5EF4-FFF2-40B4-BE49-F238E27FC236}">
              <a16:creationId xmlns:a16="http://schemas.microsoft.com/office/drawing/2014/main" id="{51FC1A1E-16EB-4477-8760-232A8ECDFC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2203" y="2572532"/>
          <a:ext cx="205952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534393</xdr:colOff>
      <xdr:row>12</xdr:row>
      <xdr:rowOff>27099</xdr:rowOff>
    </xdr:from>
    <xdr:to>
      <xdr:col>24</xdr:col>
      <xdr:colOff>744947</xdr:colOff>
      <xdr:row>13</xdr:row>
      <xdr:rowOff>17074</xdr:rowOff>
    </xdr:to>
    <xdr:pic macro="[0]!REPORT02">
      <xdr:nvPicPr>
        <xdr:cNvPr id="124" name="Graphique 123" descr="Ligne fléchée : pivoter à gauche">
          <a:extLst>
            <a:ext uri="{FF2B5EF4-FFF2-40B4-BE49-F238E27FC236}">
              <a16:creationId xmlns:a16="http://schemas.microsoft.com/office/drawing/2014/main" id="{B576B1D0-B9CF-4F2F-9EE1-F06402F40B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64943" y="2798874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548348</xdr:colOff>
      <xdr:row>13</xdr:row>
      <xdr:rowOff>18903</xdr:rowOff>
    </xdr:from>
    <xdr:to>
      <xdr:col>24</xdr:col>
      <xdr:colOff>757536</xdr:colOff>
      <xdr:row>14</xdr:row>
      <xdr:rowOff>8878</xdr:rowOff>
    </xdr:to>
    <xdr:pic>
      <xdr:nvPicPr>
        <xdr:cNvPr id="125" name="Graphique 124" descr="Ligne fléchée : pivoter à gauche">
          <a:extLst>
            <a:ext uri="{FF2B5EF4-FFF2-40B4-BE49-F238E27FC236}">
              <a16:creationId xmlns:a16="http://schemas.microsoft.com/office/drawing/2014/main" id="{33D84EC2-5A48-45E8-A153-AD02D840D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8898" y="3009753"/>
          <a:ext cx="209188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549861</xdr:colOff>
      <xdr:row>14</xdr:row>
      <xdr:rowOff>20632</xdr:rowOff>
    </xdr:from>
    <xdr:to>
      <xdr:col>24</xdr:col>
      <xdr:colOff>760415</xdr:colOff>
      <xdr:row>15</xdr:row>
      <xdr:rowOff>10607</xdr:rowOff>
    </xdr:to>
    <xdr:pic>
      <xdr:nvPicPr>
        <xdr:cNvPr id="126" name="Graphique 125" descr="Ligne fléchée : pivoter à gauche">
          <a:extLst>
            <a:ext uri="{FF2B5EF4-FFF2-40B4-BE49-F238E27FC236}">
              <a16:creationId xmlns:a16="http://schemas.microsoft.com/office/drawing/2014/main" id="{25F12DF5-AF85-41AC-8203-85B63C5E2B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0411" y="3230557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541666</xdr:colOff>
      <xdr:row>15</xdr:row>
      <xdr:rowOff>27899</xdr:rowOff>
    </xdr:from>
    <xdr:to>
      <xdr:col>24</xdr:col>
      <xdr:colOff>752220</xdr:colOff>
      <xdr:row>16</xdr:row>
      <xdr:rowOff>17873</xdr:rowOff>
    </xdr:to>
    <xdr:pic macro="[0]!REPORT07">
      <xdr:nvPicPr>
        <xdr:cNvPr id="127" name="Graphique 126" descr="Ligne fléchée : pivoter à gauche">
          <a:extLst>
            <a:ext uri="{FF2B5EF4-FFF2-40B4-BE49-F238E27FC236}">
              <a16:creationId xmlns:a16="http://schemas.microsoft.com/office/drawing/2014/main" id="{466771A9-80B3-4054-9552-3EBB95716B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2216" y="345689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555621</xdr:colOff>
      <xdr:row>16</xdr:row>
      <xdr:rowOff>25241</xdr:rowOff>
    </xdr:from>
    <xdr:to>
      <xdr:col>24</xdr:col>
      <xdr:colOff>766175</xdr:colOff>
      <xdr:row>17</xdr:row>
      <xdr:rowOff>15216</xdr:rowOff>
    </xdr:to>
    <xdr:pic>
      <xdr:nvPicPr>
        <xdr:cNvPr id="128" name="Graphique 127" descr="Ligne fléchée : pivoter à gauche">
          <a:extLst>
            <a:ext uri="{FF2B5EF4-FFF2-40B4-BE49-F238E27FC236}">
              <a16:creationId xmlns:a16="http://schemas.microsoft.com/office/drawing/2014/main" id="{623F1BFA-76D3-40FE-BCE1-D7CB3FCB9E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6171" y="367331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547425</xdr:colOff>
      <xdr:row>17</xdr:row>
      <xdr:rowOff>28121</xdr:rowOff>
    </xdr:from>
    <xdr:to>
      <xdr:col>24</xdr:col>
      <xdr:colOff>757979</xdr:colOff>
      <xdr:row>18</xdr:row>
      <xdr:rowOff>18095</xdr:rowOff>
    </xdr:to>
    <xdr:pic>
      <xdr:nvPicPr>
        <xdr:cNvPr id="129" name="Graphique 128" descr="Ligne fléchée : pivoter à gauche">
          <a:extLst>
            <a:ext uri="{FF2B5EF4-FFF2-40B4-BE49-F238E27FC236}">
              <a16:creationId xmlns:a16="http://schemas.microsoft.com/office/drawing/2014/main" id="{C60D0C00-504E-458F-9E2C-117022686D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7975" y="3895271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539229</xdr:colOff>
      <xdr:row>18</xdr:row>
      <xdr:rowOff>25463</xdr:rowOff>
    </xdr:from>
    <xdr:to>
      <xdr:col>24</xdr:col>
      <xdr:colOff>749783</xdr:colOff>
      <xdr:row>19</xdr:row>
      <xdr:rowOff>15437</xdr:rowOff>
    </xdr:to>
    <xdr:pic>
      <xdr:nvPicPr>
        <xdr:cNvPr id="130" name="Graphique 129" descr="Ligne fléchée : pivoter à gauche">
          <a:extLst>
            <a:ext uri="{FF2B5EF4-FFF2-40B4-BE49-F238E27FC236}">
              <a16:creationId xmlns:a16="http://schemas.microsoft.com/office/drawing/2014/main" id="{E5027E80-82D5-4ACD-B2AC-9BB544AD26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69779" y="411168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558723</xdr:colOff>
      <xdr:row>19</xdr:row>
      <xdr:rowOff>33879</xdr:rowOff>
    </xdr:from>
    <xdr:to>
      <xdr:col>24</xdr:col>
      <xdr:colOff>769277</xdr:colOff>
      <xdr:row>20</xdr:row>
      <xdr:rowOff>23854</xdr:rowOff>
    </xdr:to>
    <xdr:pic>
      <xdr:nvPicPr>
        <xdr:cNvPr id="131" name="Graphique 130" descr="Ligne fléchée : pivoter à gauche">
          <a:extLst>
            <a:ext uri="{FF2B5EF4-FFF2-40B4-BE49-F238E27FC236}">
              <a16:creationId xmlns:a16="http://schemas.microsoft.com/office/drawing/2014/main" id="{109112B5-546F-4158-AE8D-C827C2403F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9273" y="4339179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544989</xdr:colOff>
      <xdr:row>20</xdr:row>
      <xdr:rowOff>3533</xdr:rowOff>
    </xdr:from>
    <xdr:to>
      <xdr:col>24</xdr:col>
      <xdr:colOff>755543</xdr:colOff>
      <xdr:row>20</xdr:row>
      <xdr:rowOff>205494</xdr:rowOff>
    </xdr:to>
    <xdr:pic>
      <xdr:nvPicPr>
        <xdr:cNvPr id="132" name="Graphique 131" descr="Ligne fléchée : pivoter à gauche">
          <a:extLst>
            <a:ext uri="{FF2B5EF4-FFF2-40B4-BE49-F238E27FC236}">
              <a16:creationId xmlns:a16="http://schemas.microsoft.com/office/drawing/2014/main" id="{0444CDB0-B24F-46BC-9538-2425B6E1A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5539" y="4527908"/>
          <a:ext cx="210554" cy="201961"/>
        </a:xfrm>
        <a:prstGeom prst="rect">
          <a:avLst/>
        </a:prstGeom>
      </xdr:spPr>
    </xdr:pic>
    <xdr:clientData/>
  </xdr:twoCellAnchor>
  <xdr:twoCellAnchor editAs="oneCell">
    <xdr:from>
      <xdr:col>24</xdr:col>
      <xdr:colOff>542331</xdr:colOff>
      <xdr:row>20</xdr:row>
      <xdr:rowOff>216848</xdr:rowOff>
    </xdr:from>
    <xdr:to>
      <xdr:col>24</xdr:col>
      <xdr:colOff>752885</xdr:colOff>
      <xdr:row>21</xdr:row>
      <xdr:rowOff>206822</xdr:rowOff>
    </xdr:to>
    <xdr:pic>
      <xdr:nvPicPr>
        <xdr:cNvPr id="133" name="Graphique 132" descr="Ligne fléchée : pivoter à gauche">
          <a:extLst>
            <a:ext uri="{FF2B5EF4-FFF2-40B4-BE49-F238E27FC236}">
              <a16:creationId xmlns:a16="http://schemas.microsoft.com/office/drawing/2014/main" id="{AD854170-0B75-449B-A211-4195B55E54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2881" y="4741223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534135</xdr:colOff>
      <xdr:row>21</xdr:row>
      <xdr:rowOff>186502</xdr:rowOff>
    </xdr:from>
    <xdr:to>
      <xdr:col>24</xdr:col>
      <xdr:colOff>744689</xdr:colOff>
      <xdr:row>22</xdr:row>
      <xdr:rowOff>176476</xdr:rowOff>
    </xdr:to>
    <xdr:pic>
      <xdr:nvPicPr>
        <xdr:cNvPr id="134" name="Graphique 133" descr="Ligne fléchée : pivoter à gauche">
          <a:extLst>
            <a:ext uri="{FF2B5EF4-FFF2-40B4-BE49-F238E27FC236}">
              <a16:creationId xmlns:a16="http://schemas.microsoft.com/office/drawing/2014/main" id="{C8F251D8-758D-48C7-BC85-F4A607F56C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64685" y="4929952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542552</xdr:colOff>
      <xdr:row>22</xdr:row>
      <xdr:rowOff>200456</xdr:rowOff>
    </xdr:from>
    <xdr:to>
      <xdr:col>24</xdr:col>
      <xdr:colOff>753106</xdr:colOff>
      <xdr:row>23</xdr:row>
      <xdr:rowOff>190431</xdr:rowOff>
    </xdr:to>
    <xdr:pic>
      <xdr:nvPicPr>
        <xdr:cNvPr id="135" name="Graphique 134" descr="Ligne fléchée : pivoter à gauche">
          <a:extLst>
            <a:ext uri="{FF2B5EF4-FFF2-40B4-BE49-F238E27FC236}">
              <a16:creationId xmlns:a16="http://schemas.microsoft.com/office/drawing/2014/main" id="{3708D07D-A3A4-4A50-89A0-EBCBD0AB17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3102" y="5162981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528819</xdr:colOff>
      <xdr:row>23</xdr:row>
      <xdr:rowOff>197798</xdr:rowOff>
    </xdr:from>
    <xdr:to>
      <xdr:col>24</xdr:col>
      <xdr:colOff>739373</xdr:colOff>
      <xdr:row>24</xdr:row>
      <xdr:rowOff>187772</xdr:rowOff>
    </xdr:to>
    <xdr:pic>
      <xdr:nvPicPr>
        <xdr:cNvPr id="136" name="Graphique 135" descr="Ligne fléchée : pivoter à gauche">
          <a:extLst>
            <a:ext uri="{FF2B5EF4-FFF2-40B4-BE49-F238E27FC236}">
              <a16:creationId xmlns:a16="http://schemas.microsoft.com/office/drawing/2014/main" id="{7B4B0F5E-C25F-400F-B1CD-3C16AF17E7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59369" y="537939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542774</xdr:colOff>
      <xdr:row>26</xdr:row>
      <xdr:rowOff>217291</xdr:rowOff>
    </xdr:from>
    <xdr:to>
      <xdr:col>24</xdr:col>
      <xdr:colOff>753328</xdr:colOff>
      <xdr:row>27</xdr:row>
      <xdr:rowOff>207266</xdr:rowOff>
    </xdr:to>
    <xdr:pic>
      <xdr:nvPicPr>
        <xdr:cNvPr id="137" name="Graphique 136" descr="Ligne fléchée : pivoter à gauche">
          <a:extLst>
            <a:ext uri="{FF2B5EF4-FFF2-40B4-BE49-F238E27FC236}">
              <a16:creationId xmlns:a16="http://schemas.microsoft.com/office/drawing/2014/main" id="{20F150C4-67A1-4735-A4AC-492C414A37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3324" y="561796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547040</xdr:colOff>
      <xdr:row>8</xdr:row>
      <xdr:rowOff>14074</xdr:rowOff>
    </xdr:from>
    <xdr:to>
      <xdr:col>24</xdr:col>
      <xdr:colOff>757594</xdr:colOff>
      <xdr:row>9</xdr:row>
      <xdr:rowOff>5200</xdr:rowOff>
    </xdr:to>
    <xdr:pic macro="[0]!REPORT01">
      <xdr:nvPicPr>
        <xdr:cNvPr id="138" name="Graphique 137" descr="Ligne fléchée : pivoter à gauche">
          <a:extLst>
            <a:ext uri="{FF2B5EF4-FFF2-40B4-BE49-F238E27FC236}">
              <a16:creationId xmlns:a16="http://schemas.microsoft.com/office/drawing/2014/main" id="{8252BD75-19D2-4FA1-8FA3-17DD4EDC4C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7590" y="1909549"/>
          <a:ext cx="210554" cy="210201"/>
        </a:xfrm>
        <a:prstGeom prst="rect">
          <a:avLst/>
        </a:prstGeom>
      </xdr:spPr>
    </xdr:pic>
    <xdr:clientData/>
  </xdr:twoCellAnchor>
  <xdr:twoCellAnchor>
    <xdr:from>
      <xdr:col>24</xdr:col>
      <xdr:colOff>454260</xdr:colOff>
      <xdr:row>24</xdr:row>
      <xdr:rowOff>212291</xdr:rowOff>
    </xdr:from>
    <xdr:to>
      <xdr:col>24</xdr:col>
      <xdr:colOff>884542</xdr:colOff>
      <xdr:row>26</xdr:row>
      <xdr:rowOff>17745</xdr:rowOff>
    </xdr:to>
    <xdr:sp macro="" textlink="">
      <xdr:nvSpPr>
        <xdr:cNvPr id="142" name="Rectangle 141">
          <a:extLst>
            <a:ext uri="{FF2B5EF4-FFF2-40B4-BE49-F238E27FC236}">
              <a16:creationId xmlns:a16="http://schemas.microsoft.com/office/drawing/2014/main" id="{EBCD59A6-0ED6-4917-A3E8-03B58F6E27C2}"/>
            </a:ext>
          </a:extLst>
        </xdr:cNvPr>
        <xdr:cNvSpPr/>
      </xdr:nvSpPr>
      <xdr:spPr>
        <a:xfrm>
          <a:off x="16281783" y="5593471"/>
          <a:ext cx="430282" cy="24164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453191</xdr:colOff>
      <xdr:row>26</xdr:row>
      <xdr:rowOff>10932</xdr:rowOff>
    </xdr:from>
    <xdr:to>
      <xdr:col>24</xdr:col>
      <xdr:colOff>883473</xdr:colOff>
      <xdr:row>27</xdr:row>
      <xdr:rowOff>34481</xdr:rowOff>
    </xdr:to>
    <xdr:sp macro="" textlink="">
      <xdr:nvSpPr>
        <xdr:cNvPr id="141" name="Rectangle 140">
          <a:extLst>
            <a:ext uri="{FF2B5EF4-FFF2-40B4-BE49-F238E27FC236}">
              <a16:creationId xmlns:a16="http://schemas.microsoft.com/office/drawing/2014/main" id="{211EDF69-DA09-49C4-B82A-D736A860A511}"/>
            </a:ext>
          </a:extLst>
        </xdr:cNvPr>
        <xdr:cNvSpPr/>
      </xdr:nvSpPr>
      <xdr:spPr>
        <a:xfrm>
          <a:off x="16280714" y="5828303"/>
          <a:ext cx="430282" cy="24164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456608</xdr:colOff>
      <xdr:row>26</xdr:row>
      <xdr:rowOff>214941</xdr:rowOff>
    </xdr:from>
    <xdr:to>
      <xdr:col>25</xdr:col>
      <xdr:colOff>1154</xdr:colOff>
      <xdr:row>28</xdr:row>
      <xdr:rowOff>9683</xdr:rowOff>
    </xdr:to>
    <xdr:sp macro="" textlink="">
      <xdr:nvSpPr>
        <xdr:cNvPr id="120" name="Rectangle 119">
          <a:extLst>
            <a:ext uri="{FF2B5EF4-FFF2-40B4-BE49-F238E27FC236}">
              <a16:creationId xmlns:a16="http://schemas.microsoft.com/office/drawing/2014/main" id="{A394B638-CDEC-4589-8F63-CA81F8D92718}"/>
            </a:ext>
          </a:extLst>
        </xdr:cNvPr>
        <xdr:cNvSpPr/>
      </xdr:nvSpPr>
      <xdr:spPr>
        <a:xfrm>
          <a:off x="16284131" y="6032312"/>
          <a:ext cx="430282" cy="230934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 editAs="oneCell">
    <xdr:from>
      <xdr:col>24</xdr:col>
      <xdr:colOff>531846</xdr:colOff>
      <xdr:row>25</xdr:row>
      <xdr:rowOff>24924</xdr:rowOff>
    </xdr:from>
    <xdr:to>
      <xdr:col>24</xdr:col>
      <xdr:colOff>742400</xdr:colOff>
      <xdr:row>26</xdr:row>
      <xdr:rowOff>14899</xdr:rowOff>
    </xdr:to>
    <xdr:pic>
      <xdr:nvPicPr>
        <xdr:cNvPr id="143" name="Graphique 142" descr="Ligne fléchée : pivoter à gauche">
          <a:extLst>
            <a:ext uri="{FF2B5EF4-FFF2-40B4-BE49-F238E27FC236}">
              <a16:creationId xmlns:a16="http://schemas.microsoft.com/office/drawing/2014/main" id="{CB4092D9-ED96-43CA-996B-90111C39D2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59369" y="5624200"/>
          <a:ext cx="210554" cy="208070"/>
        </a:xfrm>
        <a:prstGeom prst="rect">
          <a:avLst/>
        </a:prstGeom>
      </xdr:spPr>
    </xdr:pic>
    <xdr:clientData/>
  </xdr:twoCellAnchor>
  <xdr:twoCellAnchor editAs="oneCell">
    <xdr:from>
      <xdr:col>24</xdr:col>
      <xdr:colOff>546267</xdr:colOff>
      <xdr:row>26</xdr:row>
      <xdr:rowOff>8189</xdr:rowOff>
    </xdr:from>
    <xdr:to>
      <xdr:col>24</xdr:col>
      <xdr:colOff>756821</xdr:colOff>
      <xdr:row>27</xdr:row>
      <xdr:rowOff>359</xdr:rowOff>
    </xdr:to>
    <xdr:pic>
      <xdr:nvPicPr>
        <xdr:cNvPr id="144" name="Graphique 143" descr="Ligne fléchée : pivoter à gauche">
          <a:extLst>
            <a:ext uri="{FF2B5EF4-FFF2-40B4-BE49-F238E27FC236}">
              <a16:creationId xmlns:a16="http://schemas.microsoft.com/office/drawing/2014/main" id="{70393B4E-781C-4A76-B514-2489F9F1FE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3790" y="5825560"/>
          <a:ext cx="210554" cy="208070"/>
        </a:xfrm>
        <a:prstGeom prst="rect">
          <a:avLst/>
        </a:prstGeom>
      </xdr:spPr>
    </xdr:pic>
    <xdr:clientData/>
  </xdr:twoCellAnchor>
  <xdr:twoCellAnchor editAs="oneCell">
    <xdr:from>
      <xdr:col>24</xdr:col>
      <xdr:colOff>556237</xdr:colOff>
      <xdr:row>27</xdr:row>
      <xdr:rowOff>4806</xdr:rowOff>
    </xdr:from>
    <xdr:to>
      <xdr:col>24</xdr:col>
      <xdr:colOff>766791</xdr:colOff>
      <xdr:row>27</xdr:row>
      <xdr:rowOff>212876</xdr:rowOff>
    </xdr:to>
    <xdr:pic>
      <xdr:nvPicPr>
        <xdr:cNvPr id="145" name="Graphique 144" descr="Ligne fléchée : pivoter à gauche">
          <a:extLst>
            <a:ext uri="{FF2B5EF4-FFF2-40B4-BE49-F238E27FC236}">
              <a16:creationId xmlns:a16="http://schemas.microsoft.com/office/drawing/2014/main" id="{0224B1C9-C651-41B1-9FF9-121A2BBDC0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3760" y="6040273"/>
          <a:ext cx="210554" cy="2080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7" name="Rectangle : avec coins supérieurs arrondis 6">
          <a:extLst>
            <a:ext uri="{FF2B5EF4-FFF2-40B4-BE49-F238E27FC236}">
              <a16:creationId xmlns:a16="http://schemas.microsoft.com/office/drawing/2014/main" id="{E726F97A-9FE7-422A-B91F-DCDF28C0F83C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49</xdr:row>
      <xdr:rowOff>129802</xdr:rowOff>
    </xdr:from>
    <xdr:to>
      <xdr:col>2</xdr:col>
      <xdr:colOff>160814</xdr:colOff>
      <xdr:row>57</xdr:row>
      <xdr:rowOff>142171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6FB36155-35FA-4A42-8DFA-2C32469451C0}"/>
            </a:ext>
          </a:extLst>
        </xdr:cNvPr>
        <xdr:cNvSpPr txBox="1"/>
      </xdr:nvSpPr>
      <xdr:spPr>
        <a:xfrm rot="16200000">
          <a:off x="-154872" y="1189466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28022</xdr:colOff>
      <xdr:row>38</xdr:row>
      <xdr:rowOff>182671</xdr:rowOff>
    </xdr:from>
    <xdr:to>
      <xdr:col>2</xdr:col>
      <xdr:colOff>151725</xdr:colOff>
      <xdr:row>49</xdr:row>
      <xdr:rowOff>68122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1A3C713-DBFF-4FA5-8D2C-21036AE27FE1}"/>
            </a:ext>
          </a:extLst>
        </xdr:cNvPr>
        <xdr:cNvSpPr txBox="1"/>
      </xdr:nvSpPr>
      <xdr:spPr>
        <a:xfrm rot="16200000">
          <a:off x="-510077" y="972189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D2989EFA-9EFC-404E-8B18-5473A07CB6C9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5420FE59-C260-490F-B4AE-8874BD565EEC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1971A3E5-A245-4214-B8BF-BA28B4A308F8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1EE0A6EF-4AB8-4BB9-AF03-650B045BB65D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14" name="ZoneTexte 13">
          <a:extLst>
            <a:ext uri="{FF2B5EF4-FFF2-40B4-BE49-F238E27FC236}">
              <a16:creationId xmlns:a16="http://schemas.microsoft.com/office/drawing/2014/main" id="{DF7EB876-0086-45D6-B640-C8EB218C8D77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28</xdr:row>
      <xdr:rowOff>15251</xdr:rowOff>
    </xdr:from>
    <xdr:to>
      <xdr:col>2</xdr:col>
      <xdr:colOff>111332</xdr:colOff>
      <xdr:row>36</xdr:row>
      <xdr:rowOff>88624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FAC4F64-1128-40FB-985F-CD4FE169A46C}"/>
            </a:ext>
          </a:extLst>
        </xdr:cNvPr>
        <xdr:cNvSpPr txBox="1"/>
      </xdr:nvSpPr>
      <xdr:spPr>
        <a:xfrm rot="16200000">
          <a:off x="-191560" y="709140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68003125-F6A7-4437-B8A9-C96FCA091238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9BF8B3BD-71CC-4851-B767-988DF5973CC6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B587EEAC-380B-4206-B123-4C2A94A0EE21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77C61AE7-B0CF-4D19-B8A6-D05D573922DB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5399772F-435B-4A03-B336-221DD4AF405B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528D136F-2124-4616-90BF-CB79B276B76D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B9EAAB75-E2BC-4497-A6EE-C489F849FEAE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0666EAE9-BA97-4ED6-8AE7-FA6198352934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A943881D-9244-466B-9E59-3710942EF21E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B2B38E5B-FA11-4ED4-B280-526916250B48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BEEC52B9-AC35-4998-AFF0-1ABD914C7835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04806273-21BA-455F-88FE-186940EEA2C4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CF81BEFD-9A5A-48A7-87B6-99846F282195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44953A2D-9D4F-403D-90B3-1A7C4F3B685F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4FADC139-AFF6-44D9-A844-551B5517BE9B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2B5724FA-96F1-47FA-86BE-958D9D0E6B2F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C61E588B-4A75-4CAA-8839-0612C87EB46E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16C24E94-D809-4EC4-A909-390D0FD2C53E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34" name="Rectangle : avec coins supérieurs arrondis 33">
          <a:extLst>
            <a:ext uri="{FF2B5EF4-FFF2-40B4-BE49-F238E27FC236}">
              <a16:creationId xmlns:a16="http://schemas.microsoft.com/office/drawing/2014/main" id="{92CE2DEC-EE76-475B-B5B7-0AD9D67AD99F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5" name="Rectangle : avec coins supérieurs arrondis 34">
          <a:extLst>
            <a:ext uri="{FF2B5EF4-FFF2-40B4-BE49-F238E27FC236}">
              <a16:creationId xmlns:a16="http://schemas.microsoft.com/office/drawing/2014/main" id="{64E7186C-62C6-4664-8CA3-CD81D8113C9E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6" name="Rectangle : avec coins supérieurs arrondis 35">
          <a:extLst>
            <a:ext uri="{FF2B5EF4-FFF2-40B4-BE49-F238E27FC236}">
              <a16:creationId xmlns:a16="http://schemas.microsoft.com/office/drawing/2014/main" id="{B829B587-2F8E-4D31-BB2F-A24A6A802B72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7" name="Rectangle : avec coins supérieurs arrondis 36">
          <a:extLst>
            <a:ext uri="{FF2B5EF4-FFF2-40B4-BE49-F238E27FC236}">
              <a16:creationId xmlns:a16="http://schemas.microsoft.com/office/drawing/2014/main" id="{3BF47AC1-48B8-48FB-BB03-8BEB3224605F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8" name="Rectangle : avec coins supérieurs arrondis 37">
          <a:extLst>
            <a:ext uri="{FF2B5EF4-FFF2-40B4-BE49-F238E27FC236}">
              <a16:creationId xmlns:a16="http://schemas.microsoft.com/office/drawing/2014/main" id="{D84EFDB0-3381-4191-814F-AB52A17B5BF2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9" name="Rectangle : avec coins supérieurs arrondis 38">
          <a:extLst>
            <a:ext uri="{FF2B5EF4-FFF2-40B4-BE49-F238E27FC236}">
              <a16:creationId xmlns:a16="http://schemas.microsoft.com/office/drawing/2014/main" id="{F213EACF-F391-4351-92B3-A9F9C2A36611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57" name="Rectangle : avec coins supérieurs arrondis 5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6EE0861-776C-4A08-8EE5-EE1824788DC6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58" name="Rectangle 57">
          <a:extLst>
            <a:ext uri="{FF2B5EF4-FFF2-40B4-BE49-F238E27FC236}">
              <a16:creationId xmlns:a16="http://schemas.microsoft.com/office/drawing/2014/main" id="{6B6FF554-5F08-432D-BCB1-34D983DC5690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59" name="Rectangle 58">
          <a:extLst>
            <a:ext uri="{FF2B5EF4-FFF2-40B4-BE49-F238E27FC236}">
              <a16:creationId xmlns:a16="http://schemas.microsoft.com/office/drawing/2014/main" id="{5949D7CF-D2A3-4051-AA1C-89F12CBB3DD8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60" name="Rectangle 59">
          <a:extLst>
            <a:ext uri="{FF2B5EF4-FFF2-40B4-BE49-F238E27FC236}">
              <a16:creationId xmlns:a16="http://schemas.microsoft.com/office/drawing/2014/main" id="{A56AA1D8-0766-45AE-8456-0B9A354E4357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BF207358-1802-4D09-920C-B83BADAB006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TRANSFERT01" textlink="">
      <xdr:nvSpPr>
        <xdr:cNvPr id="62" name="ZoneTexte 61">
          <a:extLst>
            <a:ext uri="{FF2B5EF4-FFF2-40B4-BE49-F238E27FC236}">
              <a16:creationId xmlns:a16="http://schemas.microsoft.com/office/drawing/2014/main" id="{0F8E0DD6-B022-46A2-8530-83C7B4BC2467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MAJ</a:t>
          </a: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63" name="Rectangle 62">
          <a:extLst>
            <a:ext uri="{FF2B5EF4-FFF2-40B4-BE49-F238E27FC236}">
              <a16:creationId xmlns:a16="http://schemas.microsoft.com/office/drawing/2014/main" id="{05B60D1B-96F9-4998-B218-46014F208E78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4" name="Rectangle 63">
          <a:extLst>
            <a:ext uri="{FF2B5EF4-FFF2-40B4-BE49-F238E27FC236}">
              <a16:creationId xmlns:a16="http://schemas.microsoft.com/office/drawing/2014/main" id="{E51C69EE-8AA4-4BCC-87AD-2969692C093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65" name="Rectangle 64">
          <a:extLst>
            <a:ext uri="{FF2B5EF4-FFF2-40B4-BE49-F238E27FC236}">
              <a16:creationId xmlns:a16="http://schemas.microsoft.com/office/drawing/2014/main" id="{AFC994F6-3C1E-48B2-A53F-6464D209A756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6" name="Rectangle 65">
          <a:extLst>
            <a:ext uri="{FF2B5EF4-FFF2-40B4-BE49-F238E27FC236}">
              <a16:creationId xmlns:a16="http://schemas.microsoft.com/office/drawing/2014/main" id="{0D37CF66-4095-4FAC-8A03-CCA8F1451A8B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67" name="Rectangle 66">
          <a:extLst>
            <a:ext uri="{FF2B5EF4-FFF2-40B4-BE49-F238E27FC236}">
              <a16:creationId xmlns:a16="http://schemas.microsoft.com/office/drawing/2014/main" id="{812808E0-E65C-4F59-B356-7DA7091DA6F2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8" name="Rectangle 67">
          <a:extLst>
            <a:ext uri="{FF2B5EF4-FFF2-40B4-BE49-F238E27FC236}">
              <a16:creationId xmlns:a16="http://schemas.microsoft.com/office/drawing/2014/main" id="{3B1E08EF-79DE-46DE-8534-3A07E62C4E8F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69" name="Rectangle 68">
          <a:extLst>
            <a:ext uri="{FF2B5EF4-FFF2-40B4-BE49-F238E27FC236}">
              <a16:creationId xmlns:a16="http://schemas.microsoft.com/office/drawing/2014/main" id="{E7484387-F485-4C73-9F3D-283349D8B70D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0" name="Rectangle 69">
          <a:extLst>
            <a:ext uri="{FF2B5EF4-FFF2-40B4-BE49-F238E27FC236}">
              <a16:creationId xmlns:a16="http://schemas.microsoft.com/office/drawing/2014/main" id="{F1671295-F7E1-4D14-8A85-9F85578DC952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71" name="Rectangle 70">
          <a:extLst>
            <a:ext uri="{FF2B5EF4-FFF2-40B4-BE49-F238E27FC236}">
              <a16:creationId xmlns:a16="http://schemas.microsoft.com/office/drawing/2014/main" id="{E262967F-B2F5-4614-AF14-05593501FBE1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id="{300289CA-840C-4A5F-9CD3-91A9CBECAE28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73" name="Rectangle 72">
          <a:extLst>
            <a:ext uri="{FF2B5EF4-FFF2-40B4-BE49-F238E27FC236}">
              <a16:creationId xmlns:a16="http://schemas.microsoft.com/office/drawing/2014/main" id="{E7CB8357-10A0-41D3-9369-1857E4FFD856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4" name="Rectangle 73">
          <a:extLst>
            <a:ext uri="{FF2B5EF4-FFF2-40B4-BE49-F238E27FC236}">
              <a16:creationId xmlns:a16="http://schemas.microsoft.com/office/drawing/2014/main" id="{6EEB2995-A9A7-4CC2-B7E1-CDB5EBE9016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75" name="Rectangle : avec coins supérieurs arrondis 74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4807BD9-48A0-44A7-9939-C6AB9DA86865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76" name="Rectangle : avec coins supérieurs arrondis 75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6B21AA3-F023-46A7-B274-2A33C41AF9E8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77" name="Rectangle : avec coins supérieurs arrondis 7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826B6B4-5C5D-41EB-BA86-6A2F15B996A0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78" name="Rectangle : avec coins supérieurs arrondis 77">
          <a:extLst>
            <a:ext uri="{FF2B5EF4-FFF2-40B4-BE49-F238E27FC236}">
              <a16:creationId xmlns:a16="http://schemas.microsoft.com/office/drawing/2014/main" id="{EE5C6599-2337-46BC-94D1-420152F7B85C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79" name="Rectangle : avec coins supérieurs arrondis 78">
          <a:extLst>
            <a:ext uri="{FF2B5EF4-FFF2-40B4-BE49-F238E27FC236}">
              <a16:creationId xmlns:a16="http://schemas.microsoft.com/office/drawing/2014/main" id="{A64E7A62-C5C5-4F1A-9B1B-F67C5F371127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80" name="Rectangle : avec coins supérieurs arrondis 79">
          <a:extLst>
            <a:ext uri="{FF2B5EF4-FFF2-40B4-BE49-F238E27FC236}">
              <a16:creationId xmlns:a16="http://schemas.microsoft.com/office/drawing/2014/main" id="{B631C6F4-4BBD-4A87-AF71-7718ECD2CC2B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81" name="Rectangle : avec coins supérieurs arrondis 80">
          <a:extLst>
            <a:ext uri="{FF2B5EF4-FFF2-40B4-BE49-F238E27FC236}">
              <a16:creationId xmlns:a16="http://schemas.microsoft.com/office/drawing/2014/main" id="{4796EB9C-5A66-42D8-A30A-C9A907F27480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82" name="Rectangle : avec coins supérieurs arrondis 81">
          <a:extLst>
            <a:ext uri="{FF2B5EF4-FFF2-40B4-BE49-F238E27FC236}">
              <a16:creationId xmlns:a16="http://schemas.microsoft.com/office/drawing/2014/main" id="{2B5E439A-D21A-4CB6-9CCE-37C94D4D51DB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83" name="Rectangle : avec coins supérieurs arrondis 82">
          <a:extLst>
            <a:ext uri="{FF2B5EF4-FFF2-40B4-BE49-F238E27FC236}">
              <a16:creationId xmlns:a16="http://schemas.microsoft.com/office/drawing/2014/main" id="{7228E64B-67EB-4A58-BA36-0D0A800F1250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84" name="Rectangle : avec coins supérieurs arrondis 83">
          <a:extLst>
            <a:ext uri="{FF2B5EF4-FFF2-40B4-BE49-F238E27FC236}">
              <a16:creationId xmlns:a16="http://schemas.microsoft.com/office/drawing/2014/main" id="{47315317-121A-4CAF-B0F3-6EC09EDF6D50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24</xdr:col>
      <xdr:colOff>458137</xdr:colOff>
      <xdr:row>8</xdr:row>
      <xdr:rowOff>4503</xdr:rowOff>
    </xdr:from>
    <xdr:to>
      <xdr:col>25</xdr:col>
      <xdr:colOff>3035</xdr:colOff>
      <xdr:row>9</xdr:row>
      <xdr:rowOff>4504</xdr:rowOff>
    </xdr:to>
    <xdr:sp macro="" textlink="">
      <xdr:nvSpPr>
        <xdr:cNvPr id="96" name="Rectangle 95">
          <a:extLst>
            <a:ext uri="{FF2B5EF4-FFF2-40B4-BE49-F238E27FC236}">
              <a16:creationId xmlns:a16="http://schemas.microsoft.com/office/drawing/2014/main" id="{56FBE4C4-B2D4-4CE7-B220-8DFBC93597C5}"/>
            </a:ext>
          </a:extLst>
        </xdr:cNvPr>
        <xdr:cNvSpPr/>
      </xdr:nvSpPr>
      <xdr:spPr>
        <a:xfrm>
          <a:off x="16288687" y="189997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  </a:t>
          </a:r>
          <a:endParaRPr lang="fr-FR" sz="1100" b="1"/>
        </a:p>
      </xdr:txBody>
    </xdr:sp>
    <xdr:clientData/>
  </xdr:twoCellAnchor>
  <xdr:twoCellAnchor>
    <xdr:from>
      <xdr:col>24</xdr:col>
      <xdr:colOff>458047</xdr:colOff>
      <xdr:row>9</xdr:row>
      <xdr:rowOff>6508</xdr:rowOff>
    </xdr:from>
    <xdr:to>
      <xdr:col>25</xdr:col>
      <xdr:colOff>2945</xdr:colOff>
      <xdr:row>10</xdr:row>
      <xdr:rowOff>6509</xdr:rowOff>
    </xdr:to>
    <xdr:sp macro="" textlink="">
      <xdr:nvSpPr>
        <xdr:cNvPr id="97" name="Rectangle 96">
          <a:extLst>
            <a:ext uri="{FF2B5EF4-FFF2-40B4-BE49-F238E27FC236}">
              <a16:creationId xmlns:a16="http://schemas.microsoft.com/office/drawing/2014/main" id="{4A43FA8E-8535-4CAA-AB85-F73D8B8489DA}"/>
            </a:ext>
          </a:extLst>
        </xdr:cNvPr>
        <xdr:cNvSpPr/>
      </xdr:nvSpPr>
      <xdr:spPr>
        <a:xfrm>
          <a:off x="16288597" y="212105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454881</xdr:colOff>
      <xdr:row>10</xdr:row>
      <xdr:rowOff>11611</xdr:rowOff>
    </xdr:from>
    <xdr:to>
      <xdr:col>24</xdr:col>
      <xdr:colOff>884751</xdr:colOff>
      <xdr:row>11</xdr:row>
      <xdr:rowOff>11612</xdr:rowOff>
    </xdr:to>
    <xdr:sp macro="" textlink="">
      <xdr:nvSpPr>
        <xdr:cNvPr id="98" name="Rectangle 97">
          <a:extLst>
            <a:ext uri="{FF2B5EF4-FFF2-40B4-BE49-F238E27FC236}">
              <a16:creationId xmlns:a16="http://schemas.microsoft.com/office/drawing/2014/main" id="{F8B897EA-6762-4397-897B-F4632FAD9805}"/>
            </a:ext>
          </a:extLst>
        </xdr:cNvPr>
        <xdr:cNvSpPr/>
      </xdr:nvSpPr>
      <xdr:spPr>
        <a:xfrm>
          <a:off x="16285431" y="2345236"/>
          <a:ext cx="429870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458009</xdr:colOff>
      <xdr:row>11</xdr:row>
      <xdr:rowOff>11185</xdr:rowOff>
    </xdr:from>
    <xdr:to>
      <xdr:col>25</xdr:col>
      <xdr:colOff>2907</xdr:colOff>
      <xdr:row>12</xdr:row>
      <xdr:rowOff>11185</xdr:rowOff>
    </xdr:to>
    <xdr:sp macro="" textlink="">
      <xdr:nvSpPr>
        <xdr:cNvPr id="99" name="Rectangle 98">
          <a:extLst>
            <a:ext uri="{FF2B5EF4-FFF2-40B4-BE49-F238E27FC236}">
              <a16:creationId xmlns:a16="http://schemas.microsoft.com/office/drawing/2014/main" id="{12571FFE-1DFE-4848-A540-DF49C551047F}"/>
            </a:ext>
          </a:extLst>
        </xdr:cNvPr>
        <xdr:cNvSpPr/>
      </xdr:nvSpPr>
      <xdr:spPr>
        <a:xfrm>
          <a:off x="16288559" y="2563885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457582</xdr:colOff>
      <xdr:row>12</xdr:row>
      <xdr:rowOff>10758</xdr:rowOff>
    </xdr:from>
    <xdr:to>
      <xdr:col>25</xdr:col>
      <xdr:colOff>2480</xdr:colOff>
      <xdr:row>13</xdr:row>
      <xdr:rowOff>10759</xdr:rowOff>
    </xdr:to>
    <xdr:sp macro="" textlink="">
      <xdr:nvSpPr>
        <xdr:cNvPr id="100" name="Rectangle 99">
          <a:extLst>
            <a:ext uri="{FF2B5EF4-FFF2-40B4-BE49-F238E27FC236}">
              <a16:creationId xmlns:a16="http://schemas.microsoft.com/office/drawing/2014/main" id="{945C871D-0ACD-4E36-BE7A-AF81DBCC1513}"/>
            </a:ext>
          </a:extLst>
        </xdr:cNvPr>
        <xdr:cNvSpPr/>
      </xdr:nvSpPr>
      <xdr:spPr>
        <a:xfrm>
          <a:off x="16288132" y="278253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457156</xdr:colOff>
      <xdr:row>13</xdr:row>
      <xdr:rowOff>17440</xdr:rowOff>
    </xdr:from>
    <xdr:to>
      <xdr:col>25</xdr:col>
      <xdr:colOff>2054</xdr:colOff>
      <xdr:row>14</xdr:row>
      <xdr:rowOff>17440</xdr:rowOff>
    </xdr:to>
    <xdr:sp macro="" textlink="">
      <xdr:nvSpPr>
        <xdr:cNvPr id="101" name="Rectangle 100">
          <a:extLst>
            <a:ext uri="{FF2B5EF4-FFF2-40B4-BE49-F238E27FC236}">
              <a16:creationId xmlns:a16="http://schemas.microsoft.com/office/drawing/2014/main" id="{22028E4F-9B5D-4D5C-BFDE-8523204A985F}"/>
            </a:ext>
          </a:extLst>
        </xdr:cNvPr>
        <xdr:cNvSpPr/>
      </xdr:nvSpPr>
      <xdr:spPr>
        <a:xfrm>
          <a:off x="16287706" y="3008290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456730</xdr:colOff>
      <xdr:row>14</xdr:row>
      <xdr:rowOff>13459</xdr:rowOff>
    </xdr:from>
    <xdr:to>
      <xdr:col>25</xdr:col>
      <xdr:colOff>1628</xdr:colOff>
      <xdr:row>15</xdr:row>
      <xdr:rowOff>13460</xdr:rowOff>
    </xdr:to>
    <xdr:sp macro="" textlink="">
      <xdr:nvSpPr>
        <xdr:cNvPr id="102" name="Rectangle 101">
          <a:extLst>
            <a:ext uri="{FF2B5EF4-FFF2-40B4-BE49-F238E27FC236}">
              <a16:creationId xmlns:a16="http://schemas.microsoft.com/office/drawing/2014/main" id="{553AF244-3E8A-4184-BEEA-5B0C5EDFCE1E}"/>
            </a:ext>
          </a:extLst>
        </xdr:cNvPr>
        <xdr:cNvSpPr/>
      </xdr:nvSpPr>
      <xdr:spPr>
        <a:xfrm>
          <a:off x="16287280" y="322338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459857</xdr:colOff>
      <xdr:row>15</xdr:row>
      <xdr:rowOff>9479</xdr:rowOff>
    </xdr:from>
    <xdr:to>
      <xdr:col>25</xdr:col>
      <xdr:colOff>4755</xdr:colOff>
      <xdr:row>16</xdr:row>
      <xdr:rowOff>9479</xdr:rowOff>
    </xdr:to>
    <xdr:sp macro="" textlink="">
      <xdr:nvSpPr>
        <xdr:cNvPr id="103" name="Rectangle 102">
          <a:extLst>
            <a:ext uri="{FF2B5EF4-FFF2-40B4-BE49-F238E27FC236}">
              <a16:creationId xmlns:a16="http://schemas.microsoft.com/office/drawing/2014/main" id="{E698880C-2977-4C6E-A0D4-D9DB80FD926D}"/>
            </a:ext>
          </a:extLst>
        </xdr:cNvPr>
        <xdr:cNvSpPr/>
      </xdr:nvSpPr>
      <xdr:spPr>
        <a:xfrm>
          <a:off x="16290407" y="3438479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459431</xdr:colOff>
      <xdr:row>16</xdr:row>
      <xdr:rowOff>5498</xdr:rowOff>
    </xdr:from>
    <xdr:to>
      <xdr:col>25</xdr:col>
      <xdr:colOff>4329</xdr:colOff>
      <xdr:row>17</xdr:row>
      <xdr:rowOff>5499</xdr:rowOff>
    </xdr:to>
    <xdr:sp macro="" textlink="">
      <xdr:nvSpPr>
        <xdr:cNvPr id="104" name="Rectangle 103">
          <a:extLst>
            <a:ext uri="{FF2B5EF4-FFF2-40B4-BE49-F238E27FC236}">
              <a16:creationId xmlns:a16="http://schemas.microsoft.com/office/drawing/2014/main" id="{D8CF3123-9DCE-42F1-82B8-062E2B1A69BA}"/>
            </a:ext>
          </a:extLst>
        </xdr:cNvPr>
        <xdr:cNvSpPr/>
      </xdr:nvSpPr>
      <xdr:spPr>
        <a:xfrm>
          <a:off x="16289981" y="365357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459004</xdr:colOff>
      <xdr:row>17</xdr:row>
      <xdr:rowOff>8626</xdr:rowOff>
    </xdr:from>
    <xdr:to>
      <xdr:col>25</xdr:col>
      <xdr:colOff>3902</xdr:colOff>
      <xdr:row>18</xdr:row>
      <xdr:rowOff>8626</xdr:rowOff>
    </xdr:to>
    <xdr:sp macro="" textlink="">
      <xdr:nvSpPr>
        <xdr:cNvPr id="105" name="Rectangle 104">
          <a:extLst>
            <a:ext uri="{FF2B5EF4-FFF2-40B4-BE49-F238E27FC236}">
              <a16:creationId xmlns:a16="http://schemas.microsoft.com/office/drawing/2014/main" id="{CE15090B-0339-4070-B505-817476B896E5}"/>
            </a:ext>
          </a:extLst>
        </xdr:cNvPr>
        <xdr:cNvSpPr/>
      </xdr:nvSpPr>
      <xdr:spPr>
        <a:xfrm>
          <a:off x="16289554" y="3875776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458577</xdr:colOff>
      <xdr:row>18</xdr:row>
      <xdr:rowOff>8199</xdr:rowOff>
    </xdr:from>
    <xdr:to>
      <xdr:col>25</xdr:col>
      <xdr:colOff>3475</xdr:colOff>
      <xdr:row>19</xdr:row>
      <xdr:rowOff>8200</xdr:rowOff>
    </xdr:to>
    <xdr:sp macro="" textlink="">
      <xdr:nvSpPr>
        <xdr:cNvPr id="106" name="Rectangle 105">
          <a:extLst>
            <a:ext uri="{FF2B5EF4-FFF2-40B4-BE49-F238E27FC236}">
              <a16:creationId xmlns:a16="http://schemas.microsoft.com/office/drawing/2014/main" id="{C35F20AF-2AB7-4C3D-9C5F-25C87565DF8F}"/>
            </a:ext>
          </a:extLst>
        </xdr:cNvPr>
        <xdr:cNvSpPr/>
      </xdr:nvSpPr>
      <xdr:spPr>
        <a:xfrm>
          <a:off x="16289127" y="409442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459831</xdr:colOff>
      <xdr:row>19</xdr:row>
      <xdr:rowOff>11327</xdr:rowOff>
    </xdr:from>
    <xdr:to>
      <xdr:col>25</xdr:col>
      <xdr:colOff>2620</xdr:colOff>
      <xdr:row>20</xdr:row>
      <xdr:rowOff>11327</xdr:rowOff>
    </xdr:to>
    <xdr:sp macro="" textlink="">
      <xdr:nvSpPr>
        <xdr:cNvPr id="107" name="Rectangle 106">
          <a:extLst>
            <a:ext uri="{FF2B5EF4-FFF2-40B4-BE49-F238E27FC236}">
              <a16:creationId xmlns:a16="http://schemas.microsoft.com/office/drawing/2014/main" id="{4EC35BA7-6D1A-491A-901B-05DE64ACAA2B}"/>
            </a:ext>
          </a:extLst>
        </xdr:cNvPr>
        <xdr:cNvSpPr/>
      </xdr:nvSpPr>
      <xdr:spPr>
        <a:xfrm>
          <a:off x="16290381" y="4316627"/>
          <a:ext cx="428614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458701</xdr:colOff>
      <xdr:row>20</xdr:row>
      <xdr:rowOff>3245</xdr:rowOff>
    </xdr:from>
    <xdr:to>
      <xdr:col>25</xdr:col>
      <xdr:colOff>3247</xdr:colOff>
      <xdr:row>21</xdr:row>
      <xdr:rowOff>3246</xdr:rowOff>
    </xdr:to>
    <xdr:sp macro="" textlink="">
      <xdr:nvSpPr>
        <xdr:cNvPr id="108" name="Rectangle 107">
          <a:extLst>
            <a:ext uri="{FF2B5EF4-FFF2-40B4-BE49-F238E27FC236}">
              <a16:creationId xmlns:a16="http://schemas.microsoft.com/office/drawing/2014/main" id="{1CCF54F5-A471-411A-B8CF-1061E399867A}"/>
            </a:ext>
          </a:extLst>
        </xdr:cNvPr>
        <xdr:cNvSpPr/>
      </xdr:nvSpPr>
      <xdr:spPr>
        <a:xfrm>
          <a:off x="16289251" y="4527620"/>
          <a:ext cx="430371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459329</xdr:colOff>
      <xdr:row>21</xdr:row>
      <xdr:rowOff>1257</xdr:rowOff>
    </xdr:from>
    <xdr:to>
      <xdr:col>25</xdr:col>
      <xdr:colOff>3875</xdr:colOff>
      <xdr:row>22</xdr:row>
      <xdr:rowOff>1257</xdr:rowOff>
    </xdr:to>
    <xdr:sp macro="" textlink="">
      <xdr:nvSpPr>
        <xdr:cNvPr id="109" name="Rectangle 108">
          <a:extLst>
            <a:ext uri="{FF2B5EF4-FFF2-40B4-BE49-F238E27FC236}">
              <a16:creationId xmlns:a16="http://schemas.microsoft.com/office/drawing/2014/main" id="{A237A888-DE64-4B39-84E6-B1C133CD361A}"/>
            </a:ext>
          </a:extLst>
        </xdr:cNvPr>
        <xdr:cNvSpPr/>
      </xdr:nvSpPr>
      <xdr:spPr>
        <a:xfrm>
          <a:off x="16289879" y="474470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459957</xdr:colOff>
      <xdr:row>21</xdr:row>
      <xdr:rowOff>205992</xdr:rowOff>
    </xdr:from>
    <xdr:to>
      <xdr:col>25</xdr:col>
      <xdr:colOff>4503</xdr:colOff>
      <xdr:row>22</xdr:row>
      <xdr:rowOff>205992</xdr:rowOff>
    </xdr:to>
    <xdr:sp macro="" textlink="">
      <xdr:nvSpPr>
        <xdr:cNvPr id="110" name="Rectangle 109">
          <a:extLst>
            <a:ext uri="{FF2B5EF4-FFF2-40B4-BE49-F238E27FC236}">
              <a16:creationId xmlns:a16="http://schemas.microsoft.com/office/drawing/2014/main" id="{FBE855E6-3180-45CC-B604-564536E2C6FC}"/>
            </a:ext>
          </a:extLst>
        </xdr:cNvPr>
        <xdr:cNvSpPr/>
      </xdr:nvSpPr>
      <xdr:spPr>
        <a:xfrm>
          <a:off x="16290507" y="4949442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457968</xdr:colOff>
      <xdr:row>22</xdr:row>
      <xdr:rowOff>206620</xdr:rowOff>
    </xdr:from>
    <xdr:to>
      <xdr:col>25</xdr:col>
      <xdr:colOff>2514</xdr:colOff>
      <xdr:row>23</xdr:row>
      <xdr:rowOff>206620</xdr:rowOff>
    </xdr:to>
    <xdr:sp macro="" textlink="">
      <xdr:nvSpPr>
        <xdr:cNvPr id="111" name="Rectangle 110">
          <a:extLst>
            <a:ext uri="{FF2B5EF4-FFF2-40B4-BE49-F238E27FC236}">
              <a16:creationId xmlns:a16="http://schemas.microsoft.com/office/drawing/2014/main" id="{46253DA1-8E8D-45B1-8626-357348B945EC}"/>
            </a:ext>
          </a:extLst>
        </xdr:cNvPr>
        <xdr:cNvSpPr/>
      </xdr:nvSpPr>
      <xdr:spPr>
        <a:xfrm>
          <a:off x="16288518" y="5169145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455980</xdr:colOff>
      <xdr:row>23</xdr:row>
      <xdr:rowOff>207247</xdr:rowOff>
    </xdr:from>
    <xdr:to>
      <xdr:col>25</xdr:col>
      <xdr:colOff>526</xdr:colOff>
      <xdr:row>25</xdr:row>
      <xdr:rowOff>12700</xdr:rowOff>
    </xdr:to>
    <xdr:sp macro="" textlink="">
      <xdr:nvSpPr>
        <xdr:cNvPr id="112" name="Rectangle 111">
          <a:extLst>
            <a:ext uri="{FF2B5EF4-FFF2-40B4-BE49-F238E27FC236}">
              <a16:creationId xmlns:a16="http://schemas.microsoft.com/office/drawing/2014/main" id="{D68A77F3-D6A4-45A3-8475-4B445E6F2864}"/>
            </a:ext>
          </a:extLst>
        </xdr:cNvPr>
        <xdr:cNvSpPr/>
      </xdr:nvSpPr>
      <xdr:spPr>
        <a:xfrm>
          <a:off x="16286530" y="5388847"/>
          <a:ext cx="430371" cy="243603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 editAs="oneCell">
    <xdr:from>
      <xdr:col>24</xdr:col>
      <xdr:colOff>558044</xdr:colOff>
      <xdr:row>9</xdr:row>
      <xdr:rowOff>9687</xdr:rowOff>
    </xdr:from>
    <xdr:to>
      <xdr:col>24</xdr:col>
      <xdr:colOff>768598</xdr:colOff>
      <xdr:row>10</xdr:row>
      <xdr:rowOff>812</xdr:rowOff>
    </xdr:to>
    <xdr:pic macro="[0]!MACROREPPORT01">
      <xdr:nvPicPr>
        <xdr:cNvPr id="113" name="Graphique 112" descr="Ligne fléchée : pivoter à gauche">
          <a:extLst>
            <a:ext uri="{FF2B5EF4-FFF2-40B4-BE49-F238E27FC236}">
              <a16:creationId xmlns:a16="http://schemas.microsoft.com/office/drawing/2014/main" id="{4D74DFE2-1CCC-4426-A302-DE523F384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8594" y="2124237"/>
          <a:ext cx="210554" cy="210200"/>
        </a:xfrm>
        <a:prstGeom prst="rect">
          <a:avLst/>
        </a:prstGeom>
      </xdr:spPr>
    </xdr:pic>
    <xdr:clientData/>
  </xdr:twoCellAnchor>
  <xdr:twoCellAnchor editAs="oneCell">
    <xdr:from>
      <xdr:col>24</xdr:col>
      <xdr:colOff>555386</xdr:colOff>
      <xdr:row>10</xdr:row>
      <xdr:rowOff>18104</xdr:rowOff>
    </xdr:from>
    <xdr:to>
      <xdr:col>24</xdr:col>
      <xdr:colOff>765940</xdr:colOff>
      <xdr:row>11</xdr:row>
      <xdr:rowOff>8078</xdr:rowOff>
    </xdr:to>
    <xdr:pic>
      <xdr:nvPicPr>
        <xdr:cNvPr id="114" name="Graphique 113" descr="Ligne fléchée : pivoter à gauche">
          <a:extLst>
            <a:ext uri="{FF2B5EF4-FFF2-40B4-BE49-F238E27FC236}">
              <a16:creationId xmlns:a16="http://schemas.microsoft.com/office/drawing/2014/main" id="{ED062ABF-48B8-480F-8C53-5895648CA4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5936" y="235172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541653</xdr:colOff>
      <xdr:row>11</xdr:row>
      <xdr:rowOff>19832</xdr:rowOff>
    </xdr:from>
    <xdr:to>
      <xdr:col>24</xdr:col>
      <xdr:colOff>747605</xdr:colOff>
      <xdr:row>12</xdr:row>
      <xdr:rowOff>9807</xdr:rowOff>
    </xdr:to>
    <xdr:pic>
      <xdr:nvPicPr>
        <xdr:cNvPr id="115" name="Graphique 114" descr="Ligne fléchée : pivoter à gauche">
          <a:extLst>
            <a:ext uri="{FF2B5EF4-FFF2-40B4-BE49-F238E27FC236}">
              <a16:creationId xmlns:a16="http://schemas.microsoft.com/office/drawing/2014/main" id="{F65DDB59-40C8-4BDE-9622-7FC45FD148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2203" y="2572532"/>
          <a:ext cx="205952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534393</xdr:colOff>
      <xdr:row>12</xdr:row>
      <xdr:rowOff>27099</xdr:rowOff>
    </xdr:from>
    <xdr:to>
      <xdr:col>24</xdr:col>
      <xdr:colOff>744947</xdr:colOff>
      <xdr:row>13</xdr:row>
      <xdr:rowOff>17074</xdr:rowOff>
    </xdr:to>
    <xdr:pic macro="[0]!REPORT02">
      <xdr:nvPicPr>
        <xdr:cNvPr id="116" name="Graphique 115" descr="Ligne fléchée : pivoter à gauche">
          <a:extLst>
            <a:ext uri="{FF2B5EF4-FFF2-40B4-BE49-F238E27FC236}">
              <a16:creationId xmlns:a16="http://schemas.microsoft.com/office/drawing/2014/main" id="{F5487667-D7B6-4923-938C-C5CED23462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64943" y="2798874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548348</xdr:colOff>
      <xdr:row>13</xdr:row>
      <xdr:rowOff>18903</xdr:rowOff>
    </xdr:from>
    <xdr:to>
      <xdr:col>24</xdr:col>
      <xdr:colOff>757536</xdr:colOff>
      <xdr:row>14</xdr:row>
      <xdr:rowOff>8878</xdr:rowOff>
    </xdr:to>
    <xdr:pic>
      <xdr:nvPicPr>
        <xdr:cNvPr id="117" name="Graphique 116" descr="Ligne fléchée : pivoter à gauche">
          <a:extLst>
            <a:ext uri="{FF2B5EF4-FFF2-40B4-BE49-F238E27FC236}">
              <a16:creationId xmlns:a16="http://schemas.microsoft.com/office/drawing/2014/main" id="{E0A9EB7D-465B-4B12-8B00-918AD7B165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8898" y="3009753"/>
          <a:ext cx="209188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549861</xdr:colOff>
      <xdr:row>14</xdr:row>
      <xdr:rowOff>20632</xdr:rowOff>
    </xdr:from>
    <xdr:to>
      <xdr:col>24</xdr:col>
      <xdr:colOff>760415</xdr:colOff>
      <xdr:row>15</xdr:row>
      <xdr:rowOff>10607</xdr:rowOff>
    </xdr:to>
    <xdr:pic>
      <xdr:nvPicPr>
        <xdr:cNvPr id="118" name="Graphique 117" descr="Ligne fléchée : pivoter à gauche">
          <a:extLst>
            <a:ext uri="{FF2B5EF4-FFF2-40B4-BE49-F238E27FC236}">
              <a16:creationId xmlns:a16="http://schemas.microsoft.com/office/drawing/2014/main" id="{CE11E8BB-8F73-4852-BEA4-47324E47F0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0411" y="3230557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541666</xdr:colOff>
      <xdr:row>15</xdr:row>
      <xdr:rowOff>27899</xdr:rowOff>
    </xdr:from>
    <xdr:to>
      <xdr:col>24</xdr:col>
      <xdr:colOff>752220</xdr:colOff>
      <xdr:row>16</xdr:row>
      <xdr:rowOff>17873</xdr:rowOff>
    </xdr:to>
    <xdr:pic macro="[0]!REPORT07">
      <xdr:nvPicPr>
        <xdr:cNvPr id="119" name="Graphique 118" descr="Ligne fléchée : pivoter à gauche">
          <a:extLst>
            <a:ext uri="{FF2B5EF4-FFF2-40B4-BE49-F238E27FC236}">
              <a16:creationId xmlns:a16="http://schemas.microsoft.com/office/drawing/2014/main" id="{BE33A508-5981-4B8F-80A1-DC6CDF3866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2216" y="345689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555621</xdr:colOff>
      <xdr:row>16</xdr:row>
      <xdr:rowOff>25241</xdr:rowOff>
    </xdr:from>
    <xdr:to>
      <xdr:col>24</xdr:col>
      <xdr:colOff>766175</xdr:colOff>
      <xdr:row>17</xdr:row>
      <xdr:rowOff>15216</xdr:rowOff>
    </xdr:to>
    <xdr:pic>
      <xdr:nvPicPr>
        <xdr:cNvPr id="120" name="Graphique 119" descr="Ligne fléchée : pivoter à gauche">
          <a:extLst>
            <a:ext uri="{FF2B5EF4-FFF2-40B4-BE49-F238E27FC236}">
              <a16:creationId xmlns:a16="http://schemas.microsoft.com/office/drawing/2014/main" id="{551EC5C0-59B6-4763-ABF3-6310F82338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6171" y="367331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547425</xdr:colOff>
      <xdr:row>17</xdr:row>
      <xdr:rowOff>28121</xdr:rowOff>
    </xdr:from>
    <xdr:to>
      <xdr:col>24</xdr:col>
      <xdr:colOff>757979</xdr:colOff>
      <xdr:row>18</xdr:row>
      <xdr:rowOff>18095</xdr:rowOff>
    </xdr:to>
    <xdr:pic>
      <xdr:nvPicPr>
        <xdr:cNvPr id="121" name="Graphique 120" descr="Ligne fléchée : pivoter à gauche">
          <a:extLst>
            <a:ext uri="{FF2B5EF4-FFF2-40B4-BE49-F238E27FC236}">
              <a16:creationId xmlns:a16="http://schemas.microsoft.com/office/drawing/2014/main" id="{82099D61-A3B5-41E9-96DE-95D8C58872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7975" y="3895271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539229</xdr:colOff>
      <xdr:row>18</xdr:row>
      <xdr:rowOff>25463</xdr:rowOff>
    </xdr:from>
    <xdr:to>
      <xdr:col>24</xdr:col>
      <xdr:colOff>749783</xdr:colOff>
      <xdr:row>19</xdr:row>
      <xdr:rowOff>15437</xdr:rowOff>
    </xdr:to>
    <xdr:pic>
      <xdr:nvPicPr>
        <xdr:cNvPr id="122" name="Graphique 121" descr="Ligne fléchée : pivoter à gauche">
          <a:extLst>
            <a:ext uri="{FF2B5EF4-FFF2-40B4-BE49-F238E27FC236}">
              <a16:creationId xmlns:a16="http://schemas.microsoft.com/office/drawing/2014/main" id="{D34564C2-F1C8-4F36-8702-3AA8C6A0AE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69779" y="411168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558723</xdr:colOff>
      <xdr:row>19</xdr:row>
      <xdr:rowOff>33879</xdr:rowOff>
    </xdr:from>
    <xdr:to>
      <xdr:col>24</xdr:col>
      <xdr:colOff>769277</xdr:colOff>
      <xdr:row>20</xdr:row>
      <xdr:rowOff>23854</xdr:rowOff>
    </xdr:to>
    <xdr:pic>
      <xdr:nvPicPr>
        <xdr:cNvPr id="123" name="Graphique 122" descr="Ligne fléchée : pivoter à gauche">
          <a:extLst>
            <a:ext uri="{FF2B5EF4-FFF2-40B4-BE49-F238E27FC236}">
              <a16:creationId xmlns:a16="http://schemas.microsoft.com/office/drawing/2014/main" id="{52AAFC32-9219-46D1-991C-DF28E6BFBA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9273" y="4339179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544989</xdr:colOff>
      <xdr:row>20</xdr:row>
      <xdr:rowOff>3533</xdr:rowOff>
    </xdr:from>
    <xdr:to>
      <xdr:col>24</xdr:col>
      <xdr:colOff>755543</xdr:colOff>
      <xdr:row>20</xdr:row>
      <xdr:rowOff>205494</xdr:rowOff>
    </xdr:to>
    <xdr:pic>
      <xdr:nvPicPr>
        <xdr:cNvPr id="124" name="Graphique 123" descr="Ligne fléchée : pivoter à gauche">
          <a:extLst>
            <a:ext uri="{FF2B5EF4-FFF2-40B4-BE49-F238E27FC236}">
              <a16:creationId xmlns:a16="http://schemas.microsoft.com/office/drawing/2014/main" id="{DE8AC33A-8B6D-439F-B9C2-B64BD8F323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5539" y="4527908"/>
          <a:ext cx="210554" cy="201961"/>
        </a:xfrm>
        <a:prstGeom prst="rect">
          <a:avLst/>
        </a:prstGeom>
      </xdr:spPr>
    </xdr:pic>
    <xdr:clientData/>
  </xdr:twoCellAnchor>
  <xdr:twoCellAnchor editAs="oneCell">
    <xdr:from>
      <xdr:col>24</xdr:col>
      <xdr:colOff>542331</xdr:colOff>
      <xdr:row>20</xdr:row>
      <xdr:rowOff>216848</xdr:rowOff>
    </xdr:from>
    <xdr:to>
      <xdr:col>24</xdr:col>
      <xdr:colOff>752885</xdr:colOff>
      <xdr:row>21</xdr:row>
      <xdr:rowOff>206822</xdr:rowOff>
    </xdr:to>
    <xdr:pic>
      <xdr:nvPicPr>
        <xdr:cNvPr id="125" name="Graphique 124" descr="Ligne fléchée : pivoter à gauche">
          <a:extLst>
            <a:ext uri="{FF2B5EF4-FFF2-40B4-BE49-F238E27FC236}">
              <a16:creationId xmlns:a16="http://schemas.microsoft.com/office/drawing/2014/main" id="{693DF476-8425-4FD0-BC80-6BD482987E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2881" y="4741223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534135</xdr:colOff>
      <xdr:row>21</xdr:row>
      <xdr:rowOff>186502</xdr:rowOff>
    </xdr:from>
    <xdr:to>
      <xdr:col>24</xdr:col>
      <xdr:colOff>744689</xdr:colOff>
      <xdr:row>22</xdr:row>
      <xdr:rowOff>176476</xdr:rowOff>
    </xdr:to>
    <xdr:pic>
      <xdr:nvPicPr>
        <xdr:cNvPr id="126" name="Graphique 125" descr="Ligne fléchée : pivoter à gauche">
          <a:extLst>
            <a:ext uri="{FF2B5EF4-FFF2-40B4-BE49-F238E27FC236}">
              <a16:creationId xmlns:a16="http://schemas.microsoft.com/office/drawing/2014/main" id="{97CA1DA9-28FB-4731-9020-F3EFAAE63C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64685" y="4929952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542552</xdr:colOff>
      <xdr:row>22</xdr:row>
      <xdr:rowOff>200456</xdr:rowOff>
    </xdr:from>
    <xdr:to>
      <xdr:col>24</xdr:col>
      <xdr:colOff>753106</xdr:colOff>
      <xdr:row>23</xdr:row>
      <xdr:rowOff>190431</xdr:rowOff>
    </xdr:to>
    <xdr:pic>
      <xdr:nvPicPr>
        <xdr:cNvPr id="127" name="Graphique 126" descr="Ligne fléchée : pivoter à gauche">
          <a:extLst>
            <a:ext uri="{FF2B5EF4-FFF2-40B4-BE49-F238E27FC236}">
              <a16:creationId xmlns:a16="http://schemas.microsoft.com/office/drawing/2014/main" id="{6DBB447C-1CA2-4EDB-AC15-D770802116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3102" y="5162981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528819</xdr:colOff>
      <xdr:row>23</xdr:row>
      <xdr:rowOff>197798</xdr:rowOff>
    </xdr:from>
    <xdr:to>
      <xdr:col>24</xdr:col>
      <xdr:colOff>739373</xdr:colOff>
      <xdr:row>24</xdr:row>
      <xdr:rowOff>187772</xdr:rowOff>
    </xdr:to>
    <xdr:pic>
      <xdr:nvPicPr>
        <xdr:cNvPr id="128" name="Graphique 127" descr="Ligne fléchée : pivoter à gauche">
          <a:extLst>
            <a:ext uri="{FF2B5EF4-FFF2-40B4-BE49-F238E27FC236}">
              <a16:creationId xmlns:a16="http://schemas.microsoft.com/office/drawing/2014/main" id="{77D429B7-5D3D-416F-BEBD-E9C3171994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59369" y="537939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542774</xdr:colOff>
      <xdr:row>26</xdr:row>
      <xdr:rowOff>217291</xdr:rowOff>
    </xdr:from>
    <xdr:to>
      <xdr:col>24</xdr:col>
      <xdr:colOff>753328</xdr:colOff>
      <xdr:row>27</xdr:row>
      <xdr:rowOff>207266</xdr:rowOff>
    </xdr:to>
    <xdr:pic>
      <xdr:nvPicPr>
        <xdr:cNvPr id="129" name="Graphique 128" descr="Ligne fléchée : pivoter à gauche">
          <a:extLst>
            <a:ext uri="{FF2B5EF4-FFF2-40B4-BE49-F238E27FC236}">
              <a16:creationId xmlns:a16="http://schemas.microsoft.com/office/drawing/2014/main" id="{AE11C9AE-DB16-46D2-BEB4-1A437A4F8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3324" y="605611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547040</xdr:colOff>
      <xdr:row>8</xdr:row>
      <xdr:rowOff>14074</xdr:rowOff>
    </xdr:from>
    <xdr:to>
      <xdr:col>24</xdr:col>
      <xdr:colOff>757594</xdr:colOff>
      <xdr:row>9</xdr:row>
      <xdr:rowOff>5200</xdr:rowOff>
    </xdr:to>
    <xdr:pic macro="[0]!MACROREPPORT01">
      <xdr:nvPicPr>
        <xdr:cNvPr id="130" name="Graphique 129" descr="Ligne fléchée : pivoter à gauche">
          <a:extLst>
            <a:ext uri="{FF2B5EF4-FFF2-40B4-BE49-F238E27FC236}">
              <a16:creationId xmlns:a16="http://schemas.microsoft.com/office/drawing/2014/main" id="{C99C491E-1596-4B8E-8329-D1B43C1C51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7590" y="1909549"/>
          <a:ext cx="210554" cy="210201"/>
        </a:xfrm>
        <a:prstGeom prst="rect">
          <a:avLst/>
        </a:prstGeom>
      </xdr:spPr>
    </xdr:pic>
    <xdr:clientData/>
  </xdr:twoCellAnchor>
  <xdr:twoCellAnchor>
    <xdr:from>
      <xdr:col>24</xdr:col>
      <xdr:colOff>454260</xdr:colOff>
      <xdr:row>24</xdr:row>
      <xdr:rowOff>212291</xdr:rowOff>
    </xdr:from>
    <xdr:to>
      <xdr:col>24</xdr:col>
      <xdr:colOff>884542</xdr:colOff>
      <xdr:row>26</xdr:row>
      <xdr:rowOff>17745</xdr:rowOff>
    </xdr:to>
    <xdr:sp macro="" textlink="">
      <xdr:nvSpPr>
        <xdr:cNvPr id="135" name="Rectangle 134">
          <a:extLst>
            <a:ext uri="{FF2B5EF4-FFF2-40B4-BE49-F238E27FC236}">
              <a16:creationId xmlns:a16="http://schemas.microsoft.com/office/drawing/2014/main" id="{20B6D0C6-E474-47B2-B855-198A3B7210C1}"/>
            </a:ext>
          </a:extLst>
        </xdr:cNvPr>
        <xdr:cNvSpPr/>
      </xdr:nvSpPr>
      <xdr:spPr>
        <a:xfrm>
          <a:off x="16284810" y="5612966"/>
          <a:ext cx="430282" cy="243604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453191</xdr:colOff>
      <xdr:row>26</xdr:row>
      <xdr:rowOff>10932</xdr:rowOff>
    </xdr:from>
    <xdr:to>
      <xdr:col>24</xdr:col>
      <xdr:colOff>883473</xdr:colOff>
      <xdr:row>27</xdr:row>
      <xdr:rowOff>34481</xdr:rowOff>
    </xdr:to>
    <xdr:sp macro="" textlink="">
      <xdr:nvSpPr>
        <xdr:cNvPr id="136" name="Rectangle 135">
          <a:extLst>
            <a:ext uri="{FF2B5EF4-FFF2-40B4-BE49-F238E27FC236}">
              <a16:creationId xmlns:a16="http://schemas.microsoft.com/office/drawing/2014/main" id="{3251A3B8-B36A-4C4E-AF83-0EE2F8C3FB02}"/>
            </a:ext>
          </a:extLst>
        </xdr:cNvPr>
        <xdr:cNvSpPr/>
      </xdr:nvSpPr>
      <xdr:spPr>
        <a:xfrm>
          <a:off x="16283741" y="5849757"/>
          <a:ext cx="430282" cy="242624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456608</xdr:colOff>
      <xdr:row>26</xdr:row>
      <xdr:rowOff>214941</xdr:rowOff>
    </xdr:from>
    <xdr:to>
      <xdr:col>25</xdr:col>
      <xdr:colOff>1154</xdr:colOff>
      <xdr:row>28</xdr:row>
      <xdr:rowOff>9683</xdr:rowOff>
    </xdr:to>
    <xdr:sp macro="" textlink="">
      <xdr:nvSpPr>
        <xdr:cNvPr id="137" name="Rectangle 136">
          <a:extLst>
            <a:ext uri="{FF2B5EF4-FFF2-40B4-BE49-F238E27FC236}">
              <a16:creationId xmlns:a16="http://schemas.microsoft.com/office/drawing/2014/main" id="{1C3A98E5-A675-4E73-A629-1C081BBE9A84}"/>
            </a:ext>
          </a:extLst>
        </xdr:cNvPr>
        <xdr:cNvSpPr/>
      </xdr:nvSpPr>
      <xdr:spPr>
        <a:xfrm>
          <a:off x="16287158" y="6053766"/>
          <a:ext cx="430371" cy="232892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 editAs="oneCell">
    <xdr:from>
      <xdr:col>24</xdr:col>
      <xdr:colOff>531846</xdr:colOff>
      <xdr:row>25</xdr:row>
      <xdr:rowOff>24924</xdr:rowOff>
    </xdr:from>
    <xdr:to>
      <xdr:col>24</xdr:col>
      <xdr:colOff>742400</xdr:colOff>
      <xdr:row>26</xdr:row>
      <xdr:rowOff>14899</xdr:rowOff>
    </xdr:to>
    <xdr:pic>
      <xdr:nvPicPr>
        <xdr:cNvPr id="138" name="Graphique 137" descr="Ligne fléchée : pivoter à gauche">
          <a:extLst>
            <a:ext uri="{FF2B5EF4-FFF2-40B4-BE49-F238E27FC236}">
              <a16:creationId xmlns:a16="http://schemas.microsoft.com/office/drawing/2014/main" id="{59AFDFB0-ACC1-4231-9ECC-431ECC67BA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62396" y="5644674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546267</xdr:colOff>
      <xdr:row>26</xdr:row>
      <xdr:rowOff>8189</xdr:rowOff>
    </xdr:from>
    <xdr:to>
      <xdr:col>24</xdr:col>
      <xdr:colOff>756821</xdr:colOff>
      <xdr:row>27</xdr:row>
      <xdr:rowOff>359</xdr:rowOff>
    </xdr:to>
    <xdr:pic>
      <xdr:nvPicPr>
        <xdr:cNvPr id="139" name="Graphique 138" descr="Ligne fléchée : pivoter à gauche">
          <a:extLst>
            <a:ext uri="{FF2B5EF4-FFF2-40B4-BE49-F238E27FC236}">
              <a16:creationId xmlns:a16="http://schemas.microsoft.com/office/drawing/2014/main" id="{1818C300-09C7-46DC-9BF5-D56C3D0910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6817" y="5847014"/>
          <a:ext cx="210554" cy="211245"/>
        </a:xfrm>
        <a:prstGeom prst="rect">
          <a:avLst/>
        </a:prstGeom>
      </xdr:spPr>
    </xdr:pic>
    <xdr:clientData/>
  </xdr:twoCellAnchor>
  <xdr:twoCellAnchor editAs="oneCell">
    <xdr:from>
      <xdr:col>24</xdr:col>
      <xdr:colOff>556237</xdr:colOff>
      <xdr:row>27</xdr:row>
      <xdr:rowOff>4806</xdr:rowOff>
    </xdr:from>
    <xdr:to>
      <xdr:col>24</xdr:col>
      <xdr:colOff>766791</xdr:colOff>
      <xdr:row>27</xdr:row>
      <xdr:rowOff>212876</xdr:rowOff>
    </xdr:to>
    <xdr:pic>
      <xdr:nvPicPr>
        <xdr:cNvPr id="140" name="Graphique 139" descr="Ligne fléchée : pivoter à gauche">
          <a:extLst>
            <a:ext uri="{FF2B5EF4-FFF2-40B4-BE49-F238E27FC236}">
              <a16:creationId xmlns:a16="http://schemas.microsoft.com/office/drawing/2014/main" id="{83BE3920-9A82-47A8-91BD-91284FCED2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6787" y="6062706"/>
          <a:ext cx="210554" cy="2080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A69ABAC6-5421-4F67-85A5-93B9C5A78AD2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C5E9E69F-1880-426A-89E5-BDF79C8DEB56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3FA21E82-2439-4717-9E9E-483F5948E3E5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A792F3F0-AE17-470E-ADA8-9F2B966B3831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8B1149A-1206-4305-ACB8-DEF6D353BE29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7" name="Rectangle : avec coins supérieurs arrondis 6">
          <a:extLst>
            <a:ext uri="{FF2B5EF4-FFF2-40B4-BE49-F238E27FC236}">
              <a16:creationId xmlns:a16="http://schemas.microsoft.com/office/drawing/2014/main" id="{1E18D7BF-EC26-49B5-AC56-C2CBDA228C53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49</xdr:row>
      <xdr:rowOff>129802</xdr:rowOff>
    </xdr:from>
    <xdr:to>
      <xdr:col>2</xdr:col>
      <xdr:colOff>160814</xdr:colOff>
      <xdr:row>57</xdr:row>
      <xdr:rowOff>142171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45C08027-13AD-4572-8856-F241A22FF67C}"/>
            </a:ext>
          </a:extLst>
        </xdr:cNvPr>
        <xdr:cNvSpPr txBox="1"/>
      </xdr:nvSpPr>
      <xdr:spPr>
        <a:xfrm rot="16200000">
          <a:off x="-154872" y="1189466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28022</xdr:colOff>
      <xdr:row>38</xdr:row>
      <xdr:rowOff>182671</xdr:rowOff>
    </xdr:from>
    <xdr:to>
      <xdr:col>2</xdr:col>
      <xdr:colOff>151725</xdr:colOff>
      <xdr:row>49</xdr:row>
      <xdr:rowOff>68122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4496E705-5BF2-4705-9D25-0E530470A96A}"/>
            </a:ext>
          </a:extLst>
        </xdr:cNvPr>
        <xdr:cNvSpPr txBox="1"/>
      </xdr:nvSpPr>
      <xdr:spPr>
        <a:xfrm rot="16200000">
          <a:off x="-510077" y="972189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556A37D4-3064-41E6-A581-ECABE68A6E0D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26814364-0168-4BF6-BDBE-20659D258DD8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F138E67F-DB65-48CE-BEF6-3F792BF8ABF6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52AC9DA6-56C4-4ED7-A548-CC5B17E700C3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14" name="ZoneTexte 13">
          <a:extLst>
            <a:ext uri="{FF2B5EF4-FFF2-40B4-BE49-F238E27FC236}">
              <a16:creationId xmlns:a16="http://schemas.microsoft.com/office/drawing/2014/main" id="{9388ACC5-7D0D-4974-9C16-E6BDED08A5B2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28</xdr:row>
      <xdr:rowOff>15251</xdr:rowOff>
    </xdr:from>
    <xdr:to>
      <xdr:col>2</xdr:col>
      <xdr:colOff>111332</xdr:colOff>
      <xdr:row>36</xdr:row>
      <xdr:rowOff>88624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517802A1-8195-45C8-8EBE-416570EBF6FE}"/>
            </a:ext>
          </a:extLst>
        </xdr:cNvPr>
        <xdr:cNvSpPr txBox="1"/>
      </xdr:nvSpPr>
      <xdr:spPr>
        <a:xfrm rot="16200000">
          <a:off x="-191560" y="709140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C2649D87-D438-4301-885C-94DB8E494B14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EDA79D4A-54E8-47B6-AE71-A8E37334C7CB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CBF42AB2-60B4-48F5-9F51-CEE8CFD039ED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B553FFB3-0F28-499F-8F8C-3AB7C0046DA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833A2378-5E2E-4D19-BF35-A39B33021A27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B259D31F-0384-4431-BCF9-156878A6DBA3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66B3BAED-9CB5-460C-B532-E919ED58103C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691CD405-F66F-49EC-B323-37E4BB5CBF54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FD48F737-40FA-4A14-B6B9-C822044F782A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DFAB80ED-8C57-4193-8E98-796BC67F615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75254</xdr:colOff>
      <xdr:row>9</xdr:row>
      <xdr:rowOff>51149</xdr:rowOff>
    </xdr:from>
    <xdr:to>
      <xdr:col>2</xdr:col>
      <xdr:colOff>104735</xdr:colOff>
      <xdr:row>23</xdr:row>
      <xdr:rowOff>207726</xdr:rowOff>
    </xdr:to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8011AE1F-373D-469A-ACD7-4B1B6F11A4AB}"/>
            </a:ext>
          </a:extLst>
        </xdr:cNvPr>
        <xdr:cNvSpPr txBox="1"/>
      </xdr:nvSpPr>
      <xdr:spPr>
        <a:xfrm rot="16200000">
          <a:off x="-893169" y="36675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27A8D35A-1ED1-453C-A747-290AE5A1F0FA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57739491-3D92-4741-A487-96C29847F976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D2DF3DCB-7C3B-4CA1-B07A-1C80E646995E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8C6FB1F2-A6EA-4C7B-AB4F-5E7AC58B9129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7082B36C-DFE0-4228-9360-C29820F65D03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BE0B0450-F896-421C-90D4-82BCE547EECC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414ACFD6-3030-4D94-8D4C-2EBC22484A34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34" name="Rectangle : avec coins supérieurs arrondis 33">
          <a:extLst>
            <a:ext uri="{FF2B5EF4-FFF2-40B4-BE49-F238E27FC236}">
              <a16:creationId xmlns:a16="http://schemas.microsoft.com/office/drawing/2014/main" id="{F56EC252-5AB3-4C78-BE56-02624C987698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5" name="Rectangle : avec coins supérieurs arrondis 34">
          <a:extLst>
            <a:ext uri="{FF2B5EF4-FFF2-40B4-BE49-F238E27FC236}">
              <a16:creationId xmlns:a16="http://schemas.microsoft.com/office/drawing/2014/main" id="{758E57DD-FEE1-4FC8-9793-17C44F535439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6" name="Rectangle : avec coins supérieurs arrondis 35">
          <a:extLst>
            <a:ext uri="{FF2B5EF4-FFF2-40B4-BE49-F238E27FC236}">
              <a16:creationId xmlns:a16="http://schemas.microsoft.com/office/drawing/2014/main" id="{CE24191F-326E-4A05-8B9D-4D1DFCD725D5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7" name="Rectangle : avec coins supérieurs arrondis 36">
          <a:extLst>
            <a:ext uri="{FF2B5EF4-FFF2-40B4-BE49-F238E27FC236}">
              <a16:creationId xmlns:a16="http://schemas.microsoft.com/office/drawing/2014/main" id="{5BCED536-8300-4527-8A2B-F93EFF10F082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8" name="Rectangle : avec coins supérieurs arrondis 37">
          <a:extLst>
            <a:ext uri="{FF2B5EF4-FFF2-40B4-BE49-F238E27FC236}">
              <a16:creationId xmlns:a16="http://schemas.microsoft.com/office/drawing/2014/main" id="{F0616C3D-007B-4AC4-88A7-CFE19ACC6C2E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9" name="Rectangle : avec coins supérieurs arrondis 38">
          <a:extLst>
            <a:ext uri="{FF2B5EF4-FFF2-40B4-BE49-F238E27FC236}">
              <a16:creationId xmlns:a16="http://schemas.microsoft.com/office/drawing/2014/main" id="{7E6FF7A0-8DB2-4EA2-8BDF-045969322130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7F15E381-67E9-43C7-8878-345399F89895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2401F07C-F6A2-4BD4-8CD9-8A9AE2B3FA85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D32ECD97-039B-4AB8-AF5C-123D33125A5D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C657E532-E344-4141-828F-161DEBC9AD0F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id="{7E0738C9-F93C-43F0-A04F-0FA8EB127341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id="{17BC7345-15B2-4303-8D05-921F0DC5C54A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id="{0B8BB606-008A-4C66-90C1-EBD000D909B6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id="{1679FB09-DAF2-4AEF-B184-789A0D660E59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id="{19DC3B22-F261-4AA5-B69A-7E2C5C60D087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id="{4C03BACF-FF6D-4933-96D5-0968C182AA18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id="{E195E714-8ACD-40C7-9A83-C2134DA535CB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27</xdr:row>
      <xdr:rowOff>4002</xdr:rowOff>
    </xdr:from>
    <xdr:to>
      <xdr:col>24</xdr:col>
      <xdr:colOff>448288</xdr:colOff>
      <xdr:row>28</xdr:row>
      <xdr:rowOff>4003</xdr:rowOff>
    </xdr:to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id="{79EDBA56-17B5-41E1-9B56-0E76E989DA22}"/>
            </a:ext>
          </a:extLst>
        </xdr:cNvPr>
        <xdr:cNvSpPr/>
      </xdr:nvSpPr>
      <xdr:spPr>
        <a:xfrm>
          <a:off x="15846611" y="606190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[0]!MACROFEVRIERSUPP01" textlink="">
      <xdr:nvSpPr>
        <xdr:cNvPr id="52" name="Rectangle 51">
          <a:extLst>
            <a:ext uri="{FF2B5EF4-FFF2-40B4-BE49-F238E27FC236}">
              <a16:creationId xmlns:a16="http://schemas.microsoft.com/office/drawing/2014/main" id="{FCB4BDC1-4CD4-4752-A976-B6061483BB22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53" name="Rectangle 52">
          <a:extLst>
            <a:ext uri="{FF2B5EF4-FFF2-40B4-BE49-F238E27FC236}">
              <a16:creationId xmlns:a16="http://schemas.microsoft.com/office/drawing/2014/main" id="{2D14995D-0ABD-4B49-89A9-9968DCB66763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id="{3F7C9F6F-900E-46AE-9EA5-548548531DF2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id="{598A233F-9618-4412-8753-581960FA4208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56" name="Rectangle 55">
          <a:extLst>
            <a:ext uri="{FF2B5EF4-FFF2-40B4-BE49-F238E27FC236}">
              <a16:creationId xmlns:a16="http://schemas.microsoft.com/office/drawing/2014/main" id="{CF0B9AA0-D082-4031-9805-EB0399EBD7FA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57" name="Rectangle : avec coins supérieurs arrondis 5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C2A8ADE-C65A-469A-BC24-393525BA15F4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58" name="Rectangle 57">
          <a:extLst>
            <a:ext uri="{FF2B5EF4-FFF2-40B4-BE49-F238E27FC236}">
              <a16:creationId xmlns:a16="http://schemas.microsoft.com/office/drawing/2014/main" id="{9A452DED-A32E-4F13-BC22-2AD209E9B7FD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59" name="Rectangle 58">
          <a:extLst>
            <a:ext uri="{FF2B5EF4-FFF2-40B4-BE49-F238E27FC236}">
              <a16:creationId xmlns:a16="http://schemas.microsoft.com/office/drawing/2014/main" id="{5BA7C940-A20A-41CE-AE0A-70CF8DD86B60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60" name="Rectangle 59">
          <a:extLst>
            <a:ext uri="{FF2B5EF4-FFF2-40B4-BE49-F238E27FC236}">
              <a16:creationId xmlns:a16="http://schemas.microsoft.com/office/drawing/2014/main" id="{1F32AF51-4EE0-4FB0-87E3-71E11CC22139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7F480207-0C96-45F9-8AEC-00DDC672107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INALE01" textlink="">
      <xdr:nvSpPr>
        <xdr:cNvPr id="62" name="ZoneTexte 61">
          <a:extLst>
            <a:ext uri="{FF2B5EF4-FFF2-40B4-BE49-F238E27FC236}">
              <a16:creationId xmlns:a16="http://schemas.microsoft.com/office/drawing/2014/main" id="{F5A42C9F-7884-4BD2-B6E6-00A96CB9358D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</a:t>
          </a: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63" name="Rectangle 62">
          <a:extLst>
            <a:ext uri="{FF2B5EF4-FFF2-40B4-BE49-F238E27FC236}">
              <a16:creationId xmlns:a16="http://schemas.microsoft.com/office/drawing/2014/main" id="{0043E934-4735-4AE2-9138-30C4B503D5B1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4" name="Rectangle 63">
          <a:extLst>
            <a:ext uri="{FF2B5EF4-FFF2-40B4-BE49-F238E27FC236}">
              <a16:creationId xmlns:a16="http://schemas.microsoft.com/office/drawing/2014/main" id="{DE7E90F3-4FF2-41EE-A42D-2B07A6C6A180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65" name="Rectangle 64">
          <a:extLst>
            <a:ext uri="{FF2B5EF4-FFF2-40B4-BE49-F238E27FC236}">
              <a16:creationId xmlns:a16="http://schemas.microsoft.com/office/drawing/2014/main" id="{451C628A-8C17-4EDF-80A5-C694939690C5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6" name="Rectangle 65">
          <a:extLst>
            <a:ext uri="{FF2B5EF4-FFF2-40B4-BE49-F238E27FC236}">
              <a16:creationId xmlns:a16="http://schemas.microsoft.com/office/drawing/2014/main" id="{78F30EE4-C536-4B64-AE25-AA4D6D45F7C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67" name="Rectangle 66">
          <a:extLst>
            <a:ext uri="{FF2B5EF4-FFF2-40B4-BE49-F238E27FC236}">
              <a16:creationId xmlns:a16="http://schemas.microsoft.com/office/drawing/2014/main" id="{0C8D31DF-709C-47F5-827C-0B86A596F83C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8" name="Rectangle 67">
          <a:extLst>
            <a:ext uri="{FF2B5EF4-FFF2-40B4-BE49-F238E27FC236}">
              <a16:creationId xmlns:a16="http://schemas.microsoft.com/office/drawing/2014/main" id="{611DF58A-D88F-4306-BB84-8A91E5A2AB43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69" name="Rectangle 68">
          <a:extLst>
            <a:ext uri="{FF2B5EF4-FFF2-40B4-BE49-F238E27FC236}">
              <a16:creationId xmlns:a16="http://schemas.microsoft.com/office/drawing/2014/main" id="{EFA35C05-83A1-4344-88FB-06C6A02228C8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0" name="Rectangle 69">
          <a:extLst>
            <a:ext uri="{FF2B5EF4-FFF2-40B4-BE49-F238E27FC236}">
              <a16:creationId xmlns:a16="http://schemas.microsoft.com/office/drawing/2014/main" id="{72EFF3CE-CEF0-4F11-87C3-36C00EA13878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71" name="Rectangle 70">
          <a:extLst>
            <a:ext uri="{FF2B5EF4-FFF2-40B4-BE49-F238E27FC236}">
              <a16:creationId xmlns:a16="http://schemas.microsoft.com/office/drawing/2014/main" id="{BD9B4187-2157-488D-B78E-8075C5EB6BAA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id="{55E09B7B-15CC-43EA-86D7-0BF72528D6C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37</xdr:row>
      <xdr:rowOff>136073</xdr:rowOff>
    </xdr:from>
    <xdr:to>
      <xdr:col>19</xdr:col>
      <xdr:colOff>0</xdr:colOff>
      <xdr:row>38</xdr:row>
      <xdr:rowOff>272144</xdr:rowOff>
    </xdr:to>
    <xdr:sp macro="" textlink="">
      <xdr:nvSpPr>
        <xdr:cNvPr id="73" name="Rectangle 72">
          <a:extLst>
            <a:ext uri="{FF2B5EF4-FFF2-40B4-BE49-F238E27FC236}">
              <a16:creationId xmlns:a16="http://schemas.microsoft.com/office/drawing/2014/main" id="{63D7EA1B-63C1-4FE7-86B9-93A8463DC8F3}"/>
            </a:ext>
          </a:extLst>
        </xdr:cNvPr>
        <xdr:cNvSpPr/>
      </xdr:nvSpPr>
      <xdr:spPr>
        <a:xfrm>
          <a:off x="7911441" y="838472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4" name="Rectangle 73">
          <a:extLst>
            <a:ext uri="{FF2B5EF4-FFF2-40B4-BE49-F238E27FC236}">
              <a16:creationId xmlns:a16="http://schemas.microsoft.com/office/drawing/2014/main" id="{A41539AF-2CBB-4799-8F11-1F00697BAB53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75" name="Rectangle : avec coins supérieurs arrondis 74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C374BED-63BC-45B2-B6BB-16351A808A16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76" name="Rectangle : avec coins supérieurs arrondis 75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38CE21C-4CB7-45A0-A484-8BD6F42685EF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77" name="Rectangle : avec coins supérieurs arrondis 7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174CE93-0732-4AB4-AD13-5725B8BD87B5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78" name="Rectangle : avec coins supérieurs arrondis 77">
          <a:extLst>
            <a:ext uri="{FF2B5EF4-FFF2-40B4-BE49-F238E27FC236}">
              <a16:creationId xmlns:a16="http://schemas.microsoft.com/office/drawing/2014/main" id="{AE20DAA7-06C5-48C7-83EC-B1A23608C68B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79" name="Rectangle : avec coins supérieurs arrondis 78">
          <a:extLst>
            <a:ext uri="{FF2B5EF4-FFF2-40B4-BE49-F238E27FC236}">
              <a16:creationId xmlns:a16="http://schemas.microsoft.com/office/drawing/2014/main" id="{457A442D-3D7C-4317-82D1-F2ABFA11273C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80" name="Rectangle : avec coins supérieurs arrondis 79">
          <a:extLst>
            <a:ext uri="{FF2B5EF4-FFF2-40B4-BE49-F238E27FC236}">
              <a16:creationId xmlns:a16="http://schemas.microsoft.com/office/drawing/2014/main" id="{83E59B33-E0CA-4563-BF2F-C197DCB9BC8F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81" name="Rectangle : avec coins supérieurs arrondis 80">
          <a:extLst>
            <a:ext uri="{FF2B5EF4-FFF2-40B4-BE49-F238E27FC236}">
              <a16:creationId xmlns:a16="http://schemas.microsoft.com/office/drawing/2014/main" id="{2008FB5D-837E-49BF-9E8A-8BBEDA14E253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82" name="Rectangle : avec coins supérieurs arrondis 81">
          <a:extLst>
            <a:ext uri="{FF2B5EF4-FFF2-40B4-BE49-F238E27FC236}">
              <a16:creationId xmlns:a16="http://schemas.microsoft.com/office/drawing/2014/main" id="{519D0C90-C4C8-4EB6-B6AE-6BCDF2548553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83" name="Rectangle : avec coins supérieurs arrondis 82">
          <a:extLst>
            <a:ext uri="{FF2B5EF4-FFF2-40B4-BE49-F238E27FC236}">
              <a16:creationId xmlns:a16="http://schemas.microsoft.com/office/drawing/2014/main" id="{F40B782B-BC43-4459-81E5-8D6A124FBCDE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84" name="Rectangle : avec coins supérieurs arrondis 83">
          <a:extLst>
            <a:ext uri="{FF2B5EF4-FFF2-40B4-BE49-F238E27FC236}">
              <a16:creationId xmlns:a16="http://schemas.microsoft.com/office/drawing/2014/main" id="{769262EF-D2DE-421F-8B4F-02E374FE17A9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85" name="Rectangle 84">
          <a:extLst>
            <a:ext uri="{FF2B5EF4-FFF2-40B4-BE49-F238E27FC236}">
              <a16:creationId xmlns:a16="http://schemas.microsoft.com/office/drawing/2014/main" id="{77EED463-CB34-4E6A-B0E5-293C4F370727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86" name="Rectangle 85">
          <a:extLst>
            <a:ext uri="{FF2B5EF4-FFF2-40B4-BE49-F238E27FC236}">
              <a16:creationId xmlns:a16="http://schemas.microsoft.com/office/drawing/2014/main" id="{BD32FFEA-2881-4E6F-95CF-C8B90D74C2CB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[0]!REPORT07" textlink="">
      <xdr:nvSpPr>
        <xdr:cNvPr id="87" name="Rectangle 86">
          <a:extLst>
            <a:ext uri="{FF2B5EF4-FFF2-40B4-BE49-F238E27FC236}">
              <a16:creationId xmlns:a16="http://schemas.microsoft.com/office/drawing/2014/main" id="{7392C8C7-0A2E-4AFE-9F8B-2844840B31A7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[0]!REPORT07" textlink="">
      <xdr:nvSpPr>
        <xdr:cNvPr id="88" name="Rectangle 87">
          <a:extLst>
            <a:ext uri="{FF2B5EF4-FFF2-40B4-BE49-F238E27FC236}">
              <a16:creationId xmlns:a16="http://schemas.microsoft.com/office/drawing/2014/main" id="{A8E8F282-9B9B-4F76-9214-C13A04425EB0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89" name="Rectangle 88">
          <a:extLst>
            <a:ext uri="{FF2B5EF4-FFF2-40B4-BE49-F238E27FC236}">
              <a16:creationId xmlns:a16="http://schemas.microsoft.com/office/drawing/2014/main" id="{F913B8B5-B863-4162-8A2E-DB389DB5FE22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90" name="Rectangle 89">
          <a:extLst>
            <a:ext uri="{FF2B5EF4-FFF2-40B4-BE49-F238E27FC236}">
              <a16:creationId xmlns:a16="http://schemas.microsoft.com/office/drawing/2014/main" id="{FD3E6526-A0FE-4318-AC6F-81D180A54844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91" name="Rectangle 90">
          <a:extLst>
            <a:ext uri="{FF2B5EF4-FFF2-40B4-BE49-F238E27FC236}">
              <a16:creationId xmlns:a16="http://schemas.microsoft.com/office/drawing/2014/main" id="{D49B7CEF-8BA6-45A5-A9B9-C968E7F4BFBE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92" name="Rectangle 91">
          <a:extLst>
            <a:ext uri="{FF2B5EF4-FFF2-40B4-BE49-F238E27FC236}">
              <a16:creationId xmlns:a16="http://schemas.microsoft.com/office/drawing/2014/main" id="{C2962D79-7651-4EC1-8783-7F289C3507B6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93" name="Rectangle 92">
          <a:extLst>
            <a:ext uri="{FF2B5EF4-FFF2-40B4-BE49-F238E27FC236}">
              <a16:creationId xmlns:a16="http://schemas.microsoft.com/office/drawing/2014/main" id="{D8088655-CE8B-42E8-B4EE-B0F19460C255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94" name="Rectangle 93">
          <a:extLst>
            <a:ext uri="{FF2B5EF4-FFF2-40B4-BE49-F238E27FC236}">
              <a16:creationId xmlns:a16="http://schemas.microsoft.com/office/drawing/2014/main" id="{65D69431-B474-4C8D-8CB6-F510AE312381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95" name="Rectangle 94">
          <a:extLst>
            <a:ext uri="{FF2B5EF4-FFF2-40B4-BE49-F238E27FC236}">
              <a16:creationId xmlns:a16="http://schemas.microsoft.com/office/drawing/2014/main" id="{B9E7E51D-C295-4AFD-A3C2-FC9E67D09D1C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458137</xdr:colOff>
      <xdr:row>8</xdr:row>
      <xdr:rowOff>4503</xdr:rowOff>
    </xdr:from>
    <xdr:to>
      <xdr:col>25</xdr:col>
      <xdr:colOff>3035</xdr:colOff>
      <xdr:row>9</xdr:row>
      <xdr:rowOff>4504</xdr:rowOff>
    </xdr:to>
    <xdr:sp macro="" textlink="">
      <xdr:nvSpPr>
        <xdr:cNvPr id="96" name="Rectangle 95">
          <a:extLst>
            <a:ext uri="{FF2B5EF4-FFF2-40B4-BE49-F238E27FC236}">
              <a16:creationId xmlns:a16="http://schemas.microsoft.com/office/drawing/2014/main" id="{25C6C30C-8AB8-4FF1-9860-9010B47E676E}"/>
            </a:ext>
          </a:extLst>
        </xdr:cNvPr>
        <xdr:cNvSpPr/>
      </xdr:nvSpPr>
      <xdr:spPr>
        <a:xfrm>
          <a:off x="16288687" y="189997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  </a:t>
          </a:r>
          <a:endParaRPr lang="fr-FR" sz="1100" b="1"/>
        </a:p>
      </xdr:txBody>
    </xdr:sp>
    <xdr:clientData/>
  </xdr:twoCellAnchor>
  <xdr:twoCellAnchor>
    <xdr:from>
      <xdr:col>24</xdr:col>
      <xdr:colOff>458047</xdr:colOff>
      <xdr:row>9</xdr:row>
      <xdr:rowOff>6508</xdr:rowOff>
    </xdr:from>
    <xdr:to>
      <xdr:col>25</xdr:col>
      <xdr:colOff>2945</xdr:colOff>
      <xdr:row>10</xdr:row>
      <xdr:rowOff>6509</xdr:rowOff>
    </xdr:to>
    <xdr:sp macro="" textlink="">
      <xdr:nvSpPr>
        <xdr:cNvPr id="97" name="Rectangle 96">
          <a:extLst>
            <a:ext uri="{FF2B5EF4-FFF2-40B4-BE49-F238E27FC236}">
              <a16:creationId xmlns:a16="http://schemas.microsoft.com/office/drawing/2014/main" id="{1B373582-ECA0-48BD-B61B-1AEFCABA2EC0}"/>
            </a:ext>
          </a:extLst>
        </xdr:cNvPr>
        <xdr:cNvSpPr/>
      </xdr:nvSpPr>
      <xdr:spPr>
        <a:xfrm>
          <a:off x="16288597" y="212105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454881</xdr:colOff>
      <xdr:row>10</xdr:row>
      <xdr:rowOff>11611</xdr:rowOff>
    </xdr:from>
    <xdr:to>
      <xdr:col>24</xdr:col>
      <xdr:colOff>884751</xdr:colOff>
      <xdr:row>11</xdr:row>
      <xdr:rowOff>11612</xdr:rowOff>
    </xdr:to>
    <xdr:sp macro="" textlink="">
      <xdr:nvSpPr>
        <xdr:cNvPr id="98" name="Rectangle 97">
          <a:extLst>
            <a:ext uri="{FF2B5EF4-FFF2-40B4-BE49-F238E27FC236}">
              <a16:creationId xmlns:a16="http://schemas.microsoft.com/office/drawing/2014/main" id="{C447F0FF-1E41-4AF1-8544-BAED6BF2B87B}"/>
            </a:ext>
          </a:extLst>
        </xdr:cNvPr>
        <xdr:cNvSpPr/>
      </xdr:nvSpPr>
      <xdr:spPr>
        <a:xfrm>
          <a:off x="16285431" y="2345236"/>
          <a:ext cx="429870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458009</xdr:colOff>
      <xdr:row>11</xdr:row>
      <xdr:rowOff>11185</xdr:rowOff>
    </xdr:from>
    <xdr:to>
      <xdr:col>25</xdr:col>
      <xdr:colOff>2907</xdr:colOff>
      <xdr:row>12</xdr:row>
      <xdr:rowOff>11185</xdr:rowOff>
    </xdr:to>
    <xdr:sp macro="" textlink="">
      <xdr:nvSpPr>
        <xdr:cNvPr id="99" name="Rectangle 98">
          <a:extLst>
            <a:ext uri="{FF2B5EF4-FFF2-40B4-BE49-F238E27FC236}">
              <a16:creationId xmlns:a16="http://schemas.microsoft.com/office/drawing/2014/main" id="{38F99052-5FB4-44B7-91EA-9D2ED74E8DC6}"/>
            </a:ext>
          </a:extLst>
        </xdr:cNvPr>
        <xdr:cNvSpPr/>
      </xdr:nvSpPr>
      <xdr:spPr>
        <a:xfrm>
          <a:off x="16288559" y="2563885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457582</xdr:colOff>
      <xdr:row>12</xdr:row>
      <xdr:rowOff>10758</xdr:rowOff>
    </xdr:from>
    <xdr:to>
      <xdr:col>25</xdr:col>
      <xdr:colOff>2480</xdr:colOff>
      <xdr:row>13</xdr:row>
      <xdr:rowOff>10759</xdr:rowOff>
    </xdr:to>
    <xdr:sp macro="" textlink="">
      <xdr:nvSpPr>
        <xdr:cNvPr id="100" name="Rectangle 99">
          <a:extLst>
            <a:ext uri="{FF2B5EF4-FFF2-40B4-BE49-F238E27FC236}">
              <a16:creationId xmlns:a16="http://schemas.microsoft.com/office/drawing/2014/main" id="{DED8F37A-124A-4C6E-A2CE-859A2736FDB9}"/>
            </a:ext>
          </a:extLst>
        </xdr:cNvPr>
        <xdr:cNvSpPr/>
      </xdr:nvSpPr>
      <xdr:spPr>
        <a:xfrm>
          <a:off x="16288132" y="278253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457156</xdr:colOff>
      <xdr:row>13</xdr:row>
      <xdr:rowOff>17440</xdr:rowOff>
    </xdr:from>
    <xdr:to>
      <xdr:col>25</xdr:col>
      <xdr:colOff>2054</xdr:colOff>
      <xdr:row>14</xdr:row>
      <xdr:rowOff>17440</xdr:rowOff>
    </xdr:to>
    <xdr:sp macro="" textlink="">
      <xdr:nvSpPr>
        <xdr:cNvPr id="101" name="Rectangle 100">
          <a:extLst>
            <a:ext uri="{FF2B5EF4-FFF2-40B4-BE49-F238E27FC236}">
              <a16:creationId xmlns:a16="http://schemas.microsoft.com/office/drawing/2014/main" id="{68DC4A98-D0F4-4EA8-B455-1F750DA34679}"/>
            </a:ext>
          </a:extLst>
        </xdr:cNvPr>
        <xdr:cNvSpPr/>
      </xdr:nvSpPr>
      <xdr:spPr>
        <a:xfrm>
          <a:off x="16287706" y="3008290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456730</xdr:colOff>
      <xdr:row>14</xdr:row>
      <xdr:rowOff>13459</xdr:rowOff>
    </xdr:from>
    <xdr:to>
      <xdr:col>25</xdr:col>
      <xdr:colOff>1628</xdr:colOff>
      <xdr:row>15</xdr:row>
      <xdr:rowOff>13460</xdr:rowOff>
    </xdr:to>
    <xdr:sp macro="" textlink="">
      <xdr:nvSpPr>
        <xdr:cNvPr id="102" name="Rectangle 101">
          <a:extLst>
            <a:ext uri="{FF2B5EF4-FFF2-40B4-BE49-F238E27FC236}">
              <a16:creationId xmlns:a16="http://schemas.microsoft.com/office/drawing/2014/main" id="{0C8C9148-BAE6-46E6-9E49-0A6A889A353A}"/>
            </a:ext>
          </a:extLst>
        </xdr:cNvPr>
        <xdr:cNvSpPr/>
      </xdr:nvSpPr>
      <xdr:spPr>
        <a:xfrm>
          <a:off x="16287280" y="322338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459857</xdr:colOff>
      <xdr:row>15</xdr:row>
      <xdr:rowOff>9479</xdr:rowOff>
    </xdr:from>
    <xdr:to>
      <xdr:col>25</xdr:col>
      <xdr:colOff>4755</xdr:colOff>
      <xdr:row>16</xdr:row>
      <xdr:rowOff>9479</xdr:rowOff>
    </xdr:to>
    <xdr:sp macro="" textlink="">
      <xdr:nvSpPr>
        <xdr:cNvPr id="103" name="Rectangle 102">
          <a:extLst>
            <a:ext uri="{FF2B5EF4-FFF2-40B4-BE49-F238E27FC236}">
              <a16:creationId xmlns:a16="http://schemas.microsoft.com/office/drawing/2014/main" id="{347185C8-15DA-4DB8-B245-22A6FE502C62}"/>
            </a:ext>
          </a:extLst>
        </xdr:cNvPr>
        <xdr:cNvSpPr/>
      </xdr:nvSpPr>
      <xdr:spPr>
        <a:xfrm>
          <a:off x="16290407" y="3438479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459431</xdr:colOff>
      <xdr:row>16</xdr:row>
      <xdr:rowOff>5498</xdr:rowOff>
    </xdr:from>
    <xdr:to>
      <xdr:col>25</xdr:col>
      <xdr:colOff>4329</xdr:colOff>
      <xdr:row>17</xdr:row>
      <xdr:rowOff>5499</xdr:rowOff>
    </xdr:to>
    <xdr:sp macro="" textlink="">
      <xdr:nvSpPr>
        <xdr:cNvPr id="104" name="Rectangle 103">
          <a:extLst>
            <a:ext uri="{FF2B5EF4-FFF2-40B4-BE49-F238E27FC236}">
              <a16:creationId xmlns:a16="http://schemas.microsoft.com/office/drawing/2014/main" id="{D399B132-73CB-4087-9B97-47BB8AAE07EE}"/>
            </a:ext>
          </a:extLst>
        </xdr:cNvPr>
        <xdr:cNvSpPr/>
      </xdr:nvSpPr>
      <xdr:spPr>
        <a:xfrm>
          <a:off x="16289981" y="365357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459004</xdr:colOff>
      <xdr:row>17</xdr:row>
      <xdr:rowOff>8626</xdr:rowOff>
    </xdr:from>
    <xdr:to>
      <xdr:col>25</xdr:col>
      <xdr:colOff>3902</xdr:colOff>
      <xdr:row>18</xdr:row>
      <xdr:rowOff>8626</xdr:rowOff>
    </xdr:to>
    <xdr:sp macro="" textlink="">
      <xdr:nvSpPr>
        <xdr:cNvPr id="105" name="Rectangle 104">
          <a:extLst>
            <a:ext uri="{FF2B5EF4-FFF2-40B4-BE49-F238E27FC236}">
              <a16:creationId xmlns:a16="http://schemas.microsoft.com/office/drawing/2014/main" id="{040FC0E1-B872-4901-B8E7-676728FFCD11}"/>
            </a:ext>
          </a:extLst>
        </xdr:cNvPr>
        <xdr:cNvSpPr/>
      </xdr:nvSpPr>
      <xdr:spPr>
        <a:xfrm>
          <a:off x="16289554" y="3875776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458577</xdr:colOff>
      <xdr:row>18</xdr:row>
      <xdr:rowOff>8199</xdr:rowOff>
    </xdr:from>
    <xdr:to>
      <xdr:col>25</xdr:col>
      <xdr:colOff>3475</xdr:colOff>
      <xdr:row>19</xdr:row>
      <xdr:rowOff>8200</xdr:rowOff>
    </xdr:to>
    <xdr:sp macro="" textlink="">
      <xdr:nvSpPr>
        <xdr:cNvPr id="106" name="Rectangle 105">
          <a:extLst>
            <a:ext uri="{FF2B5EF4-FFF2-40B4-BE49-F238E27FC236}">
              <a16:creationId xmlns:a16="http://schemas.microsoft.com/office/drawing/2014/main" id="{4BA968A4-364C-4D72-A3B3-006D97A832AC}"/>
            </a:ext>
          </a:extLst>
        </xdr:cNvPr>
        <xdr:cNvSpPr/>
      </xdr:nvSpPr>
      <xdr:spPr>
        <a:xfrm>
          <a:off x="16289127" y="409442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459831</xdr:colOff>
      <xdr:row>19</xdr:row>
      <xdr:rowOff>11327</xdr:rowOff>
    </xdr:from>
    <xdr:to>
      <xdr:col>25</xdr:col>
      <xdr:colOff>2620</xdr:colOff>
      <xdr:row>20</xdr:row>
      <xdr:rowOff>11327</xdr:rowOff>
    </xdr:to>
    <xdr:sp macro="" textlink="">
      <xdr:nvSpPr>
        <xdr:cNvPr id="107" name="Rectangle 106">
          <a:extLst>
            <a:ext uri="{FF2B5EF4-FFF2-40B4-BE49-F238E27FC236}">
              <a16:creationId xmlns:a16="http://schemas.microsoft.com/office/drawing/2014/main" id="{64AFB7D8-8AD5-45E8-9172-37FD103E47B5}"/>
            </a:ext>
          </a:extLst>
        </xdr:cNvPr>
        <xdr:cNvSpPr/>
      </xdr:nvSpPr>
      <xdr:spPr>
        <a:xfrm>
          <a:off x="16290381" y="4316627"/>
          <a:ext cx="428614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458701</xdr:colOff>
      <xdr:row>20</xdr:row>
      <xdr:rowOff>3245</xdr:rowOff>
    </xdr:from>
    <xdr:to>
      <xdr:col>25</xdr:col>
      <xdr:colOff>3247</xdr:colOff>
      <xdr:row>21</xdr:row>
      <xdr:rowOff>3246</xdr:rowOff>
    </xdr:to>
    <xdr:sp macro="" textlink="">
      <xdr:nvSpPr>
        <xdr:cNvPr id="108" name="Rectangle 107">
          <a:extLst>
            <a:ext uri="{FF2B5EF4-FFF2-40B4-BE49-F238E27FC236}">
              <a16:creationId xmlns:a16="http://schemas.microsoft.com/office/drawing/2014/main" id="{D1073524-26CF-4AC6-AA3C-DEF5EBF9B18C}"/>
            </a:ext>
          </a:extLst>
        </xdr:cNvPr>
        <xdr:cNvSpPr/>
      </xdr:nvSpPr>
      <xdr:spPr>
        <a:xfrm>
          <a:off x="16289251" y="4527620"/>
          <a:ext cx="430371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459329</xdr:colOff>
      <xdr:row>21</xdr:row>
      <xdr:rowOff>1257</xdr:rowOff>
    </xdr:from>
    <xdr:to>
      <xdr:col>25</xdr:col>
      <xdr:colOff>3875</xdr:colOff>
      <xdr:row>22</xdr:row>
      <xdr:rowOff>1257</xdr:rowOff>
    </xdr:to>
    <xdr:sp macro="" textlink="">
      <xdr:nvSpPr>
        <xdr:cNvPr id="109" name="Rectangle 108">
          <a:extLst>
            <a:ext uri="{FF2B5EF4-FFF2-40B4-BE49-F238E27FC236}">
              <a16:creationId xmlns:a16="http://schemas.microsoft.com/office/drawing/2014/main" id="{2F01497E-5AFD-46C8-BD3C-5DFA54144189}"/>
            </a:ext>
          </a:extLst>
        </xdr:cNvPr>
        <xdr:cNvSpPr/>
      </xdr:nvSpPr>
      <xdr:spPr>
        <a:xfrm>
          <a:off x="16289879" y="474470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459957</xdr:colOff>
      <xdr:row>21</xdr:row>
      <xdr:rowOff>205992</xdr:rowOff>
    </xdr:from>
    <xdr:to>
      <xdr:col>25</xdr:col>
      <xdr:colOff>4503</xdr:colOff>
      <xdr:row>22</xdr:row>
      <xdr:rowOff>205992</xdr:rowOff>
    </xdr:to>
    <xdr:sp macro="" textlink="">
      <xdr:nvSpPr>
        <xdr:cNvPr id="110" name="Rectangle 109">
          <a:extLst>
            <a:ext uri="{FF2B5EF4-FFF2-40B4-BE49-F238E27FC236}">
              <a16:creationId xmlns:a16="http://schemas.microsoft.com/office/drawing/2014/main" id="{3D80D683-6883-4185-A173-6C714F4E5CDB}"/>
            </a:ext>
          </a:extLst>
        </xdr:cNvPr>
        <xdr:cNvSpPr/>
      </xdr:nvSpPr>
      <xdr:spPr>
        <a:xfrm>
          <a:off x="16290507" y="4949442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457968</xdr:colOff>
      <xdr:row>22</xdr:row>
      <xdr:rowOff>206620</xdr:rowOff>
    </xdr:from>
    <xdr:to>
      <xdr:col>25</xdr:col>
      <xdr:colOff>2514</xdr:colOff>
      <xdr:row>23</xdr:row>
      <xdr:rowOff>206620</xdr:rowOff>
    </xdr:to>
    <xdr:sp macro="" textlink="">
      <xdr:nvSpPr>
        <xdr:cNvPr id="111" name="Rectangle 110">
          <a:extLst>
            <a:ext uri="{FF2B5EF4-FFF2-40B4-BE49-F238E27FC236}">
              <a16:creationId xmlns:a16="http://schemas.microsoft.com/office/drawing/2014/main" id="{8EF5484A-9145-41FE-8F0A-9794494BE33A}"/>
            </a:ext>
          </a:extLst>
        </xdr:cNvPr>
        <xdr:cNvSpPr/>
      </xdr:nvSpPr>
      <xdr:spPr>
        <a:xfrm>
          <a:off x="16288518" y="5169145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455980</xdr:colOff>
      <xdr:row>23</xdr:row>
      <xdr:rowOff>207247</xdr:rowOff>
    </xdr:from>
    <xdr:to>
      <xdr:col>25</xdr:col>
      <xdr:colOff>526</xdr:colOff>
      <xdr:row>25</xdr:row>
      <xdr:rowOff>12700</xdr:rowOff>
    </xdr:to>
    <xdr:sp macro="" textlink="">
      <xdr:nvSpPr>
        <xdr:cNvPr id="112" name="Rectangle 111">
          <a:extLst>
            <a:ext uri="{FF2B5EF4-FFF2-40B4-BE49-F238E27FC236}">
              <a16:creationId xmlns:a16="http://schemas.microsoft.com/office/drawing/2014/main" id="{0F37A65E-9581-44A0-B1A6-E85AF88AE132}"/>
            </a:ext>
          </a:extLst>
        </xdr:cNvPr>
        <xdr:cNvSpPr/>
      </xdr:nvSpPr>
      <xdr:spPr>
        <a:xfrm>
          <a:off x="16286530" y="5388847"/>
          <a:ext cx="430371" cy="243603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 editAs="oneCell">
    <xdr:from>
      <xdr:col>24</xdr:col>
      <xdr:colOff>558044</xdr:colOff>
      <xdr:row>9</xdr:row>
      <xdr:rowOff>9687</xdr:rowOff>
    </xdr:from>
    <xdr:to>
      <xdr:col>24</xdr:col>
      <xdr:colOff>768598</xdr:colOff>
      <xdr:row>10</xdr:row>
      <xdr:rowOff>812</xdr:rowOff>
    </xdr:to>
    <xdr:pic>
      <xdr:nvPicPr>
        <xdr:cNvPr id="113" name="Graphique 112" descr="Ligne fléchée : pivoter à gauche">
          <a:extLst>
            <a:ext uri="{FF2B5EF4-FFF2-40B4-BE49-F238E27FC236}">
              <a16:creationId xmlns:a16="http://schemas.microsoft.com/office/drawing/2014/main" id="{C31958D8-F373-42D7-8F37-C87E6960DE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8594" y="2124237"/>
          <a:ext cx="210554" cy="210200"/>
        </a:xfrm>
        <a:prstGeom prst="rect">
          <a:avLst/>
        </a:prstGeom>
      </xdr:spPr>
    </xdr:pic>
    <xdr:clientData/>
  </xdr:twoCellAnchor>
  <xdr:twoCellAnchor editAs="oneCell">
    <xdr:from>
      <xdr:col>24</xdr:col>
      <xdr:colOff>555386</xdr:colOff>
      <xdr:row>10</xdr:row>
      <xdr:rowOff>18104</xdr:rowOff>
    </xdr:from>
    <xdr:to>
      <xdr:col>24</xdr:col>
      <xdr:colOff>765940</xdr:colOff>
      <xdr:row>11</xdr:row>
      <xdr:rowOff>8078</xdr:rowOff>
    </xdr:to>
    <xdr:pic>
      <xdr:nvPicPr>
        <xdr:cNvPr id="114" name="Graphique 113" descr="Ligne fléchée : pivoter à gauche">
          <a:extLst>
            <a:ext uri="{FF2B5EF4-FFF2-40B4-BE49-F238E27FC236}">
              <a16:creationId xmlns:a16="http://schemas.microsoft.com/office/drawing/2014/main" id="{D596A232-821A-4570-85C7-64AF81905E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5936" y="235172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541653</xdr:colOff>
      <xdr:row>11</xdr:row>
      <xdr:rowOff>19832</xdr:rowOff>
    </xdr:from>
    <xdr:to>
      <xdr:col>24</xdr:col>
      <xdr:colOff>747605</xdr:colOff>
      <xdr:row>12</xdr:row>
      <xdr:rowOff>9807</xdr:rowOff>
    </xdr:to>
    <xdr:pic>
      <xdr:nvPicPr>
        <xdr:cNvPr id="115" name="Graphique 114" descr="Ligne fléchée : pivoter à gauche">
          <a:extLst>
            <a:ext uri="{FF2B5EF4-FFF2-40B4-BE49-F238E27FC236}">
              <a16:creationId xmlns:a16="http://schemas.microsoft.com/office/drawing/2014/main" id="{F79FFB59-C050-4BDE-A01B-98A43AEF26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2203" y="2572532"/>
          <a:ext cx="205952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534393</xdr:colOff>
      <xdr:row>12</xdr:row>
      <xdr:rowOff>27099</xdr:rowOff>
    </xdr:from>
    <xdr:to>
      <xdr:col>24</xdr:col>
      <xdr:colOff>744947</xdr:colOff>
      <xdr:row>13</xdr:row>
      <xdr:rowOff>17074</xdr:rowOff>
    </xdr:to>
    <xdr:pic macro="[0]!REPORT02">
      <xdr:nvPicPr>
        <xdr:cNvPr id="116" name="Graphique 115" descr="Ligne fléchée : pivoter à gauche">
          <a:extLst>
            <a:ext uri="{FF2B5EF4-FFF2-40B4-BE49-F238E27FC236}">
              <a16:creationId xmlns:a16="http://schemas.microsoft.com/office/drawing/2014/main" id="{427AF380-4A38-4AF0-B99B-D34F6467F2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64943" y="2798874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548348</xdr:colOff>
      <xdr:row>13</xdr:row>
      <xdr:rowOff>18903</xdr:rowOff>
    </xdr:from>
    <xdr:to>
      <xdr:col>24</xdr:col>
      <xdr:colOff>757536</xdr:colOff>
      <xdr:row>14</xdr:row>
      <xdr:rowOff>8878</xdr:rowOff>
    </xdr:to>
    <xdr:pic>
      <xdr:nvPicPr>
        <xdr:cNvPr id="117" name="Graphique 116" descr="Ligne fléchée : pivoter à gauche">
          <a:extLst>
            <a:ext uri="{FF2B5EF4-FFF2-40B4-BE49-F238E27FC236}">
              <a16:creationId xmlns:a16="http://schemas.microsoft.com/office/drawing/2014/main" id="{F34EC0BB-8225-44CA-8998-A75022CB30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8898" y="3009753"/>
          <a:ext cx="209188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549861</xdr:colOff>
      <xdr:row>14</xdr:row>
      <xdr:rowOff>20632</xdr:rowOff>
    </xdr:from>
    <xdr:to>
      <xdr:col>24</xdr:col>
      <xdr:colOff>760415</xdr:colOff>
      <xdr:row>15</xdr:row>
      <xdr:rowOff>10607</xdr:rowOff>
    </xdr:to>
    <xdr:pic>
      <xdr:nvPicPr>
        <xdr:cNvPr id="118" name="Graphique 117" descr="Ligne fléchée : pivoter à gauche">
          <a:extLst>
            <a:ext uri="{FF2B5EF4-FFF2-40B4-BE49-F238E27FC236}">
              <a16:creationId xmlns:a16="http://schemas.microsoft.com/office/drawing/2014/main" id="{79553A99-EBBD-4402-8CC3-5C37A08429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0411" y="3230557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541666</xdr:colOff>
      <xdr:row>15</xdr:row>
      <xdr:rowOff>27899</xdr:rowOff>
    </xdr:from>
    <xdr:to>
      <xdr:col>24</xdr:col>
      <xdr:colOff>752220</xdr:colOff>
      <xdr:row>16</xdr:row>
      <xdr:rowOff>17873</xdr:rowOff>
    </xdr:to>
    <xdr:pic macro="[0]!REPORT07">
      <xdr:nvPicPr>
        <xdr:cNvPr id="119" name="Graphique 118" descr="Ligne fléchée : pivoter à gauche">
          <a:extLst>
            <a:ext uri="{FF2B5EF4-FFF2-40B4-BE49-F238E27FC236}">
              <a16:creationId xmlns:a16="http://schemas.microsoft.com/office/drawing/2014/main" id="{02A183C2-3E9E-4512-8FB0-C2D3AA38D5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2216" y="345689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555621</xdr:colOff>
      <xdr:row>16</xdr:row>
      <xdr:rowOff>25241</xdr:rowOff>
    </xdr:from>
    <xdr:to>
      <xdr:col>24</xdr:col>
      <xdr:colOff>766175</xdr:colOff>
      <xdr:row>17</xdr:row>
      <xdr:rowOff>15216</xdr:rowOff>
    </xdr:to>
    <xdr:pic>
      <xdr:nvPicPr>
        <xdr:cNvPr id="120" name="Graphique 119" descr="Ligne fléchée : pivoter à gauche">
          <a:extLst>
            <a:ext uri="{FF2B5EF4-FFF2-40B4-BE49-F238E27FC236}">
              <a16:creationId xmlns:a16="http://schemas.microsoft.com/office/drawing/2014/main" id="{68F1359A-B199-4D6B-B20C-063B016278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6171" y="367331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547425</xdr:colOff>
      <xdr:row>17</xdr:row>
      <xdr:rowOff>28121</xdr:rowOff>
    </xdr:from>
    <xdr:to>
      <xdr:col>24</xdr:col>
      <xdr:colOff>757979</xdr:colOff>
      <xdr:row>18</xdr:row>
      <xdr:rowOff>18095</xdr:rowOff>
    </xdr:to>
    <xdr:pic>
      <xdr:nvPicPr>
        <xdr:cNvPr id="121" name="Graphique 120" descr="Ligne fléchée : pivoter à gauche">
          <a:extLst>
            <a:ext uri="{FF2B5EF4-FFF2-40B4-BE49-F238E27FC236}">
              <a16:creationId xmlns:a16="http://schemas.microsoft.com/office/drawing/2014/main" id="{723F2E77-863E-46CF-8840-6CBEC4916F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7975" y="3895271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539229</xdr:colOff>
      <xdr:row>18</xdr:row>
      <xdr:rowOff>25463</xdr:rowOff>
    </xdr:from>
    <xdr:to>
      <xdr:col>24</xdr:col>
      <xdr:colOff>749783</xdr:colOff>
      <xdr:row>19</xdr:row>
      <xdr:rowOff>15437</xdr:rowOff>
    </xdr:to>
    <xdr:pic>
      <xdr:nvPicPr>
        <xdr:cNvPr id="122" name="Graphique 121" descr="Ligne fléchée : pivoter à gauche">
          <a:extLst>
            <a:ext uri="{FF2B5EF4-FFF2-40B4-BE49-F238E27FC236}">
              <a16:creationId xmlns:a16="http://schemas.microsoft.com/office/drawing/2014/main" id="{77D8B2CD-6FEE-4A00-A39B-D9A167434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69779" y="411168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558723</xdr:colOff>
      <xdr:row>19</xdr:row>
      <xdr:rowOff>33879</xdr:rowOff>
    </xdr:from>
    <xdr:to>
      <xdr:col>24</xdr:col>
      <xdr:colOff>769277</xdr:colOff>
      <xdr:row>20</xdr:row>
      <xdr:rowOff>23854</xdr:rowOff>
    </xdr:to>
    <xdr:pic>
      <xdr:nvPicPr>
        <xdr:cNvPr id="123" name="Graphique 122" descr="Ligne fléchée : pivoter à gauche">
          <a:extLst>
            <a:ext uri="{FF2B5EF4-FFF2-40B4-BE49-F238E27FC236}">
              <a16:creationId xmlns:a16="http://schemas.microsoft.com/office/drawing/2014/main" id="{FF52038D-1C74-472D-ADC7-70C0BB0C83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9273" y="4339179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544989</xdr:colOff>
      <xdr:row>20</xdr:row>
      <xdr:rowOff>3533</xdr:rowOff>
    </xdr:from>
    <xdr:to>
      <xdr:col>24</xdr:col>
      <xdr:colOff>755543</xdr:colOff>
      <xdr:row>20</xdr:row>
      <xdr:rowOff>205494</xdr:rowOff>
    </xdr:to>
    <xdr:pic>
      <xdr:nvPicPr>
        <xdr:cNvPr id="124" name="Graphique 123" descr="Ligne fléchée : pivoter à gauche">
          <a:extLst>
            <a:ext uri="{FF2B5EF4-FFF2-40B4-BE49-F238E27FC236}">
              <a16:creationId xmlns:a16="http://schemas.microsoft.com/office/drawing/2014/main" id="{E94BB237-6631-4A3E-B05D-F9DDD41475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5539" y="4527908"/>
          <a:ext cx="210554" cy="201961"/>
        </a:xfrm>
        <a:prstGeom prst="rect">
          <a:avLst/>
        </a:prstGeom>
      </xdr:spPr>
    </xdr:pic>
    <xdr:clientData/>
  </xdr:twoCellAnchor>
  <xdr:twoCellAnchor editAs="oneCell">
    <xdr:from>
      <xdr:col>24</xdr:col>
      <xdr:colOff>542331</xdr:colOff>
      <xdr:row>20</xdr:row>
      <xdr:rowOff>216848</xdr:rowOff>
    </xdr:from>
    <xdr:to>
      <xdr:col>24</xdr:col>
      <xdr:colOff>752885</xdr:colOff>
      <xdr:row>21</xdr:row>
      <xdr:rowOff>206822</xdr:rowOff>
    </xdr:to>
    <xdr:pic>
      <xdr:nvPicPr>
        <xdr:cNvPr id="125" name="Graphique 124" descr="Ligne fléchée : pivoter à gauche">
          <a:extLst>
            <a:ext uri="{FF2B5EF4-FFF2-40B4-BE49-F238E27FC236}">
              <a16:creationId xmlns:a16="http://schemas.microsoft.com/office/drawing/2014/main" id="{232285D0-AB86-4E5E-98C5-FAC432A6F1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2881" y="4741223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534135</xdr:colOff>
      <xdr:row>21</xdr:row>
      <xdr:rowOff>186502</xdr:rowOff>
    </xdr:from>
    <xdr:to>
      <xdr:col>24</xdr:col>
      <xdr:colOff>744689</xdr:colOff>
      <xdr:row>22</xdr:row>
      <xdr:rowOff>176476</xdr:rowOff>
    </xdr:to>
    <xdr:pic>
      <xdr:nvPicPr>
        <xdr:cNvPr id="126" name="Graphique 125" descr="Ligne fléchée : pivoter à gauche">
          <a:extLst>
            <a:ext uri="{FF2B5EF4-FFF2-40B4-BE49-F238E27FC236}">
              <a16:creationId xmlns:a16="http://schemas.microsoft.com/office/drawing/2014/main" id="{10240458-1D42-44D2-B60D-889B13ECC3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64685" y="4929952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542552</xdr:colOff>
      <xdr:row>22</xdr:row>
      <xdr:rowOff>200456</xdr:rowOff>
    </xdr:from>
    <xdr:to>
      <xdr:col>24</xdr:col>
      <xdr:colOff>753106</xdr:colOff>
      <xdr:row>23</xdr:row>
      <xdr:rowOff>190431</xdr:rowOff>
    </xdr:to>
    <xdr:pic>
      <xdr:nvPicPr>
        <xdr:cNvPr id="127" name="Graphique 126" descr="Ligne fléchée : pivoter à gauche">
          <a:extLst>
            <a:ext uri="{FF2B5EF4-FFF2-40B4-BE49-F238E27FC236}">
              <a16:creationId xmlns:a16="http://schemas.microsoft.com/office/drawing/2014/main" id="{0422FF75-FE63-4E3B-AB79-4D0FE50D7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3102" y="5162981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528819</xdr:colOff>
      <xdr:row>23</xdr:row>
      <xdr:rowOff>197798</xdr:rowOff>
    </xdr:from>
    <xdr:to>
      <xdr:col>24</xdr:col>
      <xdr:colOff>739373</xdr:colOff>
      <xdr:row>24</xdr:row>
      <xdr:rowOff>187772</xdr:rowOff>
    </xdr:to>
    <xdr:pic>
      <xdr:nvPicPr>
        <xdr:cNvPr id="128" name="Graphique 127" descr="Ligne fléchée : pivoter à gauche">
          <a:extLst>
            <a:ext uri="{FF2B5EF4-FFF2-40B4-BE49-F238E27FC236}">
              <a16:creationId xmlns:a16="http://schemas.microsoft.com/office/drawing/2014/main" id="{45138BBF-F946-45FF-910E-F9FAEFEE5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59369" y="537939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542774</xdr:colOff>
      <xdr:row>26</xdr:row>
      <xdr:rowOff>217291</xdr:rowOff>
    </xdr:from>
    <xdr:to>
      <xdr:col>24</xdr:col>
      <xdr:colOff>753328</xdr:colOff>
      <xdr:row>27</xdr:row>
      <xdr:rowOff>207266</xdr:rowOff>
    </xdr:to>
    <xdr:pic>
      <xdr:nvPicPr>
        <xdr:cNvPr id="129" name="Graphique 128" descr="Ligne fléchée : pivoter à gauche">
          <a:extLst>
            <a:ext uri="{FF2B5EF4-FFF2-40B4-BE49-F238E27FC236}">
              <a16:creationId xmlns:a16="http://schemas.microsoft.com/office/drawing/2014/main" id="{2D6B9855-8AD9-4CA5-B478-1CB93D157D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3324" y="605611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547040</xdr:colOff>
      <xdr:row>8</xdr:row>
      <xdr:rowOff>14074</xdr:rowOff>
    </xdr:from>
    <xdr:to>
      <xdr:col>24</xdr:col>
      <xdr:colOff>757594</xdr:colOff>
      <xdr:row>9</xdr:row>
      <xdr:rowOff>5200</xdr:rowOff>
    </xdr:to>
    <xdr:pic macro="[0]!REPORT01">
      <xdr:nvPicPr>
        <xdr:cNvPr id="130" name="Graphique 129" descr="Ligne fléchée : pivoter à gauche">
          <a:extLst>
            <a:ext uri="{FF2B5EF4-FFF2-40B4-BE49-F238E27FC236}">
              <a16:creationId xmlns:a16="http://schemas.microsoft.com/office/drawing/2014/main" id="{92C74C61-9AF4-4351-BBE5-268352860F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7590" y="1909549"/>
          <a:ext cx="210554" cy="210201"/>
        </a:xfrm>
        <a:prstGeom prst="rect">
          <a:avLst/>
        </a:prstGeom>
      </xdr:spPr>
    </xdr:pic>
    <xdr:clientData/>
  </xdr:twoCellAnchor>
  <xdr:twoCellAnchor>
    <xdr:from>
      <xdr:col>24</xdr:col>
      <xdr:colOff>13975</xdr:colOff>
      <xdr:row>24</xdr:row>
      <xdr:rowOff>4961</xdr:rowOff>
    </xdr:from>
    <xdr:to>
      <xdr:col>24</xdr:col>
      <xdr:colOff>446202</xdr:colOff>
      <xdr:row>25</xdr:row>
      <xdr:rowOff>4962</xdr:rowOff>
    </xdr:to>
    <xdr:sp macro="" textlink="">
      <xdr:nvSpPr>
        <xdr:cNvPr id="131" name="Rectangle 130">
          <a:extLst>
            <a:ext uri="{FF2B5EF4-FFF2-40B4-BE49-F238E27FC236}">
              <a16:creationId xmlns:a16="http://schemas.microsoft.com/office/drawing/2014/main" id="{1B5BA5DD-5D8C-4190-AE89-BF57DF4A604B}"/>
            </a:ext>
          </a:extLst>
        </xdr:cNvPr>
        <xdr:cNvSpPr/>
      </xdr:nvSpPr>
      <xdr:spPr>
        <a:xfrm>
          <a:off x="15844525" y="5405636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14627</xdr:colOff>
      <xdr:row>25</xdr:row>
      <xdr:rowOff>5614</xdr:rowOff>
    </xdr:from>
    <xdr:to>
      <xdr:col>24</xdr:col>
      <xdr:colOff>446854</xdr:colOff>
      <xdr:row>26</xdr:row>
      <xdr:rowOff>5616</xdr:rowOff>
    </xdr:to>
    <xdr:sp macro="" textlink="">
      <xdr:nvSpPr>
        <xdr:cNvPr id="132" name="Rectangle 131">
          <a:extLst>
            <a:ext uri="{FF2B5EF4-FFF2-40B4-BE49-F238E27FC236}">
              <a16:creationId xmlns:a16="http://schemas.microsoft.com/office/drawing/2014/main" id="{04AFD6E8-9061-49E5-9A79-6EB3783F998B}"/>
            </a:ext>
          </a:extLst>
        </xdr:cNvPr>
        <xdr:cNvSpPr/>
      </xdr:nvSpPr>
      <xdr:spPr>
        <a:xfrm>
          <a:off x="15845177" y="5625364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12728</xdr:colOff>
      <xdr:row>26</xdr:row>
      <xdr:rowOff>6270</xdr:rowOff>
    </xdr:from>
    <xdr:to>
      <xdr:col>24</xdr:col>
      <xdr:colOff>444955</xdr:colOff>
      <xdr:row>27</xdr:row>
      <xdr:rowOff>6272</xdr:rowOff>
    </xdr:to>
    <xdr:sp macro="" textlink="">
      <xdr:nvSpPr>
        <xdr:cNvPr id="133" name="Rectangle 132">
          <a:extLst>
            <a:ext uri="{FF2B5EF4-FFF2-40B4-BE49-F238E27FC236}">
              <a16:creationId xmlns:a16="http://schemas.microsoft.com/office/drawing/2014/main" id="{7E51EF04-1D28-40FA-A92D-9EB8755A0D31}"/>
            </a:ext>
          </a:extLst>
        </xdr:cNvPr>
        <xdr:cNvSpPr/>
      </xdr:nvSpPr>
      <xdr:spPr>
        <a:xfrm>
          <a:off x="15843278" y="5845095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27</xdr:row>
      <xdr:rowOff>4002</xdr:rowOff>
    </xdr:from>
    <xdr:to>
      <xdr:col>24</xdr:col>
      <xdr:colOff>448288</xdr:colOff>
      <xdr:row>28</xdr:row>
      <xdr:rowOff>4003</xdr:rowOff>
    </xdr:to>
    <xdr:sp macro="" textlink="">
      <xdr:nvSpPr>
        <xdr:cNvPr id="134" name="Rectangle 133">
          <a:extLst>
            <a:ext uri="{FF2B5EF4-FFF2-40B4-BE49-F238E27FC236}">
              <a16:creationId xmlns:a16="http://schemas.microsoft.com/office/drawing/2014/main" id="{EAED645F-A517-4A8A-9300-1216EE9BD8E1}"/>
            </a:ext>
          </a:extLst>
        </xdr:cNvPr>
        <xdr:cNvSpPr/>
      </xdr:nvSpPr>
      <xdr:spPr>
        <a:xfrm>
          <a:off x="15846611" y="606190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454260</xdr:colOff>
      <xdr:row>24</xdr:row>
      <xdr:rowOff>212291</xdr:rowOff>
    </xdr:from>
    <xdr:to>
      <xdr:col>24</xdr:col>
      <xdr:colOff>884542</xdr:colOff>
      <xdr:row>26</xdr:row>
      <xdr:rowOff>17745</xdr:rowOff>
    </xdr:to>
    <xdr:sp macro="" textlink="">
      <xdr:nvSpPr>
        <xdr:cNvPr id="135" name="Rectangle 134">
          <a:extLst>
            <a:ext uri="{FF2B5EF4-FFF2-40B4-BE49-F238E27FC236}">
              <a16:creationId xmlns:a16="http://schemas.microsoft.com/office/drawing/2014/main" id="{A0362BD4-F98B-4962-B89D-ABF1084413A4}"/>
            </a:ext>
          </a:extLst>
        </xdr:cNvPr>
        <xdr:cNvSpPr/>
      </xdr:nvSpPr>
      <xdr:spPr>
        <a:xfrm>
          <a:off x="16284810" y="5612966"/>
          <a:ext cx="430282" cy="243604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453191</xdr:colOff>
      <xdr:row>26</xdr:row>
      <xdr:rowOff>10932</xdr:rowOff>
    </xdr:from>
    <xdr:to>
      <xdr:col>24</xdr:col>
      <xdr:colOff>883473</xdr:colOff>
      <xdr:row>27</xdr:row>
      <xdr:rowOff>34481</xdr:rowOff>
    </xdr:to>
    <xdr:sp macro="" textlink="">
      <xdr:nvSpPr>
        <xdr:cNvPr id="136" name="Rectangle 135">
          <a:extLst>
            <a:ext uri="{FF2B5EF4-FFF2-40B4-BE49-F238E27FC236}">
              <a16:creationId xmlns:a16="http://schemas.microsoft.com/office/drawing/2014/main" id="{DCE7CB18-3CE8-4EA2-B393-C178B877BBC2}"/>
            </a:ext>
          </a:extLst>
        </xdr:cNvPr>
        <xdr:cNvSpPr/>
      </xdr:nvSpPr>
      <xdr:spPr>
        <a:xfrm>
          <a:off x="16283741" y="5849757"/>
          <a:ext cx="430282" cy="242624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456608</xdr:colOff>
      <xdr:row>26</xdr:row>
      <xdr:rowOff>214941</xdr:rowOff>
    </xdr:from>
    <xdr:to>
      <xdr:col>25</xdr:col>
      <xdr:colOff>1154</xdr:colOff>
      <xdr:row>28</xdr:row>
      <xdr:rowOff>9683</xdr:rowOff>
    </xdr:to>
    <xdr:sp macro="" textlink="">
      <xdr:nvSpPr>
        <xdr:cNvPr id="137" name="Rectangle 136">
          <a:extLst>
            <a:ext uri="{FF2B5EF4-FFF2-40B4-BE49-F238E27FC236}">
              <a16:creationId xmlns:a16="http://schemas.microsoft.com/office/drawing/2014/main" id="{53F9AF11-6FDF-4014-938E-EA3429253CDE}"/>
            </a:ext>
          </a:extLst>
        </xdr:cNvPr>
        <xdr:cNvSpPr/>
      </xdr:nvSpPr>
      <xdr:spPr>
        <a:xfrm>
          <a:off x="16287158" y="6053766"/>
          <a:ext cx="430371" cy="232892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 editAs="oneCell">
    <xdr:from>
      <xdr:col>24</xdr:col>
      <xdr:colOff>531846</xdr:colOff>
      <xdr:row>25</xdr:row>
      <xdr:rowOff>24924</xdr:rowOff>
    </xdr:from>
    <xdr:to>
      <xdr:col>24</xdr:col>
      <xdr:colOff>742400</xdr:colOff>
      <xdr:row>26</xdr:row>
      <xdr:rowOff>14899</xdr:rowOff>
    </xdr:to>
    <xdr:pic>
      <xdr:nvPicPr>
        <xdr:cNvPr id="138" name="Graphique 137" descr="Ligne fléchée : pivoter à gauche">
          <a:extLst>
            <a:ext uri="{FF2B5EF4-FFF2-40B4-BE49-F238E27FC236}">
              <a16:creationId xmlns:a16="http://schemas.microsoft.com/office/drawing/2014/main" id="{3EBC6C2D-4092-49C8-B40B-D609BC1443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62396" y="5644674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546267</xdr:colOff>
      <xdr:row>26</xdr:row>
      <xdr:rowOff>8189</xdr:rowOff>
    </xdr:from>
    <xdr:to>
      <xdr:col>24</xdr:col>
      <xdr:colOff>756821</xdr:colOff>
      <xdr:row>27</xdr:row>
      <xdr:rowOff>359</xdr:rowOff>
    </xdr:to>
    <xdr:pic>
      <xdr:nvPicPr>
        <xdr:cNvPr id="139" name="Graphique 138" descr="Ligne fléchée : pivoter à gauche">
          <a:extLst>
            <a:ext uri="{FF2B5EF4-FFF2-40B4-BE49-F238E27FC236}">
              <a16:creationId xmlns:a16="http://schemas.microsoft.com/office/drawing/2014/main" id="{5F4DDDF4-2846-4073-B327-065EE65AD4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6817" y="5847014"/>
          <a:ext cx="210554" cy="211245"/>
        </a:xfrm>
        <a:prstGeom prst="rect">
          <a:avLst/>
        </a:prstGeom>
      </xdr:spPr>
    </xdr:pic>
    <xdr:clientData/>
  </xdr:twoCellAnchor>
  <xdr:twoCellAnchor editAs="oneCell">
    <xdr:from>
      <xdr:col>24</xdr:col>
      <xdr:colOff>556237</xdr:colOff>
      <xdr:row>27</xdr:row>
      <xdr:rowOff>4806</xdr:rowOff>
    </xdr:from>
    <xdr:to>
      <xdr:col>24</xdr:col>
      <xdr:colOff>766791</xdr:colOff>
      <xdr:row>27</xdr:row>
      <xdr:rowOff>212876</xdr:rowOff>
    </xdr:to>
    <xdr:pic>
      <xdr:nvPicPr>
        <xdr:cNvPr id="140" name="Graphique 139" descr="Ligne fléchée : pivoter à gauche">
          <a:extLst>
            <a:ext uri="{FF2B5EF4-FFF2-40B4-BE49-F238E27FC236}">
              <a16:creationId xmlns:a16="http://schemas.microsoft.com/office/drawing/2014/main" id="{808BDF93-C2EE-4937-AD1D-56B4D07FA7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6787" y="6062706"/>
          <a:ext cx="210554" cy="20807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9C3F69C-AAF2-4551-A232-502A3EC67CC7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7B94240F-FE0C-4A46-980A-42ED5247672F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F42A988-253E-4C53-8FC3-325EDD30F8F2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5F207698-0CAE-48A8-BE7B-0C2BFE99ADE1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51B026D-AFDA-480A-B1C4-8632D225A766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7" name="Rectangle : avec coins supérieurs arrondis 6">
          <a:extLst>
            <a:ext uri="{FF2B5EF4-FFF2-40B4-BE49-F238E27FC236}">
              <a16:creationId xmlns:a16="http://schemas.microsoft.com/office/drawing/2014/main" id="{06BEEF1D-6E7B-4BA9-B90E-2D1FB54D8EE4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47</xdr:row>
      <xdr:rowOff>129802</xdr:rowOff>
    </xdr:from>
    <xdr:to>
      <xdr:col>2</xdr:col>
      <xdr:colOff>160814</xdr:colOff>
      <xdr:row>55</xdr:row>
      <xdr:rowOff>142171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8336403-CBF2-4E0D-A0AD-9B0F85F5D729}"/>
            </a:ext>
          </a:extLst>
        </xdr:cNvPr>
        <xdr:cNvSpPr txBox="1"/>
      </xdr:nvSpPr>
      <xdr:spPr>
        <a:xfrm rot="16200000">
          <a:off x="-154872" y="1145651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28022</xdr:colOff>
      <xdr:row>36</xdr:row>
      <xdr:rowOff>182671</xdr:rowOff>
    </xdr:from>
    <xdr:to>
      <xdr:col>2</xdr:col>
      <xdr:colOff>151725</xdr:colOff>
      <xdr:row>47</xdr:row>
      <xdr:rowOff>68122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A6EBFF57-50FC-4A7B-9728-305C1A3A0B56}"/>
            </a:ext>
          </a:extLst>
        </xdr:cNvPr>
        <xdr:cNvSpPr txBox="1"/>
      </xdr:nvSpPr>
      <xdr:spPr>
        <a:xfrm rot="16200000">
          <a:off x="-510077" y="928374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4EC214E5-630A-46C5-9EE5-45FD705B73B0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7C636F03-FA2F-4E53-8298-A91A70BA39AC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4F6749BA-7727-488D-8712-D413952BBEBD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28B77424-F1E6-45C9-9F0E-553E516B11EF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14" name="ZoneTexte 13">
          <a:extLst>
            <a:ext uri="{FF2B5EF4-FFF2-40B4-BE49-F238E27FC236}">
              <a16:creationId xmlns:a16="http://schemas.microsoft.com/office/drawing/2014/main" id="{973EE2B5-FA38-45B4-9F83-4B31C424D5DD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26</xdr:row>
      <xdr:rowOff>15251</xdr:rowOff>
    </xdr:from>
    <xdr:to>
      <xdr:col>2</xdr:col>
      <xdr:colOff>111332</xdr:colOff>
      <xdr:row>34</xdr:row>
      <xdr:rowOff>88624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6A0B7F0F-F08F-411C-9DA4-1A51D4ED95BB}"/>
            </a:ext>
          </a:extLst>
        </xdr:cNvPr>
        <xdr:cNvSpPr txBox="1"/>
      </xdr:nvSpPr>
      <xdr:spPr>
        <a:xfrm rot="16200000">
          <a:off x="-191560" y="665325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35876145-0BFA-428F-9189-470478EBDDAA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1797F0DA-CBAC-44C9-A082-EB4BC1F6DBA8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D3B3D206-7CFD-4DDC-ADE4-CDAC6BD554BE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1C0635E0-E0BD-4183-ACC4-3E1C15C97F9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2CAD77A7-8D21-4858-80DD-92AD079B4CA1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C03F9A02-DA31-4878-96D6-FE48C36876C6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B1F4F684-CF39-47BA-9DDD-329924040F5E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98927538-977E-431D-83E6-FA487DD41144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1498380B-3314-41A0-873D-02B2E00FDB9B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760C500B-64F4-466F-B5EB-F9262C4ACB5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DAD8FDFE-8EA6-41DD-AB6D-117CB36FA9ED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96873695-FAA4-4E7D-9F25-72F38AC0E3D2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FF3A66F1-A330-4F69-9632-C8DAFEF646D0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91E934E0-A427-4AC9-9BE1-B4CF341B1EF5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BF5678F8-1A4D-4970-8C2C-5C1086EDD02F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7970B19E-7169-453E-8135-8E36215784F9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5F19915C-1FEA-4CA3-BECC-96D3203268B8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6DB0880E-970D-4B7B-8248-842E43482E0F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34" name="Rectangle : avec coins supérieurs arrondis 33">
          <a:extLst>
            <a:ext uri="{FF2B5EF4-FFF2-40B4-BE49-F238E27FC236}">
              <a16:creationId xmlns:a16="http://schemas.microsoft.com/office/drawing/2014/main" id="{BD975CD7-5CD6-42F1-AB27-6D265416B53C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5" name="Rectangle : avec coins supérieurs arrondis 34">
          <a:extLst>
            <a:ext uri="{FF2B5EF4-FFF2-40B4-BE49-F238E27FC236}">
              <a16:creationId xmlns:a16="http://schemas.microsoft.com/office/drawing/2014/main" id="{C956C1CA-F2E9-4B90-852C-9A1FA2F8DDF6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6" name="Rectangle : avec coins supérieurs arrondis 35">
          <a:extLst>
            <a:ext uri="{FF2B5EF4-FFF2-40B4-BE49-F238E27FC236}">
              <a16:creationId xmlns:a16="http://schemas.microsoft.com/office/drawing/2014/main" id="{4A169756-F37B-4F65-B786-C9BC855C9730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7" name="Rectangle : avec coins supérieurs arrondis 36">
          <a:extLst>
            <a:ext uri="{FF2B5EF4-FFF2-40B4-BE49-F238E27FC236}">
              <a16:creationId xmlns:a16="http://schemas.microsoft.com/office/drawing/2014/main" id="{F3CF7D63-F318-4D08-AD28-FC06566DFF0D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8" name="Rectangle : avec coins supérieurs arrondis 37">
          <a:extLst>
            <a:ext uri="{FF2B5EF4-FFF2-40B4-BE49-F238E27FC236}">
              <a16:creationId xmlns:a16="http://schemas.microsoft.com/office/drawing/2014/main" id="{83E3B811-E4B2-41D4-9040-091FEB3F72A1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9" name="Rectangle : avec coins supérieurs arrondis 38">
          <a:extLst>
            <a:ext uri="{FF2B5EF4-FFF2-40B4-BE49-F238E27FC236}">
              <a16:creationId xmlns:a16="http://schemas.microsoft.com/office/drawing/2014/main" id="{900FD925-924F-4E62-954C-B5865BCAACF4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8815DB46-10DE-472F-B057-226023944BB6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82F6BD3F-2404-4166-8307-F39AA85D1C2D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E2814C27-CD76-42F5-AD30-4F6470DB6463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3E06BDBB-0616-470E-8E05-2B1F6BA9DD36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id="{DDEDFEB6-6562-4AAC-AA98-92359164F00F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id="{22FF08F0-AB01-4396-97D4-B6F59932E2D5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id="{2F099119-683B-4CB7-BD69-137D668EADAF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id="{78087494-BBA7-4EB2-9C7E-7073560B9A20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id="{C5C35D57-FDE0-4BA0-A8D8-04511FE32221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id="{75B57CC5-9C08-4B41-AFB9-6B02FA1FC3DA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id="{43C1054C-A235-4A85-BFC9-905EAA555AB6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24</xdr:row>
      <xdr:rowOff>1819</xdr:rowOff>
    </xdr:from>
    <xdr:to>
      <xdr:col>24</xdr:col>
      <xdr:colOff>449406</xdr:colOff>
      <xdr:row>25</xdr:row>
      <xdr:rowOff>1821</xdr:rowOff>
    </xdr:to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id="{EB394B49-5746-440D-8929-B42C922DF245}"/>
            </a:ext>
          </a:extLst>
        </xdr:cNvPr>
        <xdr:cNvSpPr/>
      </xdr:nvSpPr>
      <xdr:spPr>
        <a:xfrm>
          <a:off x="15847729" y="5402494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25</xdr:row>
      <xdr:rowOff>4002</xdr:rowOff>
    </xdr:from>
    <xdr:to>
      <xdr:col>24</xdr:col>
      <xdr:colOff>448288</xdr:colOff>
      <xdr:row>26</xdr:row>
      <xdr:rowOff>4003</xdr:rowOff>
    </xdr:to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id="{49A85DD1-6E6B-4D9F-B67E-6D50D9F2C4C4}"/>
            </a:ext>
          </a:extLst>
        </xdr:cNvPr>
        <xdr:cNvSpPr/>
      </xdr:nvSpPr>
      <xdr:spPr>
        <a:xfrm>
          <a:off x="15846611" y="562375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[0]!MACROFEVRIERSUPP01" textlink="">
      <xdr:nvSpPr>
        <xdr:cNvPr id="53" name="Rectangle 52">
          <a:extLst>
            <a:ext uri="{FF2B5EF4-FFF2-40B4-BE49-F238E27FC236}">
              <a16:creationId xmlns:a16="http://schemas.microsoft.com/office/drawing/2014/main" id="{6EA84FDE-C783-4A37-A9CF-C231993F3748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id="{49E83E20-8DE2-4DE5-B763-9CA9A2FED7FE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id="{2D8670DB-7EA2-46CA-ADA1-AC492B6D408F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56" name="Rectangle 55">
          <a:extLst>
            <a:ext uri="{FF2B5EF4-FFF2-40B4-BE49-F238E27FC236}">
              <a16:creationId xmlns:a16="http://schemas.microsoft.com/office/drawing/2014/main" id="{D7B8FD4A-5BE3-4976-B7CC-B82E1D742C92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57" name="Rectangle 56">
          <a:extLst>
            <a:ext uri="{FF2B5EF4-FFF2-40B4-BE49-F238E27FC236}">
              <a16:creationId xmlns:a16="http://schemas.microsoft.com/office/drawing/2014/main" id="{ADB47705-7E35-4BA1-AF94-65C443E232BE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58" name="Rectangle : avec coins supérieurs arrondis 5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2F1C0A9-ADC8-4E1B-9D47-2B5C04658709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59" name="Rectangle 58">
          <a:extLst>
            <a:ext uri="{FF2B5EF4-FFF2-40B4-BE49-F238E27FC236}">
              <a16:creationId xmlns:a16="http://schemas.microsoft.com/office/drawing/2014/main" id="{0CBD5E2D-5612-4D13-8CC7-AFFBBB9BB316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0" name="Rectangle 59">
          <a:extLst>
            <a:ext uri="{FF2B5EF4-FFF2-40B4-BE49-F238E27FC236}">
              <a16:creationId xmlns:a16="http://schemas.microsoft.com/office/drawing/2014/main" id="{5B798047-5446-4375-8143-686A7D305E71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175200C5-04EC-47F0-B677-5973E20E44D9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2" name="Rectangle 61">
          <a:extLst>
            <a:ext uri="{FF2B5EF4-FFF2-40B4-BE49-F238E27FC236}">
              <a16:creationId xmlns:a16="http://schemas.microsoft.com/office/drawing/2014/main" id="{1E58DC20-45D6-46BE-9A33-B09EB812E1F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63" name="ZoneTexte 62">
          <a:extLst>
            <a:ext uri="{FF2B5EF4-FFF2-40B4-BE49-F238E27FC236}">
              <a16:creationId xmlns:a16="http://schemas.microsoft.com/office/drawing/2014/main" id="{EAEAAF06-0C74-456E-BF14-10DB8594DF1A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4" name="Rectangle 63">
          <a:extLst>
            <a:ext uri="{FF2B5EF4-FFF2-40B4-BE49-F238E27FC236}">
              <a16:creationId xmlns:a16="http://schemas.microsoft.com/office/drawing/2014/main" id="{AA90C1CD-3202-49F4-8A0A-EBE93E131F55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5" name="Rectangle 64">
          <a:extLst>
            <a:ext uri="{FF2B5EF4-FFF2-40B4-BE49-F238E27FC236}">
              <a16:creationId xmlns:a16="http://schemas.microsoft.com/office/drawing/2014/main" id="{9A12B253-A1FF-4378-89B6-5C5356EFBC02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6" name="Rectangle 65">
          <a:extLst>
            <a:ext uri="{FF2B5EF4-FFF2-40B4-BE49-F238E27FC236}">
              <a16:creationId xmlns:a16="http://schemas.microsoft.com/office/drawing/2014/main" id="{906CAE45-22AB-4439-B6FE-1AAC6898890B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7" name="Rectangle 66">
          <a:extLst>
            <a:ext uri="{FF2B5EF4-FFF2-40B4-BE49-F238E27FC236}">
              <a16:creationId xmlns:a16="http://schemas.microsoft.com/office/drawing/2014/main" id="{464157A5-838E-4810-AA0A-49242D62A154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8" name="Rectangle 67">
          <a:extLst>
            <a:ext uri="{FF2B5EF4-FFF2-40B4-BE49-F238E27FC236}">
              <a16:creationId xmlns:a16="http://schemas.microsoft.com/office/drawing/2014/main" id="{3D75EB42-03E4-4473-9CFF-6D03DED721D7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9" name="Rectangle 68">
          <a:extLst>
            <a:ext uri="{FF2B5EF4-FFF2-40B4-BE49-F238E27FC236}">
              <a16:creationId xmlns:a16="http://schemas.microsoft.com/office/drawing/2014/main" id="{81687ACA-7F28-47C8-B1FC-209EA292081D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0" name="Rectangle 69">
          <a:extLst>
            <a:ext uri="{FF2B5EF4-FFF2-40B4-BE49-F238E27FC236}">
              <a16:creationId xmlns:a16="http://schemas.microsoft.com/office/drawing/2014/main" id="{54CB1272-4F26-4F4E-9B3B-77AE1C9698E6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1" name="Rectangle 70">
          <a:extLst>
            <a:ext uri="{FF2B5EF4-FFF2-40B4-BE49-F238E27FC236}">
              <a16:creationId xmlns:a16="http://schemas.microsoft.com/office/drawing/2014/main" id="{68326272-C5C7-4446-A82E-1C516D4206A4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id="{AB7EF7FD-D041-4472-99B4-312DE5DCF576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3" name="Rectangle 72">
          <a:extLst>
            <a:ext uri="{FF2B5EF4-FFF2-40B4-BE49-F238E27FC236}">
              <a16:creationId xmlns:a16="http://schemas.microsoft.com/office/drawing/2014/main" id="{B2BA4A4F-8681-496E-AFA6-433536C57F8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4" name="Rectangle 73">
          <a:extLst>
            <a:ext uri="{FF2B5EF4-FFF2-40B4-BE49-F238E27FC236}">
              <a16:creationId xmlns:a16="http://schemas.microsoft.com/office/drawing/2014/main" id="{0EC94CCC-CF19-4C14-876F-6CF7A5F4EF12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5" name="Rectangle 74">
          <a:extLst>
            <a:ext uri="{FF2B5EF4-FFF2-40B4-BE49-F238E27FC236}">
              <a16:creationId xmlns:a16="http://schemas.microsoft.com/office/drawing/2014/main" id="{D261DC8B-7A17-49E3-95A5-49DB2DCA9E2F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76" name="Rectangle : avec coins supérieurs arrondis 75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AF06419-2858-4D48-BAA7-BBCB739D0756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77" name="Rectangle : avec coins supérieurs arrondis 7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AA3691D-DEC3-4345-9873-44A5BFB84693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78" name="Rectangle : avec coins supérieurs arrondis 7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8FD458A-894A-495B-84CE-CEF617A75D53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79" name="Rectangle : avec coins supérieurs arrondis 78">
          <a:extLst>
            <a:ext uri="{FF2B5EF4-FFF2-40B4-BE49-F238E27FC236}">
              <a16:creationId xmlns:a16="http://schemas.microsoft.com/office/drawing/2014/main" id="{D88F94E8-FB42-438C-A696-9ACDAC1010B3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80" name="Rectangle : avec coins supérieurs arrondis 79">
          <a:extLst>
            <a:ext uri="{FF2B5EF4-FFF2-40B4-BE49-F238E27FC236}">
              <a16:creationId xmlns:a16="http://schemas.microsoft.com/office/drawing/2014/main" id="{03BD7AD7-C3D0-4D12-B4C1-6C4C9EE367BE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81" name="Rectangle : avec coins supérieurs arrondis 80">
          <a:extLst>
            <a:ext uri="{FF2B5EF4-FFF2-40B4-BE49-F238E27FC236}">
              <a16:creationId xmlns:a16="http://schemas.microsoft.com/office/drawing/2014/main" id="{A41B2BBA-5B0A-4072-B933-E5BE06990C7C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82" name="Rectangle : avec coins supérieurs arrondis 81">
          <a:extLst>
            <a:ext uri="{FF2B5EF4-FFF2-40B4-BE49-F238E27FC236}">
              <a16:creationId xmlns:a16="http://schemas.microsoft.com/office/drawing/2014/main" id="{0AE32DFF-844D-41B7-9A1A-6FC36FB59215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83" name="Rectangle : avec coins supérieurs arrondis 82">
          <a:extLst>
            <a:ext uri="{FF2B5EF4-FFF2-40B4-BE49-F238E27FC236}">
              <a16:creationId xmlns:a16="http://schemas.microsoft.com/office/drawing/2014/main" id="{CCF0A4B5-13DA-49BC-9604-91333CF8BF26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84" name="Rectangle : avec coins supérieurs arrondis 83">
          <a:extLst>
            <a:ext uri="{FF2B5EF4-FFF2-40B4-BE49-F238E27FC236}">
              <a16:creationId xmlns:a16="http://schemas.microsoft.com/office/drawing/2014/main" id="{AD61DC76-AF16-4622-A3F6-06B915C19D66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85" name="Rectangle : avec coins supérieurs arrondis 84">
          <a:extLst>
            <a:ext uri="{FF2B5EF4-FFF2-40B4-BE49-F238E27FC236}">
              <a16:creationId xmlns:a16="http://schemas.microsoft.com/office/drawing/2014/main" id="{B51C9448-4E58-4259-AE70-BAACB4612A80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86" name="Rectangle 85">
          <a:extLst>
            <a:ext uri="{FF2B5EF4-FFF2-40B4-BE49-F238E27FC236}">
              <a16:creationId xmlns:a16="http://schemas.microsoft.com/office/drawing/2014/main" id="{D4EFD568-D7D9-4037-95F5-77DCB7104192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87" name="Rectangle 86">
          <a:extLst>
            <a:ext uri="{FF2B5EF4-FFF2-40B4-BE49-F238E27FC236}">
              <a16:creationId xmlns:a16="http://schemas.microsoft.com/office/drawing/2014/main" id="{189BBB7A-5643-4CC7-8A07-21ED1BAF8475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[0]!REPORT07" textlink="">
      <xdr:nvSpPr>
        <xdr:cNvPr id="88" name="Rectangle 87">
          <a:extLst>
            <a:ext uri="{FF2B5EF4-FFF2-40B4-BE49-F238E27FC236}">
              <a16:creationId xmlns:a16="http://schemas.microsoft.com/office/drawing/2014/main" id="{3344EBBA-00D4-4AA6-8091-6EF453BD12AF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[0]!REPORT07" textlink="">
      <xdr:nvSpPr>
        <xdr:cNvPr id="89" name="Rectangle 88">
          <a:extLst>
            <a:ext uri="{FF2B5EF4-FFF2-40B4-BE49-F238E27FC236}">
              <a16:creationId xmlns:a16="http://schemas.microsoft.com/office/drawing/2014/main" id="{D3FF2D71-31BC-4A9B-81D4-420C65A30356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90" name="Rectangle 89">
          <a:extLst>
            <a:ext uri="{FF2B5EF4-FFF2-40B4-BE49-F238E27FC236}">
              <a16:creationId xmlns:a16="http://schemas.microsoft.com/office/drawing/2014/main" id="{A4C96B9A-5D84-46E4-94C5-EF32498BCAC2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91" name="Rectangle 90">
          <a:extLst>
            <a:ext uri="{FF2B5EF4-FFF2-40B4-BE49-F238E27FC236}">
              <a16:creationId xmlns:a16="http://schemas.microsoft.com/office/drawing/2014/main" id="{7AA8BA0E-0F24-4DE5-9BA2-F9A1699F85E1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92" name="Rectangle 91">
          <a:extLst>
            <a:ext uri="{FF2B5EF4-FFF2-40B4-BE49-F238E27FC236}">
              <a16:creationId xmlns:a16="http://schemas.microsoft.com/office/drawing/2014/main" id="{81E454DB-2C99-4414-8126-497B2847F25C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93" name="Rectangle 92">
          <a:extLst>
            <a:ext uri="{FF2B5EF4-FFF2-40B4-BE49-F238E27FC236}">
              <a16:creationId xmlns:a16="http://schemas.microsoft.com/office/drawing/2014/main" id="{B3919936-2C8E-4F2B-AFAD-B4EB3AF2F8DA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94" name="Rectangle 93">
          <a:extLst>
            <a:ext uri="{FF2B5EF4-FFF2-40B4-BE49-F238E27FC236}">
              <a16:creationId xmlns:a16="http://schemas.microsoft.com/office/drawing/2014/main" id="{BA8780FD-B03D-4275-A3FE-E69AD84255EC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95" name="Rectangle 94">
          <a:extLst>
            <a:ext uri="{FF2B5EF4-FFF2-40B4-BE49-F238E27FC236}">
              <a16:creationId xmlns:a16="http://schemas.microsoft.com/office/drawing/2014/main" id="{2083EB0D-0BD5-438C-9054-79C414D3E437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96" name="Rectangle 95">
          <a:extLst>
            <a:ext uri="{FF2B5EF4-FFF2-40B4-BE49-F238E27FC236}">
              <a16:creationId xmlns:a16="http://schemas.microsoft.com/office/drawing/2014/main" id="{C01CE6EB-DCF5-45D2-95E8-8F8E490D486B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24</xdr:row>
      <xdr:rowOff>1819</xdr:rowOff>
    </xdr:from>
    <xdr:to>
      <xdr:col>24</xdr:col>
      <xdr:colOff>449406</xdr:colOff>
      <xdr:row>25</xdr:row>
      <xdr:rowOff>1821</xdr:rowOff>
    </xdr:to>
    <xdr:sp macro="" textlink="">
      <xdr:nvSpPr>
        <xdr:cNvPr id="97" name="Rectangle 96">
          <a:extLst>
            <a:ext uri="{FF2B5EF4-FFF2-40B4-BE49-F238E27FC236}">
              <a16:creationId xmlns:a16="http://schemas.microsoft.com/office/drawing/2014/main" id="{90339A6A-202F-4730-9BCD-2A5559A72024}"/>
            </a:ext>
          </a:extLst>
        </xdr:cNvPr>
        <xdr:cNvSpPr/>
      </xdr:nvSpPr>
      <xdr:spPr>
        <a:xfrm>
          <a:off x="15847729" y="5402494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25</xdr:row>
      <xdr:rowOff>4002</xdr:rowOff>
    </xdr:from>
    <xdr:to>
      <xdr:col>24</xdr:col>
      <xdr:colOff>448288</xdr:colOff>
      <xdr:row>26</xdr:row>
      <xdr:rowOff>4003</xdr:rowOff>
    </xdr:to>
    <xdr:sp macro="" textlink="">
      <xdr:nvSpPr>
        <xdr:cNvPr id="98" name="Rectangle 97">
          <a:extLst>
            <a:ext uri="{FF2B5EF4-FFF2-40B4-BE49-F238E27FC236}">
              <a16:creationId xmlns:a16="http://schemas.microsoft.com/office/drawing/2014/main" id="{6C263F7A-5FDB-4A11-820A-4B9C5623B31F}"/>
            </a:ext>
          </a:extLst>
        </xdr:cNvPr>
        <xdr:cNvSpPr/>
      </xdr:nvSpPr>
      <xdr:spPr>
        <a:xfrm>
          <a:off x="15846611" y="562375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458137</xdr:colOff>
      <xdr:row>8</xdr:row>
      <xdr:rowOff>4503</xdr:rowOff>
    </xdr:from>
    <xdr:to>
      <xdr:col>25</xdr:col>
      <xdr:colOff>3035</xdr:colOff>
      <xdr:row>9</xdr:row>
      <xdr:rowOff>4504</xdr:rowOff>
    </xdr:to>
    <xdr:sp macro="" textlink="">
      <xdr:nvSpPr>
        <xdr:cNvPr id="99" name="Rectangle 98">
          <a:extLst>
            <a:ext uri="{FF2B5EF4-FFF2-40B4-BE49-F238E27FC236}">
              <a16:creationId xmlns:a16="http://schemas.microsoft.com/office/drawing/2014/main" id="{CF895099-E9B8-46AE-AEC3-8B37FA89A450}"/>
            </a:ext>
          </a:extLst>
        </xdr:cNvPr>
        <xdr:cNvSpPr/>
      </xdr:nvSpPr>
      <xdr:spPr>
        <a:xfrm>
          <a:off x="16288687" y="189997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  </a:t>
          </a:r>
          <a:endParaRPr lang="fr-FR" sz="1100" b="1"/>
        </a:p>
      </xdr:txBody>
    </xdr:sp>
    <xdr:clientData/>
  </xdr:twoCellAnchor>
  <xdr:twoCellAnchor>
    <xdr:from>
      <xdr:col>24</xdr:col>
      <xdr:colOff>458047</xdr:colOff>
      <xdr:row>9</xdr:row>
      <xdr:rowOff>6508</xdr:rowOff>
    </xdr:from>
    <xdr:to>
      <xdr:col>25</xdr:col>
      <xdr:colOff>2945</xdr:colOff>
      <xdr:row>10</xdr:row>
      <xdr:rowOff>6509</xdr:rowOff>
    </xdr:to>
    <xdr:sp macro="" textlink="">
      <xdr:nvSpPr>
        <xdr:cNvPr id="100" name="Rectangle 99">
          <a:extLst>
            <a:ext uri="{FF2B5EF4-FFF2-40B4-BE49-F238E27FC236}">
              <a16:creationId xmlns:a16="http://schemas.microsoft.com/office/drawing/2014/main" id="{89B0E499-36EF-45B7-ABD2-328B7744D6D2}"/>
            </a:ext>
          </a:extLst>
        </xdr:cNvPr>
        <xdr:cNvSpPr/>
      </xdr:nvSpPr>
      <xdr:spPr>
        <a:xfrm>
          <a:off x="16288597" y="212105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454881</xdr:colOff>
      <xdr:row>10</xdr:row>
      <xdr:rowOff>11611</xdr:rowOff>
    </xdr:from>
    <xdr:to>
      <xdr:col>24</xdr:col>
      <xdr:colOff>884751</xdr:colOff>
      <xdr:row>11</xdr:row>
      <xdr:rowOff>11612</xdr:rowOff>
    </xdr:to>
    <xdr:sp macro="" textlink="">
      <xdr:nvSpPr>
        <xdr:cNvPr id="101" name="Rectangle 100">
          <a:extLst>
            <a:ext uri="{FF2B5EF4-FFF2-40B4-BE49-F238E27FC236}">
              <a16:creationId xmlns:a16="http://schemas.microsoft.com/office/drawing/2014/main" id="{302FA04A-E1E4-416E-AD01-DD6290275404}"/>
            </a:ext>
          </a:extLst>
        </xdr:cNvPr>
        <xdr:cNvSpPr/>
      </xdr:nvSpPr>
      <xdr:spPr>
        <a:xfrm>
          <a:off x="16285431" y="2345236"/>
          <a:ext cx="429870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458009</xdr:colOff>
      <xdr:row>11</xdr:row>
      <xdr:rowOff>11185</xdr:rowOff>
    </xdr:from>
    <xdr:to>
      <xdr:col>25</xdr:col>
      <xdr:colOff>2907</xdr:colOff>
      <xdr:row>12</xdr:row>
      <xdr:rowOff>11185</xdr:rowOff>
    </xdr:to>
    <xdr:sp macro="" textlink="">
      <xdr:nvSpPr>
        <xdr:cNvPr id="102" name="Rectangle 101">
          <a:extLst>
            <a:ext uri="{FF2B5EF4-FFF2-40B4-BE49-F238E27FC236}">
              <a16:creationId xmlns:a16="http://schemas.microsoft.com/office/drawing/2014/main" id="{4E0E786E-419D-4EA8-8461-D3FD5EFDFCED}"/>
            </a:ext>
          </a:extLst>
        </xdr:cNvPr>
        <xdr:cNvSpPr/>
      </xdr:nvSpPr>
      <xdr:spPr>
        <a:xfrm>
          <a:off x="16288559" y="2563885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457582</xdr:colOff>
      <xdr:row>12</xdr:row>
      <xdr:rowOff>10758</xdr:rowOff>
    </xdr:from>
    <xdr:to>
      <xdr:col>25</xdr:col>
      <xdr:colOff>2480</xdr:colOff>
      <xdr:row>13</xdr:row>
      <xdr:rowOff>10759</xdr:rowOff>
    </xdr:to>
    <xdr:sp macro="" textlink="">
      <xdr:nvSpPr>
        <xdr:cNvPr id="103" name="Rectangle 102">
          <a:extLst>
            <a:ext uri="{FF2B5EF4-FFF2-40B4-BE49-F238E27FC236}">
              <a16:creationId xmlns:a16="http://schemas.microsoft.com/office/drawing/2014/main" id="{3524A9F7-0828-4AAE-B9C5-FDF46C01C277}"/>
            </a:ext>
          </a:extLst>
        </xdr:cNvPr>
        <xdr:cNvSpPr/>
      </xdr:nvSpPr>
      <xdr:spPr>
        <a:xfrm>
          <a:off x="16288132" y="278253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457156</xdr:colOff>
      <xdr:row>13</xdr:row>
      <xdr:rowOff>17440</xdr:rowOff>
    </xdr:from>
    <xdr:to>
      <xdr:col>25</xdr:col>
      <xdr:colOff>2054</xdr:colOff>
      <xdr:row>14</xdr:row>
      <xdr:rowOff>17440</xdr:rowOff>
    </xdr:to>
    <xdr:sp macro="" textlink="">
      <xdr:nvSpPr>
        <xdr:cNvPr id="104" name="Rectangle 103">
          <a:extLst>
            <a:ext uri="{FF2B5EF4-FFF2-40B4-BE49-F238E27FC236}">
              <a16:creationId xmlns:a16="http://schemas.microsoft.com/office/drawing/2014/main" id="{60E02FEA-B406-4845-9102-55BB7C082551}"/>
            </a:ext>
          </a:extLst>
        </xdr:cNvPr>
        <xdr:cNvSpPr/>
      </xdr:nvSpPr>
      <xdr:spPr>
        <a:xfrm>
          <a:off x="16287706" y="3008290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456730</xdr:colOff>
      <xdr:row>14</xdr:row>
      <xdr:rowOff>13459</xdr:rowOff>
    </xdr:from>
    <xdr:to>
      <xdr:col>25</xdr:col>
      <xdr:colOff>1628</xdr:colOff>
      <xdr:row>15</xdr:row>
      <xdr:rowOff>13460</xdr:rowOff>
    </xdr:to>
    <xdr:sp macro="" textlink="">
      <xdr:nvSpPr>
        <xdr:cNvPr id="105" name="Rectangle 104">
          <a:extLst>
            <a:ext uri="{FF2B5EF4-FFF2-40B4-BE49-F238E27FC236}">
              <a16:creationId xmlns:a16="http://schemas.microsoft.com/office/drawing/2014/main" id="{6396CD8B-113E-458E-B4A2-D552E9B57AEF}"/>
            </a:ext>
          </a:extLst>
        </xdr:cNvPr>
        <xdr:cNvSpPr/>
      </xdr:nvSpPr>
      <xdr:spPr>
        <a:xfrm>
          <a:off x="16287280" y="322338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459857</xdr:colOff>
      <xdr:row>15</xdr:row>
      <xdr:rowOff>9479</xdr:rowOff>
    </xdr:from>
    <xdr:to>
      <xdr:col>25</xdr:col>
      <xdr:colOff>4755</xdr:colOff>
      <xdr:row>16</xdr:row>
      <xdr:rowOff>9479</xdr:rowOff>
    </xdr:to>
    <xdr:sp macro="" textlink="">
      <xdr:nvSpPr>
        <xdr:cNvPr id="106" name="Rectangle 105">
          <a:extLst>
            <a:ext uri="{FF2B5EF4-FFF2-40B4-BE49-F238E27FC236}">
              <a16:creationId xmlns:a16="http://schemas.microsoft.com/office/drawing/2014/main" id="{A8D392E4-04F0-4567-9DBA-679D8D3023CA}"/>
            </a:ext>
          </a:extLst>
        </xdr:cNvPr>
        <xdr:cNvSpPr/>
      </xdr:nvSpPr>
      <xdr:spPr>
        <a:xfrm>
          <a:off x="16290407" y="3438479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459431</xdr:colOff>
      <xdr:row>16</xdr:row>
      <xdr:rowOff>5498</xdr:rowOff>
    </xdr:from>
    <xdr:to>
      <xdr:col>25</xdr:col>
      <xdr:colOff>4329</xdr:colOff>
      <xdr:row>17</xdr:row>
      <xdr:rowOff>5499</xdr:rowOff>
    </xdr:to>
    <xdr:sp macro="" textlink="">
      <xdr:nvSpPr>
        <xdr:cNvPr id="107" name="Rectangle 106">
          <a:extLst>
            <a:ext uri="{FF2B5EF4-FFF2-40B4-BE49-F238E27FC236}">
              <a16:creationId xmlns:a16="http://schemas.microsoft.com/office/drawing/2014/main" id="{22C9C4A9-FCE7-4998-8143-DA0A9FD7778C}"/>
            </a:ext>
          </a:extLst>
        </xdr:cNvPr>
        <xdr:cNvSpPr/>
      </xdr:nvSpPr>
      <xdr:spPr>
        <a:xfrm>
          <a:off x="16289981" y="365357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459004</xdr:colOff>
      <xdr:row>17</xdr:row>
      <xdr:rowOff>8626</xdr:rowOff>
    </xdr:from>
    <xdr:to>
      <xdr:col>25</xdr:col>
      <xdr:colOff>3902</xdr:colOff>
      <xdr:row>18</xdr:row>
      <xdr:rowOff>8626</xdr:rowOff>
    </xdr:to>
    <xdr:sp macro="" textlink="">
      <xdr:nvSpPr>
        <xdr:cNvPr id="108" name="Rectangle 107">
          <a:extLst>
            <a:ext uri="{FF2B5EF4-FFF2-40B4-BE49-F238E27FC236}">
              <a16:creationId xmlns:a16="http://schemas.microsoft.com/office/drawing/2014/main" id="{D69AB25B-67FF-430F-A78F-BF4E7097C7A4}"/>
            </a:ext>
          </a:extLst>
        </xdr:cNvPr>
        <xdr:cNvSpPr/>
      </xdr:nvSpPr>
      <xdr:spPr>
        <a:xfrm>
          <a:off x="16289554" y="3875776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458577</xdr:colOff>
      <xdr:row>18</xdr:row>
      <xdr:rowOff>8199</xdr:rowOff>
    </xdr:from>
    <xdr:to>
      <xdr:col>25</xdr:col>
      <xdr:colOff>3475</xdr:colOff>
      <xdr:row>19</xdr:row>
      <xdr:rowOff>8200</xdr:rowOff>
    </xdr:to>
    <xdr:sp macro="" textlink="">
      <xdr:nvSpPr>
        <xdr:cNvPr id="109" name="Rectangle 108">
          <a:extLst>
            <a:ext uri="{FF2B5EF4-FFF2-40B4-BE49-F238E27FC236}">
              <a16:creationId xmlns:a16="http://schemas.microsoft.com/office/drawing/2014/main" id="{82C7C6EB-D329-4176-9D06-DB5EAC2289CB}"/>
            </a:ext>
          </a:extLst>
        </xdr:cNvPr>
        <xdr:cNvSpPr/>
      </xdr:nvSpPr>
      <xdr:spPr>
        <a:xfrm>
          <a:off x="16289127" y="409442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459831</xdr:colOff>
      <xdr:row>19</xdr:row>
      <xdr:rowOff>11327</xdr:rowOff>
    </xdr:from>
    <xdr:to>
      <xdr:col>25</xdr:col>
      <xdr:colOff>2620</xdr:colOff>
      <xdr:row>20</xdr:row>
      <xdr:rowOff>11327</xdr:rowOff>
    </xdr:to>
    <xdr:sp macro="" textlink="">
      <xdr:nvSpPr>
        <xdr:cNvPr id="110" name="Rectangle 109">
          <a:extLst>
            <a:ext uri="{FF2B5EF4-FFF2-40B4-BE49-F238E27FC236}">
              <a16:creationId xmlns:a16="http://schemas.microsoft.com/office/drawing/2014/main" id="{7914D7D3-0904-43D3-BF74-B0D5EF82931A}"/>
            </a:ext>
          </a:extLst>
        </xdr:cNvPr>
        <xdr:cNvSpPr/>
      </xdr:nvSpPr>
      <xdr:spPr>
        <a:xfrm>
          <a:off x="16290381" y="4316627"/>
          <a:ext cx="428614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458701</xdr:colOff>
      <xdr:row>20</xdr:row>
      <xdr:rowOff>3245</xdr:rowOff>
    </xdr:from>
    <xdr:to>
      <xdr:col>25</xdr:col>
      <xdr:colOff>3247</xdr:colOff>
      <xdr:row>21</xdr:row>
      <xdr:rowOff>3246</xdr:rowOff>
    </xdr:to>
    <xdr:sp macro="" textlink="">
      <xdr:nvSpPr>
        <xdr:cNvPr id="111" name="Rectangle 110">
          <a:extLst>
            <a:ext uri="{FF2B5EF4-FFF2-40B4-BE49-F238E27FC236}">
              <a16:creationId xmlns:a16="http://schemas.microsoft.com/office/drawing/2014/main" id="{281FA2DB-AF3B-4643-AF67-C05329FD7B67}"/>
            </a:ext>
          </a:extLst>
        </xdr:cNvPr>
        <xdr:cNvSpPr/>
      </xdr:nvSpPr>
      <xdr:spPr>
        <a:xfrm>
          <a:off x="16289251" y="4527620"/>
          <a:ext cx="430371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459329</xdr:colOff>
      <xdr:row>21</xdr:row>
      <xdr:rowOff>1257</xdr:rowOff>
    </xdr:from>
    <xdr:to>
      <xdr:col>25</xdr:col>
      <xdr:colOff>3875</xdr:colOff>
      <xdr:row>22</xdr:row>
      <xdr:rowOff>1257</xdr:rowOff>
    </xdr:to>
    <xdr:sp macro="" textlink="">
      <xdr:nvSpPr>
        <xdr:cNvPr id="112" name="Rectangle 111">
          <a:extLst>
            <a:ext uri="{FF2B5EF4-FFF2-40B4-BE49-F238E27FC236}">
              <a16:creationId xmlns:a16="http://schemas.microsoft.com/office/drawing/2014/main" id="{4A96665C-6F43-4C6D-A43B-1402CA74B1F8}"/>
            </a:ext>
          </a:extLst>
        </xdr:cNvPr>
        <xdr:cNvSpPr/>
      </xdr:nvSpPr>
      <xdr:spPr>
        <a:xfrm>
          <a:off x="16289879" y="474470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459957</xdr:colOff>
      <xdr:row>21</xdr:row>
      <xdr:rowOff>205992</xdr:rowOff>
    </xdr:from>
    <xdr:to>
      <xdr:col>25</xdr:col>
      <xdr:colOff>4503</xdr:colOff>
      <xdr:row>22</xdr:row>
      <xdr:rowOff>205992</xdr:rowOff>
    </xdr:to>
    <xdr:sp macro="" textlink="">
      <xdr:nvSpPr>
        <xdr:cNvPr id="113" name="Rectangle 112">
          <a:extLst>
            <a:ext uri="{FF2B5EF4-FFF2-40B4-BE49-F238E27FC236}">
              <a16:creationId xmlns:a16="http://schemas.microsoft.com/office/drawing/2014/main" id="{2EAC24D6-C180-447F-9C58-A05D07EC7B1A}"/>
            </a:ext>
          </a:extLst>
        </xdr:cNvPr>
        <xdr:cNvSpPr/>
      </xdr:nvSpPr>
      <xdr:spPr>
        <a:xfrm>
          <a:off x="16290507" y="4949442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457968</xdr:colOff>
      <xdr:row>22</xdr:row>
      <xdr:rowOff>206620</xdr:rowOff>
    </xdr:from>
    <xdr:to>
      <xdr:col>25</xdr:col>
      <xdr:colOff>2514</xdr:colOff>
      <xdr:row>23</xdr:row>
      <xdr:rowOff>206620</xdr:rowOff>
    </xdr:to>
    <xdr:sp macro="" textlink="">
      <xdr:nvSpPr>
        <xdr:cNvPr id="114" name="Rectangle 113">
          <a:extLst>
            <a:ext uri="{FF2B5EF4-FFF2-40B4-BE49-F238E27FC236}">
              <a16:creationId xmlns:a16="http://schemas.microsoft.com/office/drawing/2014/main" id="{9A248FFF-B309-450B-BF4E-6CA106A3C4B2}"/>
            </a:ext>
          </a:extLst>
        </xdr:cNvPr>
        <xdr:cNvSpPr/>
      </xdr:nvSpPr>
      <xdr:spPr>
        <a:xfrm>
          <a:off x="16288518" y="5169145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455980</xdr:colOff>
      <xdr:row>23</xdr:row>
      <xdr:rowOff>207247</xdr:rowOff>
    </xdr:from>
    <xdr:to>
      <xdr:col>25</xdr:col>
      <xdr:colOff>526</xdr:colOff>
      <xdr:row>24</xdr:row>
      <xdr:rowOff>207247</xdr:rowOff>
    </xdr:to>
    <xdr:sp macro="" textlink="">
      <xdr:nvSpPr>
        <xdr:cNvPr id="115" name="Rectangle 114">
          <a:extLst>
            <a:ext uri="{FF2B5EF4-FFF2-40B4-BE49-F238E27FC236}">
              <a16:creationId xmlns:a16="http://schemas.microsoft.com/office/drawing/2014/main" id="{37834896-0642-4426-811F-FA626D351597}"/>
            </a:ext>
          </a:extLst>
        </xdr:cNvPr>
        <xdr:cNvSpPr/>
      </xdr:nvSpPr>
      <xdr:spPr>
        <a:xfrm>
          <a:off x="16286530" y="538884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456608</xdr:colOff>
      <xdr:row>24</xdr:row>
      <xdr:rowOff>210490</xdr:rowOff>
    </xdr:from>
    <xdr:to>
      <xdr:col>25</xdr:col>
      <xdr:colOff>1154</xdr:colOff>
      <xdr:row>26</xdr:row>
      <xdr:rowOff>5232</xdr:rowOff>
    </xdr:to>
    <xdr:sp macro="" textlink="">
      <xdr:nvSpPr>
        <xdr:cNvPr id="116" name="Rectangle 115">
          <a:extLst>
            <a:ext uri="{FF2B5EF4-FFF2-40B4-BE49-F238E27FC236}">
              <a16:creationId xmlns:a16="http://schemas.microsoft.com/office/drawing/2014/main" id="{72F56849-C7BA-456E-A8DA-3A9D834AEA79}"/>
            </a:ext>
          </a:extLst>
        </xdr:cNvPr>
        <xdr:cNvSpPr/>
      </xdr:nvSpPr>
      <xdr:spPr>
        <a:xfrm>
          <a:off x="16287158" y="5611165"/>
          <a:ext cx="430371" cy="232892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 editAs="oneCell">
    <xdr:from>
      <xdr:col>24</xdr:col>
      <xdr:colOff>558044</xdr:colOff>
      <xdr:row>9</xdr:row>
      <xdr:rowOff>9687</xdr:rowOff>
    </xdr:from>
    <xdr:to>
      <xdr:col>24</xdr:col>
      <xdr:colOff>768598</xdr:colOff>
      <xdr:row>10</xdr:row>
      <xdr:rowOff>812</xdr:rowOff>
    </xdr:to>
    <xdr:pic>
      <xdr:nvPicPr>
        <xdr:cNvPr id="117" name="Graphique 116" descr="Ligne fléchée : pivoter à gauche">
          <a:extLst>
            <a:ext uri="{FF2B5EF4-FFF2-40B4-BE49-F238E27FC236}">
              <a16:creationId xmlns:a16="http://schemas.microsoft.com/office/drawing/2014/main" id="{1FEE9E35-9A2C-46A0-B907-9D138AEB67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8594" y="2124237"/>
          <a:ext cx="210554" cy="210200"/>
        </a:xfrm>
        <a:prstGeom prst="rect">
          <a:avLst/>
        </a:prstGeom>
      </xdr:spPr>
    </xdr:pic>
    <xdr:clientData/>
  </xdr:twoCellAnchor>
  <xdr:twoCellAnchor editAs="oneCell">
    <xdr:from>
      <xdr:col>24</xdr:col>
      <xdr:colOff>555386</xdr:colOff>
      <xdr:row>10</xdr:row>
      <xdr:rowOff>18104</xdr:rowOff>
    </xdr:from>
    <xdr:to>
      <xdr:col>24</xdr:col>
      <xdr:colOff>765940</xdr:colOff>
      <xdr:row>11</xdr:row>
      <xdr:rowOff>8078</xdr:rowOff>
    </xdr:to>
    <xdr:pic>
      <xdr:nvPicPr>
        <xdr:cNvPr id="118" name="Graphique 117" descr="Ligne fléchée : pivoter à gauche">
          <a:extLst>
            <a:ext uri="{FF2B5EF4-FFF2-40B4-BE49-F238E27FC236}">
              <a16:creationId xmlns:a16="http://schemas.microsoft.com/office/drawing/2014/main" id="{19095A7A-33A5-4CED-8FF5-49786DD1A3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5936" y="235172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541653</xdr:colOff>
      <xdr:row>11</xdr:row>
      <xdr:rowOff>19832</xdr:rowOff>
    </xdr:from>
    <xdr:to>
      <xdr:col>24</xdr:col>
      <xdr:colOff>747605</xdr:colOff>
      <xdr:row>12</xdr:row>
      <xdr:rowOff>9807</xdr:rowOff>
    </xdr:to>
    <xdr:pic>
      <xdr:nvPicPr>
        <xdr:cNvPr id="119" name="Graphique 118" descr="Ligne fléchée : pivoter à gauche">
          <a:extLst>
            <a:ext uri="{FF2B5EF4-FFF2-40B4-BE49-F238E27FC236}">
              <a16:creationId xmlns:a16="http://schemas.microsoft.com/office/drawing/2014/main" id="{ACD6C809-A5AD-41A9-8B38-F26597F62B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2203" y="2572532"/>
          <a:ext cx="205952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534393</xdr:colOff>
      <xdr:row>12</xdr:row>
      <xdr:rowOff>27099</xdr:rowOff>
    </xdr:from>
    <xdr:to>
      <xdr:col>24</xdr:col>
      <xdr:colOff>744947</xdr:colOff>
      <xdr:row>13</xdr:row>
      <xdr:rowOff>17074</xdr:rowOff>
    </xdr:to>
    <xdr:pic macro="[0]!REPORT02">
      <xdr:nvPicPr>
        <xdr:cNvPr id="120" name="Graphique 119" descr="Ligne fléchée : pivoter à gauche">
          <a:extLst>
            <a:ext uri="{FF2B5EF4-FFF2-40B4-BE49-F238E27FC236}">
              <a16:creationId xmlns:a16="http://schemas.microsoft.com/office/drawing/2014/main" id="{828C2CFF-5564-4C56-B45A-4655CCA4B8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64943" y="2798874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548348</xdr:colOff>
      <xdr:row>13</xdr:row>
      <xdr:rowOff>18903</xdr:rowOff>
    </xdr:from>
    <xdr:to>
      <xdr:col>24</xdr:col>
      <xdr:colOff>757536</xdr:colOff>
      <xdr:row>14</xdr:row>
      <xdr:rowOff>8878</xdr:rowOff>
    </xdr:to>
    <xdr:pic>
      <xdr:nvPicPr>
        <xdr:cNvPr id="121" name="Graphique 120" descr="Ligne fléchée : pivoter à gauche">
          <a:extLst>
            <a:ext uri="{FF2B5EF4-FFF2-40B4-BE49-F238E27FC236}">
              <a16:creationId xmlns:a16="http://schemas.microsoft.com/office/drawing/2014/main" id="{8088CEF0-975C-45FB-8268-078CEC7CAF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8898" y="3009753"/>
          <a:ext cx="209188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549861</xdr:colOff>
      <xdr:row>14</xdr:row>
      <xdr:rowOff>20632</xdr:rowOff>
    </xdr:from>
    <xdr:to>
      <xdr:col>24</xdr:col>
      <xdr:colOff>760415</xdr:colOff>
      <xdr:row>15</xdr:row>
      <xdr:rowOff>10607</xdr:rowOff>
    </xdr:to>
    <xdr:pic>
      <xdr:nvPicPr>
        <xdr:cNvPr id="122" name="Graphique 121" descr="Ligne fléchée : pivoter à gauche">
          <a:extLst>
            <a:ext uri="{FF2B5EF4-FFF2-40B4-BE49-F238E27FC236}">
              <a16:creationId xmlns:a16="http://schemas.microsoft.com/office/drawing/2014/main" id="{17F9C8AF-4214-4EFB-9683-1E6C117F67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0411" y="3230557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541666</xdr:colOff>
      <xdr:row>15</xdr:row>
      <xdr:rowOff>27899</xdr:rowOff>
    </xdr:from>
    <xdr:to>
      <xdr:col>24</xdr:col>
      <xdr:colOff>752220</xdr:colOff>
      <xdr:row>16</xdr:row>
      <xdr:rowOff>17873</xdr:rowOff>
    </xdr:to>
    <xdr:pic macro="[0]!REPORT07">
      <xdr:nvPicPr>
        <xdr:cNvPr id="123" name="Graphique 122" descr="Ligne fléchée : pivoter à gauche">
          <a:extLst>
            <a:ext uri="{FF2B5EF4-FFF2-40B4-BE49-F238E27FC236}">
              <a16:creationId xmlns:a16="http://schemas.microsoft.com/office/drawing/2014/main" id="{AF260A95-7AFE-408F-AE39-2B2ED38A7F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2216" y="345689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555621</xdr:colOff>
      <xdr:row>16</xdr:row>
      <xdr:rowOff>25241</xdr:rowOff>
    </xdr:from>
    <xdr:to>
      <xdr:col>24</xdr:col>
      <xdr:colOff>766175</xdr:colOff>
      <xdr:row>17</xdr:row>
      <xdr:rowOff>15216</xdr:rowOff>
    </xdr:to>
    <xdr:pic>
      <xdr:nvPicPr>
        <xdr:cNvPr id="124" name="Graphique 123" descr="Ligne fléchée : pivoter à gauche">
          <a:extLst>
            <a:ext uri="{FF2B5EF4-FFF2-40B4-BE49-F238E27FC236}">
              <a16:creationId xmlns:a16="http://schemas.microsoft.com/office/drawing/2014/main" id="{343580EB-9E6A-4F2B-B3C1-D4A5023BF9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6171" y="367331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547425</xdr:colOff>
      <xdr:row>17</xdr:row>
      <xdr:rowOff>28121</xdr:rowOff>
    </xdr:from>
    <xdr:to>
      <xdr:col>24</xdr:col>
      <xdr:colOff>757979</xdr:colOff>
      <xdr:row>18</xdr:row>
      <xdr:rowOff>18095</xdr:rowOff>
    </xdr:to>
    <xdr:pic>
      <xdr:nvPicPr>
        <xdr:cNvPr id="125" name="Graphique 124" descr="Ligne fléchée : pivoter à gauche">
          <a:extLst>
            <a:ext uri="{FF2B5EF4-FFF2-40B4-BE49-F238E27FC236}">
              <a16:creationId xmlns:a16="http://schemas.microsoft.com/office/drawing/2014/main" id="{DE4B08FE-E4AF-466B-9DF4-5088D1F0E1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7975" y="3895271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539229</xdr:colOff>
      <xdr:row>18</xdr:row>
      <xdr:rowOff>25463</xdr:rowOff>
    </xdr:from>
    <xdr:to>
      <xdr:col>24</xdr:col>
      <xdr:colOff>749783</xdr:colOff>
      <xdr:row>19</xdr:row>
      <xdr:rowOff>15437</xdr:rowOff>
    </xdr:to>
    <xdr:pic>
      <xdr:nvPicPr>
        <xdr:cNvPr id="126" name="Graphique 125" descr="Ligne fléchée : pivoter à gauche">
          <a:extLst>
            <a:ext uri="{FF2B5EF4-FFF2-40B4-BE49-F238E27FC236}">
              <a16:creationId xmlns:a16="http://schemas.microsoft.com/office/drawing/2014/main" id="{4FFDD3D4-E304-421C-B109-A4E0CBB2CD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69779" y="411168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558723</xdr:colOff>
      <xdr:row>19</xdr:row>
      <xdr:rowOff>33879</xdr:rowOff>
    </xdr:from>
    <xdr:to>
      <xdr:col>24</xdr:col>
      <xdr:colOff>769277</xdr:colOff>
      <xdr:row>20</xdr:row>
      <xdr:rowOff>23854</xdr:rowOff>
    </xdr:to>
    <xdr:pic>
      <xdr:nvPicPr>
        <xdr:cNvPr id="127" name="Graphique 126" descr="Ligne fléchée : pivoter à gauche">
          <a:extLst>
            <a:ext uri="{FF2B5EF4-FFF2-40B4-BE49-F238E27FC236}">
              <a16:creationId xmlns:a16="http://schemas.microsoft.com/office/drawing/2014/main" id="{C36BF4D3-9FB5-4CBE-BF5E-698046B732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9273" y="4339179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544989</xdr:colOff>
      <xdr:row>20</xdr:row>
      <xdr:rowOff>3533</xdr:rowOff>
    </xdr:from>
    <xdr:to>
      <xdr:col>24</xdr:col>
      <xdr:colOff>755543</xdr:colOff>
      <xdr:row>20</xdr:row>
      <xdr:rowOff>205494</xdr:rowOff>
    </xdr:to>
    <xdr:pic>
      <xdr:nvPicPr>
        <xdr:cNvPr id="128" name="Graphique 127" descr="Ligne fléchée : pivoter à gauche">
          <a:extLst>
            <a:ext uri="{FF2B5EF4-FFF2-40B4-BE49-F238E27FC236}">
              <a16:creationId xmlns:a16="http://schemas.microsoft.com/office/drawing/2014/main" id="{195684B2-0A02-49FE-B18D-7CC51A11CF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5539" y="4527908"/>
          <a:ext cx="210554" cy="201961"/>
        </a:xfrm>
        <a:prstGeom prst="rect">
          <a:avLst/>
        </a:prstGeom>
      </xdr:spPr>
    </xdr:pic>
    <xdr:clientData/>
  </xdr:twoCellAnchor>
  <xdr:twoCellAnchor editAs="oneCell">
    <xdr:from>
      <xdr:col>24</xdr:col>
      <xdr:colOff>542331</xdr:colOff>
      <xdr:row>20</xdr:row>
      <xdr:rowOff>216848</xdr:rowOff>
    </xdr:from>
    <xdr:to>
      <xdr:col>24</xdr:col>
      <xdr:colOff>752885</xdr:colOff>
      <xdr:row>21</xdr:row>
      <xdr:rowOff>206822</xdr:rowOff>
    </xdr:to>
    <xdr:pic>
      <xdr:nvPicPr>
        <xdr:cNvPr id="129" name="Graphique 128" descr="Ligne fléchée : pivoter à gauche">
          <a:extLst>
            <a:ext uri="{FF2B5EF4-FFF2-40B4-BE49-F238E27FC236}">
              <a16:creationId xmlns:a16="http://schemas.microsoft.com/office/drawing/2014/main" id="{C35439B7-F878-4FBB-950F-71AA3E589E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2881" y="4741223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534135</xdr:colOff>
      <xdr:row>21</xdr:row>
      <xdr:rowOff>186502</xdr:rowOff>
    </xdr:from>
    <xdr:to>
      <xdr:col>24</xdr:col>
      <xdr:colOff>744689</xdr:colOff>
      <xdr:row>22</xdr:row>
      <xdr:rowOff>176476</xdr:rowOff>
    </xdr:to>
    <xdr:pic>
      <xdr:nvPicPr>
        <xdr:cNvPr id="130" name="Graphique 129" descr="Ligne fléchée : pivoter à gauche">
          <a:extLst>
            <a:ext uri="{FF2B5EF4-FFF2-40B4-BE49-F238E27FC236}">
              <a16:creationId xmlns:a16="http://schemas.microsoft.com/office/drawing/2014/main" id="{CEE2C51B-1108-4CB7-A088-3A78A0C3B5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64685" y="4929952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542552</xdr:colOff>
      <xdr:row>22</xdr:row>
      <xdr:rowOff>200456</xdr:rowOff>
    </xdr:from>
    <xdr:to>
      <xdr:col>24</xdr:col>
      <xdr:colOff>753106</xdr:colOff>
      <xdr:row>23</xdr:row>
      <xdr:rowOff>190431</xdr:rowOff>
    </xdr:to>
    <xdr:pic>
      <xdr:nvPicPr>
        <xdr:cNvPr id="131" name="Graphique 130" descr="Ligne fléchée : pivoter à gauche">
          <a:extLst>
            <a:ext uri="{FF2B5EF4-FFF2-40B4-BE49-F238E27FC236}">
              <a16:creationId xmlns:a16="http://schemas.microsoft.com/office/drawing/2014/main" id="{0EEC3B0D-C859-47DA-A9C9-95357F4FB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3102" y="5162981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528819</xdr:colOff>
      <xdr:row>23</xdr:row>
      <xdr:rowOff>197798</xdr:rowOff>
    </xdr:from>
    <xdr:to>
      <xdr:col>24</xdr:col>
      <xdr:colOff>739373</xdr:colOff>
      <xdr:row>24</xdr:row>
      <xdr:rowOff>187772</xdr:rowOff>
    </xdr:to>
    <xdr:pic>
      <xdr:nvPicPr>
        <xdr:cNvPr id="132" name="Graphique 131" descr="Ligne fléchée : pivoter à gauche">
          <a:extLst>
            <a:ext uri="{FF2B5EF4-FFF2-40B4-BE49-F238E27FC236}">
              <a16:creationId xmlns:a16="http://schemas.microsoft.com/office/drawing/2014/main" id="{0AE4BC67-E790-4F45-B94C-8223CD294F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59369" y="537939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542774</xdr:colOff>
      <xdr:row>24</xdr:row>
      <xdr:rowOff>217291</xdr:rowOff>
    </xdr:from>
    <xdr:to>
      <xdr:col>24</xdr:col>
      <xdr:colOff>753328</xdr:colOff>
      <xdr:row>25</xdr:row>
      <xdr:rowOff>207266</xdr:rowOff>
    </xdr:to>
    <xdr:pic>
      <xdr:nvPicPr>
        <xdr:cNvPr id="133" name="Graphique 132" descr="Ligne fléchée : pivoter à gauche">
          <a:extLst>
            <a:ext uri="{FF2B5EF4-FFF2-40B4-BE49-F238E27FC236}">
              <a16:creationId xmlns:a16="http://schemas.microsoft.com/office/drawing/2014/main" id="{0DA9A7CD-99B5-4633-B5A4-F903C4050C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3324" y="561796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547040</xdr:colOff>
      <xdr:row>8</xdr:row>
      <xdr:rowOff>14074</xdr:rowOff>
    </xdr:from>
    <xdr:to>
      <xdr:col>24</xdr:col>
      <xdr:colOff>757594</xdr:colOff>
      <xdr:row>9</xdr:row>
      <xdr:rowOff>5200</xdr:rowOff>
    </xdr:to>
    <xdr:pic macro="[0]!REPORT01">
      <xdr:nvPicPr>
        <xdr:cNvPr id="134" name="Graphique 133" descr="Ligne fléchée : pivoter à gauche">
          <a:extLst>
            <a:ext uri="{FF2B5EF4-FFF2-40B4-BE49-F238E27FC236}">
              <a16:creationId xmlns:a16="http://schemas.microsoft.com/office/drawing/2014/main" id="{FB5AF228-B1EB-412C-ACE9-CF5836AE81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7590" y="1909549"/>
          <a:ext cx="210554" cy="21020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9FE72D7-6FDB-4D65-AA32-B85F83B8D401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57D7A63-C586-41AB-A55D-D1F5FD977A44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BD2412-AB3A-4F92-B17D-79214E05EDA7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C780ED0A-1062-4AAA-8199-1880C12EE787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F918C2B9-FF1C-481E-B475-7E79E65D77BE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7" name="Rectangle : avec coins supérieurs arrondis 6">
          <a:extLst>
            <a:ext uri="{FF2B5EF4-FFF2-40B4-BE49-F238E27FC236}">
              <a16:creationId xmlns:a16="http://schemas.microsoft.com/office/drawing/2014/main" id="{F2D46900-CCB5-4812-A8EB-6312179C662A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47</xdr:row>
      <xdr:rowOff>129802</xdr:rowOff>
    </xdr:from>
    <xdr:to>
      <xdr:col>2</xdr:col>
      <xdr:colOff>160814</xdr:colOff>
      <xdr:row>55</xdr:row>
      <xdr:rowOff>142171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1511F1DE-F857-4C70-9A79-2F345B91567D}"/>
            </a:ext>
          </a:extLst>
        </xdr:cNvPr>
        <xdr:cNvSpPr txBox="1"/>
      </xdr:nvSpPr>
      <xdr:spPr>
        <a:xfrm rot="16200000">
          <a:off x="-154872" y="1145651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28022</xdr:colOff>
      <xdr:row>36</xdr:row>
      <xdr:rowOff>195371</xdr:rowOff>
    </xdr:from>
    <xdr:to>
      <xdr:col>2</xdr:col>
      <xdr:colOff>151725</xdr:colOff>
      <xdr:row>47</xdr:row>
      <xdr:rowOff>80822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7AAD4ADF-FF02-4788-86C3-E5EA1DAE37AC}"/>
            </a:ext>
          </a:extLst>
        </xdr:cNvPr>
        <xdr:cNvSpPr txBox="1"/>
      </xdr:nvSpPr>
      <xdr:spPr>
        <a:xfrm rot="16200000">
          <a:off x="-494202" y="9175795"/>
          <a:ext cx="242545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20F2B444-D66D-465B-8F3C-F65513D269F0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E2B08A94-0DAB-4DED-A179-9A0FB49E202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142617F1-F504-41E8-A58D-09C75AAC3D20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0C795530-824D-4C85-8708-66B54685C644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14" name="ZoneTexte 13">
          <a:extLst>
            <a:ext uri="{FF2B5EF4-FFF2-40B4-BE49-F238E27FC236}">
              <a16:creationId xmlns:a16="http://schemas.microsoft.com/office/drawing/2014/main" id="{427AD113-0DD9-47B1-A218-3006479FED3B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26</xdr:row>
      <xdr:rowOff>27951</xdr:rowOff>
    </xdr:from>
    <xdr:to>
      <xdr:col>2</xdr:col>
      <xdr:colOff>111332</xdr:colOff>
      <xdr:row>34</xdr:row>
      <xdr:rowOff>101324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6A482723-F0F1-4661-919B-4FAC150F45CE}"/>
            </a:ext>
          </a:extLst>
        </xdr:cNvPr>
        <xdr:cNvSpPr txBox="1"/>
      </xdr:nvSpPr>
      <xdr:spPr>
        <a:xfrm rot="16200000">
          <a:off x="-178860" y="6580232"/>
          <a:ext cx="18005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3C25C7F0-69ED-4189-A8BB-BB8C73C4DA2F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28CDE10C-E73A-4C01-B84F-0DF8F0E09BCF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7FD660C6-9FB4-407C-BD49-7C1DF0CC47F3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49909182-D100-4918-9849-E508CBD0DC0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FAC602DB-F0C8-4E80-9619-0FD49C832327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EDD01765-BE78-4B1A-9C2B-566FB7C9A43C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D8A1F2F4-E973-4EC7-A903-30969F889DFA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731C2A7A-3ED5-4DCC-8AFE-2FAF7BCCBEA6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A14502CA-62AF-49F5-840F-F2C7D9D1821D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BD48C37A-62FC-4E5E-A383-230EC32192A5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75254</xdr:colOff>
      <xdr:row>9</xdr:row>
      <xdr:rowOff>38449</xdr:rowOff>
    </xdr:from>
    <xdr:to>
      <xdr:col>2</xdr:col>
      <xdr:colOff>104735</xdr:colOff>
      <xdr:row>23</xdr:row>
      <xdr:rowOff>195026</xdr:rowOff>
    </xdr:to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FE135139-ED67-4E25-8738-B12C30D7A536}"/>
            </a:ext>
          </a:extLst>
        </xdr:cNvPr>
        <xdr:cNvSpPr txBox="1"/>
      </xdr:nvSpPr>
      <xdr:spPr>
        <a:xfrm rot="16200000">
          <a:off x="-870944" y="3613547"/>
          <a:ext cx="317917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08DC837B-2FEF-49C5-928E-EC33D5948296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E3052758-CA83-400A-9916-976313D45602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2A7680E8-D3D6-4090-8866-F2F5802F468B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FF7CEEDB-1479-49A5-A37E-4E748C7C9AD7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D99FE3F0-B813-4E3A-96CF-F91893EFFA36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64F92623-61F6-499F-8718-4ED1158BBFF3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21AF22C0-94C4-438A-AB42-9630E96604AF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34" name="Rectangle : avec coins supérieurs arrondis 33">
          <a:extLst>
            <a:ext uri="{FF2B5EF4-FFF2-40B4-BE49-F238E27FC236}">
              <a16:creationId xmlns:a16="http://schemas.microsoft.com/office/drawing/2014/main" id="{3F8125DE-FB95-43FE-9392-5E4CEE3ECF4C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5" name="Rectangle : avec coins supérieurs arrondis 34">
          <a:extLst>
            <a:ext uri="{FF2B5EF4-FFF2-40B4-BE49-F238E27FC236}">
              <a16:creationId xmlns:a16="http://schemas.microsoft.com/office/drawing/2014/main" id="{FD2F9FD0-0E26-4E6F-9F22-8620E365632D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6" name="Rectangle : avec coins supérieurs arrondis 35">
          <a:extLst>
            <a:ext uri="{FF2B5EF4-FFF2-40B4-BE49-F238E27FC236}">
              <a16:creationId xmlns:a16="http://schemas.microsoft.com/office/drawing/2014/main" id="{E528AF30-E794-46C6-9FAC-5F9DBE6F49E9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7" name="Rectangle : avec coins supérieurs arrondis 36">
          <a:extLst>
            <a:ext uri="{FF2B5EF4-FFF2-40B4-BE49-F238E27FC236}">
              <a16:creationId xmlns:a16="http://schemas.microsoft.com/office/drawing/2014/main" id="{FDE36D2B-2FE3-4918-9D8E-FC074125BF52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8" name="Rectangle : avec coins supérieurs arrondis 37">
          <a:extLst>
            <a:ext uri="{FF2B5EF4-FFF2-40B4-BE49-F238E27FC236}">
              <a16:creationId xmlns:a16="http://schemas.microsoft.com/office/drawing/2014/main" id="{BD690BEB-8F7B-4099-A03D-7F410610B071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9" name="Rectangle : avec coins supérieurs arrondis 38">
          <a:extLst>
            <a:ext uri="{FF2B5EF4-FFF2-40B4-BE49-F238E27FC236}">
              <a16:creationId xmlns:a16="http://schemas.microsoft.com/office/drawing/2014/main" id="{E9E70A04-5EBE-4AD5-B29D-88FFE2A9E846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CCE5CF30-04FB-4D81-A0E3-0A699A4E5E21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D7C40B18-D234-45D1-831C-7A0A49984A33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70C067CB-6772-40C2-B7AB-70DE1FB182DA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246DCDA0-B1DA-4463-9655-ADA8198EAECB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id="{4B806607-2170-49A8-BBDD-EA23F5D3221C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id="{B92B8B08-CC1E-4641-8112-82CD1C043FFC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id="{0EC1D4DB-DA89-4C6A-A539-F5FB37D3D8C3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id="{751BBBC7-0A68-42E2-8DDA-E857D3DB3495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id="{A23E92E2-DD4A-40D7-B65B-F64508778E1D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id="{747F2940-768E-46E3-86A6-33564DEEDD38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id="{3E7F8672-D90B-41D8-98FB-CB1B591B438E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24</xdr:row>
      <xdr:rowOff>1819</xdr:rowOff>
    </xdr:from>
    <xdr:to>
      <xdr:col>24</xdr:col>
      <xdr:colOff>449406</xdr:colOff>
      <xdr:row>25</xdr:row>
      <xdr:rowOff>1821</xdr:rowOff>
    </xdr:to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id="{785B8CFE-EAF3-4400-9357-4DA8A28D1ADB}"/>
            </a:ext>
          </a:extLst>
        </xdr:cNvPr>
        <xdr:cNvSpPr/>
      </xdr:nvSpPr>
      <xdr:spPr>
        <a:xfrm>
          <a:off x="15847729" y="5402494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25</xdr:row>
      <xdr:rowOff>4002</xdr:rowOff>
    </xdr:from>
    <xdr:to>
      <xdr:col>24</xdr:col>
      <xdr:colOff>448288</xdr:colOff>
      <xdr:row>26</xdr:row>
      <xdr:rowOff>4003</xdr:rowOff>
    </xdr:to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id="{D9A0C407-F139-4DAA-80E6-7315E56A565A}"/>
            </a:ext>
          </a:extLst>
        </xdr:cNvPr>
        <xdr:cNvSpPr/>
      </xdr:nvSpPr>
      <xdr:spPr>
        <a:xfrm>
          <a:off x="15846611" y="562375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[0]!MACROFEVRIERSUPP01" textlink="">
      <xdr:nvSpPr>
        <xdr:cNvPr id="53" name="Rectangle 52">
          <a:extLst>
            <a:ext uri="{FF2B5EF4-FFF2-40B4-BE49-F238E27FC236}">
              <a16:creationId xmlns:a16="http://schemas.microsoft.com/office/drawing/2014/main" id="{0A34D0D7-A862-41FF-AB5C-9CA8D098760C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id="{2DA357C4-287E-41B7-9992-820F36E32376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id="{CC492D1F-2405-4D80-875E-5B46C4185AC2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56" name="Rectangle 55">
          <a:extLst>
            <a:ext uri="{FF2B5EF4-FFF2-40B4-BE49-F238E27FC236}">
              <a16:creationId xmlns:a16="http://schemas.microsoft.com/office/drawing/2014/main" id="{0D381B48-587C-4433-88C4-6EFABBA26272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57" name="Rectangle 56">
          <a:extLst>
            <a:ext uri="{FF2B5EF4-FFF2-40B4-BE49-F238E27FC236}">
              <a16:creationId xmlns:a16="http://schemas.microsoft.com/office/drawing/2014/main" id="{20097377-CF04-44B7-8EFF-B97B3DBAB7F5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58" name="Rectangle : avec coins supérieurs arrondis 5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F93355D-8E6F-4D9D-A177-799AEB4188B5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59" name="Rectangle 58">
          <a:extLst>
            <a:ext uri="{FF2B5EF4-FFF2-40B4-BE49-F238E27FC236}">
              <a16:creationId xmlns:a16="http://schemas.microsoft.com/office/drawing/2014/main" id="{A5259DA7-35C1-4B58-BD69-4C26910FEDC6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0" name="Rectangle 59">
          <a:extLst>
            <a:ext uri="{FF2B5EF4-FFF2-40B4-BE49-F238E27FC236}">
              <a16:creationId xmlns:a16="http://schemas.microsoft.com/office/drawing/2014/main" id="{E503276D-A4EE-432C-B20C-8CEEC5D830A5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E2F8BE01-4D50-441B-9C7F-10F4FDD6191F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2" name="Rectangle 61">
          <a:extLst>
            <a:ext uri="{FF2B5EF4-FFF2-40B4-BE49-F238E27FC236}">
              <a16:creationId xmlns:a16="http://schemas.microsoft.com/office/drawing/2014/main" id="{1C094759-C47E-4627-8BCB-BA055C5431AC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63" name="ZoneTexte 62">
          <a:extLst>
            <a:ext uri="{FF2B5EF4-FFF2-40B4-BE49-F238E27FC236}">
              <a16:creationId xmlns:a16="http://schemas.microsoft.com/office/drawing/2014/main" id="{24B7F18E-2E0F-4F43-B007-7A842D492129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4" name="Rectangle 63">
          <a:extLst>
            <a:ext uri="{FF2B5EF4-FFF2-40B4-BE49-F238E27FC236}">
              <a16:creationId xmlns:a16="http://schemas.microsoft.com/office/drawing/2014/main" id="{39C34A99-D439-421C-A19E-E6EA046EA456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5" name="Rectangle 64">
          <a:extLst>
            <a:ext uri="{FF2B5EF4-FFF2-40B4-BE49-F238E27FC236}">
              <a16:creationId xmlns:a16="http://schemas.microsoft.com/office/drawing/2014/main" id="{05B36D14-4074-4520-BC44-EAA8ADDDE9C4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6" name="Rectangle 65">
          <a:extLst>
            <a:ext uri="{FF2B5EF4-FFF2-40B4-BE49-F238E27FC236}">
              <a16:creationId xmlns:a16="http://schemas.microsoft.com/office/drawing/2014/main" id="{2CA1CA3F-99F7-4DBE-ACBA-7164B6231E83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7" name="Rectangle 66">
          <a:extLst>
            <a:ext uri="{FF2B5EF4-FFF2-40B4-BE49-F238E27FC236}">
              <a16:creationId xmlns:a16="http://schemas.microsoft.com/office/drawing/2014/main" id="{99B85D9E-A0E3-429A-85C2-4824132614D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8" name="Rectangle 67">
          <a:extLst>
            <a:ext uri="{FF2B5EF4-FFF2-40B4-BE49-F238E27FC236}">
              <a16:creationId xmlns:a16="http://schemas.microsoft.com/office/drawing/2014/main" id="{90796A9C-A6E4-4C2E-BE58-C971C693565C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9" name="Rectangle 68">
          <a:extLst>
            <a:ext uri="{FF2B5EF4-FFF2-40B4-BE49-F238E27FC236}">
              <a16:creationId xmlns:a16="http://schemas.microsoft.com/office/drawing/2014/main" id="{B6E3F11B-C4D5-44D2-B19A-7251A61F223C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0" name="Rectangle 69">
          <a:extLst>
            <a:ext uri="{FF2B5EF4-FFF2-40B4-BE49-F238E27FC236}">
              <a16:creationId xmlns:a16="http://schemas.microsoft.com/office/drawing/2014/main" id="{0DB7890C-B84E-4D86-ABDD-116E872A0160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1" name="Rectangle 70">
          <a:extLst>
            <a:ext uri="{FF2B5EF4-FFF2-40B4-BE49-F238E27FC236}">
              <a16:creationId xmlns:a16="http://schemas.microsoft.com/office/drawing/2014/main" id="{C384669D-15BA-45CB-9019-BDD061FB9CF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id="{46764A6E-0D31-4B01-81DA-D4951FB6F67B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3" name="Rectangle 72">
          <a:extLst>
            <a:ext uri="{FF2B5EF4-FFF2-40B4-BE49-F238E27FC236}">
              <a16:creationId xmlns:a16="http://schemas.microsoft.com/office/drawing/2014/main" id="{CE5A9D0C-1A28-4307-A0EF-B96641CEC3DA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4" name="Rectangle 73">
          <a:extLst>
            <a:ext uri="{FF2B5EF4-FFF2-40B4-BE49-F238E27FC236}">
              <a16:creationId xmlns:a16="http://schemas.microsoft.com/office/drawing/2014/main" id="{11DC95D2-D709-4F9C-9DE8-184F3E513D19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5" name="Rectangle 74">
          <a:extLst>
            <a:ext uri="{FF2B5EF4-FFF2-40B4-BE49-F238E27FC236}">
              <a16:creationId xmlns:a16="http://schemas.microsoft.com/office/drawing/2014/main" id="{2758BA5D-FD01-4643-ACAC-74374F38F3FA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76" name="Rectangle : avec coins supérieurs arrondis 75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1239C98-28D3-436D-B94B-1235C6193C28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77" name="Rectangle : avec coins supérieurs arrondis 7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8C1A997-444C-4E64-BF10-C471A0A063A9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78" name="Rectangle : avec coins supérieurs arrondis 7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95B99C-7F84-42F2-AE86-2317D67BF82B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79" name="Rectangle : avec coins supérieurs arrondis 78">
          <a:extLst>
            <a:ext uri="{FF2B5EF4-FFF2-40B4-BE49-F238E27FC236}">
              <a16:creationId xmlns:a16="http://schemas.microsoft.com/office/drawing/2014/main" id="{900A4AB8-2AB2-4ED9-97EC-F73338B8B5DE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80" name="Rectangle : avec coins supérieurs arrondis 79">
          <a:extLst>
            <a:ext uri="{FF2B5EF4-FFF2-40B4-BE49-F238E27FC236}">
              <a16:creationId xmlns:a16="http://schemas.microsoft.com/office/drawing/2014/main" id="{E45BF404-D994-4285-984D-42AAE60D8241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81" name="Rectangle : avec coins supérieurs arrondis 80">
          <a:extLst>
            <a:ext uri="{FF2B5EF4-FFF2-40B4-BE49-F238E27FC236}">
              <a16:creationId xmlns:a16="http://schemas.microsoft.com/office/drawing/2014/main" id="{BBCBB460-B119-40D9-AE02-0F21D75FC325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82" name="Rectangle : avec coins supérieurs arrondis 81">
          <a:extLst>
            <a:ext uri="{FF2B5EF4-FFF2-40B4-BE49-F238E27FC236}">
              <a16:creationId xmlns:a16="http://schemas.microsoft.com/office/drawing/2014/main" id="{1872B62A-FEEC-4B39-AD03-E8932710FB6B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83" name="Rectangle : avec coins supérieurs arrondis 82">
          <a:extLst>
            <a:ext uri="{FF2B5EF4-FFF2-40B4-BE49-F238E27FC236}">
              <a16:creationId xmlns:a16="http://schemas.microsoft.com/office/drawing/2014/main" id="{9B714488-D7D4-4DA3-82B7-039B2948CC72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84" name="Rectangle : avec coins supérieurs arrondis 83">
          <a:extLst>
            <a:ext uri="{FF2B5EF4-FFF2-40B4-BE49-F238E27FC236}">
              <a16:creationId xmlns:a16="http://schemas.microsoft.com/office/drawing/2014/main" id="{084F5D89-D98D-4D49-963F-C86DC4A3E117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85" name="Rectangle : avec coins supérieurs arrondis 84">
          <a:extLst>
            <a:ext uri="{FF2B5EF4-FFF2-40B4-BE49-F238E27FC236}">
              <a16:creationId xmlns:a16="http://schemas.microsoft.com/office/drawing/2014/main" id="{9F78D2B5-8741-4693-A695-C291A521D327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86" name="Rectangle 85">
          <a:extLst>
            <a:ext uri="{FF2B5EF4-FFF2-40B4-BE49-F238E27FC236}">
              <a16:creationId xmlns:a16="http://schemas.microsoft.com/office/drawing/2014/main" id="{475FEC85-661F-4F36-800E-C55DD5A8DBA3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87" name="Rectangle 86">
          <a:extLst>
            <a:ext uri="{FF2B5EF4-FFF2-40B4-BE49-F238E27FC236}">
              <a16:creationId xmlns:a16="http://schemas.microsoft.com/office/drawing/2014/main" id="{BBCC6BF1-DEDF-4C85-BC6A-FF22A2F65FD5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[0]!REPORT07" textlink="">
      <xdr:nvSpPr>
        <xdr:cNvPr id="88" name="Rectangle 87">
          <a:extLst>
            <a:ext uri="{FF2B5EF4-FFF2-40B4-BE49-F238E27FC236}">
              <a16:creationId xmlns:a16="http://schemas.microsoft.com/office/drawing/2014/main" id="{1E274FFA-1288-4E3D-B0EC-AC304C0376FD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[0]!REPORT07" textlink="">
      <xdr:nvSpPr>
        <xdr:cNvPr id="89" name="Rectangle 88">
          <a:extLst>
            <a:ext uri="{FF2B5EF4-FFF2-40B4-BE49-F238E27FC236}">
              <a16:creationId xmlns:a16="http://schemas.microsoft.com/office/drawing/2014/main" id="{DF11E1F1-2792-455B-9CA3-6B1796B372AF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90" name="Rectangle 89">
          <a:extLst>
            <a:ext uri="{FF2B5EF4-FFF2-40B4-BE49-F238E27FC236}">
              <a16:creationId xmlns:a16="http://schemas.microsoft.com/office/drawing/2014/main" id="{34A75832-B23C-41F6-ACF6-A13048C098C2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91" name="Rectangle 90">
          <a:extLst>
            <a:ext uri="{FF2B5EF4-FFF2-40B4-BE49-F238E27FC236}">
              <a16:creationId xmlns:a16="http://schemas.microsoft.com/office/drawing/2014/main" id="{23003229-9FCC-451F-AB7C-F132220A370A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92" name="Rectangle 91">
          <a:extLst>
            <a:ext uri="{FF2B5EF4-FFF2-40B4-BE49-F238E27FC236}">
              <a16:creationId xmlns:a16="http://schemas.microsoft.com/office/drawing/2014/main" id="{E1BC86DB-A50B-4FDB-BACB-0B729B7C6D56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93" name="Rectangle 92">
          <a:extLst>
            <a:ext uri="{FF2B5EF4-FFF2-40B4-BE49-F238E27FC236}">
              <a16:creationId xmlns:a16="http://schemas.microsoft.com/office/drawing/2014/main" id="{B08670D3-C742-467B-982A-E9A6E5F5BDBD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94" name="Rectangle 93">
          <a:extLst>
            <a:ext uri="{FF2B5EF4-FFF2-40B4-BE49-F238E27FC236}">
              <a16:creationId xmlns:a16="http://schemas.microsoft.com/office/drawing/2014/main" id="{7C164601-5800-404D-95EC-DAB7DD887B5D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95" name="Rectangle 94">
          <a:extLst>
            <a:ext uri="{FF2B5EF4-FFF2-40B4-BE49-F238E27FC236}">
              <a16:creationId xmlns:a16="http://schemas.microsoft.com/office/drawing/2014/main" id="{128E995F-0CB0-459B-AF5E-4680D63E78F6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96" name="Rectangle 95">
          <a:extLst>
            <a:ext uri="{FF2B5EF4-FFF2-40B4-BE49-F238E27FC236}">
              <a16:creationId xmlns:a16="http://schemas.microsoft.com/office/drawing/2014/main" id="{FDA915F9-8ED4-41CE-B616-DEBEB9E5A5F7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24</xdr:row>
      <xdr:rowOff>1819</xdr:rowOff>
    </xdr:from>
    <xdr:to>
      <xdr:col>24</xdr:col>
      <xdr:colOff>449406</xdr:colOff>
      <xdr:row>25</xdr:row>
      <xdr:rowOff>1821</xdr:rowOff>
    </xdr:to>
    <xdr:sp macro="" textlink="">
      <xdr:nvSpPr>
        <xdr:cNvPr id="97" name="Rectangle 96">
          <a:extLst>
            <a:ext uri="{FF2B5EF4-FFF2-40B4-BE49-F238E27FC236}">
              <a16:creationId xmlns:a16="http://schemas.microsoft.com/office/drawing/2014/main" id="{A1AE1E55-73E1-4219-89B6-E68A68D0DFCE}"/>
            </a:ext>
          </a:extLst>
        </xdr:cNvPr>
        <xdr:cNvSpPr/>
      </xdr:nvSpPr>
      <xdr:spPr>
        <a:xfrm>
          <a:off x="15847729" y="5402494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25</xdr:row>
      <xdr:rowOff>4002</xdr:rowOff>
    </xdr:from>
    <xdr:to>
      <xdr:col>24</xdr:col>
      <xdr:colOff>448288</xdr:colOff>
      <xdr:row>26</xdr:row>
      <xdr:rowOff>4003</xdr:rowOff>
    </xdr:to>
    <xdr:sp macro="" textlink="">
      <xdr:nvSpPr>
        <xdr:cNvPr id="98" name="Rectangle 97">
          <a:extLst>
            <a:ext uri="{FF2B5EF4-FFF2-40B4-BE49-F238E27FC236}">
              <a16:creationId xmlns:a16="http://schemas.microsoft.com/office/drawing/2014/main" id="{B4C5B20C-7FC1-4881-BC72-16F9EA9C24FE}"/>
            </a:ext>
          </a:extLst>
        </xdr:cNvPr>
        <xdr:cNvSpPr/>
      </xdr:nvSpPr>
      <xdr:spPr>
        <a:xfrm>
          <a:off x="15846611" y="562375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458137</xdr:colOff>
      <xdr:row>8</xdr:row>
      <xdr:rowOff>4503</xdr:rowOff>
    </xdr:from>
    <xdr:to>
      <xdr:col>25</xdr:col>
      <xdr:colOff>3035</xdr:colOff>
      <xdr:row>9</xdr:row>
      <xdr:rowOff>4504</xdr:rowOff>
    </xdr:to>
    <xdr:sp macro="" textlink="">
      <xdr:nvSpPr>
        <xdr:cNvPr id="99" name="Rectangle 98">
          <a:extLst>
            <a:ext uri="{FF2B5EF4-FFF2-40B4-BE49-F238E27FC236}">
              <a16:creationId xmlns:a16="http://schemas.microsoft.com/office/drawing/2014/main" id="{71F3144A-B8FC-42CF-A568-17BE0DD570FB}"/>
            </a:ext>
          </a:extLst>
        </xdr:cNvPr>
        <xdr:cNvSpPr/>
      </xdr:nvSpPr>
      <xdr:spPr>
        <a:xfrm>
          <a:off x="16288687" y="189997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  </a:t>
          </a:r>
          <a:endParaRPr lang="fr-FR" sz="1100" b="1"/>
        </a:p>
      </xdr:txBody>
    </xdr:sp>
    <xdr:clientData/>
  </xdr:twoCellAnchor>
  <xdr:twoCellAnchor>
    <xdr:from>
      <xdr:col>24</xdr:col>
      <xdr:colOff>458047</xdr:colOff>
      <xdr:row>9</xdr:row>
      <xdr:rowOff>6508</xdr:rowOff>
    </xdr:from>
    <xdr:to>
      <xdr:col>25</xdr:col>
      <xdr:colOff>2945</xdr:colOff>
      <xdr:row>10</xdr:row>
      <xdr:rowOff>6509</xdr:rowOff>
    </xdr:to>
    <xdr:sp macro="" textlink="">
      <xdr:nvSpPr>
        <xdr:cNvPr id="100" name="Rectangle 99">
          <a:extLst>
            <a:ext uri="{FF2B5EF4-FFF2-40B4-BE49-F238E27FC236}">
              <a16:creationId xmlns:a16="http://schemas.microsoft.com/office/drawing/2014/main" id="{028DB41B-2117-405C-AABD-61AD0A55E648}"/>
            </a:ext>
          </a:extLst>
        </xdr:cNvPr>
        <xdr:cNvSpPr/>
      </xdr:nvSpPr>
      <xdr:spPr>
        <a:xfrm>
          <a:off x="16288597" y="212105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454881</xdr:colOff>
      <xdr:row>10</xdr:row>
      <xdr:rowOff>11611</xdr:rowOff>
    </xdr:from>
    <xdr:to>
      <xdr:col>24</xdr:col>
      <xdr:colOff>884751</xdr:colOff>
      <xdr:row>11</xdr:row>
      <xdr:rowOff>11612</xdr:rowOff>
    </xdr:to>
    <xdr:sp macro="" textlink="">
      <xdr:nvSpPr>
        <xdr:cNvPr id="101" name="Rectangle 100">
          <a:extLst>
            <a:ext uri="{FF2B5EF4-FFF2-40B4-BE49-F238E27FC236}">
              <a16:creationId xmlns:a16="http://schemas.microsoft.com/office/drawing/2014/main" id="{82688331-A4DF-4C87-94C9-6F44FF09BF1A}"/>
            </a:ext>
          </a:extLst>
        </xdr:cNvPr>
        <xdr:cNvSpPr/>
      </xdr:nvSpPr>
      <xdr:spPr>
        <a:xfrm>
          <a:off x="16285431" y="2345236"/>
          <a:ext cx="429870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458009</xdr:colOff>
      <xdr:row>11</xdr:row>
      <xdr:rowOff>11185</xdr:rowOff>
    </xdr:from>
    <xdr:to>
      <xdr:col>25</xdr:col>
      <xdr:colOff>2907</xdr:colOff>
      <xdr:row>12</xdr:row>
      <xdr:rowOff>11185</xdr:rowOff>
    </xdr:to>
    <xdr:sp macro="" textlink="">
      <xdr:nvSpPr>
        <xdr:cNvPr id="102" name="Rectangle 101">
          <a:extLst>
            <a:ext uri="{FF2B5EF4-FFF2-40B4-BE49-F238E27FC236}">
              <a16:creationId xmlns:a16="http://schemas.microsoft.com/office/drawing/2014/main" id="{C1374D52-CC39-49DB-9B48-2F2088CA93AB}"/>
            </a:ext>
          </a:extLst>
        </xdr:cNvPr>
        <xdr:cNvSpPr/>
      </xdr:nvSpPr>
      <xdr:spPr>
        <a:xfrm>
          <a:off x="16288559" y="2563885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457582</xdr:colOff>
      <xdr:row>12</xdr:row>
      <xdr:rowOff>10758</xdr:rowOff>
    </xdr:from>
    <xdr:to>
      <xdr:col>25</xdr:col>
      <xdr:colOff>2480</xdr:colOff>
      <xdr:row>13</xdr:row>
      <xdr:rowOff>10759</xdr:rowOff>
    </xdr:to>
    <xdr:sp macro="" textlink="">
      <xdr:nvSpPr>
        <xdr:cNvPr id="103" name="Rectangle 102">
          <a:extLst>
            <a:ext uri="{FF2B5EF4-FFF2-40B4-BE49-F238E27FC236}">
              <a16:creationId xmlns:a16="http://schemas.microsoft.com/office/drawing/2014/main" id="{FDE4E344-7CB6-4DC7-866A-BF87CDD5048B}"/>
            </a:ext>
          </a:extLst>
        </xdr:cNvPr>
        <xdr:cNvSpPr/>
      </xdr:nvSpPr>
      <xdr:spPr>
        <a:xfrm>
          <a:off x="16288132" y="278253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457156</xdr:colOff>
      <xdr:row>13</xdr:row>
      <xdr:rowOff>17440</xdr:rowOff>
    </xdr:from>
    <xdr:to>
      <xdr:col>25</xdr:col>
      <xdr:colOff>2054</xdr:colOff>
      <xdr:row>14</xdr:row>
      <xdr:rowOff>17440</xdr:rowOff>
    </xdr:to>
    <xdr:sp macro="" textlink="">
      <xdr:nvSpPr>
        <xdr:cNvPr id="104" name="Rectangle 103">
          <a:extLst>
            <a:ext uri="{FF2B5EF4-FFF2-40B4-BE49-F238E27FC236}">
              <a16:creationId xmlns:a16="http://schemas.microsoft.com/office/drawing/2014/main" id="{3515CEAB-6B5E-4CAA-A196-C3EA706694DC}"/>
            </a:ext>
          </a:extLst>
        </xdr:cNvPr>
        <xdr:cNvSpPr/>
      </xdr:nvSpPr>
      <xdr:spPr>
        <a:xfrm>
          <a:off x="16287706" y="3008290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456730</xdr:colOff>
      <xdr:row>14</xdr:row>
      <xdr:rowOff>13459</xdr:rowOff>
    </xdr:from>
    <xdr:to>
      <xdr:col>25</xdr:col>
      <xdr:colOff>1628</xdr:colOff>
      <xdr:row>15</xdr:row>
      <xdr:rowOff>13460</xdr:rowOff>
    </xdr:to>
    <xdr:sp macro="" textlink="">
      <xdr:nvSpPr>
        <xdr:cNvPr id="105" name="Rectangle 104">
          <a:extLst>
            <a:ext uri="{FF2B5EF4-FFF2-40B4-BE49-F238E27FC236}">
              <a16:creationId xmlns:a16="http://schemas.microsoft.com/office/drawing/2014/main" id="{8185C9F5-EAF8-4F67-98DA-E425808EC95D}"/>
            </a:ext>
          </a:extLst>
        </xdr:cNvPr>
        <xdr:cNvSpPr/>
      </xdr:nvSpPr>
      <xdr:spPr>
        <a:xfrm>
          <a:off x="16287280" y="322338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459857</xdr:colOff>
      <xdr:row>15</xdr:row>
      <xdr:rowOff>9479</xdr:rowOff>
    </xdr:from>
    <xdr:to>
      <xdr:col>25</xdr:col>
      <xdr:colOff>4755</xdr:colOff>
      <xdr:row>16</xdr:row>
      <xdr:rowOff>9479</xdr:rowOff>
    </xdr:to>
    <xdr:sp macro="" textlink="">
      <xdr:nvSpPr>
        <xdr:cNvPr id="106" name="Rectangle 105">
          <a:extLst>
            <a:ext uri="{FF2B5EF4-FFF2-40B4-BE49-F238E27FC236}">
              <a16:creationId xmlns:a16="http://schemas.microsoft.com/office/drawing/2014/main" id="{1FC4FBD0-ED6C-4060-B5F6-B74AC9A19F86}"/>
            </a:ext>
          </a:extLst>
        </xdr:cNvPr>
        <xdr:cNvSpPr/>
      </xdr:nvSpPr>
      <xdr:spPr>
        <a:xfrm>
          <a:off x="16290407" y="3438479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459431</xdr:colOff>
      <xdr:row>16</xdr:row>
      <xdr:rowOff>5498</xdr:rowOff>
    </xdr:from>
    <xdr:to>
      <xdr:col>25</xdr:col>
      <xdr:colOff>4329</xdr:colOff>
      <xdr:row>17</xdr:row>
      <xdr:rowOff>5499</xdr:rowOff>
    </xdr:to>
    <xdr:sp macro="" textlink="">
      <xdr:nvSpPr>
        <xdr:cNvPr id="107" name="Rectangle 106">
          <a:extLst>
            <a:ext uri="{FF2B5EF4-FFF2-40B4-BE49-F238E27FC236}">
              <a16:creationId xmlns:a16="http://schemas.microsoft.com/office/drawing/2014/main" id="{3BD7BA33-2B25-4E0F-96F4-E8582FED5F53}"/>
            </a:ext>
          </a:extLst>
        </xdr:cNvPr>
        <xdr:cNvSpPr/>
      </xdr:nvSpPr>
      <xdr:spPr>
        <a:xfrm>
          <a:off x="16289981" y="365357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459004</xdr:colOff>
      <xdr:row>17</xdr:row>
      <xdr:rowOff>8626</xdr:rowOff>
    </xdr:from>
    <xdr:to>
      <xdr:col>25</xdr:col>
      <xdr:colOff>3902</xdr:colOff>
      <xdr:row>18</xdr:row>
      <xdr:rowOff>8626</xdr:rowOff>
    </xdr:to>
    <xdr:sp macro="" textlink="">
      <xdr:nvSpPr>
        <xdr:cNvPr id="108" name="Rectangle 107">
          <a:extLst>
            <a:ext uri="{FF2B5EF4-FFF2-40B4-BE49-F238E27FC236}">
              <a16:creationId xmlns:a16="http://schemas.microsoft.com/office/drawing/2014/main" id="{7C6B62E9-F440-41B0-88F8-5FC50C6983A2}"/>
            </a:ext>
          </a:extLst>
        </xdr:cNvPr>
        <xdr:cNvSpPr/>
      </xdr:nvSpPr>
      <xdr:spPr>
        <a:xfrm>
          <a:off x="16289554" y="3875776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458577</xdr:colOff>
      <xdr:row>18</xdr:row>
      <xdr:rowOff>8199</xdr:rowOff>
    </xdr:from>
    <xdr:to>
      <xdr:col>25</xdr:col>
      <xdr:colOff>3475</xdr:colOff>
      <xdr:row>19</xdr:row>
      <xdr:rowOff>8200</xdr:rowOff>
    </xdr:to>
    <xdr:sp macro="" textlink="">
      <xdr:nvSpPr>
        <xdr:cNvPr id="109" name="Rectangle 108">
          <a:extLst>
            <a:ext uri="{FF2B5EF4-FFF2-40B4-BE49-F238E27FC236}">
              <a16:creationId xmlns:a16="http://schemas.microsoft.com/office/drawing/2014/main" id="{7F67EB5A-14B0-4007-A8A5-CE0644D542DB}"/>
            </a:ext>
          </a:extLst>
        </xdr:cNvPr>
        <xdr:cNvSpPr/>
      </xdr:nvSpPr>
      <xdr:spPr>
        <a:xfrm>
          <a:off x="16289127" y="409442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459831</xdr:colOff>
      <xdr:row>19</xdr:row>
      <xdr:rowOff>11327</xdr:rowOff>
    </xdr:from>
    <xdr:to>
      <xdr:col>25</xdr:col>
      <xdr:colOff>2620</xdr:colOff>
      <xdr:row>20</xdr:row>
      <xdr:rowOff>11327</xdr:rowOff>
    </xdr:to>
    <xdr:sp macro="" textlink="">
      <xdr:nvSpPr>
        <xdr:cNvPr id="110" name="Rectangle 109">
          <a:extLst>
            <a:ext uri="{FF2B5EF4-FFF2-40B4-BE49-F238E27FC236}">
              <a16:creationId xmlns:a16="http://schemas.microsoft.com/office/drawing/2014/main" id="{06D98916-0B5F-4018-8EEC-2F9CC6EB7B6E}"/>
            </a:ext>
          </a:extLst>
        </xdr:cNvPr>
        <xdr:cNvSpPr/>
      </xdr:nvSpPr>
      <xdr:spPr>
        <a:xfrm>
          <a:off x="16290381" y="4316627"/>
          <a:ext cx="428614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458701</xdr:colOff>
      <xdr:row>20</xdr:row>
      <xdr:rowOff>3245</xdr:rowOff>
    </xdr:from>
    <xdr:to>
      <xdr:col>25</xdr:col>
      <xdr:colOff>3247</xdr:colOff>
      <xdr:row>21</xdr:row>
      <xdr:rowOff>3246</xdr:rowOff>
    </xdr:to>
    <xdr:sp macro="" textlink="">
      <xdr:nvSpPr>
        <xdr:cNvPr id="111" name="Rectangle 110">
          <a:extLst>
            <a:ext uri="{FF2B5EF4-FFF2-40B4-BE49-F238E27FC236}">
              <a16:creationId xmlns:a16="http://schemas.microsoft.com/office/drawing/2014/main" id="{01AA4864-C225-48FE-842E-13D93023238A}"/>
            </a:ext>
          </a:extLst>
        </xdr:cNvPr>
        <xdr:cNvSpPr/>
      </xdr:nvSpPr>
      <xdr:spPr>
        <a:xfrm>
          <a:off x="16289251" y="4527620"/>
          <a:ext cx="430371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459329</xdr:colOff>
      <xdr:row>21</xdr:row>
      <xdr:rowOff>1257</xdr:rowOff>
    </xdr:from>
    <xdr:to>
      <xdr:col>25</xdr:col>
      <xdr:colOff>3875</xdr:colOff>
      <xdr:row>22</xdr:row>
      <xdr:rowOff>1257</xdr:rowOff>
    </xdr:to>
    <xdr:sp macro="" textlink="">
      <xdr:nvSpPr>
        <xdr:cNvPr id="112" name="Rectangle 111">
          <a:extLst>
            <a:ext uri="{FF2B5EF4-FFF2-40B4-BE49-F238E27FC236}">
              <a16:creationId xmlns:a16="http://schemas.microsoft.com/office/drawing/2014/main" id="{8321D5DB-3EC3-45CA-97DC-E15ABF3438D3}"/>
            </a:ext>
          </a:extLst>
        </xdr:cNvPr>
        <xdr:cNvSpPr/>
      </xdr:nvSpPr>
      <xdr:spPr>
        <a:xfrm>
          <a:off x="16289879" y="474470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459957</xdr:colOff>
      <xdr:row>21</xdr:row>
      <xdr:rowOff>205992</xdr:rowOff>
    </xdr:from>
    <xdr:to>
      <xdr:col>25</xdr:col>
      <xdr:colOff>4503</xdr:colOff>
      <xdr:row>22</xdr:row>
      <xdr:rowOff>205992</xdr:rowOff>
    </xdr:to>
    <xdr:sp macro="" textlink="">
      <xdr:nvSpPr>
        <xdr:cNvPr id="113" name="Rectangle 112">
          <a:extLst>
            <a:ext uri="{FF2B5EF4-FFF2-40B4-BE49-F238E27FC236}">
              <a16:creationId xmlns:a16="http://schemas.microsoft.com/office/drawing/2014/main" id="{A4BF87DF-8E2F-4323-8D6F-90EC7EB5F6E3}"/>
            </a:ext>
          </a:extLst>
        </xdr:cNvPr>
        <xdr:cNvSpPr/>
      </xdr:nvSpPr>
      <xdr:spPr>
        <a:xfrm>
          <a:off x="16290507" y="4949442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457968</xdr:colOff>
      <xdr:row>22</xdr:row>
      <xdr:rowOff>206620</xdr:rowOff>
    </xdr:from>
    <xdr:to>
      <xdr:col>25</xdr:col>
      <xdr:colOff>2514</xdr:colOff>
      <xdr:row>23</xdr:row>
      <xdr:rowOff>206620</xdr:rowOff>
    </xdr:to>
    <xdr:sp macro="" textlink="">
      <xdr:nvSpPr>
        <xdr:cNvPr id="114" name="Rectangle 113">
          <a:extLst>
            <a:ext uri="{FF2B5EF4-FFF2-40B4-BE49-F238E27FC236}">
              <a16:creationId xmlns:a16="http://schemas.microsoft.com/office/drawing/2014/main" id="{067A942A-740D-4156-9AE6-C15F95D1AE60}"/>
            </a:ext>
          </a:extLst>
        </xdr:cNvPr>
        <xdr:cNvSpPr/>
      </xdr:nvSpPr>
      <xdr:spPr>
        <a:xfrm>
          <a:off x="16288518" y="5169145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455980</xdr:colOff>
      <xdr:row>23</xdr:row>
      <xdr:rowOff>207247</xdr:rowOff>
    </xdr:from>
    <xdr:to>
      <xdr:col>25</xdr:col>
      <xdr:colOff>526</xdr:colOff>
      <xdr:row>24</xdr:row>
      <xdr:rowOff>207247</xdr:rowOff>
    </xdr:to>
    <xdr:sp macro="" textlink="">
      <xdr:nvSpPr>
        <xdr:cNvPr id="115" name="Rectangle 114">
          <a:extLst>
            <a:ext uri="{FF2B5EF4-FFF2-40B4-BE49-F238E27FC236}">
              <a16:creationId xmlns:a16="http://schemas.microsoft.com/office/drawing/2014/main" id="{E8D17694-F559-4FE8-9398-DEA3F9183F8C}"/>
            </a:ext>
          </a:extLst>
        </xdr:cNvPr>
        <xdr:cNvSpPr/>
      </xdr:nvSpPr>
      <xdr:spPr>
        <a:xfrm>
          <a:off x="16286530" y="538884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456608</xdr:colOff>
      <xdr:row>24</xdr:row>
      <xdr:rowOff>210490</xdr:rowOff>
    </xdr:from>
    <xdr:to>
      <xdr:col>25</xdr:col>
      <xdr:colOff>1154</xdr:colOff>
      <xdr:row>26</xdr:row>
      <xdr:rowOff>5232</xdr:rowOff>
    </xdr:to>
    <xdr:sp macro="" textlink="">
      <xdr:nvSpPr>
        <xdr:cNvPr id="116" name="Rectangle 115">
          <a:extLst>
            <a:ext uri="{FF2B5EF4-FFF2-40B4-BE49-F238E27FC236}">
              <a16:creationId xmlns:a16="http://schemas.microsoft.com/office/drawing/2014/main" id="{78C5002F-BA10-4034-9AC4-BFE4E8AFA7D7}"/>
            </a:ext>
          </a:extLst>
        </xdr:cNvPr>
        <xdr:cNvSpPr/>
      </xdr:nvSpPr>
      <xdr:spPr>
        <a:xfrm>
          <a:off x="16287158" y="5611165"/>
          <a:ext cx="430371" cy="232892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 editAs="oneCell">
    <xdr:from>
      <xdr:col>24</xdr:col>
      <xdr:colOff>558044</xdr:colOff>
      <xdr:row>9</xdr:row>
      <xdr:rowOff>9687</xdr:rowOff>
    </xdr:from>
    <xdr:to>
      <xdr:col>24</xdr:col>
      <xdr:colOff>768598</xdr:colOff>
      <xdr:row>10</xdr:row>
      <xdr:rowOff>812</xdr:rowOff>
    </xdr:to>
    <xdr:pic>
      <xdr:nvPicPr>
        <xdr:cNvPr id="117" name="Graphique 116" descr="Ligne fléchée : pivoter à gauche">
          <a:extLst>
            <a:ext uri="{FF2B5EF4-FFF2-40B4-BE49-F238E27FC236}">
              <a16:creationId xmlns:a16="http://schemas.microsoft.com/office/drawing/2014/main" id="{A8E87A4A-AD15-4D8A-A250-EEFE45810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8594" y="2124237"/>
          <a:ext cx="210554" cy="210200"/>
        </a:xfrm>
        <a:prstGeom prst="rect">
          <a:avLst/>
        </a:prstGeom>
      </xdr:spPr>
    </xdr:pic>
    <xdr:clientData/>
  </xdr:twoCellAnchor>
  <xdr:twoCellAnchor editAs="oneCell">
    <xdr:from>
      <xdr:col>24</xdr:col>
      <xdr:colOff>555386</xdr:colOff>
      <xdr:row>10</xdr:row>
      <xdr:rowOff>18104</xdr:rowOff>
    </xdr:from>
    <xdr:to>
      <xdr:col>24</xdr:col>
      <xdr:colOff>765940</xdr:colOff>
      <xdr:row>11</xdr:row>
      <xdr:rowOff>8078</xdr:rowOff>
    </xdr:to>
    <xdr:pic>
      <xdr:nvPicPr>
        <xdr:cNvPr id="118" name="Graphique 117" descr="Ligne fléchée : pivoter à gauche">
          <a:extLst>
            <a:ext uri="{FF2B5EF4-FFF2-40B4-BE49-F238E27FC236}">
              <a16:creationId xmlns:a16="http://schemas.microsoft.com/office/drawing/2014/main" id="{794E9474-DB5D-4A06-A097-E34F6C4E54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5936" y="235172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541653</xdr:colOff>
      <xdr:row>11</xdr:row>
      <xdr:rowOff>19832</xdr:rowOff>
    </xdr:from>
    <xdr:to>
      <xdr:col>24</xdr:col>
      <xdr:colOff>747605</xdr:colOff>
      <xdr:row>12</xdr:row>
      <xdr:rowOff>9807</xdr:rowOff>
    </xdr:to>
    <xdr:pic>
      <xdr:nvPicPr>
        <xdr:cNvPr id="119" name="Graphique 118" descr="Ligne fléchée : pivoter à gauche">
          <a:extLst>
            <a:ext uri="{FF2B5EF4-FFF2-40B4-BE49-F238E27FC236}">
              <a16:creationId xmlns:a16="http://schemas.microsoft.com/office/drawing/2014/main" id="{5586D795-0708-4177-A374-456269BC8F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2203" y="2572532"/>
          <a:ext cx="205952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534393</xdr:colOff>
      <xdr:row>12</xdr:row>
      <xdr:rowOff>27099</xdr:rowOff>
    </xdr:from>
    <xdr:to>
      <xdr:col>24</xdr:col>
      <xdr:colOff>744947</xdr:colOff>
      <xdr:row>13</xdr:row>
      <xdr:rowOff>17074</xdr:rowOff>
    </xdr:to>
    <xdr:pic macro="[0]!REPORT02">
      <xdr:nvPicPr>
        <xdr:cNvPr id="120" name="Graphique 119" descr="Ligne fléchée : pivoter à gauche">
          <a:extLst>
            <a:ext uri="{FF2B5EF4-FFF2-40B4-BE49-F238E27FC236}">
              <a16:creationId xmlns:a16="http://schemas.microsoft.com/office/drawing/2014/main" id="{E57E6DAE-92E3-4ECF-A15D-AFB275B3FB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64943" y="2798874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548348</xdr:colOff>
      <xdr:row>13</xdr:row>
      <xdr:rowOff>18903</xdr:rowOff>
    </xdr:from>
    <xdr:to>
      <xdr:col>24</xdr:col>
      <xdr:colOff>757536</xdr:colOff>
      <xdr:row>14</xdr:row>
      <xdr:rowOff>8878</xdr:rowOff>
    </xdr:to>
    <xdr:pic>
      <xdr:nvPicPr>
        <xdr:cNvPr id="121" name="Graphique 120" descr="Ligne fléchée : pivoter à gauche">
          <a:extLst>
            <a:ext uri="{FF2B5EF4-FFF2-40B4-BE49-F238E27FC236}">
              <a16:creationId xmlns:a16="http://schemas.microsoft.com/office/drawing/2014/main" id="{0A2130FB-E234-4B15-9E55-ECA3AEDB83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8898" y="3009753"/>
          <a:ext cx="209188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549861</xdr:colOff>
      <xdr:row>14</xdr:row>
      <xdr:rowOff>20632</xdr:rowOff>
    </xdr:from>
    <xdr:to>
      <xdr:col>24</xdr:col>
      <xdr:colOff>760415</xdr:colOff>
      <xdr:row>15</xdr:row>
      <xdr:rowOff>10607</xdr:rowOff>
    </xdr:to>
    <xdr:pic>
      <xdr:nvPicPr>
        <xdr:cNvPr id="122" name="Graphique 121" descr="Ligne fléchée : pivoter à gauche">
          <a:extLst>
            <a:ext uri="{FF2B5EF4-FFF2-40B4-BE49-F238E27FC236}">
              <a16:creationId xmlns:a16="http://schemas.microsoft.com/office/drawing/2014/main" id="{E980B2E9-6532-416B-A2C0-4769914883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0411" y="3230557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541666</xdr:colOff>
      <xdr:row>15</xdr:row>
      <xdr:rowOff>27899</xdr:rowOff>
    </xdr:from>
    <xdr:to>
      <xdr:col>24</xdr:col>
      <xdr:colOff>752220</xdr:colOff>
      <xdr:row>16</xdr:row>
      <xdr:rowOff>17873</xdr:rowOff>
    </xdr:to>
    <xdr:pic macro="[0]!REPORT07">
      <xdr:nvPicPr>
        <xdr:cNvPr id="123" name="Graphique 122" descr="Ligne fléchée : pivoter à gauche">
          <a:extLst>
            <a:ext uri="{FF2B5EF4-FFF2-40B4-BE49-F238E27FC236}">
              <a16:creationId xmlns:a16="http://schemas.microsoft.com/office/drawing/2014/main" id="{64C8FB81-389A-462A-B29B-473BCF9CF3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2216" y="345689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555621</xdr:colOff>
      <xdr:row>16</xdr:row>
      <xdr:rowOff>25241</xdr:rowOff>
    </xdr:from>
    <xdr:to>
      <xdr:col>24</xdr:col>
      <xdr:colOff>766175</xdr:colOff>
      <xdr:row>17</xdr:row>
      <xdr:rowOff>15216</xdr:rowOff>
    </xdr:to>
    <xdr:pic>
      <xdr:nvPicPr>
        <xdr:cNvPr id="124" name="Graphique 123" descr="Ligne fléchée : pivoter à gauche">
          <a:extLst>
            <a:ext uri="{FF2B5EF4-FFF2-40B4-BE49-F238E27FC236}">
              <a16:creationId xmlns:a16="http://schemas.microsoft.com/office/drawing/2014/main" id="{2C1BB742-48E8-4E97-AB3E-FBFBA7ED0A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6171" y="367331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547425</xdr:colOff>
      <xdr:row>17</xdr:row>
      <xdr:rowOff>28121</xdr:rowOff>
    </xdr:from>
    <xdr:to>
      <xdr:col>24</xdr:col>
      <xdr:colOff>757979</xdr:colOff>
      <xdr:row>18</xdr:row>
      <xdr:rowOff>18095</xdr:rowOff>
    </xdr:to>
    <xdr:pic>
      <xdr:nvPicPr>
        <xdr:cNvPr id="125" name="Graphique 124" descr="Ligne fléchée : pivoter à gauche">
          <a:extLst>
            <a:ext uri="{FF2B5EF4-FFF2-40B4-BE49-F238E27FC236}">
              <a16:creationId xmlns:a16="http://schemas.microsoft.com/office/drawing/2014/main" id="{A8818F33-23C4-43F5-AD2D-EF4227F819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7975" y="3895271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539229</xdr:colOff>
      <xdr:row>18</xdr:row>
      <xdr:rowOff>25463</xdr:rowOff>
    </xdr:from>
    <xdr:to>
      <xdr:col>24</xdr:col>
      <xdr:colOff>749783</xdr:colOff>
      <xdr:row>19</xdr:row>
      <xdr:rowOff>15437</xdr:rowOff>
    </xdr:to>
    <xdr:pic>
      <xdr:nvPicPr>
        <xdr:cNvPr id="126" name="Graphique 125" descr="Ligne fléchée : pivoter à gauche">
          <a:extLst>
            <a:ext uri="{FF2B5EF4-FFF2-40B4-BE49-F238E27FC236}">
              <a16:creationId xmlns:a16="http://schemas.microsoft.com/office/drawing/2014/main" id="{26ECDDDB-5E0B-4ABB-AB64-F2877A20F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69779" y="411168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558723</xdr:colOff>
      <xdr:row>19</xdr:row>
      <xdr:rowOff>33879</xdr:rowOff>
    </xdr:from>
    <xdr:to>
      <xdr:col>24</xdr:col>
      <xdr:colOff>769277</xdr:colOff>
      <xdr:row>20</xdr:row>
      <xdr:rowOff>23854</xdr:rowOff>
    </xdr:to>
    <xdr:pic>
      <xdr:nvPicPr>
        <xdr:cNvPr id="127" name="Graphique 126" descr="Ligne fléchée : pivoter à gauche">
          <a:extLst>
            <a:ext uri="{FF2B5EF4-FFF2-40B4-BE49-F238E27FC236}">
              <a16:creationId xmlns:a16="http://schemas.microsoft.com/office/drawing/2014/main" id="{FE1DBEA0-35F6-4F1F-B390-682C4785A7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9273" y="4339179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544989</xdr:colOff>
      <xdr:row>20</xdr:row>
      <xdr:rowOff>3533</xdr:rowOff>
    </xdr:from>
    <xdr:to>
      <xdr:col>24</xdr:col>
      <xdr:colOff>755543</xdr:colOff>
      <xdr:row>20</xdr:row>
      <xdr:rowOff>205494</xdr:rowOff>
    </xdr:to>
    <xdr:pic>
      <xdr:nvPicPr>
        <xdr:cNvPr id="128" name="Graphique 127" descr="Ligne fléchée : pivoter à gauche">
          <a:extLst>
            <a:ext uri="{FF2B5EF4-FFF2-40B4-BE49-F238E27FC236}">
              <a16:creationId xmlns:a16="http://schemas.microsoft.com/office/drawing/2014/main" id="{083DA1CB-4639-494C-8B9F-8EC46E5734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5539" y="4527908"/>
          <a:ext cx="210554" cy="201961"/>
        </a:xfrm>
        <a:prstGeom prst="rect">
          <a:avLst/>
        </a:prstGeom>
      </xdr:spPr>
    </xdr:pic>
    <xdr:clientData/>
  </xdr:twoCellAnchor>
  <xdr:twoCellAnchor editAs="oneCell">
    <xdr:from>
      <xdr:col>24</xdr:col>
      <xdr:colOff>542331</xdr:colOff>
      <xdr:row>20</xdr:row>
      <xdr:rowOff>216848</xdr:rowOff>
    </xdr:from>
    <xdr:to>
      <xdr:col>24</xdr:col>
      <xdr:colOff>752885</xdr:colOff>
      <xdr:row>21</xdr:row>
      <xdr:rowOff>206822</xdr:rowOff>
    </xdr:to>
    <xdr:pic>
      <xdr:nvPicPr>
        <xdr:cNvPr id="129" name="Graphique 128" descr="Ligne fléchée : pivoter à gauche">
          <a:extLst>
            <a:ext uri="{FF2B5EF4-FFF2-40B4-BE49-F238E27FC236}">
              <a16:creationId xmlns:a16="http://schemas.microsoft.com/office/drawing/2014/main" id="{7D898395-1CCB-4D4B-BF65-9D9052F961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2881" y="4741223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534135</xdr:colOff>
      <xdr:row>21</xdr:row>
      <xdr:rowOff>186502</xdr:rowOff>
    </xdr:from>
    <xdr:to>
      <xdr:col>24</xdr:col>
      <xdr:colOff>744689</xdr:colOff>
      <xdr:row>22</xdr:row>
      <xdr:rowOff>176476</xdr:rowOff>
    </xdr:to>
    <xdr:pic>
      <xdr:nvPicPr>
        <xdr:cNvPr id="130" name="Graphique 129" descr="Ligne fléchée : pivoter à gauche">
          <a:extLst>
            <a:ext uri="{FF2B5EF4-FFF2-40B4-BE49-F238E27FC236}">
              <a16:creationId xmlns:a16="http://schemas.microsoft.com/office/drawing/2014/main" id="{312B0AC7-2825-4BB2-8E6A-53B8819DBC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64685" y="4929952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542552</xdr:colOff>
      <xdr:row>22</xdr:row>
      <xdr:rowOff>200456</xdr:rowOff>
    </xdr:from>
    <xdr:to>
      <xdr:col>24</xdr:col>
      <xdr:colOff>753106</xdr:colOff>
      <xdr:row>23</xdr:row>
      <xdr:rowOff>190431</xdr:rowOff>
    </xdr:to>
    <xdr:pic>
      <xdr:nvPicPr>
        <xdr:cNvPr id="131" name="Graphique 130" descr="Ligne fléchée : pivoter à gauche">
          <a:extLst>
            <a:ext uri="{FF2B5EF4-FFF2-40B4-BE49-F238E27FC236}">
              <a16:creationId xmlns:a16="http://schemas.microsoft.com/office/drawing/2014/main" id="{4A4A2BE5-A86D-41C9-81E7-F1548353A2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3102" y="5162981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528819</xdr:colOff>
      <xdr:row>23</xdr:row>
      <xdr:rowOff>197798</xdr:rowOff>
    </xdr:from>
    <xdr:to>
      <xdr:col>24</xdr:col>
      <xdr:colOff>739373</xdr:colOff>
      <xdr:row>24</xdr:row>
      <xdr:rowOff>187772</xdr:rowOff>
    </xdr:to>
    <xdr:pic>
      <xdr:nvPicPr>
        <xdr:cNvPr id="132" name="Graphique 131" descr="Ligne fléchée : pivoter à gauche">
          <a:extLst>
            <a:ext uri="{FF2B5EF4-FFF2-40B4-BE49-F238E27FC236}">
              <a16:creationId xmlns:a16="http://schemas.microsoft.com/office/drawing/2014/main" id="{80D6226A-03E6-486B-A7CB-9AAB1CBAB3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59369" y="537939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542774</xdr:colOff>
      <xdr:row>24</xdr:row>
      <xdr:rowOff>217291</xdr:rowOff>
    </xdr:from>
    <xdr:to>
      <xdr:col>24</xdr:col>
      <xdr:colOff>753328</xdr:colOff>
      <xdr:row>25</xdr:row>
      <xdr:rowOff>207266</xdr:rowOff>
    </xdr:to>
    <xdr:pic>
      <xdr:nvPicPr>
        <xdr:cNvPr id="133" name="Graphique 132" descr="Ligne fléchée : pivoter à gauche">
          <a:extLst>
            <a:ext uri="{FF2B5EF4-FFF2-40B4-BE49-F238E27FC236}">
              <a16:creationId xmlns:a16="http://schemas.microsoft.com/office/drawing/2014/main" id="{BD7E69B1-BFDF-4309-BE96-D2642FA897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3324" y="561796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547040</xdr:colOff>
      <xdr:row>8</xdr:row>
      <xdr:rowOff>14074</xdr:rowOff>
    </xdr:from>
    <xdr:to>
      <xdr:col>24</xdr:col>
      <xdr:colOff>757594</xdr:colOff>
      <xdr:row>9</xdr:row>
      <xdr:rowOff>5200</xdr:rowOff>
    </xdr:to>
    <xdr:pic macro="[0]!REPORT01">
      <xdr:nvPicPr>
        <xdr:cNvPr id="134" name="Graphique 133" descr="Ligne fléchée : pivoter à gauche">
          <a:extLst>
            <a:ext uri="{FF2B5EF4-FFF2-40B4-BE49-F238E27FC236}">
              <a16:creationId xmlns:a16="http://schemas.microsoft.com/office/drawing/2014/main" id="{9B9B03F6-A44C-48F7-B7EC-EEDA347B87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7590" y="1909549"/>
          <a:ext cx="210554" cy="21020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953E6B8-2330-4DE7-8EB1-9AA59C534FA4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CC2DFC8F-58F7-458B-A204-27B66722CA3D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3324EBB1-B855-4A29-80E9-7C573145FB08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F566D690-124F-4612-A38E-B7BC97F686AE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9FC44B9F-B475-407A-99EF-06CFBD0C7C08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7" name="Rectangle : avec coins supérieurs arrondis 6">
          <a:extLst>
            <a:ext uri="{FF2B5EF4-FFF2-40B4-BE49-F238E27FC236}">
              <a16:creationId xmlns:a16="http://schemas.microsoft.com/office/drawing/2014/main" id="{2C178A01-FE88-41B6-9D4E-CF784A6B0756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47</xdr:row>
      <xdr:rowOff>129802</xdr:rowOff>
    </xdr:from>
    <xdr:to>
      <xdr:col>2</xdr:col>
      <xdr:colOff>160814</xdr:colOff>
      <xdr:row>55</xdr:row>
      <xdr:rowOff>142171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19DAC800-609A-4439-AC2E-7853F48DF388}"/>
            </a:ext>
          </a:extLst>
        </xdr:cNvPr>
        <xdr:cNvSpPr txBox="1"/>
      </xdr:nvSpPr>
      <xdr:spPr>
        <a:xfrm rot="16200000">
          <a:off x="-154872" y="1145651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28022</xdr:colOff>
      <xdr:row>36</xdr:row>
      <xdr:rowOff>182671</xdr:rowOff>
    </xdr:from>
    <xdr:to>
      <xdr:col>2</xdr:col>
      <xdr:colOff>151725</xdr:colOff>
      <xdr:row>47</xdr:row>
      <xdr:rowOff>68122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94F056B7-6068-497E-A648-7229EFFDFBAB}"/>
            </a:ext>
          </a:extLst>
        </xdr:cNvPr>
        <xdr:cNvSpPr txBox="1"/>
      </xdr:nvSpPr>
      <xdr:spPr>
        <a:xfrm rot="16200000">
          <a:off x="-510077" y="928374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3A6A1E4C-0A86-4473-886A-BAC70B76675E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2917B6E6-41FF-4BEA-9A99-F381F40CB33F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AF79CD3F-15A0-47F4-94A5-5D27C726512B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8AAD2B65-322F-4072-A685-37184EC34E5B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14" name="ZoneTexte 13">
          <a:extLst>
            <a:ext uri="{FF2B5EF4-FFF2-40B4-BE49-F238E27FC236}">
              <a16:creationId xmlns:a16="http://schemas.microsoft.com/office/drawing/2014/main" id="{3E4E3F0E-940E-4D9D-907C-6DF560DA9620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26</xdr:row>
      <xdr:rowOff>15251</xdr:rowOff>
    </xdr:from>
    <xdr:to>
      <xdr:col>2</xdr:col>
      <xdr:colOff>111332</xdr:colOff>
      <xdr:row>34</xdr:row>
      <xdr:rowOff>88624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CFDE2FCC-93C9-4B92-AE58-84A0EEED174F}"/>
            </a:ext>
          </a:extLst>
        </xdr:cNvPr>
        <xdr:cNvSpPr txBox="1"/>
      </xdr:nvSpPr>
      <xdr:spPr>
        <a:xfrm rot="16200000">
          <a:off x="-191560" y="665325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6DF360F1-CA35-4C5E-B03E-BADF894A147E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7CD5FBCB-2CC2-495B-90D8-FC8FAE1B3C74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F13828FF-8368-4E78-B2E1-FBD4B61A71CB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E8984D9F-6213-4CEE-AB23-018E37C18351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6C349D9E-35DB-4446-BDA9-9307CA49D228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109A91A3-4843-49F6-B776-A61E22C7976A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E34AD415-338A-4CC0-A51D-A9BEE263A9FD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7EC9431D-3D3E-4159-95D2-CBEBD175C55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AA462302-53AE-46F5-AFE1-099DC7577D08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3BABE69B-B288-4AE7-AACA-AE89145CE392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9D8BAF20-8F24-46EC-B7DF-58CDF73907BE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9B11B398-78D4-4D30-873B-4F7A4E8E91E6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2BD452FE-88E7-402A-8282-1F751CC8E0E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17670F4A-C724-4755-AD78-ED745C41CC3E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160A5BBB-21B4-438B-B6F7-366A817E62A5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CC07578D-8D88-4289-941C-911FEDD67729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B00512F4-9EF8-4324-8F7E-3DF6371B8145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D4D4A773-21AC-40C2-8D59-EFDB19736A5B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34" name="Rectangle : avec coins supérieurs arrondis 33">
          <a:extLst>
            <a:ext uri="{FF2B5EF4-FFF2-40B4-BE49-F238E27FC236}">
              <a16:creationId xmlns:a16="http://schemas.microsoft.com/office/drawing/2014/main" id="{95986B84-6DC9-403A-B3F3-D9175C89A39D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5" name="Rectangle : avec coins supérieurs arrondis 34">
          <a:extLst>
            <a:ext uri="{FF2B5EF4-FFF2-40B4-BE49-F238E27FC236}">
              <a16:creationId xmlns:a16="http://schemas.microsoft.com/office/drawing/2014/main" id="{6F773615-E4F6-47B2-B587-F5C9EAB74890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6" name="Rectangle : avec coins supérieurs arrondis 35">
          <a:extLst>
            <a:ext uri="{FF2B5EF4-FFF2-40B4-BE49-F238E27FC236}">
              <a16:creationId xmlns:a16="http://schemas.microsoft.com/office/drawing/2014/main" id="{2A53A95A-C9A1-4B14-B1F3-3D83702A848B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7" name="Rectangle : avec coins supérieurs arrondis 36">
          <a:extLst>
            <a:ext uri="{FF2B5EF4-FFF2-40B4-BE49-F238E27FC236}">
              <a16:creationId xmlns:a16="http://schemas.microsoft.com/office/drawing/2014/main" id="{479EBE4E-49BD-4835-8D58-366755E1561D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8" name="Rectangle : avec coins supérieurs arrondis 37">
          <a:extLst>
            <a:ext uri="{FF2B5EF4-FFF2-40B4-BE49-F238E27FC236}">
              <a16:creationId xmlns:a16="http://schemas.microsoft.com/office/drawing/2014/main" id="{5D4A42E2-5C16-40D2-AF5F-9B303A1DA3FD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9" name="Rectangle : avec coins supérieurs arrondis 38">
          <a:extLst>
            <a:ext uri="{FF2B5EF4-FFF2-40B4-BE49-F238E27FC236}">
              <a16:creationId xmlns:a16="http://schemas.microsoft.com/office/drawing/2014/main" id="{0CD3FA96-28B5-4C3F-B65F-A765E8AA60C1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1A106FC7-3D80-4761-9C86-02F6D8DB4E5A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8939A78E-7EAB-423C-8D3B-8FF6769E6254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B9143AB9-AC5F-49C8-A011-1FFDEED883D9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F2F5184F-5AD4-46FB-A745-FE5D31CD0FC9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id="{CA96E4FA-7AD8-4863-8A1B-1DF24DED2046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id="{6EB60B48-AD5F-481C-A858-BC3D417F0402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id="{71F824A8-D2C4-43EF-8F63-C0C22D6C1FBF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id="{54422D26-0EB4-4165-AD30-D2FFDDA3E7B5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id="{C7BCA107-4FFC-4FAC-919E-E5FD90949D95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id="{D8CC846A-9BB2-456B-9830-8211B635746A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id="{54BB6CD2-8DB1-4F70-A5AE-07CCE17AE606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24</xdr:row>
      <xdr:rowOff>1819</xdr:rowOff>
    </xdr:from>
    <xdr:to>
      <xdr:col>24</xdr:col>
      <xdr:colOff>449406</xdr:colOff>
      <xdr:row>25</xdr:row>
      <xdr:rowOff>1821</xdr:rowOff>
    </xdr:to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id="{1B36A42B-E5BF-4F13-9E58-E43E683EC2B7}"/>
            </a:ext>
          </a:extLst>
        </xdr:cNvPr>
        <xdr:cNvSpPr/>
      </xdr:nvSpPr>
      <xdr:spPr>
        <a:xfrm>
          <a:off x="15847729" y="5402494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25</xdr:row>
      <xdr:rowOff>4002</xdr:rowOff>
    </xdr:from>
    <xdr:to>
      <xdr:col>24</xdr:col>
      <xdr:colOff>448288</xdr:colOff>
      <xdr:row>26</xdr:row>
      <xdr:rowOff>4003</xdr:rowOff>
    </xdr:to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id="{23C2BA8E-4079-4FFB-A430-F734DFD5E931}"/>
            </a:ext>
          </a:extLst>
        </xdr:cNvPr>
        <xdr:cNvSpPr/>
      </xdr:nvSpPr>
      <xdr:spPr>
        <a:xfrm>
          <a:off x="15846611" y="562375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[0]!MACROFEVRIERSUPP01" textlink="">
      <xdr:nvSpPr>
        <xdr:cNvPr id="53" name="Rectangle 52">
          <a:extLst>
            <a:ext uri="{FF2B5EF4-FFF2-40B4-BE49-F238E27FC236}">
              <a16:creationId xmlns:a16="http://schemas.microsoft.com/office/drawing/2014/main" id="{B6A0FFD4-1C1A-4466-A045-6EABB53AC1A5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id="{6BB3C1FD-6321-46F2-BE08-40B19AE81768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id="{FCCA1725-5255-4A80-8FE7-710299096A9C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56" name="Rectangle 55">
          <a:extLst>
            <a:ext uri="{FF2B5EF4-FFF2-40B4-BE49-F238E27FC236}">
              <a16:creationId xmlns:a16="http://schemas.microsoft.com/office/drawing/2014/main" id="{3BA5C792-F11F-4F78-BF98-3D52E365600E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57" name="Rectangle 56">
          <a:extLst>
            <a:ext uri="{FF2B5EF4-FFF2-40B4-BE49-F238E27FC236}">
              <a16:creationId xmlns:a16="http://schemas.microsoft.com/office/drawing/2014/main" id="{1F87B5ED-C2C4-4004-8BBF-AEC3C6699B81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58" name="Rectangle : avec coins supérieurs arrondis 5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DA7FFB8-9CBD-47FE-96FA-45733C9735CA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59" name="Rectangle 58">
          <a:extLst>
            <a:ext uri="{FF2B5EF4-FFF2-40B4-BE49-F238E27FC236}">
              <a16:creationId xmlns:a16="http://schemas.microsoft.com/office/drawing/2014/main" id="{8F8CA4F2-493F-4FC9-9807-C1E7BB6B568D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0" name="Rectangle 59">
          <a:extLst>
            <a:ext uri="{FF2B5EF4-FFF2-40B4-BE49-F238E27FC236}">
              <a16:creationId xmlns:a16="http://schemas.microsoft.com/office/drawing/2014/main" id="{A956DEBB-7D28-4B63-8010-06C3652046C6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29F7970D-FD3F-44F5-9C29-FC1BF1263A88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2" name="Rectangle 61">
          <a:extLst>
            <a:ext uri="{FF2B5EF4-FFF2-40B4-BE49-F238E27FC236}">
              <a16:creationId xmlns:a16="http://schemas.microsoft.com/office/drawing/2014/main" id="{05A1D9A1-5A6A-41B2-BB45-C5892CF0BA7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63" name="ZoneTexte 62">
          <a:extLst>
            <a:ext uri="{FF2B5EF4-FFF2-40B4-BE49-F238E27FC236}">
              <a16:creationId xmlns:a16="http://schemas.microsoft.com/office/drawing/2014/main" id="{54FC5816-BBFA-4F04-A671-EF5C7FFD24F5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4" name="Rectangle 63">
          <a:extLst>
            <a:ext uri="{FF2B5EF4-FFF2-40B4-BE49-F238E27FC236}">
              <a16:creationId xmlns:a16="http://schemas.microsoft.com/office/drawing/2014/main" id="{137318C9-84FF-48B4-A80B-EF96442ADD50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5" name="Rectangle 64">
          <a:extLst>
            <a:ext uri="{FF2B5EF4-FFF2-40B4-BE49-F238E27FC236}">
              <a16:creationId xmlns:a16="http://schemas.microsoft.com/office/drawing/2014/main" id="{9CF73DDC-1E15-4593-A68E-4606F6BEAE7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6" name="Rectangle 65">
          <a:extLst>
            <a:ext uri="{FF2B5EF4-FFF2-40B4-BE49-F238E27FC236}">
              <a16:creationId xmlns:a16="http://schemas.microsoft.com/office/drawing/2014/main" id="{ED094B98-FAAC-4E87-83FE-A0E03654761C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7" name="Rectangle 66">
          <a:extLst>
            <a:ext uri="{FF2B5EF4-FFF2-40B4-BE49-F238E27FC236}">
              <a16:creationId xmlns:a16="http://schemas.microsoft.com/office/drawing/2014/main" id="{6A45B4D8-24CB-4B98-BEC9-C09D41BE9158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8" name="Rectangle 67">
          <a:extLst>
            <a:ext uri="{FF2B5EF4-FFF2-40B4-BE49-F238E27FC236}">
              <a16:creationId xmlns:a16="http://schemas.microsoft.com/office/drawing/2014/main" id="{BCCA3C60-2A70-482E-B900-62C9CE4FDD14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9" name="Rectangle 68">
          <a:extLst>
            <a:ext uri="{FF2B5EF4-FFF2-40B4-BE49-F238E27FC236}">
              <a16:creationId xmlns:a16="http://schemas.microsoft.com/office/drawing/2014/main" id="{C84BEB73-5DC6-47DE-A55C-7681F2561BD0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0" name="Rectangle 69">
          <a:extLst>
            <a:ext uri="{FF2B5EF4-FFF2-40B4-BE49-F238E27FC236}">
              <a16:creationId xmlns:a16="http://schemas.microsoft.com/office/drawing/2014/main" id="{50811746-1DB8-4426-953F-0F4884D4DEEC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1" name="Rectangle 70">
          <a:extLst>
            <a:ext uri="{FF2B5EF4-FFF2-40B4-BE49-F238E27FC236}">
              <a16:creationId xmlns:a16="http://schemas.microsoft.com/office/drawing/2014/main" id="{A437B443-6C7D-4F8B-8BDF-3939F7B61DDF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id="{B2A74D2A-A233-401E-BCA8-96BE39AE01E1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3" name="Rectangle 72">
          <a:extLst>
            <a:ext uri="{FF2B5EF4-FFF2-40B4-BE49-F238E27FC236}">
              <a16:creationId xmlns:a16="http://schemas.microsoft.com/office/drawing/2014/main" id="{C436F54A-6C81-45B2-8F73-CA46C741BDD3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4" name="Rectangle 73">
          <a:extLst>
            <a:ext uri="{FF2B5EF4-FFF2-40B4-BE49-F238E27FC236}">
              <a16:creationId xmlns:a16="http://schemas.microsoft.com/office/drawing/2014/main" id="{FF3C7380-5E1D-4178-B350-563D9D755963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5" name="Rectangle 74">
          <a:extLst>
            <a:ext uri="{FF2B5EF4-FFF2-40B4-BE49-F238E27FC236}">
              <a16:creationId xmlns:a16="http://schemas.microsoft.com/office/drawing/2014/main" id="{A3BB2388-4A94-40FD-8D1A-79307ED0192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76" name="Rectangle : avec coins supérieurs arrondis 75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85A5145-5FBA-44B1-B6D7-8F9F47204E50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77" name="Rectangle : avec coins supérieurs arrondis 7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F0BF9B2-5A06-4C9D-B77C-47A9306324F1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78" name="Rectangle : avec coins supérieurs arrondis 7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1A821DD-E552-4007-8320-169A917CAD26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79" name="Rectangle : avec coins supérieurs arrondis 78">
          <a:extLst>
            <a:ext uri="{FF2B5EF4-FFF2-40B4-BE49-F238E27FC236}">
              <a16:creationId xmlns:a16="http://schemas.microsoft.com/office/drawing/2014/main" id="{6A50D607-D2BA-4E5F-AD55-1EA1A4A231FC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80" name="Rectangle : avec coins supérieurs arrondis 79">
          <a:extLst>
            <a:ext uri="{FF2B5EF4-FFF2-40B4-BE49-F238E27FC236}">
              <a16:creationId xmlns:a16="http://schemas.microsoft.com/office/drawing/2014/main" id="{86C71229-E6AA-4C5C-8E5E-D31B3C8A1500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81" name="Rectangle : avec coins supérieurs arrondis 80">
          <a:extLst>
            <a:ext uri="{FF2B5EF4-FFF2-40B4-BE49-F238E27FC236}">
              <a16:creationId xmlns:a16="http://schemas.microsoft.com/office/drawing/2014/main" id="{6082A810-90DF-4835-BB7D-4AE4CC91015A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82" name="Rectangle : avec coins supérieurs arrondis 81">
          <a:extLst>
            <a:ext uri="{FF2B5EF4-FFF2-40B4-BE49-F238E27FC236}">
              <a16:creationId xmlns:a16="http://schemas.microsoft.com/office/drawing/2014/main" id="{CC97C329-7161-4EC3-8E67-926E160B4336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83" name="Rectangle : avec coins supérieurs arrondis 82">
          <a:extLst>
            <a:ext uri="{FF2B5EF4-FFF2-40B4-BE49-F238E27FC236}">
              <a16:creationId xmlns:a16="http://schemas.microsoft.com/office/drawing/2014/main" id="{46F90226-8C47-4A9B-8968-84B865548D14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84" name="Rectangle : avec coins supérieurs arrondis 83">
          <a:extLst>
            <a:ext uri="{FF2B5EF4-FFF2-40B4-BE49-F238E27FC236}">
              <a16:creationId xmlns:a16="http://schemas.microsoft.com/office/drawing/2014/main" id="{A8D49F69-1FD6-4B96-B5C9-450D3C8A4FEB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85" name="Rectangle : avec coins supérieurs arrondis 84">
          <a:extLst>
            <a:ext uri="{FF2B5EF4-FFF2-40B4-BE49-F238E27FC236}">
              <a16:creationId xmlns:a16="http://schemas.microsoft.com/office/drawing/2014/main" id="{8256650E-85C7-4F67-8EA5-ED03AC30DCFA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86" name="Rectangle 85">
          <a:extLst>
            <a:ext uri="{FF2B5EF4-FFF2-40B4-BE49-F238E27FC236}">
              <a16:creationId xmlns:a16="http://schemas.microsoft.com/office/drawing/2014/main" id="{31D1D21F-0AEB-410D-BA23-8007A67CB5FD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87" name="Rectangle 86">
          <a:extLst>
            <a:ext uri="{FF2B5EF4-FFF2-40B4-BE49-F238E27FC236}">
              <a16:creationId xmlns:a16="http://schemas.microsoft.com/office/drawing/2014/main" id="{BEB974B0-48F6-4D92-9049-8429C3D642B4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[0]!REPORT07" textlink="">
      <xdr:nvSpPr>
        <xdr:cNvPr id="88" name="Rectangle 87">
          <a:extLst>
            <a:ext uri="{FF2B5EF4-FFF2-40B4-BE49-F238E27FC236}">
              <a16:creationId xmlns:a16="http://schemas.microsoft.com/office/drawing/2014/main" id="{57229540-AF01-4BEF-94DA-C0C2CB02185E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[0]!REPORT07" textlink="">
      <xdr:nvSpPr>
        <xdr:cNvPr id="89" name="Rectangle 88">
          <a:extLst>
            <a:ext uri="{FF2B5EF4-FFF2-40B4-BE49-F238E27FC236}">
              <a16:creationId xmlns:a16="http://schemas.microsoft.com/office/drawing/2014/main" id="{048C031D-36D5-4CA4-B2AA-D4D05EB1A7D6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90" name="Rectangle 89">
          <a:extLst>
            <a:ext uri="{FF2B5EF4-FFF2-40B4-BE49-F238E27FC236}">
              <a16:creationId xmlns:a16="http://schemas.microsoft.com/office/drawing/2014/main" id="{7D737E26-58E8-4E61-8B80-CCF438D3F97D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91" name="Rectangle 90">
          <a:extLst>
            <a:ext uri="{FF2B5EF4-FFF2-40B4-BE49-F238E27FC236}">
              <a16:creationId xmlns:a16="http://schemas.microsoft.com/office/drawing/2014/main" id="{2A3F2F07-DCEB-4B27-836A-35DD4171E399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92" name="Rectangle 91">
          <a:extLst>
            <a:ext uri="{FF2B5EF4-FFF2-40B4-BE49-F238E27FC236}">
              <a16:creationId xmlns:a16="http://schemas.microsoft.com/office/drawing/2014/main" id="{E061FF83-0C86-4F82-B58F-2B773E65595F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93" name="Rectangle 92">
          <a:extLst>
            <a:ext uri="{FF2B5EF4-FFF2-40B4-BE49-F238E27FC236}">
              <a16:creationId xmlns:a16="http://schemas.microsoft.com/office/drawing/2014/main" id="{61BED683-87BB-4B7E-9E1D-1A74D4979295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94" name="Rectangle 93">
          <a:extLst>
            <a:ext uri="{FF2B5EF4-FFF2-40B4-BE49-F238E27FC236}">
              <a16:creationId xmlns:a16="http://schemas.microsoft.com/office/drawing/2014/main" id="{0DFAFF74-ABAD-437C-8355-8BB77B957AB3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95" name="Rectangle 94">
          <a:extLst>
            <a:ext uri="{FF2B5EF4-FFF2-40B4-BE49-F238E27FC236}">
              <a16:creationId xmlns:a16="http://schemas.microsoft.com/office/drawing/2014/main" id="{1BC620EF-1CDE-4C07-A732-4EF02C6E531E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96" name="Rectangle 95">
          <a:extLst>
            <a:ext uri="{FF2B5EF4-FFF2-40B4-BE49-F238E27FC236}">
              <a16:creationId xmlns:a16="http://schemas.microsoft.com/office/drawing/2014/main" id="{C417E0B4-1501-4019-8D30-C86357967D0E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24</xdr:row>
      <xdr:rowOff>1819</xdr:rowOff>
    </xdr:from>
    <xdr:to>
      <xdr:col>24</xdr:col>
      <xdr:colOff>449406</xdr:colOff>
      <xdr:row>25</xdr:row>
      <xdr:rowOff>1821</xdr:rowOff>
    </xdr:to>
    <xdr:sp macro="" textlink="">
      <xdr:nvSpPr>
        <xdr:cNvPr id="97" name="Rectangle 96">
          <a:extLst>
            <a:ext uri="{FF2B5EF4-FFF2-40B4-BE49-F238E27FC236}">
              <a16:creationId xmlns:a16="http://schemas.microsoft.com/office/drawing/2014/main" id="{E642A0B1-A308-4CC8-988B-AECE79B254A9}"/>
            </a:ext>
          </a:extLst>
        </xdr:cNvPr>
        <xdr:cNvSpPr/>
      </xdr:nvSpPr>
      <xdr:spPr>
        <a:xfrm>
          <a:off x="15847729" y="5402494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25</xdr:row>
      <xdr:rowOff>4002</xdr:rowOff>
    </xdr:from>
    <xdr:to>
      <xdr:col>24</xdr:col>
      <xdr:colOff>448288</xdr:colOff>
      <xdr:row>26</xdr:row>
      <xdr:rowOff>4003</xdr:rowOff>
    </xdr:to>
    <xdr:sp macro="" textlink="">
      <xdr:nvSpPr>
        <xdr:cNvPr id="98" name="Rectangle 97">
          <a:extLst>
            <a:ext uri="{FF2B5EF4-FFF2-40B4-BE49-F238E27FC236}">
              <a16:creationId xmlns:a16="http://schemas.microsoft.com/office/drawing/2014/main" id="{477DC9CB-8174-4B58-AFED-15DAF8CDB838}"/>
            </a:ext>
          </a:extLst>
        </xdr:cNvPr>
        <xdr:cNvSpPr/>
      </xdr:nvSpPr>
      <xdr:spPr>
        <a:xfrm>
          <a:off x="15846611" y="562375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458137</xdr:colOff>
      <xdr:row>8</xdr:row>
      <xdr:rowOff>4503</xdr:rowOff>
    </xdr:from>
    <xdr:to>
      <xdr:col>25</xdr:col>
      <xdr:colOff>3035</xdr:colOff>
      <xdr:row>9</xdr:row>
      <xdr:rowOff>4504</xdr:rowOff>
    </xdr:to>
    <xdr:sp macro="" textlink="">
      <xdr:nvSpPr>
        <xdr:cNvPr id="99" name="Rectangle 98">
          <a:extLst>
            <a:ext uri="{FF2B5EF4-FFF2-40B4-BE49-F238E27FC236}">
              <a16:creationId xmlns:a16="http://schemas.microsoft.com/office/drawing/2014/main" id="{D53C6775-F5AE-4106-AC99-B28ED30D4B5D}"/>
            </a:ext>
          </a:extLst>
        </xdr:cNvPr>
        <xdr:cNvSpPr/>
      </xdr:nvSpPr>
      <xdr:spPr>
        <a:xfrm>
          <a:off x="16288687" y="189997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  </a:t>
          </a:r>
          <a:endParaRPr lang="fr-FR" sz="1100" b="1"/>
        </a:p>
      </xdr:txBody>
    </xdr:sp>
    <xdr:clientData/>
  </xdr:twoCellAnchor>
  <xdr:twoCellAnchor>
    <xdr:from>
      <xdr:col>24</xdr:col>
      <xdr:colOff>458047</xdr:colOff>
      <xdr:row>9</xdr:row>
      <xdr:rowOff>6508</xdr:rowOff>
    </xdr:from>
    <xdr:to>
      <xdr:col>25</xdr:col>
      <xdr:colOff>2945</xdr:colOff>
      <xdr:row>10</xdr:row>
      <xdr:rowOff>6509</xdr:rowOff>
    </xdr:to>
    <xdr:sp macro="" textlink="">
      <xdr:nvSpPr>
        <xdr:cNvPr id="100" name="Rectangle 99">
          <a:extLst>
            <a:ext uri="{FF2B5EF4-FFF2-40B4-BE49-F238E27FC236}">
              <a16:creationId xmlns:a16="http://schemas.microsoft.com/office/drawing/2014/main" id="{9EF5A3F0-469F-4C28-B767-259D64D5BA2C}"/>
            </a:ext>
          </a:extLst>
        </xdr:cNvPr>
        <xdr:cNvSpPr/>
      </xdr:nvSpPr>
      <xdr:spPr>
        <a:xfrm>
          <a:off x="16288597" y="212105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454881</xdr:colOff>
      <xdr:row>10</xdr:row>
      <xdr:rowOff>11611</xdr:rowOff>
    </xdr:from>
    <xdr:to>
      <xdr:col>24</xdr:col>
      <xdr:colOff>884751</xdr:colOff>
      <xdr:row>11</xdr:row>
      <xdr:rowOff>11612</xdr:rowOff>
    </xdr:to>
    <xdr:sp macro="" textlink="">
      <xdr:nvSpPr>
        <xdr:cNvPr id="101" name="Rectangle 100">
          <a:extLst>
            <a:ext uri="{FF2B5EF4-FFF2-40B4-BE49-F238E27FC236}">
              <a16:creationId xmlns:a16="http://schemas.microsoft.com/office/drawing/2014/main" id="{36DDE998-FC38-4026-B502-B2199585B97E}"/>
            </a:ext>
          </a:extLst>
        </xdr:cNvPr>
        <xdr:cNvSpPr/>
      </xdr:nvSpPr>
      <xdr:spPr>
        <a:xfrm>
          <a:off x="16285431" y="2345236"/>
          <a:ext cx="429870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458009</xdr:colOff>
      <xdr:row>11</xdr:row>
      <xdr:rowOff>11185</xdr:rowOff>
    </xdr:from>
    <xdr:to>
      <xdr:col>25</xdr:col>
      <xdr:colOff>2907</xdr:colOff>
      <xdr:row>12</xdr:row>
      <xdr:rowOff>11185</xdr:rowOff>
    </xdr:to>
    <xdr:sp macro="" textlink="">
      <xdr:nvSpPr>
        <xdr:cNvPr id="102" name="Rectangle 101">
          <a:extLst>
            <a:ext uri="{FF2B5EF4-FFF2-40B4-BE49-F238E27FC236}">
              <a16:creationId xmlns:a16="http://schemas.microsoft.com/office/drawing/2014/main" id="{7A156E15-CFCF-4989-8390-333A911F4DD8}"/>
            </a:ext>
          </a:extLst>
        </xdr:cNvPr>
        <xdr:cNvSpPr/>
      </xdr:nvSpPr>
      <xdr:spPr>
        <a:xfrm>
          <a:off x="16288559" y="2563885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457582</xdr:colOff>
      <xdr:row>12</xdr:row>
      <xdr:rowOff>10758</xdr:rowOff>
    </xdr:from>
    <xdr:to>
      <xdr:col>25</xdr:col>
      <xdr:colOff>2480</xdr:colOff>
      <xdr:row>13</xdr:row>
      <xdr:rowOff>10759</xdr:rowOff>
    </xdr:to>
    <xdr:sp macro="" textlink="">
      <xdr:nvSpPr>
        <xdr:cNvPr id="103" name="Rectangle 102">
          <a:extLst>
            <a:ext uri="{FF2B5EF4-FFF2-40B4-BE49-F238E27FC236}">
              <a16:creationId xmlns:a16="http://schemas.microsoft.com/office/drawing/2014/main" id="{A24925B5-177A-4767-BBF1-7C6832EB38E3}"/>
            </a:ext>
          </a:extLst>
        </xdr:cNvPr>
        <xdr:cNvSpPr/>
      </xdr:nvSpPr>
      <xdr:spPr>
        <a:xfrm>
          <a:off x="16288132" y="278253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457156</xdr:colOff>
      <xdr:row>13</xdr:row>
      <xdr:rowOff>17440</xdr:rowOff>
    </xdr:from>
    <xdr:to>
      <xdr:col>25</xdr:col>
      <xdr:colOff>2054</xdr:colOff>
      <xdr:row>14</xdr:row>
      <xdr:rowOff>17440</xdr:rowOff>
    </xdr:to>
    <xdr:sp macro="" textlink="">
      <xdr:nvSpPr>
        <xdr:cNvPr id="104" name="Rectangle 103">
          <a:extLst>
            <a:ext uri="{FF2B5EF4-FFF2-40B4-BE49-F238E27FC236}">
              <a16:creationId xmlns:a16="http://schemas.microsoft.com/office/drawing/2014/main" id="{F92AF602-0D88-418C-9C51-EBB60FFCA965}"/>
            </a:ext>
          </a:extLst>
        </xdr:cNvPr>
        <xdr:cNvSpPr/>
      </xdr:nvSpPr>
      <xdr:spPr>
        <a:xfrm>
          <a:off x="16287706" y="3008290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456730</xdr:colOff>
      <xdr:row>14</xdr:row>
      <xdr:rowOff>13459</xdr:rowOff>
    </xdr:from>
    <xdr:to>
      <xdr:col>25</xdr:col>
      <xdr:colOff>1628</xdr:colOff>
      <xdr:row>15</xdr:row>
      <xdr:rowOff>13460</xdr:rowOff>
    </xdr:to>
    <xdr:sp macro="" textlink="">
      <xdr:nvSpPr>
        <xdr:cNvPr id="105" name="Rectangle 104">
          <a:extLst>
            <a:ext uri="{FF2B5EF4-FFF2-40B4-BE49-F238E27FC236}">
              <a16:creationId xmlns:a16="http://schemas.microsoft.com/office/drawing/2014/main" id="{1C8B142E-185F-4DDD-B02C-300CB63788D8}"/>
            </a:ext>
          </a:extLst>
        </xdr:cNvPr>
        <xdr:cNvSpPr/>
      </xdr:nvSpPr>
      <xdr:spPr>
        <a:xfrm>
          <a:off x="16287280" y="322338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459857</xdr:colOff>
      <xdr:row>15</xdr:row>
      <xdr:rowOff>9479</xdr:rowOff>
    </xdr:from>
    <xdr:to>
      <xdr:col>25</xdr:col>
      <xdr:colOff>4755</xdr:colOff>
      <xdr:row>16</xdr:row>
      <xdr:rowOff>9479</xdr:rowOff>
    </xdr:to>
    <xdr:sp macro="" textlink="">
      <xdr:nvSpPr>
        <xdr:cNvPr id="106" name="Rectangle 105">
          <a:extLst>
            <a:ext uri="{FF2B5EF4-FFF2-40B4-BE49-F238E27FC236}">
              <a16:creationId xmlns:a16="http://schemas.microsoft.com/office/drawing/2014/main" id="{E48C9B78-3878-4212-99E8-07ED6902211C}"/>
            </a:ext>
          </a:extLst>
        </xdr:cNvPr>
        <xdr:cNvSpPr/>
      </xdr:nvSpPr>
      <xdr:spPr>
        <a:xfrm>
          <a:off x="16290407" y="3438479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459431</xdr:colOff>
      <xdr:row>16</xdr:row>
      <xdr:rowOff>5498</xdr:rowOff>
    </xdr:from>
    <xdr:to>
      <xdr:col>25</xdr:col>
      <xdr:colOff>4329</xdr:colOff>
      <xdr:row>17</xdr:row>
      <xdr:rowOff>5499</xdr:rowOff>
    </xdr:to>
    <xdr:sp macro="" textlink="">
      <xdr:nvSpPr>
        <xdr:cNvPr id="107" name="Rectangle 106">
          <a:extLst>
            <a:ext uri="{FF2B5EF4-FFF2-40B4-BE49-F238E27FC236}">
              <a16:creationId xmlns:a16="http://schemas.microsoft.com/office/drawing/2014/main" id="{B91BF1A4-42AB-46AC-9BB4-6818565FE322}"/>
            </a:ext>
          </a:extLst>
        </xdr:cNvPr>
        <xdr:cNvSpPr/>
      </xdr:nvSpPr>
      <xdr:spPr>
        <a:xfrm>
          <a:off x="16289981" y="365357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459004</xdr:colOff>
      <xdr:row>17</xdr:row>
      <xdr:rowOff>8626</xdr:rowOff>
    </xdr:from>
    <xdr:to>
      <xdr:col>25</xdr:col>
      <xdr:colOff>3902</xdr:colOff>
      <xdr:row>18</xdr:row>
      <xdr:rowOff>8626</xdr:rowOff>
    </xdr:to>
    <xdr:sp macro="" textlink="">
      <xdr:nvSpPr>
        <xdr:cNvPr id="108" name="Rectangle 107">
          <a:extLst>
            <a:ext uri="{FF2B5EF4-FFF2-40B4-BE49-F238E27FC236}">
              <a16:creationId xmlns:a16="http://schemas.microsoft.com/office/drawing/2014/main" id="{23EAD295-CDB5-4811-92D8-3367B4B147D2}"/>
            </a:ext>
          </a:extLst>
        </xdr:cNvPr>
        <xdr:cNvSpPr/>
      </xdr:nvSpPr>
      <xdr:spPr>
        <a:xfrm>
          <a:off x="16289554" y="3875776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458577</xdr:colOff>
      <xdr:row>18</xdr:row>
      <xdr:rowOff>8199</xdr:rowOff>
    </xdr:from>
    <xdr:to>
      <xdr:col>25</xdr:col>
      <xdr:colOff>3475</xdr:colOff>
      <xdr:row>19</xdr:row>
      <xdr:rowOff>8200</xdr:rowOff>
    </xdr:to>
    <xdr:sp macro="" textlink="">
      <xdr:nvSpPr>
        <xdr:cNvPr id="109" name="Rectangle 108">
          <a:extLst>
            <a:ext uri="{FF2B5EF4-FFF2-40B4-BE49-F238E27FC236}">
              <a16:creationId xmlns:a16="http://schemas.microsoft.com/office/drawing/2014/main" id="{76203993-EA76-4005-9288-168F76E749A1}"/>
            </a:ext>
          </a:extLst>
        </xdr:cNvPr>
        <xdr:cNvSpPr/>
      </xdr:nvSpPr>
      <xdr:spPr>
        <a:xfrm>
          <a:off x="16289127" y="409442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459831</xdr:colOff>
      <xdr:row>19</xdr:row>
      <xdr:rowOff>11327</xdr:rowOff>
    </xdr:from>
    <xdr:to>
      <xdr:col>25</xdr:col>
      <xdr:colOff>2620</xdr:colOff>
      <xdr:row>20</xdr:row>
      <xdr:rowOff>11327</xdr:rowOff>
    </xdr:to>
    <xdr:sp macro="" textlink="">
      <xdr:nvSpPr>
        <xdr:cNvPr id="110" name="Rectangle 109">
          <a:extLst>
            <a:ext uri="{FF2B5EF4-FFF2-40B4-BE49-F238E27FC236}">
              <a16:creationId xmlns:a16="http://schemas.microsoft.com/office/drawing/2014/main" id="{6A244CE1-C7EF-414D-88DE-7EFC31729B66}"/>
            </a:ext>
          </a:extLst>
        </xdr:cNvPr>
        <xdr:cNvSpPr/>
      </xdr:nvSpPr>
      <xdr:spPr>
        <a:xfrm>
          <a:off x="16290381" y="4316627"/>
          <a:ext cx="428614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458701</xdr:colOff>
      <xdr:row>20</xdr:row>
      <xdr:rowOff>3245</xdr:rowOff>
    </xdr:from>
    <xdr:to>
      <xdr:col>25</xdr:col>
      <xdr:colOff>3247</xdr:colOff>
      <xdr:row>21</xdr:row>
      <xdr:rowOff>3246</xdr:rowOff>
    </xdr:to>
    <xdr:sp macro="" textlink="">
      <xdr:nvSpPr>
        <xdr:cNvPr id="111" name="Rectangle 110">
          <a:extLst>
            <a:ext uri="{FF2B5EF4-FFF2-40B4-BE49-F238E27FC236}">
              <a16:creationId xmlns:a16="http://schemas.microsoft.com/office/drawing/2014/main" id="{2A3A18F9-AECB-40BE-83B5-C666FA3E8B5D}"/>
            </a:ext>
          </a:extLst>
        </xdr:cNvPr>
        <xdr:cNvSpPr/>
      </xdr:nvSpPr>
      <xdr:spPr>
        <a:xfrm>
          <a:off x="16289251" y="4527620"/>
          <a:ext cx="430371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459329</xdr:colOff>
      <xdr:row>21</xdr:row>
      <xdr:rowOff>1257</xdr:rowOff>
    </xdr:from>
    <xdr:to>
      <xdr:col>25</xdr:col>
      <xdr:colOff>3875</xdr:colOff>
      <xdr:row>22</xdr:row>
      <xdr:rowOff>1257</xdr:rowOff>
    </xdr:to>
    <xdr:sp macro="" textlink="">
      <xdr:nvSpPr>
        <xdr:cNvPr id="112" name="Rectangle 111">
          <a:extLst>
            <a:ext uri="{FF2B5EF4-FFF2-40B4-BE49-F238E27FC236}">
              <a16:creationId xmlns:a16="http://schemas.microsoft.com/office/drawing/2014/main" id="{F7C5706E-E502-4DCF-9E61-4693E3ADC0C9}"/>
            </a:ext>
          </a:extLst>
        </xdr:cNvPr>
        <xdr:cNvSpPr/>
      </xdr:nvSpPr>
      <xdr:spPr>
        <a:xfrm>
          <a:off x="16289879" y="474470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459957</xdr:colOff>
      <xdr:row>21</xdr:row>
      <xdr:rowOff>205992</xdr:rowOff>
    </xdr:from>
    <xdr:to>
      <xdr:col>25</xdr:col>
      <xdr:colOff>4503</xdr:colOff>
      <xdr:row>22</xdr:row>
      <xdr:rowOff>205992</xdr:rowOff>
    </xdr:to>
    <xdr:sp macro="" textlink="">
      <xdr:nvSpPr>
        <xdr:cNvPr id="113" name="Rectangle 112">
          <a:extLst>
            <a:ext uri="{FF2B5EF4-FFF2-40B4-BE49-F238E27FC236}">
              <a16:creationId xmlns:a16="http://schemas.microsoft.com/office/drawing/2014/main" id="{33A0A428-BCFE-4A72-B737-E7408A48FC96}"/>
            </a:ext>
          </a:extLst>
        </xdr:cNvPr>
        <xdr:cNvSpPr/>
      </xdr:nvSpPr>
      <xdr:spPr>
        <a:xfrm>
          <a:off x="16290507" y="4949442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457968</xdr:colOff>
      <xdr:row>22</xdr:row>
      <xdr:rowOff>206620</xdr:rowOff>
    </xdr:from>
    <xdr:to>
      <xdr:col>25</xdr:col>
      <xdr:colOff>2514</xdr:colOff>
      <xdr:row>23</xdr:row>
      <xdr:rowOff>206620</xdr:rowOff>
    </xdr:to>
    <xdr:sp macro="" textlink="">
      <xdr:nvSpPr>
        <xdr:cNvPr id="114" name="Rectangle 113">
          <a:extLst>
            <a:ext uri="{FF2B5EF4-FFF2-40B4-BE49-F238E27FC236}">
              <a16:creationId xmlns:a16="http://schemas.microsoft.com/office/drawing/2014/main" id="{69B6E930-F791-4DDA-AE45-D2DE703470E9}"/>
            </a:ext>
          </a:extLst>
        </xdr:cNvPr>
        <xdr:cNvSpPr/>
      </xdr:nvSpPr>
      <xdr:spPr>
        <a:xfrm>
          <a:off x="16288518" y="5169145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455980</xdr:colOff>
      <xdr:row>23</xdr:row>
      <xdr:rowOff>207247</xdr:rowOff>
    </xdr:from>
    <xdr:to>
      <xdr:col>25</xdr:col>
      <xdr:colOff>526</xdr:colOff>
      <xdr:row>24</xdr:row>
      <xdr:rowOff>207247</xdr:rowOff>
    </xdr:to>
    <xdr:sp macro="" textlink="">
      <xdr:nvSpPr>
        <xdr:cNvPr id="115" name="Rectangle 114">
          <a:extLst>
            <a:ext uri="{FF2B5EF4-FFF2-40B4-BE49-F238E27FC236}">
              <a16:creationId xmlns:a16="http://schemas.microsoft.com/office/drawing/2014/main" id="{EADAFC67-EE26-411A-8393-E463C5F5B640}"/>
            </a:ext>
          </a:extLst>
        </xdr:cNvPr>
        <xdr:cNvSpPr/>
      </xdr:nvSpPr>
      <xdr:spPr>
        <a:xfrm>
          <a:off x="16286530" y="538884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456608</xdr:colOff>
      <xdr:row>24</xdr:row>
      <xdr:rowOff>210490</xdr:rowOff>
    </xdr:from>
    <xdr:to>
      <xdr:col>25</xdr:col>
      <xdr:colOff>1154</xdr:colOff>
      <xdr:row>26</xdr:row>
      <xdr:rowOff>5232</xdr:rowOff>
    </xdr:to>
    <xdr:sp macro="" textlink="">
      <xdr:nvSpPr>
        <xdr:cNvPr id="116" name="Rectangle 115">
          <a:extLst>
            <a:ext uri="{FF2B5EF4-FFF2-40B4-BE49-F238E27FC236}">
              <a16:creationId xmlns:a16="http://schemas.microsoft.com/office/drawing/2014/main" id="{923E153A-4BE7-4265-B1F4-137A7F681E8B}"/>
            </a:ext>
          </a:extLst>
        </xdr:cNvPr>
        <xdr:cNvSpPr/>
      </xdr:nvSpPr>
      <xdr:spPr>
        <a:xfrm>
          <a:off x="16287158" y="5611165"/>
          <a:ext cx="430371" cy="232892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 editAs="oneCell">
    <xdr:from>
      <xdr:col>24</xdr:col>
      <xdr:colOff>558044</xdr:colOff>
      <xdr:row>9</xdr:row>
      <xdr:rowOff>9687</xdr:rowOff>
    </xdr:from>
    <xdr:to>
      <xdr:col>24</xdr:col>
      <xdr:colOff>768598</xdr:colOff>
      <xdr:row>10</xdr:row>
      <xdr:rowOff>812</xdr:rowOff>
    </xdr:to>
    <xdr:pic>
      <xdr:nvPicPr>
        <xdr:cNvPr id="117" name="Graphique 116" descr="Ligne fléchée : pivoter à gauche">
          <a:extLst>
            <a:ext uri="{FF2B5EF4-FFF2-40B4-BE49-F238E27FC236}">
              <a16:creationId xmlns:a16="http://schemas.microsoft.com/office/drawing/2014/main" id="{1CF27B85-39D7-452C-9D23-7F09640C0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8594" y="2124237"/>
          <a:ext cx="210554" cy="210200"/>
        </a:xfrm>
        <a:prstGeom prst="rect">
          <a:avLst/>
        </a:prstGeom>
      </xdr:spPr>
    </xdr:pic>
    <xdr:clientData/>
  </xdr:twoCellAnchor>
  <xdr:twoCellAnchor editAs="oneCell">
    <xdr:from>
      <xdr:col>24</xdr:col>
      <xdr:colOff>555386</xdr:colOff>
      <xdr:row>10</xdr:row>
      <xdr:rowOff>18104</xdr:rowOff>
    </xdr:from>
    <xdr:to>
      <xdr:col>24</xdr:col>
      <xdr:colOff>765940</xdr:colOff>
      <xdr:row>11</xdr:row>
      <xdr:rowOff>8078</xdr:rowOff>
    </xdr:to>
    <xdr:pic>
      <xdr:nvPicPr>
        <xdr:cNvPr id="118" name="Graphique 117" descr="Ligne fléchée : pivoter à gauche">
          <a:extLst>
            <a:ext uri="{FF2B5EF4-FFF2-40B4-BE49-F238E27FC236}">
              <a16:creationId xmlns:a16="http://schemas.microsoft.com/office/drawing/2014/main" id="{5A1B5307-58EE-43D5-B7D6-6F9B369BEA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5936" y="235172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541653</xdr:colOff>
      <xdr:row>11</xdr:row>
      <xdr:rowOff>19832</xdr:rowOff>
    </xdr:from>
    <xdr:to>
      <xdr:col>24</xdr:col>
      <xdr:colOff>747605</xdr:colOff>
      <xdr:row>12</xdr:row>
      <xdr:rowOff>9807</xdr:rowOff>
    </xdr:to>
    <xdr:pic>
      <xdr:nvPicPr>
        <xdr:cNvPr id="119" name="Graphique 118" descr="Ligne fléchée : pivoter à gauche">
          <a:extLst>
            <a:ext uri="{FF2B5EF4-FFF2-40B4-BE49-F238E27FC236}">
              <a16:creationId xmlns:a16="http://schemas.microsoft.com/office/drawing/2014/main" id="{95EB14D6-9758-43EE-B4A6-52A29D7CB2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2203" y="2572532"/>
          <a:ext cx="205952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534393</xdr:colOff>
      <xdr:row>12</xdr:row>
      <xdr:rowOff>27099</xdr:rowOff>
    </xdr:from>
    <xdr:to>
      <xdr:col>24</xdr:col>
      <xdr:colOff>744947</xdr:colOff>
      <xdr:row>13</xdr:row>
      <xdr:rowOff>17074</xdr:rowOff>
    </xdr:to>
    <xdr:pic macro="[0]!REPORT02">
      <xdr:nvPicPr>
        <xdr:cNvPr id="120" name="Graphique 119" descr="Ligne fléchée : pivoter à gauche">
          <a:extLst>
            <a:ext uri="{FF2B5EF4-FFF2-40B4-BE49-F238E27FC236}">
              <a16:creationId xmlns:a16="http://schemas.microsoft.com/office/drawing/2014/main" id="{272DE8E1-BB0E-4A2B-83FC-5ECAD6EEEF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64943" y="2798874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548348</xdr:colOff>
      <xdr:row>13</xdr:row>
      <xdr:rowOff>18903</xdr:rowOff>
    </xdr:from>
    <xdr:to>
      <xdr:col>24</xdr:col>
      <xdr:colOff>757536</xdr:colOff>
      <xdr:row>14</xdr:row>
      <xdr:rowOff>8878</xdr:rowOff>
    </xdr:to>
    <xdr:pic>
      <xdr:nvPicPr>
        <xdr:cNvPr id="121" name="Graphique 120" descr="Ligne fléchée : pivoter à gauche">
          <a:extLst>
            <a:ext uri="{FF2B5EF4-FFF2-40B4-BE49-F238E27FC236}">
              <a16:creationId xmlns:a16="http://schemas.microsoft.com/office/drawing/2014/main" id="{7E1BB128-7C0E-461F-9990-BB37BA2054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8898" y="3009753"/>
          <a:ext cx="209188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549861</xdr:colOff>
      <xdr:row>14</xdr:row>
      <xdr:rowOff>20632</xdr:rowOff>
    </xdr:from>
    <xdr:to>
      <xdr:col>24</xdr:col>
      <xdr:colOff>760415</xdr:colOff>
      <xdr:row>15</xdr:row>
      <xdr:rowOff>10607</xdr:rowOff>
    </xdr:to>
    <xdr:pic>
      <xdr:nvPicPr>
        <xdr:cNvPr id="122" name="Graphique 121" descr="Ligne fléchée : pivoter à gauche">
          <a:extLst>
            <a:ext uri="{FF2B5EF4-FFF2-40B4-BE49-F238E27FC236}">
              <a16:creationId xmlns:a16="http://schemas.microsoft.com/office/drawing/2014/main" id="{3088D5A7-596C-433E-8781-FABB5C6072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0411" y="3230557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541666</xdr:colOff>
      <xdr:row>15</xdr:row>
      <xdr:rowOff>27899</xdr:rowOff>
    </xdr:from>
    <xdr:to>
      <xdr:col>24</xdr:col>
      <xdr:colOff>752220</xdr:colOff>
      <xdr:row>16</xdr:row>
      <xdr:rowOff>17873</xdr:rowOff>
    </xdr:to>
    <xdr:pic macro="[0]!REPORT07">
      <xdr:nvPicPr>
        <xdr:cNvPr id="123" name="Graphique 122" descr="Ligne fléchée : pivoter à gauche">
          <a:extLst>
            <a:ext uri="{FF2B5EF4-FFF2-40B4-BE49-F238E27FC236}">
              <a16:creationId xmlns:a16="http://schemas.microsoft.com/office/drawing/2014/main" id="{A6E766C5-154F-4BCC-9703-1B23CDB8F9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2216" y="345689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555621</xdr:colOff>
      <xdr:row>16</xdr:row>
      <xdr:rowOff>25241</xdr:rowOff>
    </xdr:from>
    <xdr:to>
      <xdr:col>24</xdr:col>
      <xdr:colOff>766175</xdr:colOff>
      <xdr:row>17</xdr:row>
      <xdr:rowOff>15216</xdr:rowOff>
    </xdr:to>
    <xdr:pic>
      <xdr:nvPicPr>
        <xdr:cNvPr id="124" name="Graphique 123" descr="Ligne fléchée : pivoter à gauche">
          <a:extLst>
            <a:ext uri="{FF2B5EF4-FFF2-40B4-BE49-F238E27FC236}">
              <a16:creationId xmlns:a16="http://schemas.microsoft.com/office/drawing/2014/main" id="{8DCC81E3-0204-479D-A775-A7163ADB7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6171" y="367331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547425</xdr:colOff>
      <xdr:row>17</xdr:row>
      <xdr:rowOff>28121</xdr:rowOff>
    </xdr:from>
    <xdr:to>
      <xdr:col>24</xdr:col>
      <xdr:colOff>757979</xdr:colOff>
      <xdr:row>18</xdr:row>
      <xdr:rowOff>18095</xdr:rowOff>
    </xdr:to>
    <xdr:pic>
      <xdr:nvPicPr>
        <xdr:cNvPr id="125" name="Graphique 124" descr="Ligne fléchée : pivoter à gauche">
          <a:extLst>
            <a:ext uri="{FF2B5EF4-FFF2-40B4-BE49-F238E27FC236}">
              <a16:creationId xmlns:a16="http://schemas.microsoft.com/office/drawing/2014/main" id="{4B02E3AF-BB0E-4DFE-B7F9-BCEDE8F324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7975" y="3895271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539229</xdr:colOff>
      <xdr:row>18</xdr:row>
      <xdr:rowOff>25463</xdr:rowOff>
    </xdr:from>
    <xdr:to>
      <xdr:col>24</xdr:col>
      <xdr:colOff>749783</xdr:colOff>
      <xdr:row>19</xdr:row>
      <xdr:rowOff>15437</xdr:rowOff>
    </xdr:to>
    <xdr:pic>
      <xdr:nvPicPr>
        <xdr:cNvPr id="126" name="Graphique 125" descr="Ligne fléchée : pivoter à gauche">
          <a:extLst>
            <a:ext uri="{FF2B5EF4-FFF2-40B4-BE49-F238E27FC236}">
              <a16:creationId xmlns:a16="http://schemas.microsoft.com/office/drawing/2014/main" id="{5C4B9E94-2B43-4B58-8384-569E4A2DAB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69779" y="411168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558723</xdr:colOff>
      <xdr:row>19</xdr:row>
      <xdr:rowOff>33879</xdr:rowOff>
    </xdr:from>
    <xdr:to>
      <xdr:col>24</xdr:col>
      <xdr:colOff>769277</xdr:colOff>
      <xdr:row>20</xdr:row>
      <xdr:rowOff>23854</xdr:rowOff>
    </xdr:to>
    <xdr:pic>
      <xdr:nvPicPr>
        <xdr:cNvPr id="127" name="Graphique 126" descr="Ligne fléchée : pivoter à gauche">
          <a:extLst>
            <a:ext uri="{FF2B5EF4-FFF2-40B4-BE49-F238E27FC236}">
              <a16:creationId xmlns:a16="http://schemas.microsoft.com/office/drawing/2014/main" id="{82ED78DF-507D-47C2-9387-E0DB918388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9273" y="4339179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544989</xdr:colOff>
      <xdr:row>20</xdr:row>
      <xdr:rowOff>3533</xdr:rowOff>
    </xdr:from>
    <xdr:to>
      <xdr:col>24</xdr:col>
      <xdr:colOff>755543</xdr:colOff>
      <xdr:row>20</xdr:row>
      <xdr:rowOff>205494</xdr:rowOff>
    </xdr:to>
    <xdr:pic>
      <xdr:nvPicPr>
        <xdr:cNvPr id="128" name="Graphique 127" descr="Ligne fléchée : pivoter à gauche">
          <a:extLst>
            <a:ext uri="{FF2B5EF4-FFF2-40B4-BE49-F238E27FC236}">
              <a16:creationId xmlns:a16="http://schemas.microsoft.com/office/drawing/2014/main" id="{0170E913-AC4B-4D40-8AD4-AB1ACFF41D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5539" y="4527908"/>
          <a:ext cx="210554" cy="201961"/>
        </a:xfrm>
        <a:prstGeom prst="rect">
          <a:avLst/>
        </a:prstGeom>
      </xdr:spPr>
    </xdr:pic>
    <xdr:clientData/>
  </xdr:twoCellAnchor>
  <xdr:twoCellAnchor editAs="oneCell">
    <xdr:from>
      <xdr:col>24</xdr:col>
      <xdr:colOff>542331</xdr:colOff>
      <xdr:row>20</xdr:row>
      <xdr:rowOff>216848</xdr:rowOff>
    </xdr:from>
    <xdr:to>
      <xdr:col>24</xdr:col>
      <xdr:colOff>752885</xdr:colOff>
      <xdr:row>21</xdr:row>
      <xdr:rowOff>206822</xdr:rowOff>
    </xdr:to>
    <xdr:pic>
      <xdr:nvPicPr>
        <xdr:cNvPr id="129" name="Graphique 128" descr="Ligne fléchée : pivoter à gauche">
          <a:extLst>
            <a:ext uri="{FF2B5EF4-FFF2-40B4-BE49-F238E27FC236}">
              <a16:creationId xmlns:a16="http://schemas.microsoft.com/office/drawing/2014/main" id="{AEF9FF4B-DDA3-4397-A52F-2B5E64B273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2881" y="4741223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534135</xdr:colOff>
      <xdr:row>21</xdr:row>
      <xdr:rowOff>186502</xdr:rowOff>
    </xdr:from>
    <xdr:to>
      <xdr:col>24</xdr:col>
      <xdr:colOff>744689</xdr:colOff>
      <xdr:row>22</xdr:row>
      <xdr:rowOff>176476</xdr:rowOff>
    </xdr:to>
    <xdr:pic>
      <xdr:nvPicPr>
        <xdr:cNvPr id="130" name="Graphique 129" descr="Ligne fléchée : pivoter à gauche">
          <a:extLst>
            <a:ext uri="{FF2B5EF4-FFF2-40B4-BE49-F238E27FC236}">
              <a16:creationId xmlns:a16="http://schemas.microsoft.com/office/drawing/2014/main" id="{7A8B0923-2F60-4D06-9AF3-3706831EFC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64685" y="4929952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542552</xdr:colOff>
      <xdr:row>22</xdr:row>
      <xdr:rowOff>200456</xdr:rowOff>
    </xdr:from>
    <xdr:to>
      <xdr:col>24</xdr:col>
      <xdr:colOff>753106</xdr:colOff>
      <xdr:row>23</xdr:row>
      <xdr:rowOff>190431</xdr:rowOff>
    </xdr:to>
    <xdr:pic>
      <xdr:nvPicPr>
        <xdr:cNvPr id="131" name="Graphique 130" descr="Ligne fléchée : pivoter à gauche">
          <a:extLst>
            <a:ext uri="{FF2B5EF4-FFF2-40B4-BE49-F238E27FC236}">
              <a16:creationId xmlns:a16="http://schemas.microsoft.com/office/drawing/2014/main" id="{3DBA4D89-D2C8-405C-BF12-A6FF124606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3102" y="5162981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528819</xdr:colOff>
      <xdr:row>23</xdr:row>
      <xdr:rowOff>197798</xdr:rowOff>
    </xdr:from>
    <xdr:to>
      <xdr:col>24</xdr:col>
      <xdr:colOff>739373</xdr:colOff>
      <xdr:row>24</xdr:row>
      <xdr:rowOff>187772</xdr:rowOff>
    </xdr:to>
    <xdr:pic>
      <xdr:nvPicPr>
        <xdr:cNvPr id="132" name="Graphique 131" descr="Ligne fléchée : pivoter à gauche">
          <a:extLst>
            <a:ext uri="{FF2B5EF4-FFF2-40B4-BE49-F238E27FC236}">
              <a16:creationId xmlns:a16="http://schemas.microsoft.com/office/drawing/2014/main" id="{DC070EE4-CC0E-40E1-B109-591D1C9301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59369" y="537939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542774</xdr:colOff>
      <xdr:row>24</xdr:row>
      <xdr:rowOff>217291</xdr:rowOff>
    </xdr:from>
    <xdr:to>
      <xdr:col>24</xdr:col>
      <xdr:colOff>753328</xdr:colOff>
      <xdr:row>25</xdr:row>
      <xdr:rowOff>207266</xdr:rowOff>
    </xdr:to>
    <xdr:pic>
      <xdr:nvPicPr>
        <xdr:cNvPr id="133" name="Graphique 132" descr="Ligne fléchée : pivoter à gauche">
          <a:extLst>
            <a:ext uri="{FF2B5EF4-FFF2-40B4-BE49-F238E27FC236}">
              <a16:creationId xmlns:a16="http://schemas.microsoft.com/office/drawing/2014/main" id="{5EBB1F9A-0275-478F-9377-D2F501A5E7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3324" y="561796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547040</xdr:colOff>
      <xdr:row>8</xdr:row>
      <xdr:rowOff>14074</xdr:rowOff>
    </xdr:from>
    <xdr:to>
      <xdr:col>24</xdr:col>
      <xdr:colOff>757594</xdr:colOff>
      <xdr:row>9</xdr:row>
      <xdr:rowOff>5200</xdr:rowOff>
    </xdr:to>
    <xdr:pic macro="[0]!REPORT01">
      <xdr:nvPicPr>
        <xdr:cNvPr id="134" name="Graphique 133" descr="Ligne fléchée : pivoter à gauche">
          <a:extLst>
            <a:ext uri="{FF2B5EF4-FFF2-40B4-BE49-F238E27FC236}">
              <a16:creationId xmlns:a16="http://schemas.microsoft.com/office/drawing/2014/main" id="{BA67FB01-9BF3-42CC-9331-0CB5962308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7590" y="1909549"/>
          <a:ext cx="210554" cy="21020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0A702B0-00AD-449A-AA2B-C51DBB2C3A9E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CCDA9B98-37EE-4462-93BC-95C752EDA653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2A03C94E-B3CB-4AB4-A3CE-8C2CA40675F4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DE9CD9C5-8D76-4C24-AA96-197C6435EC58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E77405D8-1A0F-40B8-8EBC-DC97E1D6668E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7" name="Rectangle : avec coins supérieurs arrondis 6">
          <a:extLst>
            <a:ext uri="{FF2B5EF4-FFF2-40B4-BE49-F238E27FC236}">
              <a16:creationId xmlns:a16="http://schemas.microsoft.com/office/drawing/2014/main" id="{A87EE1C1-8FF9-4FA3-8270-367D59B80842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47</xdr:row>
      <xdr:rowOff>129802</xdr:rowOff>
    </xdr:from>
    <xdr:to>
      <xdr:col>2</xdr:col>
      <xdr:colOff>160814</xdr:colOff>
      <xdr:row>55</xdr:row>
      <xdr:rowOff>142171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B8D1F9EB-B972-4942-9C2B-D1B4DD0F3F77}"/>
            </a:ext>
          </a:extLst>
        </xdr:cNvPr>
        <xdr:cNvSpPr txBox="1"/>
      </xdr:nvSpPr>
      <xdr:spPr>
        <a:xfrm rot="16200000">
          <a:off x="-154872" y="1145651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28022</xdr:colOff>
      <xdr:row>36</xdr:row>
      <xdr:rowOff>182671</xdr:rowOff>
    </xdr:from>
    <xdr:to>
      <xdr:col>2</xdr:col>
      <xdr:colOff>151725</xdr:colOff>
      <xdr:row>47</xdr:row>
      <xdr:rowOff>68122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01AE700-2F8B-4114-A330-F709D65C9489}"/>
            </a:ext>
          </a:extLst>
        </xdr:cNvPr>
        <xdr:cNvSpPr txBox="1"/>
      </xdr:nvSpPr>
      <xdr:spPr>
        <a:xfrm rot="16200000">
          <a:off x="-510077" y="928374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D1068FEC-B471-432A-B7A0-5D2B844F4143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F9204397-86D2-4DD5-A37C-2A48A5621A6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F7622078-765A-4F9B-970B-8F92122BABCA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F992C7A3-DAC0-457C-AC6A-A6E603AB6F4C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14" name="ZoneTexte 13">
          <a:extLst>
            <a:ext uri="{FF2B5EF4-FFF2-40B4-BE49-F238E27FC236}">
              <a16:creationId xmlns:a16="http://schemas.microsoft.com/office/drawing/2014/main" id="{BCC06B1F-6131-4FFB-90A3-21E3335773EA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26</xdr:row>
      <xdr:rowOff>15251</xdr:rowOff>
    </xdr:from>
    <xdr:to>
      <xdr:col>2</xdr:col>
      <xdr:colOff>111332</xdr:colOff>
      <xdr:row>34</xdr:row>
      <xdr:rowOff>88624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8F4743C4-9C9D-4877-93CE-24710BEA30D8}"/>
            </a:ext>
          </a:extLst>
        </xdr:cNvPr>
        <xdr:cNvSpPr txBox="1"/>
      </xdr:nvSpPr>
      <xdr:spPr>
        <a:xfrm rot="16200000">
          <a:off x="-191560" y="665325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9658C14B-4408-4345-A612-E88BFF671B7E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9D276FA2-558A-4BDA-8C31-C55D446E531A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8DF36268-8D41-4622-B6B0-28DB27A0EDFF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80CF7B3D-4FA4-410F-90ED-5696021B6CC5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05C66457-AB6C-4759-A277-D3EDA02CB80A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C6CDE23B-08ED-4C03-8649-35BC40EFA6AB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FA4FCECF-02EE-48EB-828F-3A442AD4B76B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F36C6A11-BBBF-48A2-A502-951EB0FCE996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D71EA39F-BFE5-4044-A719-208AC7AC6767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CD9789FF-5B52-4B82-9B37-8D51C4F322C5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BEDF80F3-25A8-4C6F-9C27-9FC4205E1DC1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118524A8-9C9F-4A8E-96F5-6E5BD11E4E3A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1662264D-D25D-409C-90B2-157E7EA5BA3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D8F07CF6-EBDD-4D65-843C-C68AF2AF005D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DFDD279D-B570-44B8-947A-25BF7FE7B5A1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51881452-AB7F-40A6-AEE8-6A095164E9EB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617A5CE7-2EBC-4AB7-9B88-9F498068938B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36F26F63-0517-4476-9677-AA26830CD534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34" name="Rectangle : avec coins supérieurs arrondis 33">
          <a:extLst>
            <a:ext uri="{FF2B5EF4-FFF2-40B4-BE49-F238E27FC236}">
              <a16:creationId xmlns:a16="http://schemas.microsoft.com/office/drawing/2014/main" id="{A1C1D9AA-0B47-441C-97A7-68F90F77C8CB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5" name="Rectangle : avec coins supérieurs arrondis 34">
          <a:extLst>
            <a:ext uri="{FF2B5EF4-FFF2-40B4-BE49-F238E27FC236}">
              <a16:creationId xmlns:a16="http://schemas.microsoft.com/office/drawing/2014/main" id="{116CC9EE-15CE-4EDF-894F-2867A8D43C57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6" name="Rectangle : avec coins supérieurs arrondis 35">
          <a:extLst>
            <a:ext uri="{FF2B5EF4-FFF2-40B4-BE49-F238E27FC236}">
              <a16:creationId xmlns:a16="http://schemas.microsoft.com/office/drawing/2014/main" id="{D431B72F-AC70-4097-A90C-20D001E209C8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7" name="Rectangle : avec coins supérieurs arrondis 36">
          <a:extLst>
            <a:ext uri="{FF2B5EF4-FFF2-40B4-BE49-F238E27FC236}">
              <a16:creationId xmlns:a16="http://schemas.microsoft.com/office/drawing/2014/main" id="{153E9E9F-50F4-461B-98C2-FE99AD8603A2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8" name="Rectangle : avec coins supérieurs arrondis 37">
          <a:extLst>
            <a:ext uri="{FF2B5EF4-FFF2-40B4-BE49-F238E27FC236}">
              <a16:creationId xmlns:a16="http://schemas.microsoft.com/office/drawing/2014/main" id="{9FC7D922-C1EB-41AC-8964-B49F2F5B890C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9" name="Rectangle : avec coins supérieurs arrondis 38">
          <a:extLst>
            <a:ext uri="{FF2B5EF4-FFF2-40B4-BE49-F238E27FC236}">
              <a16:creationId xmlns:a16="http://schemas.microsoft.com/office/drawing/2014/main" id="{15765193-111A-4F22-BA2F-884E755ACB43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FCA5576E-AB6A-4592-B0F5-460F808EF88D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4CB6DBF2-7564-4AB1-8A0A-8B90DC1782BE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E07226DC-61FE-4A12-8B1F-BB4441119D7A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340B34C8-8EA2-4373-BEA9-7CF17D301145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id="{C1E6A547-D4AE-4B35-9F05-A27E95DEC775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id="{44F7191A-4484-4D45-AE61-A8BA0FA7024E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id="{0FA04529-32BC-4B45-B2BD-E841BAA36988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id="{D7BB908B-89BC-4816-B121-04383E4D7A2C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id="{D573F143-7FA9-4742-B32A-8409DE6D5819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id="{0355BFAF-CBDC-4579-9045-5A663F681CD3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id="{97679E53-292A-4053-BE35-2C3D075B7C22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24</xdr:row>
      <xdr:rowOff>1819</xdr:rowOff>
    </xdr:from>
    <xdr:to>
      <xdr:col>24</xdr:col>
      <xdr:colOff>449406</xdr:colOff>
      <xdr:row>25</xdr:row>
      <xdr:rowOff>1821</xdr:rowOff>
    </xdr:to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id="{DC83C14F-712E-4777-AEF7-9E0E1D3265B5}"/>
            </a:ext>
          </a:extLst>
        </xdr:cNvPr>
        <xdr:cNvSpPr/>
      </xdr:nvSpPr>
      <xdr:spPr>
        <a:xfrm>
          <a:off x="15847729" y="5402494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25</xdr:row>
      <xdr:rowOff>4002</xdr:rowOff>
    </xdr:from>
    <xdr:to>
      <xdr:col>24</xdr:col>
      <xdr:colOff>448288</xdr:colOff>
      <xdr:row>26</xdr:row>
      <xdr:rowOff>4003</xdr:rowOff>
    </xdr:to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id="{BF2A0805-D831-4A50-B38E-EF8416B6CA3E}"/>
            </a:ext>
          </a:extLst>
        </xdr:cNvPr>
        <xdr:cNvSpPr/>
      </xdr:nvSpPr>
      <xdr:spPr>
        <a:xfrm>
          <a:off x="15846611" y="562375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[0]!MACROFEVRIERSUPP01" textlink="">
      <xdr:nvSpPr>
        <xdr:cNvPr id="53" name="Rectangle 52">
          <a:extLst>
            <a:ext uri="{FF2B5EF4-FFF2-40B4-BE49-F238E27FC236}">
              <a16:creationId xmlns:a16="http://schemas.microsoft.com/office/drawing/2014/main" id="{3902F303-FDBD-4689-91B9-4321B036ACFF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id="{161E69EC-BB74-4A74-B181-BEF9120ACAC7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id="{19D0B627-13A3-46DD-AB3D-D3BC7A718A73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56" name="Rectangle 55">
          <a:extLst>
            <a:ext uri="{FF2B5EF4-FFF2-40B4-BE49-F238E27FC236}">
              <a16:creationId xmlns:a16="http://schemas.microsoft.com/office/drawing/2014/main" id="{C2885CAD-7C4C-4F77-9F7C-C5C37CD9EA3F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57" name="Rectangle 56">
          <a:extLst>
            <a:ext uri="{FF2B5EF4-FFF2-40B4-BE49-F238E27FC236}">
              <a16:creationId xmlns:a16="http://schemas.microsoft.com/office/drawing/2014/main" id="{531955FB-50DF-41A7-BFB4-E7410354BFEC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58" name="Rectangle : avec coins supérieurs arrondis 5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F7472D5-6BCD-4C12-B2D0-690D01FDBFC8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59" name="Rectangle 58">
          <a:extLst>
            <a:ext uri="{FF2B5EF4-FFF2-40B4-BE49-F238E27FC236}">
              <a16:creationId xmlns:a16="http://schemas.microsoft.com/office/drawing/2014/main" id="{008E0C73-5FFC-4C54-8547-C567FE547A52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0" name="Rectangle 59">
          <a:extLst>
            <a:ext uri="{FF2B5EF4-FFF2-40B4-BE49-F238E27FC236}">
              <a16:creationId xmlns:a16="http://schemas.microsoft.com/office/drawing/2014/main" id="{9E508ECD-C943-4C16-9018-30A4CFCC234F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FC5E4EF5-066B-4398-A876-15CA0B6F1C43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2" name="Rectangle 61">
          <a:extLst>
            <a:ext uri="{FF2B5EF4-FFF2-40B4-BE49-F238E27FC236}">
              <a16:creationId xmlns:a16="http://schemas.microsoft.com/office/drawing/2014/main" id="{2952C191-195A-4FCD-A6EE-21AD54527504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63" name="ZoneTexte 62">
          <a:extLst>
            <a:ext uri="{FF2B5EF4-FFF2-40B4-BE49-F238E27FC236}">
              <a16:creationId xmlns:a16="http://schemas.microsoft.com/office/drawing/2014/main" id="{24289B73-0068-48BE-924E-AA7DCC1A7766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4" name="Rectangle 63">
          <a:extLst>
            <a:ext uri="{FF2B5EF4-FFF2-40B4-BE49-F238E27FC236}">
              <a16:creationId xmlns:a16="http://schemas.microsoft.com/office/drawing/2014/main" id="{5E9082EE-38AE-42CB-BF88-2D7E7F6C8EC9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5" name="Rectangle 64">
          <a:extLst>
            <a:ext uri="{FF2B5EF4-FFF2-40B4-BE49-F238E27FC236}">
              <a16:creationId xmlns:a16="http://schemas.microsoft.com/office/drawing/2014/main" id="{4BA39382-BCA6-4EC3-B3F1-FA2D791E39D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6" name="Rectangle 65">
          <a:extLst>
            <a:ext uri="{FF2B5EF4-FFF2-40B4-BE49-F238E27FC236}">
              <a16:creationId xmlns:a16="http://schemas.microsoft.com/office/drawing/2014/main" id="{02D30142-1939-4F8F-808D-B09949157C0B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7" name="Rectangle 66">
          <a:extLst>
            <a:ext uri="{FF2B5EF4-FFF2-40B4-BE49-F238E27FC236}">
              <a16:creationId xmlns:a16="http://schemas.microsoft.com/office/drawing/2014/main" id="{F50EB584-8437-4C8B-BDC2-963090FF652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8" name="Rectangle 67">
          <a:extLst>
            <a:ext uri="{FF2B5EF4-FFF2-40B4-BE49-F238E27FC236}">
              <a16:creationId xmlns:a16="http://schemas.microsoft.com/office/drawing/2014/main" id="{A7735C6F-32B6-4AFE-97C7-3252793B36E4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9" name="Rectangle 68">
          <a:extLst>
            <a:ext uri="{FF2B5EF4-FFF2-40B4-BE49-F238E27FC236}">
              <a16:creationId xmlns:a16="http://schemas.microsoft.com/office/drawing/2014/main" id="{0CDCAEEC-ADE9-4279-B733-DB63232A8756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0" name="Rectangle 69">
          <a:extLst>
            <a:ext uri="{FF2B5EF4-FFF2-40B4-BE49-F238E27FC236}">
              <a16:creationId xmlns:a16="http://schemas.microsoft.com/office/drawing/2014/main" id="{BBF1DAD8-E67A-4279-9570-269F10C061CF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1" name="Rectangle 70">
          <a:extLst>
            <a:ext uri="{FF2B5EF4-FFF2-40B4-BE49-F238E27FC236}">
              <a16:creationId xmlns:a16="http://schemas.microsoft.com/office/drawing/2014/main" id="{4C6BAC47-7F81-495A-934C-6D2D94AECEC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id="{253DA6E4-EEA4-4109-AD40-E024E8B79BF0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3" name="Rectangle 72">
          <a:extLst>
            <a:ext uri="{FF2B5EF4-FFF2-40B4-BE49-F238E27FC236}">
              <a16:creationId xmlns:a16="http://schemas.microsoft.com/office/drawing/2014/main" id="{8A80BD1F-11E6-43D0-AF6F-F496DE177644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4" name="Rectangle 73">
          <a:extLst>
            <a:ext uri="{FF2B5EF4-FFF2-40B4-BE49-F238E27FC236}">
              <a16:creationId xmlns:a16="http://schemas.microsoft.com/office/drawing/2014/main" id="{F8996CF8-B187-41D2-9348-D5FB32CF8050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5" name="Rectangle 74">
          <a:extLst>
            <a:ext uri="{FF2B5EF4-FFF2-40B4-BE49-F238E27FC236}">
              <a16:creationId xmlns:a16="http://schemas.microsoft.com/office/drawing/2014/main" id="{207D71A8-F91C-4E19-8117-E988EF8F6278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76" name="Rectangle : avec coins supérieurs arrondis 75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B410C62-20DD-47B7-9FA0-19709EFBCD92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77" name="Rectangle : avec coins supérieurs arrondis 7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5D29519-703B-46B8-A51B-7801734757F1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78" name="Rectangle : avec coins supérieurs arrondis 7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8778EAE-A625-48B7-881A-16F5D368C387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79" name="Rectangle : avec coins supérieurs arrondis 78">
          <a:extLst>
            <a:ext uri="{FF2B5EF4-FFF2-40B4-BE49-F238E27FC236}">
              <a16:creationId xmlns:a16="http://schemas.microsoft.com/office/drawing/2014/main" id="{21E84DAA-10C9-492A-B607-84F7DBC82A42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80" name="Rectangle : avec coins supérieurs arrondis 79">
          <a:extLst>
            <a:ext uri="{FF2B5EF4-FFF2-40B4-BE49-F238E27FC236}">
              <a16:creationId xmlns:a16="http://schemas.microsoft.com/office/drawing/2014/main" id="{1CCBFC09-CE8F-4FCA-92FD-2BDADC64C230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81" name="Rectangle : avec coins supérieurs arrondis 80">
          <a:extLst>
            <a:ext uri="{FF2B5EF4-FFF2-40B4-BE49-F238E27FC236}">
              <a16:creationId xmlns:a16="http://schemas.microsoft.com/office/drawing/2014/main" id="{5FF17139-AA16-4879-AD00-40B82C334759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82" name="Rectangle : avec coins supérieurs arrondis 81">
          <a:extLst>
            <a:ext uri="{FF2B5EF4-FFF2-40B4-BE49-F238E27FC236}">
              <a16:creationId xmlns:a16="http://schemas.microsoft.com/office/drawing/2014/main" id="{0A1D5A11-4FE4-46A4-A565-9B8994B5D4BF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83" name="Rectangle : avec coins supérieurs arrondis 82">
          <a:extLst>
            <a:ext uri="{FF2B5EF4-FFF2-40B4-BE49-F238E27FC236}">
              <a16:creationId xmlns:a16="http://schemas.microsoft.com/office/drawing/2014/main" id="{F25EC75A-5EA6-4F8D-A76F-172BF24A0D4A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84" name="Rectangle : avec coins supérieurs arrondis 83">
          <a:extLst>
            <a:ext uri="{FF2B5EF4-FFF2-40B4-BE49-F238E27FC236}">
              <a16:creationId xmlns:a16="http://schemas.microsoft.com/office/drawing/2014/main" id="{05D2B0B1-49E3-4790-9613-F08EA788B058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85" name="Rectangle : avec coins supérieurs arrondis 84">
          <a:extLst>
            <a:ext uri="{FF2B5EF4-FFF2-40B4-BE49-F238E27FC236}">
              <a16:creationId xmlns:a16="http://schemas.microsoft.com/office/drawing/2014/main" id="{2D6F6AA7-C8BB-4498-A1CC-99C04C748B3E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86" name="Rectangle 85">
          <a:extLst>
            <a:ext uri="{FF2B5EF4-FFF2-40B4-BE49-F238E27FC236}">
              <a16:creationId xmlns:a16="http://schemas.microsoft.com/office/drawing/2014/main" id="{0B43FBDE-AC20-4E96-9069-92FFF79FE8EF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87" name="Rectangle 86">
          <a:extLst>
            <a:ext uri="{FF2B5EF4-FFF2-40B4-BE49-F238E27FC236}">
              <a16:creationId xmlns:a16="http://schemas.microsoft.com/office/drawing/2014/main" id="{D4FB41E6-207C-4ED7-B3E1-9D6F02A325D2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[0]!REPORT07" textlink="">
      <xdr:nvSpPr>
        <xdr:cNvPr id="88" name="Rectangle 87">
          <a:extLst>
            <a:ext uri="{FF2B5EF4-FFF2-40B4-BE49-F238E27FC236}">
              <a16:creationId xmlns:a16="http://schemas.microsoft.com/office/drawing/2014/main" id="{760A3FD2-6B26-43A7-8C93-2DFBE1FC5B09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[0]!REPORT07" textlink="">
      <xdr:nvSpPr>
        <xdr:cNvPr id="89" name="Rectangle 88">
          <a:extLst>
            <a:ext uri="{FF2B5EF4-FFF2-40B4-BE49-F238E27FC236}">
              <a16:creationId xmlns:a16="http://schemas.microsoft.com/office/drawing/2014/main" id="{5C120CE4-B1EE-432D-AF0C-1DEAFBF96E08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90" name="Rectangle 89">
          <a:extLst>
            <a:ext uri="{FF2B5EF4-FFF2-40B4-BE49-F238E27FC236}">
              <a16:creationId xmlns:a16="http://schemas.microsoft.com/office/drawing/2014/main" id="{54021998-98EC-40EE-AD37-A0370717D416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91" name="Rectangle 90">
          <a:extLst>
            <a:ext uri="{FF2B5EF4-FFF2-40B4-BE49-F238E27FC236}">
              <a16:creationId xmlns:a16="http://schemas.microsoft.com/office/drawing/2014/main" id="{0B06D74F-FB11-4C83-89A8-062569C404E5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92" name="Rectangle 91">
          <a:extLst>
            <a:ext uri="{FF2B5EF4-FFF2-40B4-BE49-F238E27FC236}">
              <a16:creationId xmlns:a16="http://schemas.microsoft.com/office/drawing/2014/main" id="{08AB8BB5-B414-419E-A745-F089761AB944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93" name="Rectangle 92">
          <a:extLst>
            <a:ext uri="{FF2B5EF4-FFF2-40B4-BE49-F238E27FC236}">
              <a16:creationId xmlns:a16="http://schemas.microsoft.com/office/drawing/2014/main" id="{DEE64595-0F89-4271-8A5B-B29F41B77D8E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94" name="Rectangle 93">
          <a:extLst>
            <a:ext uri="{FF2B5EF4-FFF2-40B4-BE49-F238E27FC236}">
              <a16:creationId xmlns:a16="http://schemas.microsoft.com/office/drawing/2014/main" id="{8B0CAE15-D2A3-4997-AAC7-DB0AE0881BD1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95" name="Rectangle 94">
          <a:extLst>
            <a:ext uri="{FF2B5EF4-FFF2-40B4-BE49-F238E27FC236}">
              <a16:creationId xmlns:a16="http://schemas.microsoft.com/office/drawing/2014/main" id="{DAF19AD2-275C-4C48-9BCE-1523F1AC6629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96" name="Rectangle 95">
          <a:extLst>
            <a:ext uri="{FF2B5EF4-FFF2-40B4-BE49-F238E27FC236}">
              <a16:creationId xmlns:a16="http://schemas.microsoft.com/office/drawing/2014/main" id="{8AF66960-9988-4C4B-9D3C-1D6E15AAA567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24</xdr:row>
      <xdr:rowOff>1819</xdr:rowOff>
    </xdr:from>
    <xdr:to>
      <xdr:col>24</xdr:col>
      <xdr:colOff>449406</xdr:colOff>
      <xdr:row>25</xdr:row>
      <xdr:rowOff>1821</xdr:rowOff>
    </xdr:to>
    <xdr:sp macro="" textlink="">
      <xdr:nvSpPr>
        <xdr:cNvPr id="97" name="Rectangle 96">
          <a:extLst>
            <a:ext uri="{FF2B5EF4-FFF2-40B4-BE49-F238E27FC236}">
              <a16:creationId xmlns:a16="http://schemas.microsoft.com/office/drawing/2014/main" id="{2AAA6EC3-E971-48AB-9CCE-81954260DC71}"/>
            </a:ext>
          </a:extLst>
        </xdr:cNvPr>
        <xdr:cNvSpPr/>
      </xdr:nvSpPr>
      <xdr:spPr>
        <a:xfrm>
          <a:off x="15847729" y="5402494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25</xdr:row>
      <xdr:rowOff>4002</xdr:rowOff>
    </xdr:from>
    <xdr:to>
      <xdr:col>24</xdr:col>
      <xdr:colOff>448288</xdr:colOff>
      <xdr:row>26</xdr:row>
      <xdr:rowOff>4003</xdr:rowOff>
    </xdr:to>
    <xdr:sp macro="" textlink="">
      <xdr:nvSpPr>
        <xdr:cNvPr id="98" name="Rectangle 97">
          <a:extLst>
            <a:ext uri="{FF2B5EF4-FFF2-40B4-BE49-F238E27FC236}">
              <a16:creationId xmlns:a16="http://schemas.microsoft.com/office/drawing/2014/main" id="{EB054036-0932-4A60-80E1-01165F69BECE}"/>
            </a:ext>
          </a:extLst>
        </xdr:cNvPr>
        <xdr:cNvSpPr/>
      </xdr:nvSpPr>
      <xdr:spPr>
        <a:xfrm>
          <a:off x="15846611" y="562375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458137</xdr:colOff>
      <xdr:row>8</xdr:row>
      <xdr:rowOff>4503</xdr:rowOff>
    </xdr:from>
    <xdr:to>
      <xdr:col>25</xdr:col>
      <xdr:colOff>3035</xdr:colOff>
      <xdr:row>9</xdr:row>
      <xdr:rowOff>4504</xdr:rowOff>
    </xdr:to>
    <xdr:sp macro="" textlink="">
      <xdr:nvSpPr>
        <xdr:cNvPr id="99" name="Rectangle 98">
          <a:extLst>
            <a:ext uri="{FF2B5EF4-FFF2-40B4-BE49-F238E27FC236}">
              <a16:creationId xmlns:a16="http://schemas.microsoft.com/office/drawing/2014/main" id="{FA83FBEE-FF07-4B4E-AB99-867C978D9854}"/>
            </a:ext>
          </a:extLst>
        </xdr:cNvPr>
        <xdr:cNvSpPr/>
      </xdr:nvSpPr>
      <xdr:spPr>
        <a:xfrm>
          <a:off x="16288687" y="189997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  </a:t>
          </a:r>
          <a:endParaRPr lang="fr-FR" sz="1100" b="1"/>
        </a:p>
      </xdr:txBody>
    </xdr:sp>
    <xdr:clientData/>
  </xdr:twoCellAnchor>
  <xdr:twoCellAnchor>
    <xdr:from>
      <xdr:col>24</xdr:col>
      <xdr:colOff>458047</xdr:colOff>
      <xdr:row>9</xdr:row>
      <xdr:rowOff>6508</xdr:rowOff>
    </xdr:from>
    <xdr:to>
      <xdr:col>25</xdr:col>
      <xdr:colOff>2945</xdr:colOff>
      <xdr:row>10</xdr:row>
      <xdr:rowOff>6509</xdr:rowOff>
    </xdr:to>
    <xdr:sp macro="" textlink="">
      <xdr:nvSpPr>
        <xdr:cNvPr id="100" name="Rectangle 99">
          <a:extLst>
            <a:ext uri="{FF2B5EF4-FFF2-40B4-BE49-F238E27FC236}">
              <a16:creationId xmlns:a16="http://schemas.microsoft.com/office/drawing/2014/main" id="{518EC081-945A-4AE4-9EA8-4BB30890B978}"/>
            </a:ext>
          </a:extLst>
        </xdr:cNvPr>
        <xdr:cNvSpPr/>
      </xdr:nvSpPr>
      <xdr:spPr>
        <a:xfrm>
          <a:off x="16288597" y="212105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454881</xdr:colOff>
      <xdr:row>10</xdr:row>
      <xdr:rowOff>11611</xdr:rowOff>
    </xdr:from>
    <xdr:to>
      <xdr:col>24</xdr:col>
      <xdr:colOff>884751</xdr:colOff>
      <xdr:row>11</xdr:row>
      <xdr:rowOff>11612</xdr:rowOff>
    </xdr:to>
    <xdr:sp macro="" textlink="">
      <xdr:nvSpPr>
        <xdr:cNvPr id="101" name="Rectangle 100">
          <a:extLst>
            <a:ext uri="{FF2B5EF4-FFF2-40B4-BE49-F238E27FC236}">
              <a16:creationId xmlns:a16="http://schemas.microsoft.com/office/drawing/2014/main" id="{86D14208-E242-468B-B383-2C51E5FAB231}"/>
            </a:ext>
          </a:extLst>
        </xdr:cNvPr>
        <xdr:cNvSpPr/>
      </xdr:nvSpPr>
      <xdr:spPr>
        <a:xfrm>
          <a:off x="16285431" y="2345236"/>
          <a:ext cx="429870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458009</xdr:colOff>
      <xdr:row>11</xdr:row>
      <xdr:rowOff>11185</xdr:rowOff>
    </xdr:from>
    <xdr:to>
      <xdr:col>25</xdr:col>
      <xdr:colOff>2907</xdr:colOff>
      <xdr:row>12</xdr:row>
      <xdr:rowOff>11185</xdr:rowOff>
    </xdr:to>
    <xdr:sp macro="" textlink="">
      <xdr:nvSpPr>
        <xdr:cNvPr id="102" name="Rectangle 101">
          <a:extLst>
            <a:ext uri="{FF2B5EF4-FFF2-40B4-BE49-F238E27FC236}">
              <a16:creationId xmlns:a16="http://schemas.microsoft.com/office/drawing/2014/main" id="{73295EEF-DA65-41E4-B37B-7350B64029B5}"/>
            </a:ext>
          </a:extLst>
        </xdr:cNvPr>
        <xdr:cNvSpPr/>
      </xdr:nvSpPr>
      <xdr:spPr>
        <a:xfrm>
          <a:off x="16288559" y="2563885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457582</xdr:colOff>
      <xdr:row>12</xdr:row>
      <xdr:rowOff>10758</xdr:rowOff>
    </xdr:from>
    <xdr:to>
      <xdr:col>25</xdr:col>
      <xdr:colOff>2480</xdr:colOff>
      <xdr:row>13</xdr:row>
      <xdr:rowOff>10759</xdr:rowOff>
    </xdr:to>
    <xdr:sp macro="" textlink="">
      <xdr:nvSpPr>
        <xdr:cNvPr id="103" name="Rectangle 102">
          <a:extLst>
            <a:ext uri="{FF2B5EF4-FFF2-40B4-BE49-F238E27FC236}">
              <a16:creationId xmlns:a16="http://schemas.microsoft.com/office/drawing/2014/main" id="{6930A72E-EEB8-488B-9FA0-97ED9AFAB31C}"/>
            </a:ext>
          </a:extLst>
        </xdr:cNvPr>
        <xdr:cNvSpPr/>
      </xdr:nvSpPr>
      <xdr:spPr>
        <a:xfrm>
          <a:off x="16288132" y="278253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457156</xdr:colOff>
      <xdr:row>13</xdr:row>
      <xdr:rowOff>17440</xdr:rowOff>
    </xdr:from>
    <xdr:to>
      <xdr:col>25</xdr:col>
      <xdr:colOff>2054</xdr:colOff>
      <xdr:row>14</xdr:row>
      <xdr:rowOff>17440</xdr:rowOff>
    </xdr:to>
    <xdr:sp macro="" textlink="">
      <xdr:nvSpPr>
        <xdr:cNvPr id="104" name="Rectangle 103">
          <a:extLst>
            <a:ext uri="{FF2B5EF4-FFF2-40B4-BE49-F238E27FC236}">
              <a16:creationId xmlns:a16="http://schemas.microsoft.com/office/drawing/2014/main" id="{90054801-5997-4530-8FAA-1F9507282F61}"/>
            </a:ext>
          </a:extLst>
        </xdr:cNvPr>
        <xdr:cNvSpPr/>
      </xdr:nvSpPr>
      <xdr:spPr>
        <a:xfrm>
          <a:off x="16287706" y="3008290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456730</xdr:colOff>
      <xdr:row>14</xdr:row>
      <xdr:rowOff>13459</xdr:rowOff>
    </xdr:from>
    <xdr:to>
      <xdr:col>25</xdr:col>
      <xdr:colOff>1628</xdr:colOff>
      <xdr:row>15</xdr:row>
      <xdr:rowOff>13460</xdr:rowOff>
    </xdr:to>
    <xdr:sp macro="" textlink="">
      <xdr:nvSpPr>
        <xdr:cNvPr id="105" name="Rectangle 104">
          <a:extLst>
            <a:ext uri="{FF2B5EF4-FFF2-40B4-BE49-F238E27FC236}">
              <a16:creationId xmlns:a16="http://schemas.microsoft.com/office/drawing/2014/main" id="{101DBEFD-09F3-482C-8110-D9D586A57FD4}"/>
            </a:ext>
          </a:extLst>
        </xdr:cNvPr>
        <xdr:cNvSpPr/>
      </xdr:nvSpPr>
      <xdr:spPr>
        <a:xfrm>
          <a:off x="16287280" y="322338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459857</xdr:colOff>
      <xdr:row>15</xdr:row>
      <xdr:rowOff>9479</xdr:rowOff>
    </xdr:from>
    <xdr:to>
      <xdr:col>25</xdr:col>
      <xdr:colOff>4755</xdr:colOff>
      <xdr:row>16</xdr:row>
      <xdr:rowOff>9479</xdr:rowOff>
    </xdr:to>
    <xdr:sp macro="" textlink="">
      <xdr:nvSpPr>
        <xdr:cNvPr id="106" name="Rectangle 105">
          <a:extLst>
            <a:ext uri="{FF2B5EF4-FFF2-40B4-BE49-F238E27FC236}">
              <a16:creationId xmlns:a16="http://schemas.microsoft.com/office/drawing/2014/main" id="{80E1AC9C-05B0-4D8D-80D3-9E621346CABC}"/>
            </a:ext>
          </a:extLst>
        </xdr:cNvPr>
        <xdr:cNvSpPr/>
      </xdr:nvSpPr>
      <xdr:spPr>
        <a:xfrm>
          <a:off x="16290407" y="3438479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459431</xdr:colOff>
      <xdr:row>16</xdr:row>
      <xdr:rowOff>5498</xdr:rowOff>
    </xdr:from>
    <xdr:to>
      <xdr:col>25</xdr:col>
      <xdr:colOff>4329</xdr:colOff>
      <xdr:row>17</xdr:row>
      <xdr:rowOff>5499</xdr:rowOff>
    </xdr:to>
    <xdr:sp macro="" textlink="">
      <xdr:nvSpPr>
        <xdr:cNvPr id="107" name="Rectangle 106">
          <a:extLst>
            <a:ext uri="{FF2B5EF4-FFF2-40B4-BE49-F238E27FC236}">
              <a16:creationId xmlns:a16="http://schemas.microsoft.com/office/drawing/2014/main" id="{86191415-30D8-4DD1-9763-6CF9A49193DC}"/>
            </a:ext>
          </a:extLst>
        </xdr:cNvPr>
        <xdr:cNvSpPr/>
      </xdr:nvSpPr>
      <xdr:spPr>
        <a:xfrm>
          <a:off x="16289981" y="365357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459004</xdr:colOff>
      <xdr:row>17</xdr:row>
      <xdr:rowOff>8626</xdr:rowOff>
    </xdr:from>
    <xdr:to>
      <xdr:col>25</xdr:col>
      <xdr:colOff>3902</xdr:colOff>
      <xdr:row>18</xdr:row>
      <xdr:rowOff>8626</xdr:rowOff>
    </xdr:to>
    <xdr:sp macro="" textlink="">
      <xdr:nvSpPr>
        <xdr:cNvPr id="108" name="Rectangle 107">
          <a:extLst>
            <a:ext uri="{FF2B5EF4-FFF2-40B4-BE49-F238E27FC236}">
              <a16:creationId xmlns:a16="http://schemas.microsoft.com/office/drawing/2014/main" id="{387BC887-B070-4227-8FEC-DDE8FAC12905}"/>
            </a:ext>
          </a:extLst>
        </xdr:cNvPr>
        <xdr:cNvSpPr/>
      </xdr:nvSpPr>
      <xdr:spPr>
        <a:xfrm>
          <a:off x="16289554" y="3875776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458577</xdr:colOff>
      <xdr:row>18</xdr:row>
      <xdr:rowOff>8199</xdr:rowOff>
    </xdr:from>
    <xdr:to>
      <xdr:col>25</xdr:col>
      <xdr:colOff>3475</xdr:colOff>
      <xdr:row>19</xdr:row>
      <xdr:rowOff>8200</xdr:rowOff>
    </xdr:to>
    <xdr:sp macro="" textlink="">
      <xdr:nvSpPr>
        <xdr:cNvPr id="109" name="Rectangle 108">
          <a:extLst>
            <a:ext uri="{FF2B5EF4-FFF2-40B4-BE49-F238E27FC236}">
              <a16:creationId xmlns:a16="http://schemas.microsoft.com/office/drawing/2014/main" id="{CF59BBD4-CAD9-436A-9449-0BF93B51544B}"/>
            </a:ext>
          </a:extLst>
        </xdr:cNvPr>
        <xdr:cNvSpPr/>
      </xdr:nvSpPr>
      <xdr:spPr>
        <a:xfrm>
          <a:off x="16289127" y="409442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459831</xdr:colOff>
      <xdr:row>19</xdr:row>
      <xdr:rowOff>11327</xdr:rowOff>
    </xdr:from>
    <xdr:to>
      <xdr:col>25</xdr:col>
      <xdr:colOff>2620</xdr:colOff>
      <xdr:row>20</xdr:row>
      <xdr:rowOff>11327</xdr:rowOff>
    </xdr:to>
    <xdr:sp macro="" textlink="">
      <xdr:nvSpPr>
        <xdr:cNvPr id="110" name="Rectangle 109">
          <a:extLst>
            <a:ext uri="{FF2B5EF4-FFF2-40B4-BE49-F238E27FC236}">
              <a16:creationId xmlns:a16="http://schemas.microsoft.com/office/drawing/2014/main" id="{E06DF56A-BF62-4CBA-960A-6311CE229681}"/>
            </a:ext>
          </a:extLst>
        </xdr:cNvPr>
        <xdr:cNvSpPr/>
      </xdr:nvSpPr>
      <xdr:spPr>
        <a:xfrm>
          <a:off x="16290381" y="4316627"/>
          <a:ext cx="428614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458701</xdr:colOff>
      <xdr:row>20</xdr:row>
      <xdr:rowOff>3245</xdr:rowOff>
    </xdr:from>
    <xdr:to>
      <xdr:col>25</xdr:col>
      <xdr:colOff>3247</xdr:colOff>
      <xdr:row>21</xdr:row>
      <xdr:rowOff>3246</xdr:rowOff>
    </xdr:to>
    <xdr:sp macro="" textlink="">
      <xdr:nvSpPr>
        <xdr:cNvPr id="111" name="Rectangle 110">
          <a:extLst>
            <a:ext uri="{FF2B5EF4-FFF2-40B4-BE49-F238E27FC236}">
              <a16:creationId xmlns:a16="http://schemas.microsoft.com/office/drawing/2014/main" id="{E83392B4-23C1-4154-9457-972539ADC180}"/>
            </a:ext>
          </a:extLst>
        </xdr:cNvPr>
        <xdr:cNvSpPr/>
      </xdr:nvSpPr>
      <xdr:spPr>
        <a:xfrm>
          <a:off x="16289251" y="4527620"/>
          <a:ext cx="430371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459329</xdr:colOff>
      <xdr:row>21</xdr:row>
      <xdr:rowOff>1257</xdr:rowOff>
    </xdr:from>
    <xdr:to>
      <xdr:col>25</xdr:col>
      <xdr:colOff>3875</xdr:colOff>
      <xdr:row>22</xdr:row>
      <xdr:rowOff>1257</xdr:rowOff>
    </xdr:to>
    <xdr:sp macro="" textlink="">
      <xdr:nvSpPr>
        <xdr:cNvPr id="112" name="Rectangle 111">
          <a:extLst>
            <a:ext uri="{FF2B5EF4-FFF2-40B4-BE49-F238E27FC236}">
              <a16:creationId xmlns:a16="http://schemas.microsoft.com/office/drawing/2014/main" id="{FDA56377-7FC7-480A-9934-C8F09739D94B}"/>
            </a:ext>
          </a:extLst>
        </xdr:cNvPr>
        <xdr:cNvSpPr/>
      </xdr:nvSpPr>
      <xdr:spPr>
        <a:xfrm>
          <a:off x="16289879" y="474470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459957</xdr:colOff>
      <xdr:row>21</xdr:row>
      <xdr:rowOff>205992</xdr:rowOff>
    </xdr:from>
    <xdr:to>
      <xdr:col>25</xdr:col>
      <xdr:colOff>4503</xdr:colOff>
      <xdr:row>22</xdr:row>
      <xdr:rowOff>205992</xdr:rowOff>
    </xdr:to>
    <xdr:sp macro="" textlink="">
      <xdr:nvSpPr>
        <xdr:cNvPr id="113" name="Rectangle 112">
          <a:extLst>
            <a:ext uri="{FF2B5EF4-FFF2-40B4-BE49-F238E27FC236}">
              <a16:creationId xmlns:a16="http://schemas.microsoft.com/office/drawing/2014/main" id="{9E6F0859-972E-4378-8DB4-8D355346984D}"/>
            </a:ext>
          </a:extLst>
        </xdr:cNvPr>
        <xdr:cNvSpPr/>
      </xdr:nvSpPr>
      <xdr:spPr>
        <a:xfrm>
          <a:off x="16290507" y="4949442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457968</xdr:colOff>
      <xdr:row>22</xdr:row>
      <xdr:rowOff>206620</xdr:rowOff>
    </xdr:from>
    <xdr:to>
      <xdr:col>25</xdr:col>
      <xdr:colOff>2514</xdr:colOff>
      <xdr:row>23</xdr:row>
      <xdr:rowOff>206620</xdr:rowOff>
    </xdr:to>
    <xdr:sp macro="" textlink="">
      <xdr:nvSpPr>
        <xdr:cNvPr id="114" name="Rectangle 113">
          <a:extLst>
            <a:ext uri="{FF2B5EF4-FFF2-40B4-BE49-F238E27FC236}">
              <a16:creationId xmlns:a16="http://schemas.microsoft.com/office/drawing/2014/main" id="{7E729691-D184-45D3-A3C3-67ED9FDB553B}"/>
            </a:ext>
          </a:extLst>
        </xdr:cNvPr>
        <xdr:cNvSpPr/>
      </xdr:nvSpPr>
      <xdr:spPr>
        <a:xfrm>
          <a:off x="16288518" y="5169145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455980</xdr:colOff>
      <xdr:row>23</xdr:row>
      <xdr:rowOff>207247</xdr:rowOff>
    </xdr:from>
    <xdr:to>
      <xdr:col>25</xdr:col>
      <xdr:colOff>526</xdr:colOff>
      <xdr:row>24</xdr:row>
      <xdr:rowOff>207247</xdr:rowOff>
    </xdr:to>
    <xdr:sp macro="" textlink="">
      <xdr:nvSpPr>
        <xdr:cNvPr id="115" name="Rectangle 114">
          <a:extLst>
            <a:ext uri="{FF2B5EF4-FFF2-40B4-BE49-F238E27FC236}">
              <a16:creationId xmlns:a16="http://schemas.microsoft.com/office/drawing/2014/main" id="{BBD92313-C770-4501-A276-F341C06C599E}"/>
            </a:ext>
          </a:extLst>
        </xdr:cNvPr>
        <xdr:cNvSpPr/>
      </xdr:nvSpPr>
      <xdr:spPr>
        <a:xfrm>
          <a:off x="16286530" y="538884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456608</xdr:colOff>
      <xdr:row>24</xdr:row>
      <xdr:rowOff>210490</xdr:rowOff>
    </xdr:from>
    <xdr:to>
      <xdr:col>25</xdr:col>
      <xdr:colOff>1154</xdr:colOff>
      <xdr:row>26</xdr:row>
      <xdr:rowOff>5232</xdr:rowOff>
    </xdr:to>
    <xdr:sp macro="" textlink="">
      <xdr:nvSpPr>
        <xdr:cNvPr id="116" name="Rectangle 115">
          <a:extLst>
            <a:ext uri="{FF2B5EF4-FFF2-40B4-BE49-F238E27FC236}">
              <a16:creationId xmlns:a16="http://schemas.microsoft.com/office/drawing/2014/main" id="{C5606896-94F8-40C0-9EC4-4540358A7A6E}"/>
            </a:ext>
          </a:extLst>
        </xdr:cNvPr>
        <xdr:cNvSpPr/>
      </xdr:nvSpPr>
      <xdr:spPr>
        <a:xfrm>
          <a:off x="16287158" y="5611165"/>
          <a:ext cx="430371" cy="232892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 editAs="oneCell">
    <xdr:from>
      <xdr:col>24</xdr:col>
      <xdr:colOff>558044</xdr:colOff>
      <xdr:row>9</xdr:row>
      <xdr:rowOff>9687</xdr:rowOff>
    </xdr:from>
    <xdr:to>
      <xdr:col>24</xdr:col>
      <xdr:colOff>768598</xdr:colOff>
      <xdr:row>10</xdr:row>
      <xdr:rowOff>812</xdr:rowOff>
    </xdr:to>
    <xdr:pic>
      <xdr:nvPicPr>
        <xdr:cNvPr id="117" name="Graphique 116" descr="Ligne fléchée : pivoter à gauche">
          <a:extLst>
            <a:ext uri="{FF2B5EF4-FFF2-40B4-BE49-F238E27FC236}">
              <a16:creationId xmlns:a16="http://schemas.microsoft.com/office/drawing/2014/main" id="{02800A9A-7A40-48D1-BFF7-7699653CBB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8594" y="2124237"/>
          <a:ext cx="210554" cy="210200"/>
        </a:xfrm>
        <a:prstGeom prst="rect">
          <a:avLst/>
        </a:prstGeom>
      </xdr:spPr>
    </xdr:pic>
    <xdr:clientData/>
  </xdr:twoCellAnchor>
  <xdr:twoCellAnchor editAs="oneCell">
    <xdr:from>
      <xdr:col>24</xdr:col>
      <xdr:colOff>555386</xdr:colOff>
      <xdr:row>10</xdr:row>
      <xdr:rowOff>18104</xdr:rowOff>
    </xdr:from>
    <xdr:to>
      <xdr:col>24</xdr:col>
      <xdr:colOff>765940</xdr:colOff>
      <xdr:row>11</xdr:row>
      <xdr:rowOff>8078</xdr:rowOff>
    </xdr:to>
    <xdr:pic>
      <xdr:nvPicPr>
        <xdr:cNvPr id="118" name="Graphique 117" descr="Ligne fléchée : pivoter à gauche">
          <a:extLst>
            <a:ext uri="{FF2B5EF4-FFF2-40B4-BE49-F238E27FC236}">
              <a16:creationId xmlns:a16="http://schemas.microsoft.com/office/drawing/2014/main" id="{E031E1EB-4AE4-4418-ACC4-252C812A37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5936" y="235172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541653</xdr:colOff>
      <xdr:row>11</xdr:row>
      <xdr:rowOff>19832</xdr:rowOff>
    </xdr:from>
    <xdr:to>
      <xdr:col>24</xdr:col>
      <xdr:colOff>747605</xdr:colOff>
      <xdr:row>12</xdr:row>
      <xdr:rowOff>9807</xdr:rowOff>
    </xdr:to>
    <xdr:pic>
      <xdr:nvPicPr>
        <xdr:cNvPr id="119" name="Graphique 118" descr="Ligne fléchée : pivoter à gauche">
          <a:extLst>
            <a:ext uri="{FF2B5EF4-FFF2-40B4-BE49-F238E27FC236}">
              <a16:creationId xmlns:a16="http://schemas.microsoft.com/office/drawing/2014/main" id="{926B7575-F28D-4709-A155-7DD9AD140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2203" y="2572532"/>
          <a:ext cx="205952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534393</xdr:colOff>
      <xdr:row>12</xdr:row>
      <xdr:rowOff>27099</xdr:rowOff>
    </xdr:from>
    <xdr:to>
      <xdr:col>24</xdr:col>
      <xdr:colOff>744947</xdr:colOff>
      <xdr:row>13</xdr:row>
      <xdr:rowOff>17074</xdr:rowOff>
    </xdr:to>
    <xdr:pic macro="[0]!REPORT02">
      <xdr:nvPicPr>
        <xdr:cNvPr id="120" name="Graphique 119" descr="Ligne fléchée : pivoter à gauche">
          <a:extLst>
            <a:ext uri="{FF2B5EF4-FFF2-40B4-BE49-F238E27FC236}">
              <a16:creationId xmlns:a16="http://schemas.microsoft.com/office/drawing/2014/main" id="{6536B771-D931-472D-9F6F-602F1CC610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64943" y="2798874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548348</xdr:colOff>
      <xdr:row>13</xdr:row>
      <xdr:rowOff>18903</xdr:rowOff>
    </xdr:from>
    <xdr:to>
      <xdr:col>24</xdr:col>
      <xdr:colOff>757536</xdr:colOff>
      <xdr:row>14</xdr:row>
      <xdr:rowOff>8878</xdr:rowOff>
    </xdr:to>
    <xdr:pic>
      <xdr:nvPicPr>
        <xdr:cNvPr id="121" name="Graphique 120" descr="Ligne fléchée : pivoter à gauche">
          <a:extLst>
            <a:ext uri="{FF2B5EF4-FFF2-40B4-BE49-F238E27FC236}">
              <a16:creationId xmlns:a16="http://schemas.microsoft.com/office/drawing/2014/main" id="{4F56DB41-2ED3-46B1-B43D-31873E5A18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8898" y="3009753"/>
          <a:ext cx="209188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549861</xdr:colOff>
      <xdr:row>14</xdr:row>
      <xdr:rowOff>20632</xdr:rowOff>
    </xdr:from>
    <xdr:to>
      <xdr:col>24</xdr:col>
      <xdr:colOff>760415</xdr:colOff>
      <xdr:row>15</xdr:row>
      <xdr:rowOff>10607</xdr:rowOff>
    </xdr:to>
    <xdr:pic>
      <xdr:nvPicPr>
        <xdr:cNvPr id="122" name="Graphique 121" descr="Ligne fléchée : pivoter à gauche">
          <a:extLst>
            <a:ext uri="{FF2B5EF4-FFF2-40B4-BE49-F238E27FC236}">
              <a16:creationId xmlns:a16="http://schemas.microsoft.com/office/drawing/2014/main" id="{DA4E454F-3F3A-4CB2-8EEC-4FB4DF9F77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0411" y="3230557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541666</xdr:colOff>
      <xdr:row>15</xdr:row>
      <xdr:rowOff>27899</xdr:rowOff>
    </xdr:from>
    <xdr:to>
      <xdr:col>24</xdr:col>
      <xdr:colOff>752220</xdr:colOff>
      <xdr:row>16</xdr:row>
      <xdr:rowOff>17873</xdr:rowOff>
    </xdr:to>
    <xdr:pic macro="[0]!REPORT07">
      <xdr:nvPicPr>
        <xdr:cNvPr id="123" name="Graphique 122" descr="Ligne fléchée : pivoter à gauche">
          <a:extLst>
            <a:ext uri="{FF2B5EF4-FFF2-40B4-BE49-F238E27FC236}">
              <a16:creationId xmlns:a16="http://schemas.microsoft.com/office/drawing/2014/main" id="{B9BB7516-F2FC-4D94-9941-DFAF3DB1F3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2216" y="345689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555621</xdr:colOff>
      <xdr:row>16</xdr:row>
      <xdr:rowOff>25241</xdr:rowOff>
    </xdr:from>
    <xdr:to>
      <xdr:col>24</xdr:col>
      <xdr:colOff>766175</xdr:colOff>
      <xdr:row>17</xdr:row>
      <xdr:rowOff>15216</xdr:rowOff>
    </xdr:to>
    <xdr:pic>
      <xdr:nvPicPr>
        <xdr:cNvPr id="124" name="Graphique 123" descr="Ligne fléchée : pivoter à gauche">
          <a:extLst>
            <a:ext uri="{FF2B5EF4-FFF2-40B4-BE49-F238E27FC236}">
              <a16:creationId xmlns:a16="http://schemas.microsoft.com/office/drawing/2014/main" id="{B8351D6A-EF4A-476F-96DC-34D8BF801B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6171" y="367331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547425</xdr:colOff>
      <xdr:row>17</xdr:row>
      <xdr:rowOff>28121</xdr:rowOff>
    </xdr:from>
    <xdr:to>
      <xdr:col>24</xdr:col>
      <xdr:colOff>757979</xdr:colOff>
      <xdr:row>18</xdr:row>
      <xdr:rowOff>18095</xdr:rowOff>
    </xdr:to>
    <xdr:pic>
      <xdr:nvPicPr>
        <xdr:cNvPr id="125" name="Graphique 124" descr="Ligne fléchée : pivoter à gauche">
          <a:extLst>
            <a:ext uri="{FF2B5EF4-FFF2-40B4-BE49-F238E27FC236}">
              <a16:creationId xmlns:a16="http://schemas.microsoft.com/office/drawing/2014/main" id="{B23C7524-13CC-456C-8E01-C58E90E7B3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7975" y="3895271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539229</xdr:colOff>
      <xdr:row>18</xdr:row>
      <xdr:rowOff>25463</xdr:rowOff>
    </xdr:from>
    <xdr:to>
      <xdr:col>24</xdr:col>
      <xdr:colOff>749783</xdr:colOff>
      <xdr:row>19</xdr:row>
      <xdr:rowOff>15437</xdr:rowOff>
    </xdr:to>
    <xdr:pic>
      <xdr:nvPicPr>
        <xdr:cNvPr id="126" name="Graphique 125" descr="Ligne fléchée : pivoter à gauche">
          <a:extLst>
            <a:ext uri="{FF2B5EF4-FFF2-40B4-BE49-F238E27FC236}">
              <a16:creationId xmlns:a16="http://schemas.microsoft.com/office/drawing/2014/main" id="{768B1F05-DB67-430E-8849-3535F0249B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69779" y="411168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558723</xdr:colOff>
      <xdr:row>19</xdr:row>
      <xdr:rowOff>33879</xdr:rowOff>
    </xdr:from>
    <xdr:to>
      <xdr:col>24</xdr:col>
      <xdr:colOff>769277</xdr:colOff>
      <xdr:row>20</xdr:row>
      <xdr:rowOff>23854</xdr:rowOff>
    </xdr:to>
    <xdr:pic>
      <xdr:nvPicPr>
        <xdr:cNvPr id="127" name="Graphique 126" descr="Ligne fléchée : pivoter à gauche">
          <a:extLst>
            <a:ext uri="{FF2B5EF4-FFF2-40B4-BE49-F238E27FC236}">
              <a16:creationId xmlns:a16="http://schemas.microsoft.com/office/drawing/2014/main" id="{67057D13-E970-47DD-8D30-F450C5C877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9273" y="4339179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544989</xdr:colOff>
      <xdr:row>20</xdr:row>
      <xdr:rowOff>3533</xdr:rowOff>
    </xdr:from>
    <xdr:to>
      <xdr:col>24</xdr:col>
      <xdr:colOff>755543</xdr:colOff>
      <xdr:row>20</xdr:row>
      <xdr:rowOff>205494</xdr:rowOff>
    </xdr:to>
    <xdr:pic>
      <xdr:nvPicPr>
        <xdr:cNvPr id="128" name="Graphique 127" descr="Ligne fléchée : pivoter à gauche">
          <a:extLst>
            <a:ext uri="{FF2B5EF4-FFF2-40B4-BE49-F238E27FC236}">
              <a16:creationId xmlns:a16="http://schemas.microsoft.com/office/drawing/2014/main" id="{2DDC0BE2-E014-4BD6-A36D-C9E4C5F4EE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5539" y="4527908"/>
          <a:ext cx="210554" cy="201961"/>
        </a:xfrm>
        <a:prstGeom prst="rect">
          <a:avLst/>
        </a:prstGeom>
      </xdr:spPr>
    </xdr:pic>
    <xdr:clientData/>
  </xdr:twoCellAnchor>
  <xdr:twoCellAnchor editAs="oneCell">
    <xdr:from>
      <xdr:col>24</xdr:col>
      <xdr:colOff>542331</xdr:colOff>
      <xdr:row>20</xdr:row>
      <xdr:rowOff>216848</xdr:rowOff>
    </xdr:from>
    <xdr:to>
      <xdr:col>24</xdr:col>
      <xdr:colOff>752885</xdr:colOff>
      <xdr:row>21</xdr:row>
      <xdr:rowOff>206822</xdr:rowOff>
    </xdr:to>
    <xdr:pic>
      <xdr:nvPicPr>
        <xdr:cNvPr id="129" name="Graphique 128" descr="Ligne fléchée : pivoter à gauche">
          <a:extLst>
            <a:ext uri="{FF2B5EF4-FFF2-40B4-BE49-F238E27FC236}">
              <a16:creationId xmlns:a16="http://schemas.microsoft.com/office/drawing/2014/main" id="{D6AB2173-0095-469F-BEB2-86E51E77AF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2881" y="4741223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534135</xdr:colOff>
      <xdr:row>21</xdr:row>
      <xdr:rowOff>186502</xdr:rowOff>
    </xdr:from>
    <xdr:to>
      <xdr:col>24</xdr:col>
      <xdr:colOff>744689</xdr:colOff>
      <xdr:row>22</xdr:row>
      <xdr:rowOff>176476</xdr:rowOff>
    </xdr:to>
    <xdr:pic>
      <xdr:nvPicPr>
        <xdr:cNvPr id="130" name="Graphique 129" descr="Ligne fléchée : pivoter à gauche">
          <a:extLst>
            <a:ext uri="{FF2B5EF4-FFF2-40B4-BE49-F238E27FC236}">
              <a16:creationId xmlns:a16="http://schemas.microsoft.com/office/drawing/2014/main" id="{80AD7EDF-F768-49F3-AE8B-CBD4E4E973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64685" y="4929952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542552</xdr:colOff>
      <xdr:row>22</xdr:row>
      <xdr:rowOff>200456</xdr:rowOff>
    </xdr:from>
    <xdr:to>
      <xdr:col>24</xdr:col>
      <xdr:colOff>753106</xdr:colOff>
      <xdr:row>23</xdr:row>
      <xdr:rowOff>190431</xdr:rowOff>
    </xdr:to>
    <xdr:pic>
      <xdr:nvPicPr>
        <xdr:cNvPr id="131" name="Graphique 130" descr="Ligne fléchée : pivoter à gauche">
          <a:extLst>
            <a:ext uri="{FF2B5EF4-FFF2-40B4-BE49-F238E27FC236}">
              <a16:creationId xmlns:a16="http://schemas.microsoft.com/office/drawing/2014/main" id="{59CA48F2-1755-41F8-B19D-B2E07D9808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3102" y="5162981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528819</xdr:colOff>
      <xdr:row>23</xdr:row>
      <xdr:rowOff>197798</xdr:rowOff>
    </xdr:from>
    <xdr:to>
      <xdr:col>24</xdr:col>
      <xdr:colOff>739373</xdr:colOff>
      <xdr:row>24</xdr:row>
      <xdr:rowOff>187772</xdr:rowOff>
    </xdr:to>
    <xdr:pic>
      <xdr:nvPicPr>
        <xdr:cNvPr id="132" name="Graphique 131" descr="Ligne fléchée : pivoter à gauche">
          <a:extLst>
            <a:ext uri="{FF2B5EF4-FFF2-40B4-BE49-F238E27FC236}">
              <a16:creationId xmlns:a16="http://schemas.microsoft.com/office/drawing/2014/main" id="{5A8C4997-8E10-4D8A-9CEE-567167C006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59369" y="537939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542774</xdr:colOff>
      <xdr:row>24</xdr:row>
      <xdr:rowOff>217291</xdr:rowOff>
    </xdr:from>
    <xdr:to>
      <xdr:col>24</xdr:col>
      <xdr:colOff>753328</xdr:colOff>
      <xdr:row>25</xdr:row>
      <xdr:rowOff>207266</xdr:rowOff>
    </xdr:to>
    <xdr:pic>
      <xdr:nvPicPr>
        <xdr:cNvPr id="133" name="Graphique 132" descr="Ligne fléchée : pivoter à gauche">
          <a:extLst>
            <a:ext uri="{FF2B5EF4-FFF2-40B4-BE49-F238E27FC236}">
              <a16:creationId xmlns:a16="http://schemas.microsoft.com/office/drawing/2014/main" id="{6D8F70A6-83E7-4C74-82FC-BEE7BA2378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3324" y="561796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547040</xdr:colOff>
      <xdr:row>8</xdr:row>
      <xdr:rowOff>14074</xdr:rowOff>
    </xdr:from>
    <xdr:to>
      <xdr:col>24</xdr:col>
      <xdr:colOff>757594</xdr:colOff>
      <xdr:row>9</xdr:row>
      <xdr:rowOff>5200</xdr:rowOff>
    </xdr:to>
    <xdr:pic macro="[0]!REPORT01">
      <xdr:nvPicPr>
        <xdr:cNvPr id="134" name="Graphique 133" descr="Ligne fléchée : pivoter à gauche">
          <a:extLst>
            <a:ext uri="{FF2B5EF4-FFF2-40B4-BE49-F238E27FC236}">
              <a16:creationId xmlns:a16="http://schemas.microsoft.com/office/drawing/2014/main" id="{60C0956C-A6E8-48EF-AA39-6FD386671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7590" y="1909549"/>
          <a:ext cx="210554" cy="2102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F1550D2-73D1-4663-AC8C-6535B20D490F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4E98C528-8B9A-4699-9806-77B4DD7F3543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6696A3AE-EC64-449D-BCDE-5E7B308CE020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57828500-19C1-4ECF-ADAA-13C9227D663A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F7748044-493E-40F4-A8F6-E42C877A59C7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7" name="Rectangle : avec coins supérieurs arrondis 6">
          <a:extLst>
            <a:ext uri="{FF2B5EF4-FFF2-40B4-BE49-F238E27FC236}">
              <a16:creationId xmlns:a16="http://schemas.microsoft.com/office/drawing/2014/main" id="{43ED806D-34C7-47EA-8D10-BDE803FDD802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47</xdr:row>
      <xdr:rowOff>129802</xdr:rowOff>
    </xdr:from>
    <xdr:to>
      <xdr:col>2</xdr:col>
      <xdr:colOff>160814</xdr:colOff>
      <xdr:row>55</xdr:row>
      <xdr:rowOff>142171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B03965F5-0ABD-4C57-ABE6-6A74F874B14E}"/>
            </a:ext>
          </a:extLst>
        </xdr:cNvPr>
        <xdr:cNvSpPr txBox="1"/>
      </xdr:nvSpPr>
      <xdr:spPr>
        <a:xfrm rot="16200000">
          <a:off x="-154872" y="1145651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28022</xdr:colOff>
      <xdr:row>36</xdr:row>
      <xdr:rowOff>182671</xdr:rowOff>
    </xdr:from>
    <xdr:to>
      <xdr:col>2</xdr:col>
      <xdr:colOff>151725</xdr:colOff>
      <xdr:row>47</xdr:row>
      <xdr:rowOff>68122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CCD50052-14D1-4641-8F3E-994D31BB3B7C}"/>
            </a:ext>
          </a:extLst>
        </xdr:cNvPr>
        <xdr:cNvSpPr txBox="1"/>
      </xdr:nvSpPr>
      <xdr:spPr>
        <a:xfrm rot="16200000">
          <a:off x="-510077" y="928374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E1CEF93-B795-4919-9FA3-FEC79BC26857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DFA6DA15-72AD-4985-B0E8-423C02DFA730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9BABCD11-3588-4CDD-838E-A526D0EADAEA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BDC3AF3F-715D-44BA-A84A-B981E564AC08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14" name="ZoneTexte 13">
          <a:extLst>
            <a:ext uri="{FF2B5EF4-FFF2-40B4-BE49-F238E27FC236}">
              <a16:creationId xmlns:a16="http://schemas.microsoft.com/office/drawing/2014/main" id="{79458457-325D-49AC-8BCC-BCBD5599DD97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26</xdr:row>
      <xdr:rowOff>15251</xdr:rowOff>
    </xdr:from>
    <xdr:to>
      <xdr:col>2</xdr:col>
      <xdr:colOff>111332</xdr:colOff>
      <xdr:row>34</xdr:row>
      <xdr:rowOff>88624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295F0953-2184-42D4-94DC-BC9D691081A8}"/>
            </a:ext>
          </a:extLst>
        </xdr:cNvPr>
        <xdr:cNvSpPr txBox="1"/>
      </xdr:nvSpPr>
      <xdr:spPr>
        <a:xfrm rot="16200000">
          <a:off x="-191560" y="665325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64F82FFF-DD0E-4FBC-861F-FA338173556D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D0A3C8EC-A36B-4727-96EA-D48FF203D11B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88B7EA5D-2504-4B01-B7B5-492F5FCCEC3A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8B447BD8-746D-464F-A324-42DA51092EB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9059CE27-D4A5-47E0-A3C9-EB34E12755A6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423F02A8-9D74-48D7-830B-BF11CDCFD0C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04917022-5A66-44FA-9450-04135E162919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6519AF85-3A77-46EF-8683-5448F8162A8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EFCEF243-50F0-4BBE-A8E2-50B317140112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ADD33EDF-EAE7-4052-917E-947BB24CB844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D4468FB9-31FD-420D-8BAD-B032522CB824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FB940910-0471-4573-BA5A-F55E0DD43FAF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D7B0388E-137C-420B-9A31-9814E9E42BB4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B2E03888-201C-45D0-BE6C-8D51DAE27823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DE506DE4-6AFB-49DD-9EBF-D047C0A2C21F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7AAC2D41-77B2-4F17-886D-59F579F66E02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B349192B-CF8E-4167-ABA1-362F121D1BC2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8CF96EFD-2EF3-4DC4-97C8-BBFEC455A836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34" name="Rectangle : avec coins supérieurs arrondis 33">
          <a:extLst>
            <a:ext uri="{FF2B5EF4-FFF2-40B4-BE49-F238E27FC236}">
              <a16:creationId xmlns:a16="http://schemas.microsoft.com/office/drawing/2014/main" id="{5F639920-157C-4AFE-9CAC-DCEA479766EE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5" name="Rectangle : avec coins supérieurs arrondis 34">
          <a:extLst>
            <a:ext uri="{FF2B5EF4-FFF2-40B4-BE49-F238E27FC236}">
              <a16:creationId xmlns:a16="http://schemas.microsoft.com/office/drawing/2014/main" id="{AE15E9A4-D0D3-4012-A18D-168ABCBA5B66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6" name="Rectangle : avec coins supérieurs arrondis 35">
          <a:extLst>
            <a:ext uri="{FF2B5EF4-FFF2-40B4-BE49-F238E27FC236}">
              <a16:creationId xmlns:a16="http://schemas.microsoft.com/office/drawing/2014/main" id="{DD8B83D0-FE87-44E0-9C33-6CC467A7689E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7" name="Rectangle : avec coins supérieurs arrondis 36">
          <a:extLst>
            <a:ext uri="{FF2B5EF4-FFF2-40B4-BE49-F238E27FC236}">
              <a16:creationId xmlns:a16="http://schemas.microsoft.com/office/drawing/2014/main" id="{209F58EB-949B-4FAB-AC32-67AB21A8F137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8" name="Rectangle : avec coins supérieurs arrondis 37">
          <a:extLst>
            <a:ext uri="{FF2B5EF4-FFF2-40B4-BE49-F238E27FC236}">
              <a16:creationId xmlns:a16="http://schemas.microsoft.com/office/drawing/2014/main" id="{4C55F66F-44D2-42D9-A8AF-077EEE35BE00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9" name="Rectangle : avec coins supérieurs arrondis 38">
          <a:extLst>
            <a:ext uri="{FF2B5EF4-FFF2-40B4-BE49-F238E27FC236}">
              <a16:creationId xmlns:a16="http://schemas.microsoft.com/office/drawing/2014/main" id="{F6F937F0-23DE-4F23-AA9A-00B90F57662B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780AC1C2-FE8B-48AD-9366-A8BC03712FCD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355EA480-4F11-478C-84F9-2E8B2CF3B7AA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A9CF2881-C382-411C-BF62-FEEB7AE88457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3FBCEB35-12A3-4775-B42E-867C73797452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id="{B3AF3E11-8489-4F25-B2CB-928F02836753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id="{8F571620-0F94-4F63-A753-0A1E94E7D7F5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id="{FEACC66C-B390-4D3F-9716-340ECEE20B30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id="{C5AEA732-E1F8-4F23-B436-9CE5A9AAF9EC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id="{86466862-74C4-43C0-870D-9F06FCD47A40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id="{658CF7E1-FCDD-4B25-BF64-CF1206609B03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id="{C21AC447-4506-4E87-81E0-23C422F705A1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24</xdr:row>
      <xdr:rowOff>1819</xdr:rowOff>
    </xdr:from>
    <xdr:to>
      <xdr:col>24</xdr:col>
      <xdr:colOff>449406</xdr:colOff>
      <xdr:row>25</xdr:row>
      <xdr:rowOff>1821</xdr:rowOff>
    </xdr:to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id="{ABD32C8F-D742-4129-AB28-644B8BF6E0E5}"/>
            </a:ext>
          </a:extLst>
        </xdr:cNvPr>
        <xdr:cNvSpPr/>
      </xdr:nvSpPr>
      <xdr:spPr>
        <a:xfrm>
          <a:off x="15847729" y="5402494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25</xdr:row>
      <xdr:rowOff>4002</xdr:rowOff>
    </xdr:from>
    <xdr:to>
      <xdr:col>24</xdr:col>
      <xdr:colOff>448288</xdr:colOff>
      <xdr:row>26</xdr:row>
      <xdr:rowOff>4003</xdr:rowOff>
    </xdr:to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id="{351D6036-1244-42F9-AC9A-AA7F5A2561AD}"/>
            </a:ext>
          </a:extLst>
        </xdr:cNvPr>
        <xdr:cNvSpPr/>
      </xdr:nvSpPr>
      <xdr:spPr>
        <a:xfrm>
          <a:off x="15846611" y="562375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[0]!MACROFEVRIERSUPP01" textlink="">
      <xdr:nvSpPr>
        <xdr:cNvPr id="53" name="Rectangle 52">
          <a:extLst>
            <a:ext uri="{FF2B5EF4-FFF2-40B4-BE49-F238E27FC236}">
              <a16:creationId xmlns:a16="http://schemas.microsoft.com/office/drawing/2014/main" id="{44EEF6C7-04FE-4F4D-BB97-908B1C14C8DF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id="{21A41831-91F3-4A1D-BF78-0077FE1DB7E4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id="{82D6C245-E79F-439B-8898-9D4AF6262D52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56" name="Rectangle 55">
          <a:extLst>
            <a:ext uri="{FF2B5EF4-FFF2-40B4-BE49-F238E27FC236}">
              <a16:creationId xmlns:a16="http://schemas.microsoft.com/office/drawing/2014/main" id="{E4A73974-E77D-4FC0-90E5-D0598611BC66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57" name="Rectangle 56">
          <a:extLst>
            <a:ext uri="{FF2B5EF4-FFF2-40B4-BE49-F238E27FC236}">
              <a16:creationId xmlns:a16="http://schemas.microsoft.com/office/drawing/2014/main" id="{D47FDF57-40D2-4661-81D8-BED66CFF2DE0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58" name="Rectangle : avec coins supérieurs arrondis 57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F2C85B9-76A3-4B40-ADAB-AD350A83363C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47</xdr:row>
      <xdr:rowOff>129802</xdr:rowOff>
    </xdr:from>
    <xdr:to>
      <xdr:col>2</xdr:col>
      <xdr:colOff>160814</xdr:colOff>
      <xdr:row>55</xdr:row>
      <xdr:rowOff>142171</xdr:rowOff>
    </xdr:to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F5181390-A7F1-471B-8428-807560944ACA}"/>
            </a:ext>
          </a:extLst>
        </xdr:cNvPr>
        <xdr:cNvSpPr txBox="1"/>
      </xdr:nvSpPr>
      <xdr:spPr>
        <a:xfrm rot="16200000">
          <a:off x="-154872" y="1145651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28022</xdr:colOff>
      <xdr:row>36</xdr:row>
      <xdr:rowOff>182671</xdr:rowOff>
    </xdr:from>
    <xdr:to>
      <xdr:col>2</xdr:col>
      <xdr:colOff>151725</xdr:colOff>
      <xdr:row>47</xdr:row>
      <xdr:rowOff>68122</xdr:rowOff>
    </xdr:to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DB2ED207-7D9D-420E-9E57-D48ACE8BC510}"/>
            </a:ext>
          </a:extLst>
        </xdr:cNvPr>
        <xdr:cNvSpPr txBox="1"/>
      </xdr:nvSpPr>
      <xdr:spPr>
        <a:xfrm rot="16200000">
          <a:off x="-510077" y="928374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55C2EAAE-53B8-4FDF-AE91-67FC1C4B7C84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2" name="Rectangle 61">
          <a:extLst>
            <a:ext uri="{FF2B5EF4-FFF2-40B4-BE49-F238E27FC236}">
              <a16:creationId xmlns:a16="http://schemas.microsoft.com/office/drawing/2014/main" id="{A32035C3-C62A-4CAE-A264-E0EC320903E3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3" name="Rectangle 62">
          <a:extLst>
            <a:ext uri="{FF2B5EF4-FFF2-40B4-BE49-F238E27FC236}">
              <a16:creationId xmlns:a16="http://schemas.microsoft.com/office/drawing/2014/main" id="{E0E6759F-947A-498F-9A72-AA66FBEA104B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4" name="Rectangle 63">
          <a:extLst>
            <a:ext uri="{FF2B5EF4-FFF2-40B4-BE49-F238E27FC236}">
              <a16:creationId xmlns:a16="http://schemas.microsoft.com/office/drawing/2014/main" id="{863F75CD-F6F6-4996-B1EA-944D7084FCBF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65" name="ZoneTexte 64">
          <a:extLst>
            <a:ext uri="{FF2B5EF4-FFF2-40B4-BE49-F238E27FC236}">
              <a16:creationId xmlns:a16="http://schemas.microsoft.com/office/drawing/2014/main" id="{B9F7A401-D628-4FD4-83F0-4292D29D5D74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</a:t>
          </a:r>
        </a:p>
      </xdr:txBody>
    </xdr:sp>
    <xdr:clientData/>
  </xdr:twoCellAnchor>
  <xdr:twoCellAnchor>
    <xdr:from>
      <xdr:col>1</xdr:col>
      <xdr:colOff>74221</xdr:colOff>
      <xdr:row>26</xdr:row>
      <xdr:rowOff>15251</xdr:rowOff>
    </xdr:from>
    <xdr:to>
      <xdr:col>2</xdr:col>
      <xdr:colOff>111332</xdr:colOff>
      <xdr:row>34</xdr:row>
      <xdr:rowOff>88624</xdr:rowOff>
    </xdr:to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5B5D7F3A-6EA5-4A1D-9C62-8C2920A061B9}"/>
            </a:ext>
          </a:extLst>
        </xdr:cNvPr>
        <xdr:cNvSpPr txBox="1"/>
      </xdr:nvSpPr>
      <xdr:spPr>
        <a:xfrm rot="16200000">
          <a:off x="-191560" y="665325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7" name="Rectangle 66">
          <a:extLst>
            <a:ext uri="{FF2B5EF4-FFF2-40B4-BE49-F238E27FC236}">
              <a16:creationId xmlns:a16="http://schemas.microsoft.com/office/drawing/2014/main" id="{BAF40C40-4578-4CF0-8DE1-E5AFBA89E315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8" name="Rectangle 67">
          <a:extLst>
            <a:ext uri="{FF2B5EF4-FFF2-40B4-BE49-F238E27FC236}">
              <a16:creationId xmlns:a16="http://schemas.microsoft.com/office/drawing/2014/main" id="{877EB64D-4B9A-462F-9326-9B594391F41C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9" name="Rectangle 68">
          <a:extLst>
            <a:ext uri="{FF2B5EF4-FFF2-40B4-BE49-F238E27FC236}">
              <a16:creationId xmlns:a16="http://schemas.microsoft.com/office/drawing/2014/main" id="{A31DBAB2-6BF8-4E08-9C9B-3B5F212BB9A5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0" name="Rectangle 69">
          <a:extLst>
            <a:ext uri="{FF2B5EF4-FFF2-40B4-BE49-F238E27FC236}">
              <a16:creationId xmlns:a16="http://schemas.microsoft.com/office/drawing/2014/main" id="{7928B40C-5ABC-46DF-9926-143DFE25EE25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1" name="Rectangle 70">
          <a:extLst>
            <a:ext uri="{FF2B5EF4-FFF2-40B4-BE49-F238E27FC236}">
              <a16:creationId xmlns:a16="http://schemas.microsoft.com/office/drawing/2014/main" id="{8D6763BC-6A50-442D-BF57-45C464DD33AF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id="{8B4C1C15-E68E-42CD-9A15-DDF81777BEA1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3" name="Rectangle 72">
          <a:extLst>
            <a:ext uri="{FF2B5EF4-FFF2-40B4-BE49-F238E27FC236}">
              <a16:creationId xmlns:a16="http://schemas.microsoft.com/office/drawing/2014/main" id="{9E1ED70D-E298-4885-B349-CB772C646A55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4" name="Rectangle 73">
          <a:extLst>
            <a:ext uri="{FF2B5EF4-FFF2-40B4-BE49-F238E27FC236}">
              <a16:creationId xmlns:a16="http://schemas.microsoft.com/office/drawing/2014/main" id="{95AC3AF6-B3A0-4770-B2D2-75F6C3B07303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5" name="Rectangle 74">
          <a:extLst>
            <a:ext uri="{FF2B5EF4-FFF2-40B4-BE49-F238E27FC236}">
              <a16:creationId xmlns:a16="http://schemas.microsoft.com/office/drawing/2014/main" id="{845E0CFE-2204-4F87-899F-A8A0CF1A6B88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6" name="Rectangle 75">
          <a:extLst>
            <a:ext uri="{FF2B5EF4-FFF2-40B4-BE49-F238E27FC236}">
              <a16:creationId xmlns:a16="http://schemas.microsoft.com/office/drawing/2014/main" id="{C417AAFF-F926-484E-A86A-4691FEEEB24F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7E369CFC-FF6B-40C0-A420-8ED7B7589ED8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8" name="Rectangle 77">
          <a:extLst>
            <a:ext uri="{FF2B5EF4-FFF2-40B4-BE49-F238E27FC236}">
              <a16:creationId xmlns:a16="http://schemas.microsoft.com/office/drawing/2014/main" id="{E601BC39-EDEB-4712-90BE-9D3C3CBB5AF5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9" name="Rectangle 78">
          <a:extLst>
            <a:ext uri="{FF2B5EF4-FFF2-40B4-BE49-F238E27FC236}">
              <a16:creationId xmlns:a16="http://schemas.microsoft.com/office/drawing/2014/main" id="{FA842987-CC9C-4521-BDD4-151B9C0FA90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80" name="Rectangle : avec coins supérieurs arrondis 79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660B975-0FEA-44CE-876B-C3B870BC1081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81" name="Rectangle : avec coins supérieurs arrondis 80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0203FC2-819D-4D2A-8A65-7A27431150C6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82" name="Rectangle : avec coins supérieurs arrondis 8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EEE3E35-546F-455F-A528-4684FF2160DC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83" name="Rectangle : avec coins supérieurs arrondis 82">
          <a:extLst>
            <a:ext uri="{FF2B5EF4-FFF2-40B4-BE49-F238E27FC236}">
              <a16:creationId xmlns:a16="http://schemas.microsoft.com/office/drawing/2014/main" id="{174367A8-8386-4FC5-834B-F4D693222900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84" name="Rectangle : avec coins supérieurs arrondis 83">
          <a:extLst>
            <a:ext uri="{FF2B5EF4-FFF2-40B4-BE49-F238E27FC236}">
              <a16:creationId xmlns:a16="http://schemas.microsoft.com/office/drawing/2014/main" id="{742B0656-7204-49DE-A9C2-B7D3CF665B79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85" name="Rectangle : avec coins supérieurs arrondis 84">
          <a:extLst>
            <a:ext uri="{FF2B5EF4-FFF2-40B4-BE49-F238E27FC236}">
              <a16:creationId xmlns:a16="http://schemas.microsoft.com/office/drawing/2014/main" id="{42386AC5-3AF6-400A-8F20-22FC4F8DB30D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86" name="Rectangle : avec coins supérieurs arrondis 85">
          <a:extLst>
            <a:ext uri="{FF2B5EF4-FFF2-40B4-BE49-F238E27FC236}">
              <a16:creationId xmlns:a16="http://schemas.microsoft.com/office/drawing/2014/main" id="{6CE943F4-7193-4DC6-86E6-A548BD2344E5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87" name="Rectangle : avec coins supérieurs arrondis 86">
          <a:extLst>
            <a:ext uri="{FF2B5EF4-FFF2-40B4-BE49-F238E27FC236}">
              <a16:creationId xmlns:a16="http://schemas.microsoft.com/office/drawing/2014/main" id="{CDE32E37-6DAF-46BC-8C63-2D7705540CB6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88" name="Rectangle : avec coins supérieurs arrondis 87">
          <a:extLst>
            <a:ext uri="{FF2B5EF4-FFF2-40B4-BE49-F238E27FC236}">
              <a16:creationId xmlns:a16="http://schemas.microsoft.com/office/drawing/2014/main" id="{9BC0C529-8860-47E7-B7E3-1CD96F674E74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89" name="Rectangle : avec coins supérieurs arrondis 88">
          <a:extLst>
            <a:ext uri="{FF2B5EF4-FFF2-40B4-BE49-F238E27FC236}">
              <a16:creationId xmlns:a16="http://schemas.microsoft.com/office/drawing/2014/main" id="{35DAB1DD-E0AA-4488-88A6-5ADC0A33B3BE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90" name="Rectangle 89">
          <a:extLst>
            <a:ext uri="{FF2B5EF4-FFF2-40B4-BE49-F238E27FC236}">
              <a16:creationId xmlns:a16="http://schemas.microsoft.com/office/drawing/2014/main" id="{BAA96C60-881A-4BD2-9FB4-B97147F6FB41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91" name="Rectangle 90">
          <a:extLst>
            <a:ext uri="{FF2B5EF4-FFF2-40B4-BE49-F238E27FC236}">
              <a16:creationId xmlns:a16="http://schemas.microsoft.com/office/drawing/2014/main" id="{944096A0-A308-4708-9470-DFEDBFA661C3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[0]!REPORT07" textlink="">
      <xdr:nvSpPr>
        <xdr:cNvPr id="92" name="Rectangle 91">
          <a:extLst>
            <a:ext uri="{FF2B5EF4-FFF2-40B4-BE49-F238E27FC236}">
              <a16:creationId xmlns:a16="http://schemas.microsoft.com/office/drawing/2014/main" id="{C28095A4-BFF4-40B8-8028-40B10297B98F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[0]!REPORT07" textlink="">
      <xdr:nvSpPr>
        <xdr:cNvPr id="93" name="Rectangle 92">
          <a:extLst>
            <a:ext uri="{FF2B5EF4-FFF2-40B4-BE49-F238E27FC236}">
              <a16:creationId xmlns:a16="http://schemas.microsoft.com/office/drawing/2014/main" id="{F6FB78FA-DF44-4C38-AF52-B30506ABA755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94" name="Rectangle 93">
          <a:extLst>
            <a:ext uri="{FF2B5EF4-FFF2-40B4-BE49-F238E27FC236}">
              <a16:creationId xmlns:a16="http://schemas.microsoft.com/office/drawing/2014/main" id="{3359EE47-A027-4717-8FA9-74943D11E126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95" name="Rectangle 94">
          <a:extLst>
            <a:ext uri="{FF2B5EF4-FFF2-40B4-BE49-F238E27FC236}">
              <a16:creationId xmlns:a16="http://schemas.microsoft.com/office/drawing/2014/main" id="{F18FC0E2-F486-4EB3-A1FD-B37BEAD7BA65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96" name="Rectangle 95">
          <a:extLst>
            <a:ext uri="{FF2B5EF4-FFF2-40B4-BE49-F238E27FC236}">
              <a16:creationId xmlns:a16="http://schemas.microsoft.com/office/drawing/2014/main" id="{ECF07B81-2934-481A-B730-277DAB8B4B76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97" name="Rectangle 96">
          <a:extLst>
            <a:ext uri="{FF2B5EF4-FFF2-40B4-BE49-F238E27FC236}">
              <a16:creationId xmlns:a16="http://schemas.microsoft.com/office/drawing/2014/main" id="{1EE55251-185E-47EB-AEF4-B752ED1A7C0B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98" name="Rectangle 97">
          <a:extLst>
            <a:ext uri="{FF2B5EF4-FFF2-40B4-BE49-F238E27FC236}">
              <a16:creationId xmlns:a16="http://schemas.microsoft.com/office/drawing/2014/main" id="{B3F77886-DC31-4040-8972-2A6CEE7FD255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99" name="Rectangle 98">
          <a:extLst>
            <a:ext uri="{FF2B5EF4-FFF2-40B4-BE49-F238E27FC236}">
              <a16:creationId xmlns:a16="http://schemas.microsoft.com/office/drawing/2014/main" id="{5177F251-FBBE-4438-AD12-5A77B82429F9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100" name="Rectangle 99">
          <a:extLst>
            <a:ext uri="{FF2B5EF4-FFF2-40B4-BE49-F238E27FC236}">
              <a16:creationId xmlns:a16="http://schemas.microsoft.com/office/drawing/2014/main" id="{9EF5D222-7E43-4088-B927-13E5000D057F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24</xdr:row>
      <xdr:rowOff>1819</xdr:rowOff>
    </xdr:from>
    <xdr:to>
      <xdr:col>24</xdr:col>
      <xdr:colOff>449406</xdr:colOff>
      <xdr:row>25</xdr:row>
      <xdr:rowOff>1821</xdr:rowOff>
    </xdr:to>
    <xdr:sp macro="" textlink="">
      <xdr:nvSpPr>
        <xdr:cNvPr id="101" name="Rectangle 100">
          <a:extLst>
            <a:ext uri="{FF2B5EF4-FFF2-40B4-BE49-F238E27FC236}">
              <a16:creationId xmlns:a16="http://schemas.microsoft.com/office/drawing/2014/main" id="{1AA0DD9D-1C58-4369-AF29-15EC41A05367}"/>
            </a:ext>
          </a:extLst>
        </xdr:cNvPr>
        <xdr:cNvSpPr/>
      </xdr:nvSpPr>
      <xdr:spPr>
        <a:xfrm>
          <a:off x="15847729" y="5402494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25</xdr:row>
      <xdr:rowOff>4002</xdr:rowOff>
    </xdr:from>
    <xdr:to>
      <xdr:col>24</xdr:col>
      <xdr:colOff>448288</xdr:colOff>
      <xdr:row>26</xdr:row>
      <xdr:rowOff>4003</xdr:rowOff>
    </xdr:to>
    <xdr:sp macro="" textlink="">
      <xdr:nvSpPr>
        <xdr:cNvPr id="102" name="Rectangle 101">
          <a:extLst>
            <a:ext uri="{FF2B5EF4-FFF2-40B4-BE49-F238E27FC236}">
              <a16:creationId xmlns:a16="http://schemas.microsoft.com/office/drawing/2014/main" id="{EEFAD354-F54E-4EDD-94A2-3A209B5FAD53}"/>
            </a:ext>
          </a:extLst>
        </xdr:cNvPr>
        <xdr:cNvSpPr/>
      </xdr:nvSpPr>
      <xdr:spPr>
        <a:xfrm>
          <a:off x="15846611" y="562375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458137</xdr:colOff>
      <xdr:row>8</xdr:row>
      <xdr:rowOff>4503</xdr:rowOff>
    </xdr:from>
    <xdr:to>
      <xdr:col>25</xdr:col>
      <xdr:colOff>3035</xdr:colOff>
      <xdr:row>9</xdr:row>
      <xdr:rowOff>4504</xdr:rowOff>
    </xdr:to>
    <xdr:sp macro="" textlink="">
      <xdr:nvSpPr>
        <xdr:cNvPr id="103" name="Rectangle 102">
          <a:extLst>
            <a:ext uri="{FF2B5EF4-FFF2-40B4-BE49-F238E27FC236}">
              <a16:creationId xmlns:a16="http://schemas.microsoft.com/office/drawing/2014/main" id="{81B334D0-A71C-4753-8F57-5B3581C34B1E}"/>
            </a:ext>
          </a:extLst>
        </xdr:cNvPr>
        <xdr:cNvSpPr/>
      </xdr:nvSpPr>
      <xdr:spPr>
        <a:xfrm>
          <a:off x="16288687" y="189997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  </a:t>
          </a:r>
          <a:endParaRPr lang="fr-FR" sz="1100" b="1"/>
        </a:p>
      </xdr:txBody>
    </xdr:sp>
    <xdr:clientData/>
  </xdr:twoCellAnchor>
  <xdr:twoCellAnchor>
    <xdr:from>
      <xdr:col>24</xdr:col>
      <xdr:colOff>458047</xdr:colOff>
      <xdr:row>9</xdr:row>
      <xdr:rowOff>6508</xdr:rowOff>
    </xdr:from>
    <xdr:to>
      <xdr:col>25</xdr:col>
      <xdr:colOff>2945</xdr:colOff>
      <xdr:row>10</xdr:row>
      <xdr:rowOff>6509</xdr:rowOff>
    </xdr:to>
    <xdr:sp macro="" textlink="">
      <xdr:nvSpPr>
        <xdr:cNvPr id="104" name="Rectangle 103">
          <a:extLst>
            <a:ext uri="{FF2B5EF4-FFF2-40B4-BE49-F238E27FC236}">
              <a16:creationId xmlns:a16="http://schemas.microsoft.com/office/drawing/2014/main" id="{0A33F6FF-FA86-4435-8724-026D688C1F75}"/>
            </a:ext>
          </a:extLst>
        </xdr:cNvPr>
        <xdr:cNvSpPr/>
      </xdr:nvSpPr>
      <xdr:spPr>
        <a:xfrm>
          <a:off x="16288597" y="212105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454881</xdr:colOff>
      <xdr:row>10</xdr:row>
      <xdr:rowOff>11611</xdr:rowOff>
    </xdr:from>
    <xdr:to>
      <xdr:col>24</xdr:col>
      <xdr:colOff>884751</xdr:colOff>
      <xdr:row>11</xdr:row>
      <xdr:rowOff>11612</xdr:rowOff>
    </xdr:to>
    <xdr:sp macro="" textlink="">
      <xdr:nvSpPr>
        <xdr:cNvPr id="105" name="Rectangle 104">
          <a:extLst>
            <a:ext uri="{FF2B5EF4-FFF2-40B4-BE49-F238E27FC236}">
              <a16:creationId xmlns:a16="http://schemas.microsoft.com/office/drawing/2014/main" id="{720654F3-FCE3-4FD9-9AF6-DBC85FE6F2F2}"/>
            </a:ext>
          </a:extLst>
        </xdr:cNvPr>
        <xdr:cNvSpPr/>
      </xdr:nvSpPr>
      <xdr:spPr>
        <a:xfrm>
          <a:off x="16285431" y="2345236"/>
          <a:ext cx="429870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458009</xdr:colOff>
      <xdr:row>11</xdr:row>
      <xdr:rowOff>11185</xdr:rowOff>
    </xdr:from>
    <xdr:to>
      <xdr:col>25</xdr:col>
      <xdr:colOff>2907</xdr:colOff>
      <xdr:row>12</xdr:row>
      <xdr:rowOff>11185</xdr:rowOff>
    </xdr:to>
    <xdr:sp macro="" textlink="">
      <xdr:nvSpPr>
        <xdr:cNvPr id="106" name="Rectangle 105">
          <a:extLst>
            <a:ext uri="{FF2B5EF4-FFF2-40B4-BE49-F238E27FC236}">
              <a16:creationId xmlns:a16="http://schemas.microsoft.com/office/drawing/2014/main" id="{D67A9B6B-AE48-4292-BD34-42C6A76380D1}"/>
            </a:ext>
          </a:extLst>
        </xdr:cNvPr>
        <xdr:cNvSpPr/>
      </xdr:nvSpPr>
      <xdr:spPr>
        <a:xfrm>
          <a:off x="16288559" y="2563885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457582</xdr:colOff>
      <xdr:row>12</xdr:row>
      <xdr:rowOff>10758</xdr:rowOff>
    </xdr:from>
    <xdr:to>
      <xdr:col>25</xdr:col>
      <xdr:colOff>2480</xdr:colOff>
      <xdr:row>13</xdr:row>
      <xdr:rowOff>10759</xdr:rowOff>
    </xdr:to>
    <xdr:sp macro="" textlink="">
      <xdr:nvSpPr>
        <xdr:cNvPr id="107" name="Rectangle 106">
          <a:extLst>
            <a:ext uri="{FF2B5EF4-FFF2-40B4-BE49-F238E27FC236}">
              <a16:creationId xmlns:a16="http://schemas.microsoft.com/office/drawing/2014/main" id="{CAF7DD94-5FC2-46F6-83C4-1C9E46DE3760}"/>
            </a:ext>
          </a:extLst>
        </xdr:cNvPr>
        <xdr:cNvSpPr/>
      </xdr:nvSpPr>
      <xdr:spPr>
        <a:xfrm>
          <a:off x="16288132" y="278253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457156</xdr:colOff>
      <xdr:row>13</xdr:row>
      <xdr:rowOff>17440</xdr:rowOff>
    </xdr:from>
    <xdr:to>
      <xdr:col>25</xdr:col>
      <xdr:colOff>2054</xdr:colOff>
      <xdr:row>14</xdr:row>
      <xdr:rowOff>17440</xdr:rowOff>
    </xdr:to>
    <xdr:sp macro="" textlink="">
      <xdr:nvSpPr>
        <xdr:cNvPr id="108" name="Rectangle 107">
          <a:extLst>
            <a:ext uri="{FF2B5EF4-FFF2-40B4-BE49-F238E27FC236}">
              <a16:creationId xmlns:a16="http://schemas.microsoft.com/office/drawing/2014/main" id="{81E1EC0D-A9AC-4FEE-9FBB-A4939784363C}"/>
            </a:ext>
          </a:extLst>
        </xdr:cNvPr>
        <xdr:cNvSpPr/>
      </xdr:nvSpPr>
      <xdr:spPr>
        <a:xfrm>
          <a:off x="16287706" y="3008290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456730</xdr:colOff>
      <xdr:row>14</xdr:row>
      <xdr:rowOff>13459</xdr:rowOff>
    </xdr:from>
    <xdr:to>
      <xdr:col>25</xdr:col>
      <xdr:colOff>1628</xdr:colOff>
      <xdr:row>15</xdr:row>
      <xdr:rowOff>13460</xdr:rowOff>
    </xdr:to>
    <xdr:sp macro="" textlink="">
      <xdr:nvSpPr>
        <xdr:cNvPr id="109" name="Rectangle 108">
          <a:extLst>
            <a:ext uri="{FF2B5EF4-FFF2-40B4-BE49-F238E27FC236}">
              <a16:creationId xmlns:a16="http://schemas.microsoft.com/office/drawing/2014/main" id="{C845302D-D05B-4C26-8599-57D9B7D076D8}"/>
            </a:ext>
          </a:extLst>
        </xdr:cNvPr>
        <xdr:cNvSpPr/>
      </xdr:nvSpPr>
      <xdr:spPr>
        <a:xfrm>
          <a:off x="16287280" y="322338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459857</xdr:colOff>
      <xdr:row>15</xdr:row>
      <xdr:rowOff>9479</xdr:rowOff>
    </xdr:from>
    <xdr:to>
      <xdr:col>25</xdr:col>
      <xdr:colOff>4755</xdr:colOff>
      <xdr:row>16</xdr:row>
      <xdr:rowOff>9479</xdr:rowOff>
    </xdr:to>
    <xdr:sp macro="" textlink="">
      <xdr:nvSpPr>
        <xdr:cNvPr id="110" name="Rectangle 109">
          <a:extLst>
            <a:ext uri="{FF2B5EF4-FFF2-40B4-BE49-F238E27FC236}">
              <a16:creationId xmlns:a16="http://schemas.microsoft.com/office/drawing/2014/main" id="{FD2EDE46-E878-42D3-AC20-B87694376571}"/>
            </a:ext>
          </a:extLst>
        </xdr:cNvPr>
        <xdr:cNvSpPr/>
      </xdr:nvSpPr>
      <xdr:spPr>
        <a:xfrm>
          <a:off x="16290407" y="3438479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459431</xdr:colOff>
      <xdr:row>16</xdr:row>
      <xdr:rowOff>5498</xdr:rowOff>
    </xdr:from>
    <xdr:to>
      <xdr:col>25</xdr:col>
      <xdr:colOff>4329</xdr:colOff>
      <xdr:row>17</xdr:row>
      <xdr:rowOff>5499</xdr:rowOff>
    </xdr:to>
    <xdr:sp macro="" textlink="">
      <xdr:nvSpPr>
        <xdr:cNvPr id="111" name="Rectangle 110">
          <a:extLst>
            <a:ext uri="{FF2B5EF4-FFF2-40B4-BE49-F238E27FC236}">
              <a16:creationId xmlns:a16="http://schemas.microsoft.com/office/drawing/2014/main" id="{AAD0148D-84C1-4F9E-9CF6-3FD25F3C5C8E}"/>
            </a:ext>
          </a:extLst>
        </xdr:cNvPr>
        <xdr:cNvSpPr/>
      </xdr:nvSpPr>
      <xdr:spPr>
        <a:xfrm>
          <a:off x="16289981" y="365357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459004</xdr:colOff>
      <xdr:row>17</xdr:row>
      <xdr:rowOff>8626</xdr:rowOff>
    </xdr:from>
    <xdr:to>
      <xdr:col>25</xdr:col>
      <xdr:colOff>3902</xdr:colOff>
      <xdr:row>18</xdr:row>
      <xdr:rowOff>8626</xdr:rowOff>
    </xdr:to>
    <xdr:sp macro="" textlink="">
      <xdr:nvSpPr>
        <xdr:cNvPr id="112" name="Rectangle 111">
          <a:extLst>
            <a:ext uri="{FF2B5EF4-FFF2-40B4-BE49-F238E27FC236}">
              <a16:creationId xmlns:a16="http://schemas.microsoft.com/office/drawing/2014/main" id="{D40BC932-2F71-49D1-BFA0-8D8AEC103EA9}"/>
            </a:ext>
          </a:extLst>
        </xdr:cNvPr>
        <xdr:cNvSpPr/>
      </xdr:nvSpPr>
      <xdr:spPr>
        <a:xfrm>
          <a:off x="16289554" y="3875776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458577</xdr:colOff>
      <xdr:row>18</xdr:row>
      <xdr:rowOff>8199</xdr:rowOff>
    </xdr:from>
    <xdr:to>
      <xdr:col>25</xdr:col>
      <xdr:colOff>3475</xdr:colOff>
      <xdr:row>19</xdr:row>
      <xdr:rowOff>8200</xdr:rowOff>
    </xdr:to>
    <xdr:sp macro="" textlink="">
      <xdr:nvSpPr>
        <xdr:cNvPr id="113" name="Rectangle 112">
          <a:extLst>
            <a:ext uri="{FF2B5EF4-FFF2-40B4-BE49-F238E27FC236}">
              <a16:creationId xmlns:a16="http://schemas.microsoft.com/office/drawing/2014/main" id="{2FA50D65-0A78-464E-8E39-2F565BFAF58C}"/>
            </a:ext>
          </a:extLst>
        </xdr:cNvPr>
        <xdr:cNvSpPr/>
      </xdr:nvSpPr>
      <xdr:spPr>
        <a:xfrm>
          <a:off x="16289127" y="409442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459831</xdr:colOff>
      <xdr:row>19</xdr:row>
      <xdr:rowOff>11327</xdr:rowOff>
    </xdr:from>
    <xdr:to>
      <xdr:col>25</xdr:col>
      <xdr:colOff>2620</xdr:colOff>
      <xdr:row>20</xdr:row>
      <xdr:rowOff>11327</xdr:rowOff>
    </xdr:to>
    <xdr:sp macro="" textlink="">
      <xdr:nvSpPr>
        <xdr:cNvPr id="114" name="Rectangle 113">
          <a:extLst>
            <a:ext uri="{FF2B5EF4-FFF2-40B4-BE49-F238E27FC236}">
              <a16:creationId xmlns:a16="http://schemas.microsoft.com/office/drawing/2014/main" id="{1C638B30-A886-4AB6-B0FC-AD831BA94344}"/>
            </a:ext>
          </a:extLst>
        </xdr:cNvPr>
        <xdr:cNvSpPr/>
      </xdr:nvSpPr>
      <xdr:spPr>
        <a:xfrm>
          <a:off x="16290381" y="4316627"/>
          <a:ext cx="428614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458701</xdr:colOff>
      <xdr:row>20</xdr:row>
      <xdr:rowOff>3245</xdr:rowOff>
    </xdr:from>
    <xdr:to>
      <xdr:col>25</xdr:col>
      <xdr:colOff>3247</xdr:colOff>
      <xdr:row>21</xdr:row>
      <xdr:rowOff>3246</xdr:rowOff>
    </xdr:to>
    <xdr:sp macro="" textlink="">
      <xdr:nvSpPr>
        <xdr:cNvPr id="115" name="Rectangle 114">
          <a:extLst>
            <a:ext uri="{FF2B5EF4-FFF2-40B4-BE49-F238E27FC236}">
              <a16:creationId xmlns:a16="http://schemas.microsoft.com/office/drawing/2014/main" id="{F47B9271-3062-4010-95C1-4D0E6C64C73E}"/>
            </a:ext>
          </a:extLst>
        </xdr:cNvPr>
        <xdr:cNvSpPr/>
      </xdr:nvSpPr>
      <xdr:spPr>
        <a:xfrm>
          <a:off x="16289251" y="4527620"/>
          <a:ext cx="430371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459329</xdr:colOff>
      <xdr:row>21</xdr:row>
      <xdr:rowOff>1257</xdr:rowOff>
    </xdr:from>
    <xdr:to>
      <xdr:col>25</xdr:col>
      <xdr:colOff>3875</xdr:colOff>
      <xdr:row>22</xdr:row>
      <xdr:rowOff>1257</xdr:rowOff>
    </xdr:to>
    <xdr:sp macro="" textlink="">
      <xdr:nvSpPr>
        <xdr:cNvPr id="116" name="Rectangle 115">
          <a:extLst>
            <a:ext uri="{FF2B5EF4-FFF2-40B4-BE49-F238E27FC236}">
              <a16:creationId xmlns:a16="http://schemas.microsoft.com/office/drawing/2014/main" id="{ECD06F45-D0EA-46CD-A2A9-8B656F0271FD}"/>
            </a:ext>
          </a:extLst>
        </xdr:cNvPr>
        <xdr:cNvSpPr/>
      </xdr:nvSpPr>
      <xdr:spPr>
        <a:xfrm>
          <a:off x="16289879" y="474470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459957</xdr:colOff>
      <xdr:row>21</xdr:row>
      <xdr:rowOff>205992</xdr:rowOff>
    </xdr:from>
    <xdr:to>
      <xdr:col>25</xdr:col>
      <xdr:colOff>4503</xdr:colOff>
      <xdr:row>22</xdr:row>
      <xdr:rowOff>205992</xdr:rowOff>
    </xdr:to>
    <xdr:sp macro="" textlink="">
      <xdr:nvSpPr>
        <xdr:cNvPr id="117" name="Rectangle 116">
          <a:extLst>
            <a:ext uri="{FF2B5EF4-FFF2-40B4-BE49-F238E27FC236}">
              <a16:creationId xmlns:a16="http://schemas.microsoft.com/office/drawing/2014/main" id="{4CBD4AFD-0C6F-4571-B70D-288690E8D170}"/>
            </a:ext>
          </a:extLst>
        </xdr:cNvPr>
        <xdr:cNvSpPr/>
      </xdr:nvSpPr>
      <xdr:spPr>
        <a:xfrm>
          <a:off x="16290507" y="4949442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457968</xdr:colOff>
      <xdr:row>22</xdr:row>
      <xdr:rowOff>206620</xdr:rowOff>
    </xdr:from>
    <xdr:to>
      <xdr:col>25</xdr:col>
      <xdr:colOff>2514</xdr:colOff>
      <xdr:row>23</xdr:row>
      <xdr:rowOff>206620</xdr:rowOff>
    </xdr:to>
    <xdr:sp macro="" textlink="">
      <xdr:nvSpPr>
        <xdr:cNvPr id="118" name="Rectangle 117">
          <a:extLst>
            <a:ext uri="{FF2B5EF4-FFF2-40B4-BE49-F238E27FC236}">
              <a16:creationId xmlns:a16="http://schemas.microsoft.com/office/drawing/2014/main" id="{272376A5-A4F0-4649-AEFC-85C0E285316B}"/>
            </a:ext>
          </a:extLst>
        </xdr:cNvPr>
        <xdr:cNvSpPr/>
      </xdr:nvSpPr>
      <xdr:spPr>
        <a:xfrm>
          <a:off x="16288518" y="5169145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455980</xdr:colOff>
      <xdr:row>23</xdr:row>
      <xdr:rowOff>207247</xdr:rowOff>
    </xdr:from>
    <xdr:to>
      <xdr:col>25</xdr:col>
      <xdr:colOff>526</xdr:colOff>
      <xdr:row>24</xdr:row>
      <xdr:rowOff>207247</xdr:rowOff>
    </xdr:to>
    <xdr:sp macro="" textlink="">
      <xdr:nvSpPr>
        <xdr:cNvPr id="119" name="Rectangle 118">
          <a:extLst>
            <a:ext uri="{FF2B5EF4-FFF2-40B4-BE49-F238E27FC236}">
              <a16:creationId xmlns:a16="http://schemas.microsoft.com/office/drawing/2014/main" id="{1E5DC124-EEBB-4AA2-AAB7-0A4511177891}"/>
            </a:ext>
          </a:extLst>
        </xdr:cNvPr>
        <xdr:cNvSpPr/>
      </xdr:nvSpPr>
      <xdr:spPr>
        <a:xfrm>
          <a:off x="16286530" y="538884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456608</xdr:colOff>
      <xdr:row>24</xdr:row>
      <xdr:rowOff>210490</xdr:rowOff>
    </xdr:from>
    <xdr:to>
      <xdr:col>25</xdr:col>
      <xdr:colOff>1154</xdr:colOff>
      <xdr:row>26</xdr:row>
      <xdr:rowOff>5232</xdr:rowOff>
    </xdr:to>
    <xdr:sp macro="" textlink="">
      <xdr:nvSpPr>
        <xdr:cNvPr id="120" name="Rectangle 119">
          <a:extLst>
            <a:ext uri="{FF2B5EF4-FFF2-40B4-BE49-F238E27FC236}">
              <a16:creationId xmlns:a16="http://schemas.microsoft.com/office/drawing/2014/main" id="{BF94F54C-66C4-4EE8-AB93-BDE0A81B1A8F}"/>
            </a:ext>
          </a:extLst>
        </xdr:cNvPr>
        <xdr:cNvSpPr/>
      </xdr:nvSpPr>
      <xdr:spPr>
        <a:xfrm>
          <a:off x="16287158" y="5611165"/>
          <a:ext cx="430371" cy="232892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 editAs="oneCell">
    <xdr:from>
      <xdr:col>24</xdr:col>
      <xdr:colOff>558044</xdr:colOff>
      <xdr:row>9</xdr:row>
      <xdr:rowOff>9687</xdr:rowOff>
    </xdr:from>
    <xdr:to>
      <xdr:col>24</xdr:col>
      <xdr:colOff>768598</xdr:colOff>
      <xdr:row>10</xdr:row>
      <xdr:rowOff>812</xdr:rowOff>
    </xdr:to>
    <xdr:pic>
      <xdr:nvPicPr>
        <xdr:cNvPr id="121" name="Graphique 120" descr="Ligne fléchée : pivoter à gauche">
          <a:extLst>
            <a:ext uri="{FF2B5EF4-FFF2-40B4-BE49-F238E27FC236}">
              <a16:creationId xmlns:a16="http://schemas.microsoft.com/office/drawing/2014/main" id="{9173FAC0-DE31-40BD-A47F-5B94D9B44B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8594" y="2124237"/>
          <a:ext cx="210554" cy="210200"/>
        </a:xfrm>
        <a:prstGeom prst="rect">
          <a:avLst/>
        </a:prstGeom>
      </xdr:spPr>
    </xdr:pic>
    <xdr:clientData/>
  </xdr:twoCellAnchor>
  <xdr:twoCellAnchor editAs="oneCell">
    <xdr:from>
      <xdr:col>24</xdr:col>
      <xdr:colOff>555386</xdr:colOff>
      <xdr:row>10</xdr:row>
      <xdr:rowOff>18104</xdr:rowOff>
    </xdr:from>
    <xdr:to>
      <xdr:col>24</xdr:col>
      <xdr:colOff>765940</xdr:colOff>
      <xdr:row>11</xdr:row>
      <xdr:rowOff>8078</xdr:rowOff>
    </xdr:to>
    <xdr:pic>
      <xdr:nvPicPr>
        <xdr:cNvPr id="122" name="Graphique 121" descr="Ligne fléchée : pivoter à gauche">
          <a:extLst>
            <a:ext uri="{FF2B5EF4-FFF2-40B4-BE49-F238E27FC236}">
              <a16:creationId xmlns:a16="http://schemas.microsoft.com/office/drawing/2014/main" id="{AA08EC38-ABD5-419A-A778-DEE06143DC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5936" y="235172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541653</xdr:colOff>
      <xdr:row>11</xdr:row>
      <xdr:rowOff>19832</xdr:rowOff>
    </xdr:from>
    <xdr:to>
      <xdr:col>24</xdr:col>
      <xdr:colOff>747605</xdr:colOff>
      <xdr:row>12</xdr:row>
      <xdr:rowOff>9807</xdr:rowOff>
    </xdr:to>
    <xdr:pic>
      <xdr:nvPicPr>
        <xdr:cNvPr id="123" name="Graphique 122" descr="Ligne fléchée : pivoter à gauche">
          <a:extLst>
            <a:ext uri="{FF2B5EF4-FFF2-40B4-BE49-F238E27FC236}">
              <a16:creationId xmlns:a16="http://schemas.microsoft.com/office/drawing/2014/main" id="{9307F984-999B-4801-8C00-A704DD4895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2203" y="2572532"/>
          <a:ext cx="205952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534393</xdr:colOff>
      <xdr:row>12</xdr:row>
      <xdr:rowOff>27099</xdr:rowOff>
    </xdr:from>
    <xdr:to>
      <xdr:col>24</xdr:col>
      <xdr:colOff>744947</xdr:colOff>
      <xdr:row>13</xdr:row>
      <xdr:rowOff>17074</xdr:rowOff>
    </xdr:to>
    <xdr:pic macro="[0]!REPORT02">
      <xdr:nvPicPr>
        <xdr:cNvPr id="124" name="Graphique 123" descr="Ligne fléchée : pivoter à gauche">
          <a:extLst>
            <a:ext uri="{FF2B5EF4-FFF2-40B4-BE49-F238E27FC236}">
              <a16:creationId xmlns:a16="http://schemas.microsoft.com/office/drawing/2014/main" id="{4D309901-670F-4C81-9105-B09B88DCCD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64943" y="2798874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548348</xdr:colOff>
      <xdr:row>13</xdr:row>
      <xdr:rowOff>18903</xdr:rowOff>
    </xdr:from>
    <xdr:to>
      <xdr:col>24</xdr:col>
      <xdr:colOff>757536</xdr:colOff>
      <xdr:row>14</xdr:row>
      <xdr:rowOff>8878</xdr:rowOff>
    </xdr:to>
    <xdr:pic>
      <xdr:nvPicPr>
        <xdr:cNvPr id="125" name="Graphique 124" descr="Ligne fléchée : pivoter à gauche">
          <a:extLst>
            <a:ext uri="{FF2B5EF4-FFF2-40B4-BE49-F238E27FC236}">
              <a16:creationId xmlns:a16="http://schemas.microsoft.com/office/drawing/2014/main" id="{CFDE9001-192C-45C4-A627-3F34C49440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8898" y="3009753"/>
          <a:ext cx="209188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549861</xdr:colOff>
      <xdr:row>14</xdr:row>
      <xdr:rowOff>20632</xdr:rowOff>
    </xdr:from>
    <xdr:to>
      <xdr:col>24</xdr:col>
      <xdr:colOff>760415</xdr:colOff>
      <xdr:row>15</xdr:row>
      <xdr:rowOff>10607</xdr:rowOff>
    </xdr:to>
    <xdr:pic>
      <xdr:nvPicPr>
        <xdr:cNvPr id="126" name="Graphique 125" descr="Ligne fléchée : pivoter à gauche">
          <a:extLst>
            <a:ext uri="{FF2B5EF4-FFF2-40B4-BE49-F238E27FC236}">
              <a16:creationId xmlns:a16="http://schemas.microsoft.com/office/drawing/2014/main" id="{DA3D2FAD-0179-4046-B8C2-46BC42943F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0411" y="3230557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541666</xdr:colOff>
      <xdr:row>15</xdr:row>
      <xdr:rowOff>27899</xdr:rowOff>
    </xdr:from>
    <xdr:to>
      <xdr:col>24</xdr:col>
      <xdr:colOff>752220</xdr:colOff>
      <xdr:row>16</xdr:row>
      <xdr:rowOff>17873</xdr:rowOff>
    </xdr:to>
    <xdr:pic macro="[0]!REPORT07">
      <xdr:nvPicPr>
        <xdr:cNvPr id="127" name="Graphique 126" descr="Ligne fléchée : pivoter à gauche">
          <a:extLst>
            <a:ext uri="{FF2B5EF4-FFF2-40B4-BE49-F238E27FC236}">
              <a16:creationId xmlns:a16="http://schemas.microsoft.com/office/drawing/2014/main" id="{FE6A6AD3-6229-4E41-B81C-F1A04CF7F2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2216" y="345689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555621</xdr:colOff>
      <xdr:row>16</xdr:row>
      <xdr:rowOff>25241</xdr:rowOff>
    </xdr:from>
    <xdr:to>
      <xdr:col>24</xdr:col>
      <xdr:colOff>766175</xdr:colOff>
      <xdr:row>17</xdr:row>
      <xdr:rowOff>15216</xdr:rowOff>
    </xdr:to>
    <xdr:pic>
      <xdr:nvPicPr>
        <xdr:cNvPr id="128" name="Graphique 127" descr="Ligne fléchée : pivoter à gauche">
          <a:extLst>
            <a:ext uri="{FF2B5EF4-FFF2-40B4-BE49-F238E27FC236}">
              <a16:creationId xmlns:a16="http://schemas.microsoft.com/office/drawing/2014/main" id="{368B9042-4346-4F9C-96C2-7E1452B55A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6171" y="367331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547425</xdr:colOff>
      <xdr:row>17</xdr:row>
      <xdr:rowOff>28121</xdr:rowOff>
    </xdr:from>
    <xdr:to>
      <xdr:col>24</xdr:col>
      <xdr:colOff>757979</xdr:colOff>
      <xdr:row>18</xdr:row>
      <xdr:rowOff>18095</xdr:rowOff>
    </xdr:to>
    <xdr:pic>
      <xdr:nvPicPr>
        <xdr:cNvPr id="129" name="Graphique 128" descr="Ligne fléchée : pivoter à gauche">
          <a:extLst>
            <a:ext uri="{FF2B5EF4-FFF2-40B4-BE49-F238E27FC236}">
              <a16:creationId xmlns:a16="http://schemas.microsoft.com/office/drawing/2014/main" id="{97735D4B-2477-4979-96DC-06D1117207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7975" y="3895271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539229</xdr:colOff>
      <xdr:row>18</xdr:row>
      <xdr:rowOff>25463</xdr:rowOff>
    </xdr:from>
    <xdr:to>
      <xdr:col>24</xdr:col>
      <xdr:colOff>749783</xdr:colOff>
      <xdr:row>19</xdr:row>
      <xdr:rowOff>15437</xdr:rowOff>
    </xdr:to>
    <xdr:pic>
      <xdr:nvPicPr>
        <xdr:cNvPr id="130" name="Graphique 129" descr="Ligne fléchée : pivoter à gauche">
          <a:extLst>
            <a:ext uri="{FF2B5EF4-FFF2-40B4-BE49-F238E27FC236}">
              <a16:creationId xmlns:a16="http://schemas.microsoft.com/office/drawing/2014/main" id="{48CBB045-2FE3-4475-A2EB-83A74392DC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69779" y="411168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558723</xdr:colOff>
      <xdr:row>19</xdr:row>
      <xdr:rowOff>33879</xdr:rowOff>
    </xdr:from>
    <xdr:to>
      <xdr:col>24</xdr:col>
      <xdr:colOff>769277</xdr:colOff>
      <xdr:row>20</xdr:row>
      <xdr:rowOff>23854</xdr:rowOff>
    </xdr:to>
    <xdr:pic>
      <xdr:nvPicPr>
        <xdr:cNvPr id="131" name="Graphique 130" descr="Ligne fléchée : pivoter à gauche">
          <a:extLst>
            <a:ext uri="{FF2B5EF4-FFF2-40B4-BE49-F238E27FC236}">
              <a16:creationId xmlns:a16="http://schemas.microsoft.com/office/drawing/2014/main" id="{FC6482EB-719F-49DB-AA3C-AE11CB02AE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89273" y="4339179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544989</xdr:colOff>
      <xdr:row>20</xdr:row>
      <xdr:rowOff>3533</xdr:rowOff>
    </xdr:from>
    <xdr:to>
      <xdr:col>24</xdr:col>
      <xdr:colOff>755543</xdr:colOff>
      <xdr:row>20</xdr:row>
      <xdr:rowOff>205494</xdr:rowOff>
    </xdr:to>
    <xdr:pic>
      <xdr:nvPicPr>
        <xdr:cNvPr id="132" name="Graphique 131" descr="Ligne fléchée : pivoter à gauche">
          <a:extLst>
            <a:ext uri="{FF2B5EF4-FFF2-40B4-BE49-F238E27FC236}">
              <a16:creationId xmlns:a16="http://schemas.microsoft.com/office/drawing/2014/main" id="{8A388899-E0AC-4B48-A19C-C7B78E4F9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5539" y="4527908"/>
          <a:ext cx="210554" cy="211486"/>
        </a:xfrm>
        <a:prstGeom prst="rect">
          <a:avLst/>
        </a:prstGeom>
      </xdr:spPr>
    </xdr:pic>
    <xdr:clientData/>
  </xdr:twoCellAnchor>
  <xdr:twoCellAnchor editAs="oneCell">
    <xdr:from>
      <xdr:col>24</xdr:col>
      <xdr:colOff>542331</xdr:colOff>
      <xdr:row>20</xdr:row>
      <xdr:rowOff>216848</xdr:rowOff>
    </xdr:from>
    <xdr:to>
      <xdr:col>24</xdr:col>
      <xdr:colOff>752885</xdr:colOff>
      <xdr:row>21</xdr:row>
      <xdr:rowOff>206822</xdr:rowOff>
    </xdr:to>
    <xdr:pic>
      <xdr:nvPicPr>
        <xdr:cNvPr id="133" name="Graphique 132" descr="Ligne fléchée : pivoter à gauche">
          <a:extLst>
            <a:ext uri="{FF2B5EF4-FFF2-40B4-BE49-F238E27FC236}">
              <a16:creationId xmlns:a16="http://schemas.microsoft.com/office/drawing/2014/main" id="{C7C776F9-AC36-4B32-8A1D-CE9DC012E9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2881" y="4741223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534135</xdr:colOff>
      <xdr:row>21</xdr:row>
      <xdr:rowOff>186502</xdr:rowOff>
    </xdr:from>
    <xdr:to>
      <xdr:col>24</xdr:col>
      <xdr:colOff>744689</xdr:colOff>
      <xdr:row>22</xdr:row>
      <xdr:rowOff>176476</xdr:rowOff>
    </xdr:to>
    <xdr:pic>
      <xdr:nvPicPr>
        <xdr:cNvPr id="134" name="Graphique 133" descr="Ligne fléchée : pivoter à gauche">
          <a:extLst>
            <a:ext uri="{FF2B5EF4-FFF2-40B4-BE49-F238E27FC236}">
              <a16:creationId xmlns:a16="http://schemas.microsoft.com/office/drawing/2014/main" id="{388DE788-FE66-421A-9127-BE61FE4461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64685" y="4929952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542552</xdr:colOff>
      <xdr:row>22</xdr:row>
      <xdr:rowOff>200456</xdr:rowOff>
    </xdr:from>
    <xdr:to>
      <xdr:col>24</xdr:col>
      <xdr:colOff>753106</xdr:colOff>
      <xdr:row>23</xdr:row>
      <xdr:rowOff>190431</xdr:rowOff>
    </xdr:to>
    <xdr:pic>
      <xdr:nvPicPr>
        <xdr:cNvPr id="135" name="Graphique 134" descr="Ligne fléchée : pivoter à gauche">
          <a:extLst>
            <a:ext uri="{FF2B5EF4-FFF2-40B4-BE49-F238E27FC236}">
              <a16:creationId xmlns:a16="http://schemas.microsoft.com/office/drawing/2014/main" id="{FB0C7B70-FB38-4C5B-B951-839DEF9E58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3102" y="5162981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528819</xdr:colOff>
      <xdr:row>23</xdr:row>
      <xdr:rowOff>197798</xdr:rowOff>
    </xdr:from>
    <xdr:to>
      <xdr:col>24</xdr:col>
      <xdr:colOff>739373</xdr:colOff>
      <xdr:row>24</xdr:row>
      <xdr:rowOff>187772</xdr:rowOff>
    </xdr:to>
    <xdr:pic>
      <xdr:nvPicPr>
        <xdr:cNvPr id="136" name="Graphique 135" descr="Ligne fléchée : pivoter à gauche">
          <a:extLst>
            <a:ext uri="{FF2B5EF4-FFF2-40B4-BE49-F238E27FC236}">
              <a16:creationId xmlns:a16="http://schemas.microsoft.com/office/drawing/2014/main" id="{AAD4089A-110D-4F44-AA4B-259102BBFC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59369" y="537939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542774</xdr:colOff>
      <xdr:row>24</xdr:row>
      <xdr:rowOff>217291</xdr:rowOff>
    </xdr:from>
    <xdr:to>
      <xdr:col>24</xdr:col>
      <xdr:colOff>753328</xdr:colOff>
      <xdr:row>25</xdr:row>
      <xdr:rowOff>207266</xdr:rowOff>
    </xdr:to>
    <xdr:pic>
      <xdr:nvPicPr>
        <xdr:cNvPr id="137" name="Graphique 136" descr="Ligne fléchée : pivoter à gauche">
          <a:extLst>
            <a:ext uri="{FF2B5EF4-FFF2-40B4-BE49-F238E27FC236}">
              <a16:creationId xmlns:a16="http://schemas.microsoft.com/office/drawing/2014/main" id="{E28838FD-245A-4696-8647-3B15B8F1C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3324" y="561796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547040</xdr:colOff>
      <xdr:row>8</xdr:row>
      <xdr:rowOff>14074</xdr:rowOff>
    </xdr:from>
    <xdr:to>
      <xdr:col>24</xdr:col>
      <xdr:colOff>757594</xdr:colOff>
      <xdr:row>9</xdr:row>
      <xdr:rowOff>5200</xdr:rowOff>
    </xdr:to>
    <xdr:pic macro="[0]!REPORT01">
      <xdr:nvPicPr>
        <xdr:cNvPr id="138" name="Graphique 137" descr="Ligne fléchée : pivoter à gauche">
          <a:extLst>
            <a:ext uri="{FF2B5EF4-FFF2-40B4-BE49-F238E27FC236}">
              <a16:creationId xmlns:a16="http://schemas.microsoft.com/office/drawing/2014/main" id="{1E281BD1-FB57-4C15-8865-C8971DBCBB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377590" y="1909549"/>
          <a:ext cx="210554" cy="21020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A6185D8F-D249-49A6-A934-C5B2D3A1A3B7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3CCB1E93-E8AA-4968-9A29-F63778953488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2A9B1DBB-6AA5-40C7-ADA9-DE2AA314E803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EFFE3A2F-E993-45FB-A672-302AFA3FCB61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F1DBCD94-7C8E-43A6-8B55-CEB23B92633B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7" name="Rectangle : avec coins supérieurs arrondis 6">
          <a:extLst>
            <a:ext uri="{FF2B5EF4-FFF2-40B4-BE49-F238E27FC236}">
              <a16:creationId xmlns:a16="http://schemas.microsoft.com/office/drawing/2014/main" id="{4DB6DDF0-82EF-4637-926E-33AA5C95F4EE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47</xdr:row>
      <xdr:rowOff>129802</xdr:rowOff>
    </xdr:from>
    <xdr:to>
      <xdr:col>2</xdr:col>
      <xdr:colOff>160814</xdr:colOff>
      <xdr:row>55</xdr:row>
      <xdr:rowOff>142171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2A7CE74F-92CA-48EB-99EA-CF7F89B7380B}"/>
            </a:ext>
          </a:extLst>
        </xdr:cNvPr>
        <xdr:cNvSpPr txBox="1"/>
      </xdr:nvSpPr>
      <xdr:spPr>
        <a:xfrm rot="16200000">
          <a:off x="-154872" y="1145651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28022</xdr:colOff>
      <xdr:row>36</xdr:row>
      <xdr:rowOff>182671</xdr:rowOff>
    </xdr:from>
    <xdr:to>
      <xdr:col>2</xdr:col>
      <xdr:colOff>151725</xdr:colOff>
      <xdr:row>47</xdr:row>
      <xdr:rowOff>68122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7986E0FF-B558-4E4B-89AD-C610A39DC475}"/>
            </a:ext>
          </a:extLst>
        </xdr:cNvPr>
        <xdr:cNvSpPr txBox="1"/>
      </xdr:nvSpPr>
      <xdr:spPr>
        <a:xfrm rot="16200000">
          <a:off x="-510077" y="928374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E827BBB0-33F6-497E-B650-E45CF6B8697F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BE4EB8EC-1567-43B0-94CB-E8B7A59FDDE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7BCDF697-B97B-4D2F-B98F-30AA7D6B40EA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6C50EB6B-01BF-4603-9A84-02B4DE30575A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14" name="ZoneTexte 13">
          <a:extLst>
            <a:ext uri="{FF2B5EF4-FFF2-40B4-BE49-F238E27FC236}">
              <a16:creationId xmlns:a16="http://schemas.microsoft.com/office/drawing/2014/main" id="{96097D93-B470-436C-9237-97C0AFDD13A3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26</xdr:row>
      <xdr:rowOff>15251</xdr:rowOff>
    </xdr:from>
    <xdr:to>
      <xdr:col>2</xdr:col>
      <xdr:colOff>111332</xdr:colOff>
      <xdr:row>34</xdr:row>
      <xdr:rowOff>88624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FD6C9918-8FF0-4F1C-9808-32A3324EC6D1}"/>
            </a:ext>
          </a:extLst>
        </xdr:cNvPr>
        <xdr:cNvSpPr txBox="1"/>
      </xdr:nvSpPr>
      <xdr:spPr>
        <a:xfrm rot="16200000">
          <a:off x="-191560" y="665325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ECC17FDA-C1E1-4261-9815-783632D96380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2AA89B33-5D45-4C16-B25C-C9DB3779984A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81DC54B4-328A-4D6F-9ED0-B856D3E4C9C0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C6E1A670-6900-4D06-AABE-36FCED192BC4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B6A067AF-2B57-4506-8DD0-611DC4C5452F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A1AEE21E-35EC-41BB-9C81-C9DC6FF49DF5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46B8481C-A1E0-4BF8-AB11-FF2BA184EF09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CB238517-1E9A-4631-BE6B-DA961DAF69CC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8AB4F00B-A1B4-436D-B846-9F1845A3C710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7AC1EBDF-8F96-4D93-8DC4-318E261E6D20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1633BB4A-83D5-49B2-AACD-83CA0D901C3D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7B6311BD-2E57-416B-BB02-98DC6F8D7AAD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E016C4DD-C118-46B4-9B25-DCCB9A5E00A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8AB59949-1EC5-4CAE-9153-5EDAC52D6D07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EABD77AC-C8CA-48E6-85AB-0638D5322BBA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F399B3BA-D900-4584-84D8-F71E88DC1338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277AE03F-30A4-4322-B126-DDD7FC98300E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D84DC451-1B03-440C-A76A-183C74F88CA7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34" name="Rectangle : avec coins supérieurs arrondis 33">
          <a:extLst>
            <a:ext uri="{FF2B5EF4-FFF2-40B4-BE49-F238E27FC236}">
              <a16:creationId xmlns:a16="http://schemas.microsoft.com/office/drawing/2014/main" id="{C39F705B-94BD-4AB4-8BC5-E0019FFFC150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5" name="Rectangle : avec coins supérieurs arrondis 34">
          <a:extLst>
            <a:ext uri="{FF2B5EF4-FFF2-40B4-BE49-F238E27FC236}">
              <a16:creationId xmlns:a16="http://schemas.microsoft.com/office/drawing/2014/main" id="{9A8E2155-802F-4CB8-8E0F-C3E40B834343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6" name="Rectangle : avec coins supérieurs arrondis 35">
          <a:extLst>
            <a:ext uri="{FF2B5EF4-FFF2-40B4-BE49-F238E27FC236}">
              <a16:creationId xmlns:a16="http://schemas.microsoft.com/office/drawing/2014/main" id="{68EB9F50-F3C8-4FC6-9FF8-5915858FE095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7" name="Rectangle : avec coins supérieurs arrondis 36">
          <a:extLst>
            <a:ext uri="{FF2B5EF4-FFF2-40B4-BE49-F238E27FC236}">
              <a16:creationId xmlns:a16="http://schemas.microsoft.com/office/drawing/2014/main" id="{1A1AB5BE-5395-4EED-A50D-152BA56F5476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8" name="Rectangle : avec coins supérieurs arrondis 37">
          <a:extLst>
            <a:ext uri="{FF2B5EF4-FFF2-40B4-BE49-F238E27FC236}">
              <a16:creationId xmlns:a16="http://schemas.microsoft.com/office/drawing/2014/main" id="{A6C88434-DE13-491B-BA45-CD11757C6593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9" name="Rectangle : avec coins supérieurs arrondis 38">
          <a:extLst>
            <a:ext uri="{FF2B5EF4-FFF2-40B4-BE49-F238E27FC236}">
              <a16:creationId xmlns:a16="http://schemas.microsoft.com/office/drawing/2014/main" id="{9669DDB9-F232-4F94-93E9-2A51BC4748C3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2648CC86-35F8-491C-BA6A-565651F489D6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ACCE7773-2E75-4CB7-B6E9-D35738029D2B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91806DA0-16FA-4826-B01B-6A96333FF41C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BBF6D19B-B174-4182-9233-3E73411D45DF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id="{24152901-66B7-4FF3-A0EC-8D458D3F992D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id="{A0414ED6-A55B-4832-BCA9-A62B15EFE00E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id="{070056A7-EBF2-4A47-97C7-5461D420BB7D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id="{69AD3CF9-CCBD-415F-AF6C-F77CCCB6152D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id="{A03C12FC-6067-47AB-ADBD-DFAEBB413243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id="{DFD80C63-5E6E-4487-AF53-2CA44530623B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id="{649A858D-2DDA-4C8E-9952-56C60BA42B3D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24</xdr:row>
      <xdr:rowOff>1819</xdr:rowOff>
    </xdr:from>
    <xdr:to>
      <xdr:col>24</xdr:col>
      <xdr:colOff>449406</xdr:colOff>
      <xdr:row>25</xdr:row>
      <xdr:rowOff>1821</xdr:rowOff>
    </xdr:to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id="{069CA43E-A5F9-4095-8660-AF6E60A29547}"/>
            </a:ext>
          </a:extLst>
        </xdr:cNvPr>
        <xdr:cNvSpPr/>
      </xdr:nvSpPr>
      <xdr:spPr>
        <a:xfrm>
          <a:off x="15847729" y="5402494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25</xdr:row>
      <xdr:rowOff>4002</xdr:rowOff>
    </xdr:from>
    <xdr:to>
      <xdr:col>24</xdr:col>
      <xdr:colOff>448288</xdr:colOff>
      <xdr:row>26</xdr:row>
      <xdr:rowOff>4003</xdr:rowOff>
    </xdr:to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id="{794023F4-9FB0-4351-8664-2ECE71C1D3E7}"/>
            </a:ext>
          </a:extLst>
        </xdr:cNvPr>
        <xdr:cNvSpPr/>
      </xdr:nvSpPr>
      <xdr:spPr>
        <a:xfrm>
          <a:off x="15846611" y="562375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[0]!MACROFEVRIERSUPP01" textlink="">
      <xdr:nvSpPr>
        <xdr:cNvPr id="53" name="Rectangle 52">
          <a:extLst>
            <a:ext uri="{FF2B5EF4-FFF2-40B4-BE49-F238E27FC236}">
              <a16:creationId xmlns:a16="http://schemas.microsoft.com/office/drawing/2014/main" id="{A6C63EA0-7B04-4BC6-8496-05AB60B8C1AE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id="{A6C9661B-DC84-4D1A-9EF6-A2456C79156E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id="{748DFEC9-B2EF-4A25-96AC-E29D1E09DBF2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56" name="Rectangle 55">
          <a:extLst>
            <a:ext uri="{FF2B5EF4-FFF2-40B4-BE49-F238E27FC236}">
              <a16:creationId xmlns:a16="http://schemas.microsoft.com/office/drawing/2014/main" id="{F5C0D26E-6AA8-4897-870F-E4A228F02756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57" name="Rectangle 56">
          <a:extLst>
            <a:ext uri="{FF2B5EF4-FFF2-40B4-BE49-F238E27FC236}">
              <a16:creationId xmlns:a16="http://schemas.microsoft.com/office/drawing/2014/main" id="{B219E797-55A1-45FE-9B5D-D83E37410287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58" name="Rectangle : avec coins supérieurs arrondis 5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B3DCDF4-0569-4672-A03D-5C0685FBC557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47</xdr:row>
      <xdr:rowOff>129802</xdr:rowOff>
    </xdr:from>
    <xdr:to>
      <xdr:col>2</xdr:col>
      <xdr:colOff>160814</xdr:colOff>
      <xdr:row>55</xdr:row>
      <xdr:rowOff>142171</xdr:rowOff>
    </xdr:to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72D944B1-69FE-41AA-8C5C-58BB4E62E15A}"/>
            </a:ext>
          </a:extLst>
        </xdr:cNvPr>
        <xdr:cNvSpPr txBox="1"/>
      </xdr:nvSpPr>
      <xdr:spPr>
        <a:xfrm rot="16200000">
          <a:off x="-154872" y="1145651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28022</xdr:colOff>
      <xdr:row>36</xdr:row>
      <xdr:rowOff>182671</xdr:rowOff>
    </xdr:from>
    <xdr:to>
      <xdr:col>2</xdr:col>
      <xdr:colOff>151725</xdr:colOff>
      <xdr:row>47</xdr:row>
      <xdr:rowOff>68122</xdr:rowOff>
    </xdr:to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F786D8C0-E56C-4A91-8252-B2B3B8C1E65F}"/>
            </a:ext>
          </a:extLst>
        </xdr:cNvPr>
        <xdr:cNvSpPr txBox="1"/>
      </xdr:nvSpPr>
      <xdr:spPr>
        <a:xfrm rot="16200000">
          <a:off x="-510077" y="928374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0266A299-58EE-4643-95D8-9313098B0F03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2" name="Rectangle 61">
          <a:extLst>
            <a:ext uri="{FF2B5EF4-FFF2-40B4-BE49-F238E27FC236}">
              <a16:creationId xmlns:a16="http://schemas.microsoft.com/office/drawing/2014/main" id="{557CB182-ECF2-4E03-B84F-C0282A62DBA8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3" name="Rectangle 62">
          <a:extLst>
            <a:ext uri="{FF2B5EF4-FFF2-40B4-BE49-F238E27FC236}">
              <a16:creationId xmlns:a16="http://schemas.microsoft.com/office/drawing/2014/main" id="{5FBBBF0F-0035-4D70-A7FB-72C3837A7914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4" name="Rectangle 63">
          <a:extLst>
            <a:ext uri="{FF2B5EF4-FFF2-40B4-BE49-F238E27FC236}">
              <a16:creationId xmlns:a16="http://schemas.microsoft.com/office/drawing/2014/main" id="{63EDF664-6A9B-4FDF-A3AE-ED7A3392D4AC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65" name="ZoneTexte 64">
          <a:extLst>
            <a:ext uri="{FF2B5EF4-FFF2-40B4-BE49-F238E27FC236}">
              <a16:creationId xmlns:a16="http://schemas.microsoft.com/office/drawing/2014/main" id="{2233DD37-1D39-433E-8408-0404F11CD4B4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</a:t>
          </a:r>
        </a:p>
      </xdr:txBody>
    </xdr:sp>
    <xdr:clientData/>
  </xdr:twoCellAnchor>
  <xdr:twoCellAnchor>
    <xdr:from>
      <xdr:col>1</xdr:col>
      <xdr:colOff>74221</xdr:colOff>
      <xdr:row>26</xdr:row>
      <xdr:rowOff>15251</xdr:rowOff>
    </xdr:from>
    <xdr:to>
      <xdr:col>2</xdr:col>
      <xdr:colOff>111332</xdr:colOff>
      <xdr:row>34</xdr:row>
      <xdr:rowOff>88624</xdr:rowOff>
    </xdr:to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BBD709D9-86E1-4227-A7B7-D5C7F2956AB1}"/>
            </a:ext>
          </a:extLst>
        </xdr:cNvPr>
        <xdr:cNvSpPr txBox="1"/>
      </xdr:nvSpPr>
      <xdr:spPr>
        <a:xfrm rot="16200000">
          <a:off x="-191560" y="665325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7" name="Rectangle 66">
          <a:extLst>
            <a:ext uri="{FF2B5EF4-FFF2-40B4-BE49-F238E27FC236}">
              <a16:creationId xmlns:a16="http://schemas.microsoft.com/office/drawing/2014/main" id="{55EC1D52-8845-4545-977F-552676F1A4E9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8" name="Rectangle 67">
          <a:extLst>
            <a:ext uri="{FF2B5EF4-FFF2-40B4-BE49-F238E27FC236}">
              <a16:creationId xmlns:a16="http://schemas.microsoft.com/office/drawing/2014/main" id="{E32D1AFE-28A3-4127-BDCF-228D419FD433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9" name="Rectangle 68">
          <a:extLst>
            <a:ext uri="{FF2B5EF4-FFF2-40B4-BE49-F238E27FC236}">
              <a16:creationId xmlns:a16="http://schemas.microsoft.com/office/drawing/2014/main" id="{C6E54622-8095-472D-B2E8-601CFEB3F5CB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0" name="Rectangle 69">
          <a:extLst>
            <a:ext uri="{FF2B5EF4-FFF2-40B4-BE49-F238E27FC236}">
              <a16:creationId xmlns:a16="http://schemas.microsoft.com/office/drawing/2014/main" id="{B84A0FEC-C924-486B-B9AE-1B615B337D1A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1" name="Rectangle 70">
          <a:extLst>
            <a:ext uri="{FF2B5EF4-FFF2-40B4-BE49-F238E27FC236}">
              <a16:creationId xmlns:a16="http://schemas.microsoft.com/office/drawing/2014/main" id="{BA261E72-4E4E-4FA2-AC15-7137F2D55DB9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id="{90323C05-CE7D-45B9-9019-B26239D445EB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3" name="Rectangle 72">
          <a:extLst>
            <a:ext uri="{FF2B5EF4-FFF2-40B4-BE49-F238E27FC236}">
              <a16:creationId xmlns:a16="http://schemas.microsoft.com/office/drawing/2014/main" id="{66AD6FF7-B1AB-4A48-B499-41C673C093D7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4" name="Rectangle 73">
          <a:extLst>
            <a:ext uri="{FF2B5EF4-FFF2-40B4-BE49-F238E27FC236}">
              <a16:creationId xmlns:a16="http://schemas.microsoft.com/office/drawing/2014/main" id="{82822785-DCF0-4B82-809D-4514CD18AD8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5" name="Rectangle 74">
          <a:extLst>
            <a:ext uri="{FF2B5EF4-FFF2-40B4-BE49-F238E27FC236}">
              <a16:creationId xmlns:a16="http://schemas.microsoft.com/office/drawing/2014/main" id="{9B4B79CC-7C05-4C5A-B5BC-9D82D850E9E8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6" name="Rectangle 75">
          <a:extLst>
            <a:ext uri="{FF2B5EF4-FFF2-40B4-BE49-F238E27FC236}">
              <a16:creationId xmlns:a16="http://schemas.microsoft.com/office/drawing/2014/main" id="{CFBA26C4-B0E3-4BA9-9AA3-80926E4A7150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2A31A247-D966-4064-8C89-722F0DA0CE6B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8" name="Rectangle 77">
          <a:extLst>
            <a:ext uri="{FF2B5EF4-FFF2-40B4-BE49-F238E27FC236}">
              <a16:creationId xmlns:a16="http://schemas.microsoft.com/office/drawing/2014/main" id="{5B820D6E-0F79-421E-B66A-05DD8A282588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9" name="Rectangle 78">
          <a:extLst>
            <a:ext uri="{FF2B5EF4-FFF2-40B4-BE49-F238E27FC236}">
              <a16:creationId xmlns:a16="http://schemas.microsoft.com/office/drawing/2014/main" id="{40FB8179-B2C0-4A0F-ACC5-27B9EE2E1C8A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80" name="Rectangle : avec coins supérieurs arrondis 7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8D6FF29-4D47-4838-9DD1-8EE927600235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81" name="Rectangle : avec coins supérieurs arrondis 8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7D3DB49-04CF-4CF4-9C83-43C70F19EB83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82" name="Rectangle : avec coins supérieurs arrondis 8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D26E775B-9956-4EE7-B45B-D7E2A754E6B0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83" name="Rectangle : avec coins supérieurs arrondis 82">
          <a:extLst>
            <a:ext uri="{FF2B5EF4-FFF2-40B4-BE49-F238E27FC236}">
              <a16:creationId xmlns:a16="http://schemas.microsoft.com/office/drawing/2014/main" id="{9764ADC0-1335-47B5-9392-588FCA78C0B2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84" name="Rectangle : avec coins supérieurs arrondis 83">
          <a:extLst>
            <a:ext uri="{FF2B5EF4-FFF2-40B4-BE49-F238E27FC236}">
              <a16:creationId xmlns:a16="http://schemas.microsoft.com/office/drawing/2014/main" id="{711D5382-902E-4623-A832-3414B2731DEC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85" name="Rectangle : avec coins supérieurs arrondis 84">
          <a:extLst>
            <a:ext uri="{FF2B5EF4-FFF2-40B4-BE49-F238E27FC236}">
              <a16:creationId xmlns:a16="http://schemas.microsoft.com/office/drawing/2014/main" id="{8D789117-E4A9-439F-8DC2-622602561975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86" name="Rectangle : avec coins supérieurs arrondis 85">
          <a:extLst>
            <a:ext uri="{FF2B5EF4-FFF2-40B4-BE49-F238E27FC236}">
              <a16:creationId xmlns:a16="http://schemas.microsoft.com/office/drawing/2014/main" id="{97DD7299-C9DF-4951-9C68-F8844B15AC29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87" name="Rectangle : avec coins supérieurs arrondis 86">
          <a:extLst>
            <a:ext uri="{FF2B5EF4-FFF2-40B4-BE49-F238E27FC236}">
              <a16:creationId xmlns:a16="http://schemas.microsoft.com/office/drawing/2014/main" id="{E075DE17-86F8-4B0A-93BB-BEE8411B13AB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88" name="Rectangle : avec coins supérieurs arrondis 87">
          <a:extLst>
            <a:ext uri="{FF2B5EF4-FFF2-40B4-BE49-F238E27FC236}">
              <a16:creationId xmlns:a16="http://schemas.microsoft.com/office/drawing/2014/main" id="{182C5AAE-6D95-4BC5-86E6-719C38F088BC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89" name="Rectangle : avec coins supérieurs arrondis 88">
          <a:extLst>
            <a:ext uri="{FF2B5EF4-FFF2-40B4-BE49-F238E27FC236}">
              <a16:creationId xmlns:a16="http://schemas.microsoft.com/office/drawing/2014/main" id="{6403C1EF-93F4-462B-B5E7-173BCECB79A9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90" name="Rectangle 89">
          <a:extLst>
            <a:ext uri="{FF2B5EF4-FFF2-40B4-BE49-F238E27FC236}">
              <a16:creationId xmlns:a16="http://schemas.microsoft.com/office/drawing/2014/main" id="{60A0A6E6-B313-4EAC-B07C-CF6CC7413B90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91" name="Rectangle 90">
          <a:extLst>
            <a:ext uri="{FF2B5EF4-FFF2-40B4-BE49-F238E27FC236}">
              <a16:creationId xmlns:a16="http://schemas.microsoft.com/office/drawing/2014/main" id="{F7C8F7F0-E1DB-43C5-A0C2-8A24A5E8FD20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[0]!REPORT07" textlink="">
      <xdr:nvSpPr>
        <xdr:cNvPr id="92" name="Rectangle 91">
          <a:extLst>
            <a:ext uri="{FF2B5EF4-FFF2-40B4-BE49-F238E27FC236}">
              <a16:creationId xmlns:a16="http://schemas.microsoft.com/office/drawing/2014/main" id="{794B7666-5B10-462B-8033-F87F9EBEAAF4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[0]!REPORT07" textlink="">
      <xdr:nvSpPr>
        <xdr:cNvPr id="93" name="Rectangle 92">
          <a:extLst>
            <a:ext uri="{FF2B5EF4-FFF2-40B4-BE49-F238E27FC236}">
              <a16:creationId xmlns:a16="http://schemas.microsoft.com/office/drawing/2014/main" id="{DA926738-2909-4CEE-8C67-F1E61BAFE45B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94" name="Rectangle 93">
          <a:extLst>
            <a:ext uri="{FF2B5EF4-FFF2-40B4-BE49-F238E27FC236}">
              <a16:creationId xmlns:a16="http://schemas.microsoft.com/office/drawing/2014/main" id="{602DE7D3-DCDA-4247-AD9A-3EF43D5E43B3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95" name="Rectangle 94">
          <a:extLst>
            <a:ext uri="{FF2B5EF4-FFF2-40B4-BE49-F238E27FC236}">
              <a16:creationId xmlns:a16="http://schemas.microsoft.com/office/drawing/2014/main" id="{E8E78A75-79C3-4438-81E3-F4DB4907655E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96" name="Rectangle 95">
          <a:extLst>
            <a:ext uri="{FF2B5EF4-FFF2-40B4-BE49-F238E27FC236}">
              <a16:creationId xmlns:a16="http://schemas.microsoft.com/office/drawing/2014/main" id="{0A65D385-558D-418D-BD60-2A32CE7DE78D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97" name="Rectangle 96">
          <a:extLst>
            <a:ext uri="{FF2B5EF4-FFF2-40B4-BE49-F238E27FC236}">
              <a16:creationId xmlns:a16="http://schemas.microsoft.com/office/drawing/2014/main" id="{A42E3E32-D983-4618-BF0F-DBD25C8CF0BA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98" name="Rectangle 97">
          <a:extLst>
            <a:ext uri="{FF2B5EF4-FFF2-40B4-BE49-F238E27FC236}">
              <a16:creationId xmlns:a16="http://schemas.microsoft.com/office/drawing/2014/main" id="{9EAF9759-F3DF-4BBC-BABB-BF32EDA10873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99" name="Rectangle 98">
          <a:extLst>
            <a:ext uri="{FF2B5EF4-FFF2-40B4-BE49-F238E27FC236}">
              <a16:creationId xmlns:a16="http://schemas.microsoft.com/office/drawing/2014/main" id="{92052F33-CB35-43CC-87BB-B312E34B9FF9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100" name="Rectangle 99">
          <a:extLst>
            <a:ext uri="{FF2B5EF4-FFF2-40B4-BE49-F238E27FC236}">
              <a16:creationId xmlns:a16="http://schemas.microsoft.com/office/drawing/2014/main" id="{D34A950A-309F-4BA9-A6CA-C20DEBBD0503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24</xdr:row>
      <xdr:rowOff>1819</xdr:rowOff>
    </xdr:from>
    <xdr:to>
      <xdr:col>24</xdr:col>
      <xdr:colOff>449406</xdr:colOff>
      <xdr:row>25</xdr:row>
      <xdr:rowOff>1821</xdr:rowOff>
    </xdr:to>
    <xdr:sp macro="" textlink="">
      <xdr:nvSpPr>
        <xdr:cNvPr id="101" name="Rectangle 100">
          <a:extLst>
            <a:ext uri="{FF2B5EF4-FFF2-40B4-BE49-F238E27FC236}">
              <a16:creationId xmlns:a16="http://schemas.microsoft.com/office/drawing/2014/main" id="{58D0C37B-1582-499E-9767-6B8EB1E94B5B}"/>
            </a:ext>
          </a:extLst>
        </xdr:cNvPr>
        <xdr:cNvSpPr/>
      </xdr:nvSpPr>
      <xdr:spPr>
        <a:xfrm>
          <a:off x="15847729" y="5402494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25</xdr:row>
      <xdr:rowOff>4002</xdr:rowOff>
    </xdr:from>
    <xdr:to>
      <xdr:col>24</xdr:col>
      <xdr:colOff>448288</xdr:colOff>
      <xdr:row>26</xdr:row>
      <xdr:rowOff>4003</xdr:rowOff>
    </xdr:to>
    <xdr:sp macro="" textlink="">
      <xdr:nvSpPr>
        <xdr:cNvPr id="102" name="Rectangle 101">
          <a:extLst>
            <a:ext uri="{FF2B5EF4-FFF2-40B4-BE49-F238E27FC236}">
              <a16:creationId xmlns:a16="http://schemas.microsoft.com/office/drawing/2014/main" id="{45578132-4F31-47FB-B677-C5D79800A858}"/>
            </a:ext>
          </a:extLst>
        </xdr:cNvPr>
        <xdr:cNvSpPr/>
      </xdr:nvSpPr>
      <xdr:spPr>
        <a:xfrm>
          <a:off x="15846611" y="562375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458137</xdr:colOff>
      <xdr:row>8</xdr:row>
      <xdr:rowOff>4503</xdr:rowOff>
    </xdr:from>
    <xdr:to>
      <xdr:col>25</xdr:col>
      <xdr:colOff>3035</xdr:colOff>
      <xdr:row>9</xdr:row>
      <xdr:rowOff>4504</xdr:rowOff>
    </xdr:to>
    <xdr:sp macro="" textlink="">
      <xdr:nvSpPr>
        <xdr:cNvPr id="103" name="Rectangle 102">
          <a:extLst>
            <a:ext uri="{FF2B5EF4-FFF2-40B4-BE49-F238E27FC236}">
              <a16:creationId xmlns:a16="http://schemas.microsoft.com/office/drawing/2014/main" id="{6EF4B457-CEA2-4849-83F6-96E62D3B18F9}"/>
            </a:ext>
          </a:extLst>
        </xdr:cNvPr>
        <xdr:cNvSpPr/>
      </xdr:nvSpPr>
      <xdr:spPr>
        <a:xfrm>
          <a:off x="16288687" y="189997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  </a:t>
          </a:r>
          <a:endParaRPr lang="fr-FR" sz="1100" b="1"/>
        </a:p>
      </xdr:txBody>
    </xdr:sp>
    <xdr:clientData/>
  </xdr:twoCellAnchor>
  <xdr:twoCellAnchor>
    <xdr:from>
      <xdr:col>24</xdr:col>
      <xdr:colOff>458047</xdr:colOff>
      <xdr:row>9</xdr:row>
      <xdr:rowOff>6508</xdr:rowOff>
    </xdr:from>
    <xdr:to>
      <xdr:col>25</xdr:col>
      <xdr:colOff>2945</xdr:colOff>
      <xdr:row>10</xdr:row>
      <xdr:rowOff>6509</xdr:rowOff>
    </xdr:to>
    <xdr:sp macro="" textlink="">
      <xdr:nvSpPr>
        <xdr:cNvPr id="104" name="Rectangle 103">
          <a:extLst>
            <a:ext uri="{FF2B5EF4-FFF2-40B4-BE49-F238E27FC236}">
              <a16:creationId xmlns:a16="http://schemas.microsoft.com/office/drawing/2014/main" id="{2B3B15BB-1240-413A-BA65-5B04D82FC94B}"/>
            </a:ext>
          </a:extLst>
        </xdr:cNvPr>
        <xdr:cNvSpPr/>
      </xdr:nvSpPr>
      <xdr:spPr>
        <a:xfrm>
          <a:off x="16288597" y="212105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454881</xdr:colOff>
      <xdr:row>10</xdr:row>
      <xdr:rowOff>11611</xdr:rowOff>
    </xdr:from>
    <xdr:to>
      <xdr:col>24</xdr:col>
      <xdr:colOff>884751</xdr:colOff>
      <xdr:row>11</xdr:row>
      <xdr:rowOff>11612</xdr:rowOff>
    </xdr:to>
    <xdr:sp macro="" textlink="">
      <xdr:nvSpPr>
        <xdr:cNvPr id="105" name="Rectangle 104">
          <a:extLst>
            <a:ext uri="{FF2B5EF4-FFF2-40B4-BE49-F238E27FC236}">
              <a16:creationId xmlns:a16="http://schemas.microsoft.com/office/drawing/2014/main" id="{484E3948-5F38-4E25-B340-B02369449520}"/>
            </a:ext>
          </a:extLst>
        </xdr:cNvPr>
        <xdr:cNvSpPr/>
      </xdr:nvSpPr>
      <xdr:spPr>
        <a:xfrm>
          <a:off x="16285431" y="2345236"/>
          <a:ext cx="429870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458009</xdr:colOff>
      <xdr:row>11</xdr:row>
      <xdr:rowOff>11185</xdr:rowOff>
    </xdr:from>
    <xdr:to>
      <xdr:col>25</xdr:col>
      <xdr:colOff>2907</xdr:colOff>
      <xdr:row>12</xdr:row>
      <xdr:rowOff>11185</xdr:rowOff>
    </xdr:to>
    <xdr:sp macro="" textlink="">
      <xdr:nvSpPr>
        <xdr:cNvPr id="106" name="Rectangle 105">
          <a:extLst>
            <a:ext uri="{FF2B5EF4-FFF2-40B4-BE49-F238E27FC236}">
              <a16:creationId xmlns:a16="http://schemas.microsoft.com/office/drawing/2014/main" id="{91C9D93F-82DC-4A45-95C0-7DEA4C983F91}"/>
            </a:ext>
          </a:extLst>
        </xdr:cNvPr>
        <xdr:cNvSpPr/>
      </xdr:nvSpPr>
      <xdr:spPr>
        <a:xfrm>
          <a:off x="16288559" y="2563885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457582</xdr:colOff>
      <xdr:row>12</xdr:row>
      <xdr:rowOff>10758</xdr:rowOff>
    </xdr:from>
    <xdr:to>
      <xdr:col>25</xdr:col>
      <xdr:colOff>2480</xdr:colOff>
      <xdr:row>13</xdr:row>
      <xdr:rowOff>10759</xdr:rowOff>
    </xdr:to>
    <xdr:sp macro="" textlink="">
      <xdr:nvSpPr>
        <xdr:cNvPr id="107" name="Rectangle 106">
          <a:extLst>
            <a:ext uri="{FF2B5EF4-FFF2-40B4-BE49-F238E27FC236}">
              <a16:creationId xmlns:a16="http://schemas.microsoft.com/office/drawing/2014/main" id="{55464773-4598-4E93-8A25-836884C91D90}"/>
            </a:ext>
          </a:extLst>
        </xdr:cNvPr>
        <xdr:cNvSpPr/>
      </xdr:nvSpPr>
      <xdr:spPr>
        <a:xfrm>
          <a:off x="16288132" y="278253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457156</xdr:colOff>
      <xdr:row>13</xdr:row>
      <xdr:rowOff>17440</xdr:rowOff>
    </xdr:from>
    <xdr:to>
      <xdr:col>25</xdr:col>
      <xdr:colOff>2054</xdr:colOff>
      <xdr:row>14</xdr:row>
      <xdr:rowOff>17440</xdr:rowOff>
    </xdr:to>
    <xdr:sp macro="" textlink="">
      <xdr:nvSpPr>
        <xdr:cNvPr id="108" name="Rectangle 107">
          <a:extLst>
            <a:ext uri="{FF2B5EF4-FFF2-40B4-BE49-F238E27FC236}">
              <a16:creationId xmlns:a16="http://schemas.microsoft.com/office/drawing/2014/main" id="{3183C6EE-478E-42A3-ADE7-74D1B12A485B}"/>
            </a:ext>
          </a:extLst>
        </xdr:cNvPr>
        <xdr:cNvSpPr/>
      </xdr:nvSpPr>
      <xdr:spPr>
        <a:xfrm>
          <a:off x="16287706" y="3008290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456730</xdr:colOff>
      <xdr:row>14</xdr:row>
      <xdr:rowOff>13459</xdr:rowOff>
    </xdr:from>
    <xdr:to>
      <xdr:col>25</xdr:col>
      <xdr:colOff>1628</xdr:colOff>
      <xdr:row>15</xdr:row>
      <xdr:rowOff>13460</xdr:rowOff>
    </xdr:to>
    <xdr:sp macro="" textlink="">
      <xdr:nvSpPr>
        <xdr:cNvPr id="109" name="Rectangle 108">
          <a:extLst>
            <a:ext uri="{FF2B5EF4-FFF2-40B4-BE49-F238E27FC236}">
              <a16:creationId xmlns:a16="http://schemas.microsoft.com/office/drawing/2014/main" id="{08B532FE-F292-42E5-AEB9-E3164644E7E6}"/>
            </a:ext>
          </a:extLst>
        </xdr:cNvPr>
        <xdr:cNvSpPr/>
      </xdr:nvSpPr>
      <xdr:spPr>
        <a:xfrm>
          <a:off x="16287280" y="322338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459857</xdr:colOff>
      <xdr:row>15</xdr:row>
      <xdr:rowOff>9479</xdr:rowOff>
    </xdr:from>
    <xdr:to>
      <xdr:col>25</xdr:col>
      <xdr:colOff>4755</xdr:colOff>
      <xdr:row>16</xdr:row>
      <xdr:rowOff>9479</xdr:rowOff>
    </xdr:to>
    <xdr:sp macro="" textlink="">
      <xdr:nvSpPr>
        <xdr:cNvPr id="110" name="Rectangle 109">
          <a:extLst>
            <a:ext uri="{FF2B5EF4-FFF2-40B4-BE49-F238E27FC236}">
              <a16:creationId xmlns:a16="http://schemas.microsoft.com/office/drawing/2014/main" id="{3EC8D558-8D2A-46EB-A01A-BBD03F55C3D8}"/>
            </a:ext>
          </a:extLst>
        </xdr:cNvPr>
        <xdr:cNvSpPr/>
      </xdr:nvSpPr>
      <xdr:spPr>
        <a:xfrm>
          <a:off x="16290407" y="3438479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459431</xdr:colOff>
      <xdr:row>16</xdr:row>
      <xdr:rowOff>5498</xdr:rowOff>
    </xdr:from>
    <xdr:to>
      <xdr:col>25</xdr:col>
      <xdr:colOff>4329</xdr:colOff>
      <xdr:row>17</xdr:row>
      <xdr:rowOff>5499</xdr:rowOff>
    </xdr:to>
    <xdr:sp macro="" textlink="">
      <xdr:nvSpPr>
        <xdr:cNvPr id="111" name="Rectangle 110">
          <a:extLst>
            <a:ext uri="{FF2B5EF4-FFF2-40B4-BE49-F238E27FC236}">
              <a16:creationId xmlns:a16="http://schemas.microsoft.com/office/drawing/2014/main" id="{12E1C49F-0CC8-44F1-8681-8DD71025C88C}"/>
            </a:ext>
          </a:extLst>
        </xdr:cNvPr>
        <xdr:cNvSpPr/>
      </xdr:nvSpPr>
      <xdr:spPr>
        <a:xfrm>
          <a:off x="16289981" y="365357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459004</xdr:colOff>
      <xdr:row>17</xdr:row>
      <xdr:rowOff>8626</xdr:rowOff>
    </xdr:from>
    <xdr:to>
      <xdr:col>25</xdr:col>
      <xdr:colOff>3902</xdr:colOff>
      <xdr:row>18</xdr:row>
      <xdr:rowOff>8626</xdr:rowOff>
    </xdr:to>
    <xdr:sp macro="" textlink="">
      <xdr:nvSpPr>
        <xdr:cNvPr id="112" name="Rectangle 111">
          <a:extLst>
            <a:ext uri="{FF2B5EF4-FFF2-40B4-BE49-F238E27FC236}">
              <a16:creationId xmlns:a16="http://schemas.microsoft.com/office/drawing/2014/main" id="{546EE4B9-A09E-49F3-8BD8-4F18577C6478}"/>
            </a:ext>
          </a:extLst>
        </xdr:cNvPr>
        <xdr:cNvSpPr/>
      </xdr:nvSpPr>
      <xdr:spPr>
        <a:xfrm>
          <a:off x="16289554" y="3875776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458577</xdr:colOff>
      <xdr:row>18</xdr:row>
      <xdr:rowOff>8199</xdr:rowOff>
    </xdr:from>
    <xdr:to>
      <xdr:col>25</xdr:col>
      <xdr:colOff>3475</xdr:colOff>
      <xdr:row>19</xdr:row>
      <xdr:rowOff>8200</xdr:rowOff>
    </xdr:to>
    <xdr:sp macro="" textlink="">
      <xdr:nvSpPr>
        <xdr:cNvPr id="113" name="Rectangle 112">
          <a:extLst>
            <a:ext uri="{FF2B5EF4-FFF2-40B4-BE49-F238E27FC236}">
              <a16:creationId xmlns:a16="http://schemas.microsoft.com/office/drawing/2014/main" id="{DA758B3D-63F8-4BB6-8ECC-F2038B1DCBBA}"/>
            </a:ext>
          </a:extLst>
        </xdr:cNvPr>
        <xdr:cNvSpPr/>
      </xdr:nvSpPr>
      <xdr:spPr>
        <a:xfrm>
          <a:off x="16289127" y="409442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459831</xdr:colOff>
      <xdr:row>19</xdr:row>
      <xdr:rowOff>11327</xdr:rowOff>
    </xdr:from>
    <xdr:to>
      <xdr:col>25</xdr:col>
      <xdr:colOff>2620</xdr:colOff>
      <xdr:row>20</xdr:row>
      <xdr:rowOff>11327</xdr:rowOff>
    </xdr:to>
    <xdr:sp macro="" textlink="">
      <xdr:nvSpPr>
        <xdr:cNvPr id="114" name="Rectangle 113">
          <a:extLst>
            <a:ext uri="{FF2B5EF4-FFF2-40B4-BE49-F238E27FC236}">
              <a16:creationId xmlns:a16="http://schemas.microsoft.com/office/drawing/2014/main" id="{B8371594-BA5E-49F1-BA99-B20F5DE6B8B5}"/>
            </a:ext>
          </a:extLst>
        </xdr:cNvPr>
        <xdr:cNvSpPr/>
      </xdr:nvSpPr>
      <xdr:spPr>
        <a:xfrm>
          <a:off x="16290381" y="4316627"/>
          <a:ext cx="428614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458701</xdr:colOff>
      <xdr:row>20</xdr:row>
      <xdr:rowOff>3245</xdr:rowOff>
    </xdr:from>
    <xdr:to>
      <xdr:col>25</xdr:col>
      <xdr:colOff>3247</xdr:colOff>
      <xdr:row>21</xdr:row>
      <xdr:rowOff>3246</xdr:rowOff>
    </xdr:to>
    <xdr:sp macro="" textlink="">
      <xdr:nvSpPr>
        <xdr:cNvPr id="115" name="Rectangle 114">
          <a:extLst>
            <a:ext uri="{FF2B5EF4-FFF2-40B4-BE49-F238E27FC236}">
              <a16:creationId xmlns:a16="http://schemas.microsoft.com/office/drawing/2014/main" id="{C628EEE9-1581-47AC-AD7A-7AB098720D81}"/>
            </a:ext>
          </a:extLst>
        </xdr:cNvPr>
        <xdr:cNvSpPr/>
      </xdr:nvSpPr>
      <xdr:spPr>
        <a:xfrm>
          <a:off x="16289251" y="4527620"/>
          <a:ext cx="430371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459329</xdr:colOff>
      <xdr:row>21</xdr:row>
      <xdr:rowOff>1257</xdr:rowOff>
    </xdr:from>
    <xdr:to>
      <xdr:col>25</xdr:col>
      <xdr:colOff>3875</xdr:colOff>
      <xdr:row>22</xdr:row>
      <xdr:rowOff>1257</xdr:rowOff>
    </xdr:to>
    <xdr:sp macro="" textlink="">
      <xdr:nvSpPr>
        <xdr:cNvPr id="116" name="Rectangle 115">
          <a:extLst>
            <a:ext uri="{FF2B5EF4-FFF2-40B4-BE49-F238E27FC236}">
              <a16:creationId xmlns:a16="http://schemas.microsoft.com/office/drawing/2014/main" id="{E142EC31-3316-43DE-AEBB-EDA57F00CEB5}"/>
            </a:ext>
          </a:extLst>
        </xdr:cNvPr>
        <xdr:cNvSpPr/>
      </xdr:nvSpPr>
      <xdr:spPr>
        <a:xfrm>
          <a:off x="16289879" y="474470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459957</xdr:colOff>
      <xdr:row>21</xdr:row>
      <xdr:rowOff>205992</xdr:rowOff>
    </xdr:from>
    <xdr:to>
      <xdr:col>25</xdr:col>
      <xdr:colOff>4503</xdr:colOff>
      <xdr:row>22</xdr:row>
      <xdr:rowOff>205992</xdr:rowOff>
    </xdr:to>
    <xdr:sp macro="" textlink="">
      <xdr:nvSpPr>
        <xdr:cNvPr id="117" name="Rectangle 116">
          <a:extLst>
            <a:ext uri="{FF2B5EF4-FFF2-40B4-BE49-F238E27FC236}">
              <a16:creationId xmlns:a16="http://schemas.microsoft.com/office/drawing/2014/main" id="{8791841B-22FE-44E8-B9F4-0B2F888EF9AA}"/>
            </a:ext>
          </a:extLst>
        </xdr:cNvPr>
        <xdr:cNvSpPr/>
      </xdr:nvSpPr>
      <xdr:spPr>
        <a:xfrm>
          <a:off x="16290507" y="4949442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457968</xdr:colOff>
      <xdr:row>22</xdr:row>
      <xdr:rowOff>206620</xdr:rowOff>
    </xdr:from>
    <xdr:to>
      <xdr:col>25</xdr:col>
      <xdr:colOff>2514</xdr:colOff>
      <xdr:row>23</xdr:row>
      <xdr:rowOff>206620</xdr:rowOff>
    </xdr:to>
    <xdr:sp macro="" textlink="">
      <xdr:nvSpPr>
        <xdr:cNvPr id="118" name="Rectangle 117">
          <a:extLst>
            <a:ext uri="{FF2B5EF4-FFF2-40B4-BE49-F238E27FC236}">
              <a16:creationId xmlns:a16="http://schemas.microsoft.com/office/drawing/2014/main" id="{1E0B2C18-C73A-4CB8-AC93-CB7BB52A4BEF}"/>
            </a:ext>
          </a:extLst>
        </xdr:cNvPr>
        <xdr:cNvSpPr/>
      </xdr:nvSpPr>
      <xdr:spPr>
        <a:xfrm>
          <a:off x="16288518" y="5169145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455980</xdr:colOff>
      <xdr:row>23</xdr:row>
      <xdr:rowOff>207247</xdr:rowOff>
    </xdr:from>
    <xdr:to>
      <xdr:col>25</xdr:col>
      <xdr:colOff>526</xdr:colOff>
      <xdr:row>24</xdr:row>
      <xdr:rowOff>207247</xdr:rowOff>
    </xdr:to>
    <xdr:sp macro="" textlink="">
      <xdr:nvSpPr>
        <xdr:cNvPr id="119" name="Rectangle 118">
          <a:extLst>
            <a:ext uri="{FF2B5EF4-FFF2-40B4-BE49-F238E27FC236}">
              <a16:creationId xmlns:a16="http://schemas.microsoft.com/office/drawing/2014/main" id="{562D4B4C-3A71-4BFE-9479-619578D0E461}"/>
            </a:ext>
          </a:extLst>
        </xdr:cNvPr>
        <xdr:cNvSpPr/>
      </xdr:nvSpPr>
      <xdr:spPr>
        <a:xfrm>
          <a:off x="16286530" y="538884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456608</xdr:colOff>
      <xdr:row>24</xdr:row>
      <xdr:rowOff>210490</xdr:rowOff>
    </xdr:from>
    <xdr:to>
      <xdr:col>25</xdr:col>
      <xdr:colOff>1154</xdr:colOff>
      <xdr:row>26</xdr:row>
      <xdr:rowOff>5232</xdr:rowOff>
    </xdr:to>
    <xdr:sp macro="" textlink="">
      <xdr:nvSpPr>
        <xdr:cNvPr id="120" name="Rectangle 119">
          <a:extLst>
            <a:ext uri="{FF2B5EF4-FFF2-40B4-BE49-F238E27FC236}">
              <a16:creationId xmlns:a16="http://schemas.microsoft.com/office/drawing/2014/main" id="{239405C6-C6DA-4FD8-BDD1-D8086A2E5C2E}"/>
            </a:ext>
          </a:extLst>
        </xdr:cNvPr>
        <xdr:cNvSpPr/>
      </xdr:nvSpPr>
      <xdr:spPr>
        <a:xfrm>
          <a:off x="16287158" y="5611165"/>
          <a:ext cx="430371" cy="232892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 editAs="oneCell">
    <xdr:from>
      <xdr:col>24</xdr:col>
      <xdr:colOff>558044</xdr:colOff>
      <xdr:row>9</xdr:row>
      <xdr:rowOff>9687</xdr:rowOff>
    </xdr:from>
    <xdr:to>
      <xdr:col>24</xdr:col>
      <xdr:colOff>768598</xdr:colOff>
      <xdr:row>10</xdr:row>
      <xdr:rowOff>812</xdr:rowOff>
    </xdr:to>
    <xdr:pic>
      <xdr:nvPicPr>
        <xdr:cNvPr id="121" name="Graphique 120" descr="Ligne fléchée : pivoter à gauche">
          <a:extLst>
            <a:ext uri="{FF2B5EF4-FFF2-40B4-BE49-F238E27FC236}">
              <a16:creationId xmlns:a16="http://schemas.microsoft.com/office/drawing/2014/main" id="{E46E7FDC-1D66-48A1-B2F0-FC79C4A8CB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8594" y="2124237"/>
          <a:ext cx="210554" cy="210200"/>
        </a:xfrm>
        <a:prstGeom prst="rect">
          <a:avLst/>
        </a:prstGeom>
      </xdr:spPr>
    </xdr:pic>
    <xdr:clientData/>
  </xdr:twoCellAnchor>
  <xdr:twoCellAnchor editAs="oneCell">
    <xdr:from>
      <xdr:col>24</xdr:col>
      <xdr:colOff>555386</xdr:colOff>
      <xdr:row>10</xdr:row>
      <xdr:rowOff>18104</xdr:rowOff>
    </xdr:from>
    <xdr:to>
      <xdr:col>24</xdr:col>
      <xdr:colOff>765940</xdr:colOff>
      <xdr:row>11</xdr:row>
      <xdr:rowOff>8078</xdr:rowOff>
    </xdr:to>
    <xdr:pic>
      <xdr:nvPicPr>
        <xdr:cNvPr id="122" name="Graphique 121" descr="Ligne fléchée : pivoter à gauche">
          <a:extLst>
            <a:ext uri="{FF2B5EF4-FFF2-40B4-BE49-F238E27FC236}">
              <a16:creationId xmlns:a16="http://schemas.microsoft.com/office/drawing/2014/main" id="{690BA229-B906-40ED-A5FA-3B23FD614B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5936" y="235172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541653</xdr:colOff>
      <xdr:row>11</xdr:row>
      <xdr:rowOff>19832</xdr:rowOff>
    </xdr:from>
    <xdr:to>
      <xdr:col>24</xdr:col>
      <xdr:colOff>747605</xdr:colOff>
      <xdr:row>12</xdr:row>
      <xdr:rowOff>9807</xdr:rowOff>
    </xdr:to>
    <xdr:pic>
      <xdr:nvPicPr>
        <xdr:cNvPr id="123" name="Graphique 122" descr="Ligne fléchée : pivoter à gauche">
          <a:extLst>
            <a:ext uri="{FF2B5EF4-FFF2-40B4-BE49-F238E27FC236}">
              <a16:creationId xmlns:a16="http://schemas.microsoft.com/office/drawing/2014/main" id="{1E045BDB-B962-4D3E-A290-5AC9FAADD3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2203" y="2572532"/>
          <a:ext cx="205952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534393</xdr:colOff>
      <xdr:row>12</xdr:row>
      <xdr:rowOff>27099</xdr:rowOff>
    </xdr:from>
    <xdr:to>
      <xdr:col>24</xdr:col>
      <xdr:colOff>744947</xdr:colOff>
      <xdr:row>13</xdr:row>
      <xdr:rowOff>17074</xdr:rowOff>
    </xdr:to>
    <xdr:pic macro="[0]!REPORT02">
      <xdr:nvPicPr>
        <xdr:cNvPr id="124" name="Graphique 123" descr="Ligne fléchée : pivoter à gauche">
          <a:extLst>
            <a:ext uri="{FF2B5EF4-FFF2-40B4-BE49-F238E27FC236}">
              <a16:creationId xmlns:a16="http://schemas.microsoft.com/office/drawing/2014/main" id="{02312049-1710-41F8-88F5-4C8FB60D4B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64943" y="2798874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548348</xdr:colOff>
      <xdr:row>13</xdr:row>
      <xdr:rowOff>18903</xdr:rowOff>
    </xdr:from>
    <xdr:to>
      <xdr:col>24</xdr:col>
      <xdr:colOff>757536</xdr:colOff>
      <xdr:row>14</xdr:row>
      <xdr:rowOff>8878</xdr:rowOff>
    </xdr:to>
    <xdr:pic>
      <xdr:nvPicPr>
        <xdr:cNvPr id="125" name="Graphique 124" descr="Ligne fléchée : pivoter à gauche">
          <a:extLst>
            <a:ext uri="{FF2B5EF4-FFF2-40B4-BE49-F238E27FC236}">
              <a16:creationId xmlns:a16="http://schemas.microsoft.com/office/drawing/2014/main" id="{CA102AC4-F215-41C0-9004-26609C962E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8898" y="3009753"/>
          <a:ext cx="209188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549861</xdr:colOff>
      <xdr:row>14</xdr:row>
      <xdr:rowOff>20632</xdr:rowOff>
    </xdr:from>
    <xdr:to>
      <xdr:col>24</xdr:col>
      <xdr:colOff>760415</xdr:colOff>
      <xdr:row>15</xdr:row>
      <xdr:rowOff>10607</xdr:rowOff>
    </xdr:to>
    <xdr:pic>
      <xdr:nvPicPr>
        <xdr:cNvPr id="126" name="Graphique 125" descr="Ligne fléchée : pivoter à gauche">
          <a:extLst>
            <a:ext uri="{FF2B5EF4-FFF2-40B4-BE49-F238E27FC236}">
              <a16:creationId xmlns:a16="http://schemas.microsoft.com/office/drawing/2014/main" id="{BCBCF074-19D6-47E6-AE96-0B05FD421B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0411" y="3230557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541666</xdr:colOff>
      <xdr:row>15</xdr:row>
      <xdr:rowOff>27899</xdr:rowOff>
    </xdr:from>
    <xdr:to>
      <xdr:col>24</xdr:col>
      <xdr:colOff>752220</xdr:colOff>
      <xdr:row>16</xdr:row>
      <xdr:rowOff>17873</xdr:rowOff>
    </xdr:to>
    <xdr:pic macro="[0]!REPORT07">
      <xdr:nvPicPr>
        <xdr:cNvPr id="127" name="Graphique 126" descr="Ligne fléchée : pivoter à gauche">
          <a:extLst>
            <a:ext uri="{FF2B5EF4-FFF2-40B4-BE49-F238E27FC236}">
              <a16:creationId xmlns:a16="http://schemas.microsoft.com/office/drawing/2014/main" id="{4DAB9391-CD42-4F03-B2A0-38F7638B04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2216" y="345689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555621</xdr:colOff>
      <xdr:row>16</xdr:row>
      <xdr:rowOff>25241</xdr:rowOff>
    </xdr:from>
    <xdr:to>
      <xdr:col>24</xdr:col>
      <xdr:colOff>766175</xdr:colOff>
      <xdr:row>17</xdr:row>
      <xdr:rowOff>15216</xdr:rowOff>
    </xdr:to>
    <xdr:pic>
      <xdr:nvPicPr>
        <xdr:cNvPr id="128" name="Graphique 127" descr="Ligne fléchée : pivoter à gauche">
          <a:extLst>
            <a:ext uri="{FF2B5EF4-FFF2-40B4-BE49-F238E27FC236}">
              <a16:creationId xmlns:a16="http://schemas.microsoft.com/office/drawing/2014/main" id="{AA2098D8-436B-4380-9A37-56DB337BF9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6171" y="367331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547425</xdr:colOff>
      <xdr:row>17</xdr:row>
      <xdr:rowOff>28121</xdr:rowOff>
    </xdr:from>
    <xdr:to>
      <xdr:col>24</xdr:col>
      <xdr:colOff>757979</xdr:colOff>
      <xdr:row>18</xdr:row>
      <xdr:rowOff>18095</xdr:rowOff>
    </xdr:to>
    <xdr:pic>
      <xdr:nvPicPr>
        <xdr:cNvPr id="129" name="Graphique 128" descr="Ligne fléchée : pivoter à gauche">
          <a:extLst>
            <a:ext uri="{FF2B5EF4-FFF2-40B4-BE49-F238E27FC236}">
              <a16:creationId xmlns:a16="http://schemas.microsoft.com/office/drawing/2014/main" id="{865366B3-45C6-4788-9641-EC1691E6B7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7975" y="3895271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539229</xdr:colOff>
      <xdr:row>18</xdr:row>
      <xdr:rowOff>25463</xdr:rowOff>
    </xdr:from>
    <xdr:to>
      <xdr:col>24</xdr:col>
      <xdr:colOff>749783</xdr:colOff>
      <xdr:row>19</xdr:row>
      <xdr:rowOff>15437</xdr:rowOff>
    </xdr:to>
    <xdr:pic>
      <xdr:nvPicPr>
        <xdr:cNvPr id="130" name="Graphique 129" descr="Ligne fléchée : pivoter à gauche">
          <a:extLst>
            <a:ext uri="{FF2B5EF4-FFF2-40B4-BE49-F238E27FC236}">
              <a16:creationId xmlns:a16="http://schemas.microsoft.com/office/drawing/2014/main" id="{FF0C083F-DE2B-4455-8D8E-187608F437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69779" y="411168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558723</xdr:colOff>
      <xdr:row>19</xdr:row>
      <xdr:rowOff>33879</xdr:rowOff>
    </xdr:from>
    <xdr:to>
      <xdr:col>24</xdr:col>
      <xdr:colOff>769277</xdr:colOff>
      <xdr:row>20</xdr:row>
      <xdr:rowOff>23854</xdr:rowOff>
    </xdr:to>
    <xdr:pic>
      <xdr:nvPicPr>
        <xdr:cNvPr id="131" name="Graphique 130" descr="Ligne fléchée : pivoter à gauche">
          <a:extLst>
            <a:ext uri="{FF2B5EF4-FFF2-40B4-BE49-F238E27FC236}">
              <a16:creationId xmlns:a16="http://schemas.microsoft.com/office/drawing/2014/main" id="{EB371077-59DE-4894-8475-78EC50E97D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9273" y="4339179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544989</xdr:colOff>
      <xdr:row>20</xdr:row>
      <xdr:rowOff>3533</xdr:rowOff>
    </xdr:from>
    <xdr:to>
      <xdr:col>24</xdr:col>
      <xdr:colOff>755543</xdr:colOff>
      <xdr:row>20</xdr:row>
      <xdr:rowOff>205494</xdr:rowOff>
    </xdr:to>
    <xdr:pic>
      <xdr:nvPicPr>
        <xdr:cNvPr id="132" name="Graphique 131" descr="Ligne fléchée : pivoter à gauche">
          <a:extLst>
            <a:ext uri="{FF2B5EF4-FFF2-40B4-BE49-F238E27FC236}">
              <a16:creationId xmlns:a16="http://schemas.microsoft.com/office/drawing/2014/main" id="{89115B90-7E97-4C4D-9108-3D57DB2E17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5539" y="4527908"/>
          <a:ext cx="210554" cy="211486"/>
        </a:xfrm>
        <a:prstGeom prst="rect">
          <a:avLst/>
        </a:prstGeom>
      </xdr:spPr>
    </xdr:pic>
    <xdr:clientData/>
  </xdr:twoCellAnchor>
  <xdr:twoCellAnchor editAs="oneCell">
    <xdr:from>
      <xdr:col>24</xdr:col>
      <xdr:colOff>542331</xdr:colOff>
      <xdr:row>20</xdr:row>
      <xdr:rowOff>216848</xdr:rowOff>
    </xdr:from>
    <xdr:to>
      <xdr:col>24</xdr:col>
      <xdr:colOff>752885</xdr:colOff>
      <xdr:row>21</xdr:row>
      <xdr:rowOff>206822</xdr:rowOff>
    </xdr:to>
    <xdr:pic>
      <xdr:nvPicPr>
        <xdr:cNvPr id="133" name="Graphique 132" descr="Ligne fléchée : pivoter à gauche">
          <a:extLst>
            <a:ext uri="{FF2B5EF4-FFF2-40B4-BE49-F238E27FC236}">
              <a16:creationId xmlns:a16="http://schemas.microsoft.com/office/drawing/2014/main" id="{74B8E999-9EA8-42D1-90E7-5C0C01A04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2881" y="4741223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534135</xdr:colOff>
      <xdr:row>21</xdr:row>
      <xdr:rowOff>186502</xdr:rowOff>
    </xdr:from>
    <xdr:to>
      <xdr:col>24</xdr:col>
      <xdr:colOff>744689</xdr:colOff>
      <xdr:row>22</xdr:row>
      <xdr:rowOff>176476</xdr:rowOff>
    </xdr:to>
    <xdr:pic>
      <xdr:nvPicPr>
        <xdr:cNvPr id="134" name="Graphique 133" descr="Ligne fléchée : pivoter à gauche">
          <a:extLst>
            <a:ext uri="{FF2B5EF4-FFF2-40B4-BE49-F238E27FC236}">
              <a16:creationId xmlns:a16="http://schemas.microsoft.com/office/drawing/2014/main" id="{414D0B28-28AB-4AC2-8911-E77B5DE4FC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64685" y="4929952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542552</xdr:colOff>
      <xdr:row>22</xdr:row>
      <xdr:rowOff>200456</xdr:rowOff>
    </xdr:from>
    <xdr:to>
      <xdr:col>24</xdr:col>
      <xdr:colOff>753106</xdr:colOff>
      <xdr:row>23</xdr:row>
      <xdr:rowOff>190431</xdr:rowOff>
    </xdr:to>
    <xdr:pic>
      <xdr:nvPicPr>
        <xdr:cNvPr id="135" name="Graphique 134" descr="Ligne fléchée : pivoter à gauche">
          <a:extLst>
            <a:ext uri="{FF2B5EF4-FFF2-40B4-BE49-F238E27FC236}">
              <a16:creationId xmlns:a16="http://schemas.microsoft.com/office/drawing/2014/main" id="{D5CA515A-B30B-4806-93B7-6748B1F481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3102" y="5162981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528819</xdr:colOff>
      <xdr:row>23</xdr:row>
      <xdr:rowOff>197798</xdr:rowOff>
    </xdr:from>
    <xdr:to>
      <xdr:col>24</xdr:col>
      <xdr:colOff>739373</xdr:colOff>
      <xdr:row>24</xdr:row>
      <xdr:rowOff>187772</xdr:rowOff>
    </xdr:to>
    <xdr:pic>
      <xdr:nvPicPr>
        <xdr:cNvPr id="136" name="Graphique 135" descr="Ligne fléchée : pivoter à gauche">
          <a:extLst>
            <a:ext uri="{FF2B5EF4-FFF2-40B4-BE49-F238E27FC236}">
              <a16:creationId xmlns:a16="http://schemas.microsoft.com/office/drawing/2014/main" id="{E88CBC83-F9CC-47CE-BB8D-02E2960310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59369" y="537939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542774</xdr:colOff>
      <xdr:row>24</xdr:row>
      <xdr:rowOff>217291</xdr:rowOff>
    </xdr:from>
    <xdr:to>
      <xdr:col>24</xdr:col>
      <xdr:colOff>753328</xdr:colOff>
      <xdr:row>25</xdr:row>
      <xdr:rowOff>207266</xdr:rowOff>
    </xdr:to>
    <xdr:pic>
      <xdr:nvPicPr>
        <xdr:cNvPr id="137" name="Graphique 136" descr="Ligne fléchée : pivoter à gauche">
          <a:extLst>
            <a:ext uri="{FF2B5EF4-FFF2-40B4-BE49-F238E27FC236}">
              <a16:creationId xmlns:a16="http://schemas.microsoft.com/office/drawing/2014/main" id="{4C9BB43C-8394-41C0-BDB7-5A64DD23B5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3324" y="561796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547040</xdr:colOff>
      <xdr:row>8</xdr:row>
      <xdr:rowOff>14074</xdr:rowOff>
    </xdr:from>
    <xdr:to>
      <xdr:col>24</xdr:col>
      <xdr:colOff>757594</xdr:colOff>
      <xdr:row>9</xdr:row>
      <xdr:rowOff>5200</xdr:rowOff>
    </xdr:to>
    <xdr:pic macro="[0]!REPORT01">
      <xdr:nvPicPr>
        <xdr:cNvPr id="138" name="Graphique 137" descr="Ligne fléchée : pivoter à gauche">
          <a:extLst>
            <a:ext uri="{FF2B5EF4-FFF2-40B4-BE49-F238E27FC236}">
              <a16:creationId xmlns:a16="http://schemas.microsoft.com/office/drawing/2014/main" id="{A384C04F-4C26-4EE7-ABA3-CD8018B595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7590" y="1909549"/>
          <a:ext cx="210554" cy="21020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5A15333-9AF2-49FF-947B-968E421FA474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9C6DD4BA-AD8B-47D1-B536-2A1DEE39FA2D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9795351E-3C2D-4F24-931A-470BE75B4F99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62FAB033-B6C2-4689-9A74-ABB5D43DB515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DBD353D4-D4D7-412F-A647-4D0952274E9C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7" name="Rectangle : avec coins supérieurs arrondis 6">
          <a:extLst>
            <a:ext uri="{FF2B5EF4-FFF2-40B4-BE49-F238E27FC236}">
              <a16:creationId xmlns:a16="http://schemas.microsoft.com/office/drawing/2014/main" id="{FF440AEA-C962-4C3F-9A73-06404A556F10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47</xdr:row>
      <xdr:rowOff>129802</xdr:rowOff>
    </xdr:from>
    <xdr:to>
      <xdr:col>2</xdr:col>
      <xdr:colOff>160814</xdr:colOff>
      <xdr:row>55</xdr:row>
      <xdr:rowOff>142171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25C93283-AFE3-442F-9992-F8F47F544CE8}"/>
            </a:ext>
          </a:extLst>
        </xdr:cNvPr>
        <xdr:cNvSpPr txBox="1"/>
      </xdr:nvSpPr>
      <xdr:spPr>
        <a:xfrm rot="16200000">
          <a:off x="-154872" y="1145651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28022</xdr:colOff>
      <xdr:row>36</xdr:row>
      <xdr:rowOff>182671</xdr:rowOff>
    </xdr:from>
    <xdr:to>
      <xdr:col>2</xdr:col>
      <xdr:colOff>151725</xdr:colOff>
      <xdr:row>47</xdr:row>
      <xdr:rowOff>68122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93C6B268-250E-42BD-A2F3-DC1D68AEDAB1}"/>
            </a:ext>
          </a:extLst>
        </xdr:cNvPr>
        <xdr:cNvSpPr txBox="1"/>
      </xdr:nvSpPr>
      <xdr:spPr>
        <a:xfrm rot="16200000">
          <a:off x="-510077" y="928374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D08C819C-F3DA-4FED-B1BF-C598DCBD59B6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7C26752F-7D23-4E3C-8D92-F52F7F94EF5F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53A3F677-108D-49AF-8154-8F1FB442C87C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728A3A98-9CAC-4C96-8FE0-61D6382894C6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14" name="ZoneTexte 13">
          <a:extLst>
            <a:ext uri="{FF2B5EF4-FFF2-40B4-BE49-F238E27FC236}">
              <a16:creationId xmlns:a16="http://schemas.microsoft.com/office/drawing/2014/main" id="{138FC087-3967-4C80-B8F6-B5395C0C8B3A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26</xdr:row>
      <xdr:rowOff>15251</xdr:rowOff>
    </xdr:from>
    <xdr:to>
      <xdr:col>2</xdr:col>
      <xdr:colOff>111332</xdr:colOff>
      <xdr:row>34</xdr:row>
      <xdr:rowOff>88624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F60FAD66-16F4-4739-B18F-7DBD62777141}"/>
            </a:ext>
          </a:extLst>
        </xdr:cNvPr>
        <xdr:cNvSpPr txBox="1"/>
      </xdr:nvSpPr>
      <xdr:spPr>
        <a:xfrm rot="16200000">
          <a:off x="-191560" y="665325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E62F9F93-9FF1-40F7-BD00-A983F21CF153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E10F1616-FD18-4893-A593-3BD533C85862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EA9E94AE-F48E-4667-9FCC-52A37D5F0699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76AB5388-BD11-4946-A6C1-8D3EAD1C5D95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6100623B-338A-4362-AE4C-2FB7CE65F369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307B6923-3C4F-46F9-86AE-1EC214624282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1D2CCAE6-5F96-40AB-B60C-8DFA7860BC68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123F6D58-FEC7-42F2-B8AB-F482CF0BDAFD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C932AFD0-4D0A-46F3-9A12-40919CFC2382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554C1E9D-F056-4B33-B1D1-51C83FFF9D32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9F2B4EB0-5B78-4CAC-BDE8-813B1ABA53E9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ABF09227-60AF-4F2E-9991-EF6BD3C32DA1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4EA7ADEC-C095-406B-B26C-3A21906D1146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CCD5C6B0-008A-45A0-904B-7C094D83B348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6199F8E9-BDFA-4A71-8C51-5DF7ABB6E78F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B088AD21-D340-4F42-8174-BC9BC197D988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348E06E7-02EA-40D9-B463-964B96100CA2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9980CFD5-FE96-49B3-9A17-F200D561D142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34" name="Rectangle : avec coins supérieurs arrondis 33">
          <a:extLst>
            <a:ext uri="{FF2B5EF4-FFF2-40B4-BE49-F238E27FC236}">
              <a16:creationId xmlns:a16="http://schemas.microsoft.com/office/drawing/2014/main" id="{624969C0-1766-4E78-AF70-09FB20FBD35D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5" name="Rectangle : avec coins supérieurs arrondis 34">
          <a:extLst>
            <a:ext uri="{FF2B5EF4-FFF2-40B4-BE49-F238E27FC236}">
              <a16:creationId xmlns:a16="http://schemas.microsoft.com/office/drawing/2014/main" id="{D8A2727E-790F-40ED-9AAF-E17EF5780ACE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6" name="Rectangle : avec coins supérieurs arrondis 35">
          <a:extLst>
            <a:ext uri="{FF2B5EF4-FFF2-40B4-BE49-F238E27FC236}">
              <a16:creationId xmlns:a16="http://schemas.microsoft.com/office/drawing/2014/main" id="{A9C24FB9-58E2-4428-A368-6272AF4BA7C1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7" name="Rectangle : avec coins supérieurs arrondis 36">
          <a:extLst>
            <a:ext uri="{FF2B5EF4-FFF2-40B4-BE49-F238E27FC236}">
              <a16:creationId xmlns:a16="http://schemas.microsoft.com/office/drawing/2014/main" id="{BD67830E-0588-4EC7-9832-2F268F943D7B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8" name="Rectangle : avec coins supérieurs arrondis 37">
          <a:extLst>
            <a:ext uri="{FF2B5EF4-FFF2-40B4-BE49-F238E27FC236}">
              <a16:creationId xmlns:a16="http://schemas.microsoft.com/office/drawing/2014/main" id="{666C8765-AA99-45CA-996E-EBC7749AADD8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9" name="Rectangle : avec coins supérieurs arrondis 38">
          <a:extLst>
            <a:ext uri="{FF2B5EF4-FFF2-40B4-BE49-F238E27FC236}">
              <a16:creationId xmlns:a16="http://schemas.microsoft.com/office/drawing/2014/main" id="{878FBDDF-F154-443F-9E2A-B8FFF3E977D2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74D21A19-E99B-480C-BD7C-71BF3ACCE7F7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6D6AA6C0-5B34-4B92-A2CE-A5246086937A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131B7D1C-A39F-47C4-A88F-721822202D94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0B12CE74-B144-460E-8BA9-4D343BD347A1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id="{AFFB0D7E-BD60-4216-BE35-99184225A129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id="{BB4AE435-0CD3-42F5-A13F-779A609E3305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id="{9F83A3B6-609D-481E-8307-70F4E7196B97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id="{C0FE3365-DDBA-4012-B47A-FDED395811B0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id="{29B9EB92-21F8-4072-9E54-3B5D37BE0867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id="{43AA387D-0AE8-4A54-87E5-03BFD3D091F7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id="{CF9F91A5-2CD6-4F94-9DC3-BBA93618ED02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24</xdr:row>
      <xdr:rowOff>1819</xdr:rowOff>
    </xdr:from>
    <xdr:to>
      <xdr:col>24</xdr:col>
      <xdr:colOff>449406</xdr:colOff>
      <xdr:row>25</xdr:row>
      <xdr:rowOff>1821</xdr:rowOff>
    </xdr:to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id="{D35F1BB8-0190-4017-B669-FFA131518E60}"/>
            </a:ext>
          </a:extLst>
        </xdr:cNvPr>
        <xdr:cNvSpPr/>
      </xdr:nvSpPr>
      <xdr:spPr>
        <a:xfrm>
          <a:off x="15847729" y="5402494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25</xdr:row>
      <xdr:rowOff>4002</xdr:rowOff>
    </xdr:from>
    <xdr:to>
      <xdr:col>24</xdr:col>
      <xdr:colOff>448288</xdr:colOff>
      <xdr:row>26</xdr:row>
      <xdr:rowOff>4003</xdr:rowOff>
    </xdr:to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id="{D89952F5-1BF5-4660-990E-AE72C8F45146}"/>
            </a:ext>
          </a:extLst>
        </xdr:cNvPr>
        <xdr:cNvSpPr/>
      </xdr:nvSpPr>
      <xdr:spPr>
        <a:xfrm>
          <a:off x="15846611" y="562375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[0]!MACROFEVRIERSUPP01" textlink="">
      <xdr:nvSpPr>
        <xdr:cNvPr id="53" name="Rectangle 52">
          <a:extLst>
            <a:ext uri="{FF2B5EF4-FFF2-40B4-BE49-F238E27FC236}">
              <a16:creationId xmlns:a16="http://schemas.microsoft.com/office/drawing/2014/main" id="{F52066D4-667A-48D3-9AD6-662D3822339C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id="{756C658F-3199-4060-A13E-A1B196BB9D15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id="{A21818DB-C25B-4D98-AE09-AA6E89E8DEC1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56" name="Rectangle 55">
          <a:extLst>
            <a:ext uri="{FF2B5EF4-FFF2-40B4-BE49-F238E27FC236}">
              <a16:creationId xmlns:a16="http://schemas.microsoft.com/office/drawing/2014/main" id="{496B9008-5BF4-4489-86F7-ACDD5B19CFA7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57" name="Rectangle 56">
          <a:extLst>
            <a:ext uri="{FF2B5EF4-FFF2-40B4-BE49-F238E27FC236}">
              <a16:creationId xmlns:a16="http://schemas.microsoft.com/office/drawing/2014/main" id="{1EAB8FC2-3EFC-4ECF-BD2B-B48F178A69ED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58" name="Rectangle : avec coins supérieurs arrondis 5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281ED7C-A2F1-49F5-A8A8-4CF0D6B2EBC2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47</xdr:row>
      <xdr:rowOff>129802</xdr:rowOff>
    </xdr:from>
    <xdr:to>
      <xdr:col>2</xdr:col>
      <xdr:colOff>160814</xdr:colOff>
      <xdr:row>55</xdr:row>
      <xdr:rowOff>142171</xdr:rowOff>
    </xdr:to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61936163-6C6C-4AB2-83B9-DA91BD2E7C7C}"/>
            </a:ext>
          </a:extLst>
        </xdr:cNvPr>
        <xdr:cNvSpPr txBox="1"/>
      </xdr:nvSpPr>
      <xdr:spPr>
        <a:xfrm rot="16200000">
          <a:off x="-154872" y="1145651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28022</xdr:colOff>
      <xdr:row>36</xdr:row>
      <xdr:rowOff>182671</xdr:rowOff>
    </xdr:from>
    <xdr:to>
      <xdr:col>2</xdr:col>
      <xdr:colOff>151725</xdr:colOff>
      <xdr:row>47</xdr:row>
      <xdr:rowOff>68122</xdr:rowOff>
    </xdr:to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D7B48CB6-8961-4FB5-80BE-8B0F9E601A99}"/>
            </a:ext>
          </a:extLst>
        </xdr:cNvPr>
        <xdr:cNvSpPr txBox="1"/>
      </xdr:nvSpPr>
      <xdr:spPr>
        <a:xfrm rot="16200000">
          <a:off x="-510077" y="928374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2C0E2583-ECA5-429A-8117-CCF24D0C8E5A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2" name="Rectangle 61">
          <a:extLst>
            <a:ext uri="{FF2B5EF4-FFF2-40B4-BE49-F238E27FC236}">
              <a16:creationId xmlns:a16="http://schemas.microsoft.com/office/drawing/2014/main" id="{2681A81A-CE9E-4F77-8723-EC757765170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3" name="Rectangle 62">
          <a:extLst>
            <a:ext uri="{FF2B5EF4-FFF2-40B4-BE49-F238E27FC236}">
              <a16:creationId xmlns:a16="http://schemas.microsoft.com/office/drawing/2014/main" id="{DB95AC8F-89A3-42E1-B3B9-58AEE2B39CBD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4" name="Rectangle 63">
          <a:extLst>
            <a:ext uri="{FF2B5EF4-FFF2-40B4-BE49-F238E27FC236}">
              <a16:creationId xmlns:a16="http://schemas.microsoft.com/office/drawing/2014/main" id="{79843B2F-0FE2-4A03-8718-BE97189ACA62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65" name="ZoneTexte 64">
          <a:extLst>
            <a:ext uri="{FF2B5EF4-FFF2-40B4-BE49-F238E27FC236}">
              <a16:creationId xmlns:a16="http://schemas.microsoft.com/office/drawing/2014/main" id="{8DB5F87F-7D0A-41E7-A1DB-E5A73C10B3F3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</a:t>
          </a:r>
        </a:p>
      </xdr:txBody>
    </xdr:sp>
    <xdr:clientData/>
  </xdr:twoCellAnchor>
  <xdr:twoCellAnchor>
    <xdr:from>
      <xdr:col>1</xdr:col>
      <xdr:colOff>74221</xdr:colOff>
      <xdr:row>26</xdr:row>
      <xdr:rowOff>15251</xdr:rowOff>
    </xdr:from>
    <xdr:to>
      <xdr:col>2</xdr:col>
      <xdr:colOff>111332</xdr:colOff>
      <xdr:row>34</xdr:row>
      <xdr:rowOff>88624</xdr:rowOff>
    </xdr:to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04874AE4-CA88-430B-BDAB-834BAF5E593F}"/>
            </a:ext>
          </a:extLst>
        </xdr:cNvPr>
        <xdr:cNvSpPr txBox="1"/>
      </xdr:nvSpPr>
      <xdr:spPr>
        <a:xfrm rot="16200000">
          <a:off x="-191560" y="665325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7" name="Rectangle 66">
          <a:extLst>
            <a:ext uri="{FF2B5EF4-FFF2-40B4-BE49-F238E27FC236}">
              <a16:creationId xmlns:a16="http://schemas.microsoft.com/office/drawing/2014/main" id="{C3E482A2-0BC0-41C1-AA51-F4D2BC642CE7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8" name="Rectangle 67">
          <a:extLst>
            <a:ext uri="{FF2B5EF4-FFF2-40B4-BE49-F238E27FC236}">
              <a16:creationId xmlns:a16="http://schemas.microsoft.com/office/drawing/2014/main" id="{8C9C3C7A-C1CD-4B23-915C-7574404851EA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9" name="Rectangle 68">
          <a:extLst>
            <a:ext uri="{FF2B5EF4-FFF2-40B4-BE49-F238E27FC236}">
              <a16:creationId xmlns:a16="http://schemas.microsoft.com/office/drawing/2014/main" id="{0192CA22-E890-4CD4-8ED9-B5575ACC875C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0" name="Rectangle 69">
          <a:extLst>
            <a:ext uri="{FF2B5EF4-FFF2-40B4-BE49-F238E27FC236}">
              <a16:creationId xmlns:a16="http://schemas.microsoft.com/office/drawing/2014/main" id="{04016A18-75E6-425E-A341-B632AA576D88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1" name="Rectangle 70">
          <a:extLst>
            <a:ext uri="{FF2B5EF4-FFF2-40B4-BE49-F238E27FC236}">
              <a16:creationId xmlns:a16="http://schemas.microsoft.com/office/drawing/2014/main" id="{D6DD5C1B-6DEA-491A-BEA9-1F136A252303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id="{2B94BB62-EF19-4DB7-85BC-72E97872A934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3" name="Rectangle 72">
          <a:extLst>
            <a:ext uri="{FF2B5EF4-FFF2-40B4-BE49-F238E27FC236}">
              <a16:creationId xmlns:a16="http://schemas.microsoft.com/office/drawing/2014/main" id="{80A490E2-34EA-4B22-9CAF-0A421238C76C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4" name="Rectangle 73">
          <a:extLst>
            <a:ext uri="{FF2B5EF4-FFF2-40B4-BE49-F238E27FC236}">
              <a16:creationId xmlns:a16="http://schemas.microsoft.com/office/drawing/2014/main" id="{F7390DD9-CB70-459E-BF4C-7237FDC141E2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5" name="Rectangle 74">
          <a:extLst>
            <a:ext uri="{FF2B5EF4-FFF2-40B4-BE49-F238E27FC236}">
              <a16:creationId xmlns:a16="http://schemas.microsoft.com/office/drawing/2014/main" id="{9B63C691-31CE-467B-9F5D-668AEC1EE993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6" name="Rectangle 75">
          <a:extLst>
            <a:ext uri="{FF2B5EF4-FFF2-40B4-BE49-F238E27FC236}">
              <a16:creationId xmlns:a16="http://schemas.microsoft.com/office/drawing/2014/main" id="{C869A824-0A00-4D1B-B92C-D1C7A852A2A3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191AFDBD-F264-427B-9206-CD2EEE0E0095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8" name="Rectangle 77">
          <a:extLst>
            <a:ext uri="{FF2B5EF4-FFF2-40B4-BE49-F238E27FC236}">
              <a16:creationId xmlns:a16="http://schemas.microsoft.com/office/drawing/2014/main" id="{5B4B4DBD-A224-47ED-8A64-62A6D459D055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9" name="Rectangle 78">
          <a:extLst>
            <a:ext uri="{FF2B5EF4-FFF2-40B4-BE49-F238E27FC236}">
              <a16:creationId xmlns:a16="http://schemas.microsoft.com/office/drawing/2014/main" id="{58379CB3-F25C-4905-9356-9EC96C266DE6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80" name="Rectangle : avec coins supérieurs arrondis 7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F4E597D-8E22-45B7-8C35-2309A5FEF897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81" name="Rectangle : avec coins supérieurs arrondis 8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FF42279-92E8-48C1-886B-802CDAF7BC99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82" name="Rectangle : avec coins supérieurs arrondis 8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BEBDE641-BFCF-4B24-B70B-6650AC0AAF90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83" name="Rectangle : avec coins supérieurs arrondis 82">
          <a:extLst>
            <a:ext uri="{FF2B5EF4-FFF2-40B4-BE49-F238E27FC236}">
              <a16:creationId xmlns:a16="http://schemas.microsoft.com/office/drawing/2014/main" id="{0EAB57A3-B300-4537-B23E-E02F15A86429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84" name="Rectangle : avec coins supérieurs arrondis 83">
          <a:extLst>
            <a:ext uri="{FF2B5EF4-FFF2-40B4-BE49-F238E27FC236}">
              <a16:creationId xmlns:a16="http://schemas.microsoft.com/office/drawing/2014/main" id="{10B90256-6AE0-4C08-B2DA-F2F750F29DFD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85" name="Rectangle : avec coins supérieurs arrondis 84">
          <a:extLst>
            <a:ext uri="{FF2B5EF4-FFF2-40B4-BE49-F238E27FC236}">
              <a16:creationId xmlns:a16="http://schemas.microsoft.com/office/drawing/2014/main" id="{4CD9540D-7887-4BC4-853E-A94F05471EA4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86" name="Rectangle : avec coins supérieurs arrondis 85">
          <a:extLst>
            <a:ext uri="{FF2B5EF4-FFF2-40B4-BE49-F238E27FC236}">
              <a16:creationId xmlns:a16="http://schemas.microsoft.com/office/drawing/2014/main" id="{F8995523-A675-428D-BACF-45A152D3F46E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87" name="Rectangle : avec coins supérieurs arrondis 86">
          <a:extLst>
            <a:ext uri="{FF2B5EF4-FFF2-40B4-BE49-F238E27FC236}">
              <a16:creationId xmlns:a16="http://schemas.microsoft.com/office/drawing/2014/main" id="{425E9A75-515D-4FE1-9BFA-BF9BE7488826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88" name="Rectangle : avec coins supérieurs arrondis 87">
          <a:extLst>
            <a:ext uri="{FF2B5EF4-FFF2-40B4-BE49-F238E27FC236}">
              <a16:creationId xmlns:a16="http://schemas.microsoft.com/office/drawing/2014/main" id="{43797E5A-7BC2-434F-AF75-74DF7DB5C636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89" name="Rectangle : avec coins supérieurs arrondis 88">
          <a:extLst>
            <a:ext uri="{FF2B5EF4-FFF2-40B4-BE49-F238E27FC236}">
              <a16:creationId xmlns:a16="http://schemas.microsoft.com/office/drawing/2014/main" id="{74FC7205-432A-4AE5-A606-D7F661109C69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90" name="Rectangle 89">
          <a:extLst>
            <a:ext uri="{FF2B5EF4-FFF2-40B4-BE49-F238E27FC236}">
              <a16:creationId xmlns:a16="http://schemas.microsoft.com/office/drawing/2014/main" id="{CD7DB4CC-77BC-47EF-B2BF-6DE298030888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91" name="Rectangle 90">
          <a:extLst>
            <a:ext uri="{FF2B5EF4-FFF2-40B4-BE49-F238E27FC236}">
              <a16:creationId xmlns:a16="http://schemas.microsoft.com/office/drawing/2014/main" id="{7D3BFECF-8AE1-4C58-B568-9FD3A63E2361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[0]!REPORT07" textlink="">
      <xdr:nvSpPr>
        <xdr:cNvPr id="92" name="Rectangle 91">
          <a:extLst>
            <a:ext uri="{FF2B5EF4-FFF2-40B4-BE49-F238E27FC236}">
              <a16:creationId xmlns:a16="http://schemas.microsoft.com/office/drawing/2014/main" id="{79FD6FF4-592A-496D-BE95-07FFF7E50D2D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[0]!REPORT07" textlink="">
      <xdr:nvSpPr>
        <xdr:cNvPr id="93" name="Rectangle 92">
          <a:extLst>
            <a:ext uri="{FF2B5EF4-FFF2-40B4-BE49-F238E27FC236}">
              <a16:creationId xmlns:a16="http://schemas.microsoft.com/office/drawing/2014/main" id="{097E4C4C-F7FD-49F2-B9EF-901E3EB62D07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94" name="Rectangle 93">
          <a:extLst>
            <a:ext uri="{FF2B5EF4-FFF2-40B4-BE49-F238E27FC236}">
              <a16:creationId xmlns:a16="http://schemas.microsoft.com/office/drawing/2014/main" id="{70BC6441-44AE-48A0-AEA1-CB6C03F56A58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95" name="Rectangle 94">
          <a:extLst>
            <a:ext uri="{FF2B5EF4-FFF2-40B4-BE49-F238E27FC236}">
              <a16:creationId xmlns:a16="http://schemas.microsoft.com/office/drawing/2014/main" id="{B723F0DF-9DA9-4D76-BB79-8CAA07EC6177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96" name="Rectangle 95">
          <a:extLst>
            <a:ext uri="{FF2B5EF4-FFF2-40B4-BE49-F238E27FC236}">
              <a16:creationId xmlns:a16="http://schemas.microsoft.com/office/drawing/2014/main" id="{80F1D32B-D818-43BD-905D-B414BE3DE938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97" name="Rectangle 96">
          <a:extLst>
            <a:ext uri="{FF2B5EF4-FFF2-40B4-BE49-F238E27FC236}">
              <a16:creationId xmlns:a16="http://schemas.microsoft.com/office/drawing/2014/main" id="{61CE3B36-1793-4AF2-B441-4AF8800A2E00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98" name="Rectangle 97">
          <a:extLst>
            <a:ext uri="{FF2B5EF4-FFF2-40B4-BE49-F238E27FC236}">
              <a16:creationId xmlns:a16="http://schemas.microsoft.com/office/drawing/2014/main" id="{539C64AF-3670-4485-911C-2CF81E22C189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99" name="Rectangle 98">
          <a:extLst>
            <a:ext uri="{FF2B5EF4-FFF2-40B4-BE49-F238E27FC236}">
              <a16:creationId xmlns:a16="http://schemas.microsoft.com/office/drawing/2014/main" id="{04D853CA-0C01-4CBE-8D0E-FD3ADFB461CC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100" name="Rectangle 99">
          <a:extLst>
            <a:ext uri="{FF2B5EF4-FFF2-40B4-BE49-F238E27FC236}">
              <a16:creationId xmlns:a16="http://schemas.microsoft.com/office/drawing/2014/main" id="{A823F45B-3C3B-45A1-9FE9-BE514FD96EC5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24</xdr:row>
      <xdr:rowOff>1819</xdr:rowOff>
    </xdr:from>
    <xdr:to>
      <xdr:col>24</xdr:col>
      <xdr:colOff>449406</xdr:colOff>
      <xdr:row>25</xdr:row>
      <xdr:rowOff>1821</xdr:rowOff>
    </xdr:to>
    <xdr:sp macro="" textlink="">
      <xdr:nvSpPr>
        <xdr:cNvPr id="101" name="Rectangle 100">
          <a:extLst>
            <a:ext uri="{FF2B5EF4-FFF2-40B4-BE49-F238E27FC236}">
              <a16:creationId xmlns:a16="http://schemas.microsoft.com/office/drawing/2014/main" id="{336D89FE-9DF7-4F3F-A0D6-6DD8F62A68C5}"/>
            </a:ext>
          </a:extLst>
        </xdr:cNvPr>
        <xdr:cNvSpPr/>
      </xdr:nvSpPr>
      <xdr:spPr>
        <a:xfrm>
          <a:off x="15847729" y="5402494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25</xdr:row>
      <xdr:rowOff>4002</xdr:rowOff>
    </xdr:from>
    <xdr:to>
      <xdr:col>24</xdr:col>
      <xdr:colOff>448288</xdr:colOff>
      <xdr:row>26</xdr:row>
      <xdr:rowOff>4003</xdr:rowOff>
    </xdr:to>
    <xdr:sp macro="" textlink="">
      <xdr:nvSpPr>
        <xdr:cNvPr id="102" name="Rectangle 101">
          <a:extLst>
            <a:ext uri="{FF2B5EF4-FFF2-40B4-BE49-F238E27FC236}">
              <a16:creationId xmlns:a16="http://schemas.microsoft.com/office/drawing/2014/main" id="{0A0BDF75-FBA1-4DF7-96AF-F23437B0D989}"/>
            </a:ext>
          </a:extLst>
        </xdr:cNvPr>
        <xdr:cNvSpPr/>
      </xdr:nvSpPr>
      <xdr:spPr>
        <a:xfrm>
          <a:off x="15846611" y="562375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458137</xdr:colOff>
      <xdr:row>8</xdr:row>
      <xdr:rowOff>4503</xdr:rowOff>
    </xdr:from>
    <xdr:to>
      <xdr:col>25</xdr:col>
      <xdr:colOff>3035</xdr:colOff>
      <xdr:row>9</xdr:row>
      <xdr:rowOff>4504</xdr:rowOff>
    </xdr:to>
    <xdr:sp macro="" textlink="">
      <xdr:nvSpPr>
        <xdr:cNvPr id="103" name="Rectangle 102">
          <a:extLst>
            <a:ext uri="{FF2B5EF4-FFF2-40B4-BE49-F238E27FC236}">
              <a16:creationId xmlns:a16="http://schemas.microsoft.com/office/drawing/2014/main" id="{4A5636EA-493F-4D86-B0FF-5A10AEEC1CAF}"/>
            </a:ext>
          </a:extLst>
        </xdr:cNvPr>
        <xdr:cNvSpPr/>
      </xdr:nvSpPr>
      <xdr:spPr>
        <a:xfrm>
          <a:off x="16288687" y="189997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  </a:t>
          </a:r>
          <a:endParaRPr lang="fr-FR" sz="1100" b="1"/>
        </a:p>
      </xdr:txBody>
    </xdr:sp>
    <xdr:clientData/>
  </xdr:twoCellAnchor>
  <xdr:twoCellAnchor>
    <xdr:from>
      <xdr:col>24</xdr:col>
      <xdr:colOff>458047</xdr:colOff>
      <xdr:row>9</xdr:row>
      <xdr:rowOff>6508</xdr:rowOff>
    </xdr:from>
    <xdr:to>
      <xdr:col>25</xdr:col>
      <xdr:colOff>2945</xdr:colOff>
      <xdr:row>10</xdr:row>
      <xdr:rowOff>6509</xdr:rowOff>
    </xdr:to>
    <xdr:sp macro="" textlink="">
      <xdr:nvSpPr>
        <xdr:cNvPr id="104" name="Rectangle 103">
          <a:extLst>
            <a:ext uri="{FF2B5EF4-FFF2-40B4-BE49-F238E27FC236}">
              <a16:creationId xmlns:a16="http://schemas.microsoft.com/office/drawing/2014/main" id="{E67C7AE5-035F-4B46-AEBE-FE4D92AECCA7}"/>
            </a:ext>
          </a:extLst>
        </xdr:cNvPr>
        <xdr:cNvSpPr/>
      </xdr:nvSpPr>
      <xdr:spPr>
        <a:xfrm>
          <a:off x="16288597" y="212105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454881</xdr:colOff>
      <xdr:row>10</xdr:row>
      <xdr:rowOff>11611</xdr:rowOff>
    </xdr:from>
    <xdr:to>
      <xdr:col>24</xdr:col>
      <xdr:colOff>884751</xdr:colOff>
      <xdr:row>11</xdr:row>
      <xdr:rowOff>11612</xdr:rowOff>
    </xdr:to>
    <xdr:sp macro="" textlink="">
      <xdr:nvSpPr>
        <xdr:cNvPr id="105" name="Rectangle 104">
          <a:extLst>
            <a:ext uri="{FF2B5EF4-FFF2-40B4-BE49-F238E27FC236}">
              <a16:creationId xmlns:a16="http://schemas.microsoft.com/office/drawing/2014/main" id="{75FEFEE3-4307-40E2-A726-EBD9CE43E567}"/>
            </a:ext>
          </a:extLst>
        </xdr:cNvPr>
        <xdr:cNvSpPr/>
      </xdr:nvSpPr>
      <xdr:spPr>
        <a:xfrm>
          <a:off x="16285431" y="2345236"/>
          <a:ext cx="429870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458009</xdr:colOff>
      <xdr:row>11</xdr:row>
      <xdr:rowOff>11185</xdr:rowOff>
    </xdr:from>
    <xdr:to>
      <xdr:col>25</xdr:col>
      <xdr:colOff>2907</xdr:colOff>
      <xdr:row>12</xdr:row>
      <xdr:rowOff>11185</xdr:rowOff>
    </xdr:to>
    <xdr:sp macro="" textlink="">
      <xdr:nvSpPr>
        <xdr:cNvPr id="106" name="Rectangle 105">
          <a:extLst>
            <a:ext uri="{FF2B5EF4-FFF2-40B4-BE49-F238E27FC236}">
              <a16:creationId xmlns:a16="http://schemas.microsoft.com/office/drawing/2014/main" id="{885E2EFB-737E-4C1C-B95C-5BA58F0253F6}"/>
            </a:ext>
          </a:extLst>
        </xdr:cNvPr>
        <xdr:cNvSpPr/>
      </xdr:nvSpPr>
      <xdr:spPr>
        <a:xfrm>
          <a:off x="16288559" y="2563885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457582</xdr:colOff>
      <xdr:row>12</xdr:row>
      <xdr:rowOff>10758</xdr:rowOff>
    </xdr:from>
    <xdr:to>
      <xdr:col>25</xdr:col>
      <xdr:colOff>2480</xdr:colOff>
      <xdr:row>13</xdr:row>
      <xdr:rowOff>10759</xdr:rowOff>
    </xdr:to>
    <xdr:sp macro="" textlink="">
      <xdr:nvSpPr>
        <xdr:cNvPr id="107" name="Rectangle 106">
          <a:extLst>
            <a:ext uri="{FF2B5EF4-FFF2-40B4-BE49-F238E27FC236}">
              <a16:creationId xmlns:a16="http://schemas.microsoft.com/office/drawing/2014/main" id="{C73FB437-35ED-4FFF-89D4-D461881B4F7D}"/>
            </a:ext>
          </a:extLst>
        </xdr:cNvPr>
        <xdr:cNvSpPr/>
      </xdr:nvSpPr>
      <xdr:spPr>
        <a:xfrm>
          <a:off x="16288132" y="278253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457156</xdr:colOff>
      <xdr:row>13</xdr:row>
      <xdr:rowOff>17440</xdr:rowOff>
    </xdr:from>
    <xdr:to>
      <xdr:col>25</xdr:col>
      <xdr:colOff>2054</xdr:colOff>
      <xdr:row>14</xdr:row>
      <xdr:rowOff>17440</xdr:rowOff>
    </xdr:to>
    <xdr:sp macro="" textlink="">
      <xdr:nvSpPr>
        <xdr:cNvPr id="108" name="Rectangle 107">
          <a:extLst>
            <a:ext uri="{FF2B5EF4-FFF2-40B4-BE49-F238E27FC236}">
              <a16:creationId xmlns:a16="http://schemas.microsoft.com/office/drawing/2014/main" id="{343A3B03-28C1-4D03-8CFF-75730AF7EE5B}"/>
            </a:ext>
          </a:extLst>
        </xdr:cNvPr>
        <xdr:cNvSpPr/>
      </xdr:nvSpPr>
      <xdr:spPr>
        <a:xfrm>
          <a:off x="16287706" y="3008290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456730</xdr:colOff>
      <xdr:row>14</xdr:row>
      <xdr:rowOff>13459</xdr:rowOff>
    </xdr:from>
    <xdr:to>
      <xdr:col>25</xdr:col>
      <xdr:colOff>1628</xdr:colOff>
      <xdr:row>15</xdr:row>
      <xdr:rowOff>13460</xdr:rowOff>
    </xdr:to>
    <xdr:sp macro="" textlink="">
      <xdr:nvSpPr>
        <xdr:cNvPr id="109" name="Rectangle 108">
          <a:extLst>
            <a:ext uri="{FF2B5EF4-FFF2-40B4-BE49-F238E27FC236}">
              <a16:creationId xmlns:a16="http://schemas.microsoft.com/office/drawing/2014/main" id="{F43F041D-B64F-4BBE-919D-0F961D7F6B8C}"/>
            </a:ext>
          </a:extLst>
        </xdr:cNvPr>
        <xdr:cNvSpPr/>
      </xdr:nvSpPr>
      <xdr:spPr>
        <a:xfrm>
          <a:off x="16287280" y="322338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459857</xdr:colOff>
      <xdr:row>15</xdr:row>
      <xdr:rowOff>9479</xdr:rowOff>
    </xdr:from>
    <xdr:to>
      <xdr:col>25</xdr:col>
      <xdr:colOff>4755</xdr:colOff>
      <xdr:row>16</xdr:row>
      <xdr:rowOff>9479</xdr:rowOff>
    </xdr:to>
    <xdr:sp macro="" textlink="">
      <xdr:nvSpPr>
        <xdr:cNvPr id="110" name="Rectangle 109">
          <a:extLst>
            <a:ext uri="{FF2B5EF4-FFF2-40B4-BE49-F238E27FC236}">
              <a16:creationId xmlns:a16="http://schemas.microsoft.com/office/drawing/2014/main" id="{36A5D371-BC07-46B7-A95D-425ABD2F3E1F}"/>
            </a:ext>
          </a:extLst>
        </xdr:cNvPr>
        <xdr:cNvSpPr/>
      </xdr:nvSpPr>
      <xdr:spPr>
        <a:xfrm>
          <a:off x="16290407" y="3438479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459431</xdr:colOff>
      <xdr:row>16</xdr:row>
      <xdr:rowOff>5498</xdr:rowOff>
    </xdr:from>
    <xdr:to>
      <xdr:col>25</xdr:col>
      <xdr:colOff>4329</xdr:colOff>
      <xdr:row>17</xdr:row>
      <xdr:rowOff>5499</xdr:rowOff>
    </xdr:to>
    <xdr:sp macro="" textlink="">
      <xdr:nvSpPr>
        <xdr:cNvPr id="111" name="Rectangle 110">
          <a:extLst>
            <a:ext uri="{FF2B5EF4-FFF2-40B4-BE49-F238E27FC236}">
              <a16:creationId xmlns:a16="http://schemas.microsoft.com/office/drawing/2014/main" id="{5335834B-F74E-45C9-9534-0A6080BFA04E}"/>
            </a:ext>
          </a:extLst>
        </xdr:cNvPr>
        <xdr:cNvSpPr/>
      </xdr:nvSpPr>
      <xdr:spPr>
        <a:xfrm>
          <a:off x="16289981" y="365357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459004</xdr:colOff>
      <xdr:row>17</xdr:row>
      <xdr:rowOff>8626</xdr:rowOff>
    </xdr:from>
    <xdr:to>
      <xdr:col>25</xdr:col>
      <xdr:colOff>3902</xdr:colOff>
      <xdr:row>18</xdr:row>
      <xdr:rowOff>8626</xdr:rowOff>
    </xdr:to>
    <xdr:sp macro="" textlink="">
      <xdr:nvSpPr>
        <xdr:cNvPr id="112" name="Rectangle 111">
          <a:extLst>
            <a:ext uri="{FF2B5EF4-FFF2-40B4-BE49-F238E27FC236}">
              <a16:creationId xmlns:a16="http://schemas.microsoft.com/office/drawing/2014/main" id="{82304B47-720E-4211-90A7-59DB14579B43}"/>
            </a:ext>
          </a:extLst>
        </xdr:cNvPr>
        <xdr:cNvSpPr/>
      </xdr:nvSpPr>
      <xdr:spPr>
        <a:xfrm>
          <a:off x="16289554" y="3875776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458577</xdr:colOff>
      <xdr:row>18</xdr:row>
      <xdr:rowOff>8199</xdr:rowOff>
    </xdr:from>
    <xdr:to>
      <xdr:col>25</xdr:col>
      <xdr:colOff>3475</xdr:colOff>
      <xdr:row>19</xdr:row>
      <xdr:rowOff>8200</xdr:rowOff>
    </xdr:to>
    <xdr:sp macro="" textlink="">
      <xdr:nvSpPr>
        <xdr:cNvPr id="113" name="Rectangle 112">
          <a:extLst>
            <a:ext uri="{FF2B5EF4-FFF2-40B4-BE49-F238E27FC236}">
              <a16:creationId xmlns:a16="http://schemas.microsoft.com/office/drawing/2014/main" id="{5943A86A-2098-4F0B-8050-2F2E9A37D397}"/>
            </a:ext>
          </a:extLst>
        </xdr:cNvPr>
        <xdr:cNvSpPr/>
      </xdr:nvSpPr>
      <xdr:spPr>
        <a:xfrm>
          <a:off x="16289127" y="409442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459831</xdr:colOff>
      <xdr:row>19</xdr:row>
      <xdr:rowOff>11327</xdr:rowOff>
    </xdr:from>
    <xdr:to>
      <xdr:col>25</xdr:col>
      <xdr:colOff>2620</xdr:colOff>
      <xdr:row>20</xdr:row>
      <xdr:rowOff>11327</xdr:rowOff>
    </xdr:to>
    <xdr:sp macro="" textlink="">
      <xdr:nvSpPr>
        <xdr:cNvPr id="114" name="Rectangle 113">
          <a:extLst>
            <a:ext uri="{FF2B5EF4-FFF2-40B4-BE49-F238E27FC236}">
              <a16:creationId xmlns:a16="http://schemas.microsoft.com/office/drawing/2014/main" id="{7774B594-72A2-4A0A-869C-8DC21465C1DD}"/>
            </a:ext>
          </a:extLst>
        </xdr:cNvPr>
        <xdr:cNvSpPr/>
      </xdr:nvSpPr>
      <xdr:spPr>
        <a:xfrm>
          <a:off x="16290381" y="4316627"/>
          <a:ext cx="428614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458701</xdr:colOff>
      <xdr:row>20</xdr:row>
      <xdr:rowOff>3245</xdr:rowOff>
    </xdr:from>
    <xdr:to>
      <xdr:col>25</xdr:col>
      <xdr:colOff>3247</xdr:colOff>
      <xdr:row>21</xdr:row>
      <xdr:rowOff>3246</xdr:rowOff>
    </xdr:to>
    <xdr:sp macro="" textlink="">
      <xdr:nvSpPr>
        <xdr:cNvPr id="115" name="Rectangle 114">
          <a:extLst>
            <a:ext uri="{FF2B5EF4-FFF2-40B4-BE49-F238E27FC236}">
              <a16:creationId xmlns:a16="http://schemas.microsoft.com/office/drawing/2014/main" id="{328CF895-F8F3-4AD1-80DC-FA917DEA2ABF}"/>
            </a:ext>
          </a:extLst>
        </xdr:cNvPr>
        <xdr:cNvSpPr/>
      </xdr:nvSpPr>
      <xdr:spPr>
        <a:xfrm>
          <a:off x="16289251" y="4527620"/>
          <a:ext cx="430371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459329</xdr:colOff>
      <xdr:row>21</xdr:row>
      <xdr:rowOff>1257</xdr:rowOff>
    </xdr:from>
    <xdr:to>
      <xdr:col>25</xdr:col>
      <xdr:colOff>3875</xdr:colOff>
      <xdr:row>22</xdr:row>
      <xdr:rowOff>1257</xdr:rowOff>
    </xdr:to>
    <xdr:sp macro="" textlink="">
      <xdr:nvSpPr>
        <xdr:cNvPr id="116" name="Rectangle 115">
          <a:extLst>
            <a:ext uri="{FF2B5EF4-FFF2-40B4-BE49-F238E27FC236}">
              <a16:creationId xmlns:a16="http://schemas.microsoft.com/office/drawing/2014/main" id="{4EDC072B-4E7F-4CDA-8710-E32E8B505247}"/>
            </a:ext>
          </a:extLst>
        </xdr:cNvPr>
        <xdr:cNvSpPr/>
      </xdr:nvSpPr>
      <xdr:spPr>
        <a:xfrm>
          <a:off x="16289879" y="474470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459957</xdr:colOff>
      <xdr:row>21</xdr:row>
      <xdr:rowOff>205992</xdr:rowOff>
    </xdr:from>
    <xdr:to>
      <xdr:col>25</xdr:col>
      <xdr:colOff>4503</xdr:colOff>
      <xdr:row>22</xdr:row>
      <xdr:rowOff>205992</xdr:rowOff>
    </xdr:to>
    <xdr:sp macro="" textlink="">
      <xdr:nvSpPr>
        <xdr:cNvPr id="117" name="Rectangle 116">
          <a:extLst>
            <a:ext uri="{FF2B5EF4-FFF2-40B4-BE49-F238E27FC236}">
              <a16:creationId xmlns:a16="http://schemas.microsoft.com/office/drawing/2014/main" id="{8932CCF9-C354-4C75-BACC-C5EDB384E93F}"/>
            </a:ext>
          </a:extLst>
        </xdr:cNvPr>
        <xdr:cNvSpPr/>
      </xdr:nvSpPr>
      <xdr:spPr>
        <a:xfrm>
          <a:off x="16290507" y="4949442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457968</xdr:colOff>
      <xdr:row>22</xdr:row>
      <xdr:rowOff>206620</xdr:rowOff>
    </xdr:from>
    <xdr:to>
      <xdr:col>25</xdr:col>
      <xdr:colOff>2514</xdr:colOff>
      <xdr:row>23</xdr:row>
      <xdr:rowOff>206620</xdr:rowOff>
    </xdr:to>
    <xdr:sp macro="" textlink="">
      <xdr:nvSpPr>
        <xdr:cNvPr id="118" name="Rectangle 117">
          <a:extLst>
            <a:ext uri="{FF2B5EF4-FFF2-40B4-BE49-F238E27FC236}">
              <a16:creationId xmlns:a16="http://schemas.microsoft.com/office/drawing/2014/main" id="{7052C986-E856-4FE8-B9AC-AD60211F1ED3}"/>
            </a:ext>
          </a:extLst>
        </xdr:cNvPr>
        <xdr:cNvSpPr/>
      </xdr:nvSpPr>
      <xdr:spPr>
        <a:xfrm>
          <a:off x="16288518" y="5169145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455980</xdr:colOff>
      <xdr:row>23</xdr:row>
      <xdr:rowOff>207247</xdr:rowOff>
    </xdr:from>
    <xdr:to>
      <xdr:col>25</xdr:col>
      <xdr:colOff>526</xdr:colOff>
      <xdr:row>24</xdr:row>
      <xdr:rowOff>207247</xdr:rowOff>
    </xdr:to>
    <xdr:sp macro="" textlink="">
      <xdr:nvSpPr>
        <xdr:cNvPr id="119" name="Rectangle 118">
          <a:extLst>
            <a:ext uri="{FF2B5EF4-FFF2-40B4-BE49-F238E27FC236}">
              <a16:creationId xmlns:a16="http://schemas.microsoft.com/office/drawing/2014/main" id="{A2AEF946-75DC-4D6C-B411-FDA0553B713D}"/>
            </a:ext>
          </a:extLst>
        </xdr:cNvPr>
        <xdr:cNvSpPr/>
      </xdr:nvSpPr>
      <xdr:spPr>
        <a:xfrm>
          <a:off x="16286530" y="538884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456608</xdr:colOff>
      <xdr:row>24</xdr:row>
      <xdr:rowOff>210490</xdr:rowOff>
    </xdr:from>
    <xdr:to>
      <xdr:col>25</xdr:col>
      <xdr:colOff>1154</xdr:colOff>
      <xdr:row>26</xdr:row>
      <xdr:rowOff>5232</xdr:rowOff>
    </xdr:to>
    <xdr:sp macro="" textlink="">
      <xdr:nvSpPr>
        <xdr:cNvPr id="120" name="Rectangle 119">
          <a:extLst>
            <a:ext uri="{FF2B5EF4-FFF2-40B4-BE49-F238E27FC236}">
              <a16:creationId xmlns:a16="http://schemas.microsoft.com/office/drawing/2014/main" id="{A3FB6E19-C525-4175-9F09-9837B959813C}"/>
            </a:ext>
          </a:extLst>
        </xdr:cNvPr>
        <xdr:cNvSpPr/>
      </xdr:nvSpPr>
      <xdr:spPr>
        <a:xfrm>
          <a:off x="16287158" y="5611165"/>
          <a:ext cx="430371" cy="232892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 editAs="oneCell">
    <xdr:from>
      <xdr:col>24</xdr:col>
      <xdr:colOff>558044</xdr:colOff>
      <xdr:row>9</xdr:row>
      <xdr:rowOff>9687</xdr:rowOff>
    </xdr:from>
    <xdr:to>
      <xdr:col>24</xdr:col>
      <xdr:colOff>768598</xdr:colOff>
      <xdr:row>10</xdr:row>
      <xdr:rowOff>812</xdr:rowOff>
    </xdr:to>
    <xdr:pic>
      <xdr:nvPicPr>
        <xdr:cNvPr id="121" name="Graphique 120" descr="Ligne fléchée : pivoter à gauche">
          <a:extLst>
            <a:ext uri="{FF2B5EF4-FFF2-40B4-BE49-F238E27FC236}">
              <a16:creationId xmlns:a16="http://schemas.microsoft.com/office/drawing/2014/main" id="{D388EA86-A8AD-4E8F-8DF6-2AECF51826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8594" y="2124237"/>
          <a:ext cx="210554" cy="210200"/>
        </a:xfrm>
        <a:prstGeom prst="rect">
          <a:avLst/>
        </a:prstGeom>
      </xdr:spPr>
    </xdr:pic>
    <xdr:clientData/>
  </xdr:twoCellAnchor>
  <xdr:twoCellAnchor editAs="oneCell">
    <xdr:from>
      <xdr:col>24</xdr:col>
      <xdr:colOff>555386</xdr:colOff>
      <xdr:row>10</xdr:row>
      <xdr:rowOff>18104</xdr:rowOff>
    </xdr:from>
    <xdr:to>
      <xdr:col>24</xdr:col>
      <xdr:colOff>765940</xdr:colOff>
      <xdr:row>11</xdr:row>
      <xdr:rowOff>8078</xdr:rowOff>
    </xdr:to>
    <xdr:pic>
      <xdr:nvPicPr>
        <xdr:cNvPr id="122" name="Graphique 121" descr="Ligne fléchée : pivoter à gauche">
          <a:extLst>
            <a:ext uri="{FF2B5EF4-FFF2-40B4-BE49-F238E27FC236}">
              <a16:creationId xmlns:a16="http://schemas.microsoft.com/office/drawing/2014/main" id="{D3E6B803-07F1-451A-B31E-9DB9F729C3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5936" y="235172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541653</xdr:colOff>
      <xdr:row>11</xdr:row>
      <xdr:rowOff>19832</xdr:rowOff>
    </xdr:from>
    <xdr:to>
      <xdr:col>24</xdr:col>
      <xdr:colOff>747605</xdr:colOff>
      <xdr:row>12</xdr:row>
      <xdr:rowOff>9807</xdr:rowOff>
    </xdr:to>
    <xdr:pic>
      <xdr:nvPicPr>
        <xdr:cNvPr id="123" name="Graphique 122" descr="Ligne fléchée : pivoter à gauche">
          <a:extLst>
            <a:ext uri="{FF2B5EF4-FFF2-40B4-BE49-F238E27FC236}">
              <a16:creationId xmlns:a16="http://schemas.microsoft.com/office/drawing/2014/main" id="{FB4F55AB-3F18-47EE-AD1B-5C9D2355E0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2203" y="2572532"/>
          <a:ext cx="205952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534393</xdr:colOff>
      <xdr:row>12</xdr:row>
      <xdr:rowOff>27099</xdr:rowOff>
    </xdr:from>
    <xdr:to>
      <xdr:col>24</xdr:col>
      <xdr:colOff>744947</xdr:colOff>
      <xdr:row>13</xdr:row>
      <xdr:rowOff>17074</xdr:rowOff>
    </xdr:to>
    <xdr:pic macro="[0]!REPORT02">
      <xdr:nvPicPr>
        <xdr:cNvPr id="124" name="Graphique 123" descr="Ligne fléchée : pivoter à gauche">
          <a:extLst>
            <a:ext uri="{FF2B5EF4-FFF2-40B4-BE49-F238E27FC236}">
              <a16:creationId xmlns:a16="http://schemas.microsoft.com/office/drawing/2014/main" id="{7312F75F-0461-40A4-AE4D-9A4FF2D788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64943" y="2798874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548348</xdr:colOff>
      <xdr:row>13</xdr:row>
      <xdr:rowOff>18903</xdr:rowOff>
    </xdr:from>
    <xdr:to>
      <xdr:col>24</xdr:col>
      <xdr:colOff>757536</xdr:colOff>
      <xdr:row>14</xdr:row>
      <xdr:rowOff>8878</xdr:rowOff>
    </xdr:to>
    <xdr:pic>
      <xdr:nvPicPr>
        <xdr:cNvPr id="125" name="Graphique 124" descr="Ligne fléchée : pivoter à gauche">
          <a:extLst>
            <a:ext uri="{FF2B5EF4-FFF2-40B4-BE49-F238E27FC236}">
              <a16:creationId xmlns:a16="http://schemas.microsoft.com/office/drawing/2014/main" id="{D5FE0AD3-8F2B-4D9A-9371-9AFC2A655A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8898" y="3009753"/>
          <a:ext cx="209188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549861</xdr:colOff>
      <xdr:row>14</xdr:row>
      <xdr:rowOff>20632</xdr:rowOff>
    </xdr:from>
    <xdr:to>
      <xdr:col>24</xdr:col>
      <xdr:colOff>760415</xdr:colOff>
      <xdr:row>15</xdr:row>
      <xdr:rowOff>10607</xdr:rowOff>
    </xdr:to>
    <xdr:pic>
      <xdr:nvPicPr>
        <xdr:cNvPr id="126" name="Graphique 125" descr="Ligne fléchée : pivoter à gauche">
          <a:extLst>
            <a:ext uri="{FF2B5EF4-FFF2-40B4-BE49-F238E27FC236}">
              <a16:creationId xmlns:a16="http://schemas.microsoft.com/office/drawing/2014/main" id="{56F29605-A704-41C8-BAF5-43E8E414D5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0411" y="3230557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541666</xdr:colOff>
      <xdr:row>15</xdr:row>
      <xdr:rowOff>27899</xdr:rowOff>
    </xdr:from>
    <xdr:to>
      <xdr:col>24</xdr:col>
      <xdr:colOff>752220</xdr:colOff>
      <xdr:row>16</xdr:row>
      <xdr:rowOff>17873</xdr:rowOff>
    </xdr:to>
    <xdr:pic macro="[0]!REPORT07">
      <xdr:nvPicPr>
        <xdr:cNvPr id="127" name="Graphique 126" descr="Ligne fléchée : pivoter à gauche">
          <a:extLst>
            <a:ext uri="{FF2B5EF4-FFF2-40B4-BE49-F238E27FC236}">
              <a16:creationId xmlns:a16="http://schemas.microsoft.com/office/drawing/2014/main" id="{754A5378-7E76-4167-B2FF-BCBF5F26A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2216" y="345689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555621</xdr:colOff>
      <xdr:row>16</xdr:row>
      <xdr:rowOff>25241</xdr:rowOff>
    </xdr:from>
    <xdr:to>
      <xdr:col>24</xdr:col>
      <xdr:colOff>766175</xdr:colOff>
      <xdr:row>17</xdr:row>
      <xdr:rowOff>15216</xdr:rowOff>
    </xdr:to>
    <xdr:pic>
      <xdr:nvPicPr>
        <xdr:cNvPr id="128" name="Graphique 127" descr="Ligne fléchée : pivoter à gauche">
          <a:extLst>
            <a:ext uri="{FF2B5EF4-FFF2-40B4-BE49-F238E27FC236}">
              <a16:creationId xmlns:a16="http://schemas.microsoft.com/office/drawing/2014/main" id="{AD150941-126C-436C-92E7-E1CFC38D95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6171" y="367331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547425</xdr:colOff>
      <xdr:row>17</xdr:row>
      <xdr:rowOff>28121</xdr:rowOff>
    </xdr:from>
    <xdr:to>
      <xdr:col>24</xdr:col>
      <xdr:colOff>757979</xdr:colOff>
      <xdr:row>18</xdr:row>
      <xdr:rowOff>18095</xdr:rowOff>
    </xdr:to>
    <xdr:pic>
      <xdr:nvPicPr>
        <xdr:cNvPr id="129" name="Graphique 128" descr="Ligne fléchée : pivoter à gauche">
          <a:extLst>
            <a:ext uri="{FF2B5EF4-FFF2-40B4-BE49-F238E27FC236}">
              <a16:creationId xmlns:a16="http://schemas.microsoft.com/office/drawing/2014/main" id="{B86D49AA-74E0-43EC-B2AC-D014E8700A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7975" y="3895271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539229</xdr:colOff>
      <xdr:row>18</xdr:row>
      <xdr:rowOff>25463</xdr:rowOff>
    </xdr:from>
    <xdr:to>
      <xdr:col>24</xdr:col>
      <xdr:colOff>749783</xdr:colOff>
      <xdr:row>19</xdr:row>
      <xdr:rowOff>15437</xdr:rowOff>
    </xdr:to>
    <xdr:pic>
      <xdr:nvPicPr>
        <xdr:cNvPr id="130" name="Graphique 129" descr="Ligne fléchée : pivoter à gauche">
          <a:extLst>
            <a:ext uri="{FF2B5EF4-FFF2-40B4-BE49-F238E27FC236}">
              <a16:creationId xmlns:a16="http://schemas.microsoft.com/office/drawing/2014/main" id="{BBAF91AD-C9D3-46E8-83E5-51EB3EC4C6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69779" y="411168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558723</xdr:colOff>
      <xdr:row>19</xdr:row>
      <xdr:rowOff>33879</xdr:rowOff>
    </xdr:from>
    <xdr:to>
      <xdr:col>24</xdr:col>
      <xdr:colOff>769277</xdr:colOff>
      <xdr:row>20</xdr:row>
      <xdr:rowOff>23854</xdr:rowOff>
    </xdr:to>
    <xdr:pic>
      <xdr:nvPicPr>
        <xdr:cNvPr id="131" name="Graphique 130" descr="Ligne fléchée : pivoter à gauche">
          <a:extLst>
            <a:ext uri="{FF2B5EF4-FFF2-40B4-BE49-F238E27FC236}">
              <a16:creationId xmlns:a16="http://schemas.microsoft.com/office/drawing/2014/main" id="{23AD46C3-535D-4118-BF6A-5C47DBA305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9273" y="4339179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544989</xdr:colOff>
      <xdr:row>20</xdr:row>
      <xdr:rowOff>3533</xdr:rowOff>
    </xdr:from>
    <xdr:to>
      <xdr:col>24</xdr:col>
      <xdr:colOff>755543</xdr:colOff>
      <xdr:row>20</xdr:row>
      <xdr:rowOff>205494</xdr:rowOff>
    </xdr:to>
    <xdr:pic>
      <xdr:nvPicPr>
        <xdr:cNvPr id="132" name="Graphique 131" descr="Ligne fléchée : pivoter à gauche">
          <a:extLst>
            <a:ext uri="{FF2B5EF4-FFF2-40B4-BE49-F238E27FC236}">
              <a16:creationId xmlns:a16="http://schemas.microsoft.com/office/drawing/2014/main" id="{CFDF65CE-751B-4850-9950-A1962341AF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5539" y="4527908"/>
          <a:ext cx="210554" cy="211486"/>
        </a:xfrm>
        <a:prstGeom prst="rect">
          <a:avLst/>
        </a:prstGeom>
      </xdr:spPr>
    </xdr:pic>
    <xdr:clientData/>
  </xdr:twoCellAnchor>
  <xdr:twoCellAnchor editAs="oneCell">
    <xdr:from>
      <xdr:col>24</xdr:col>
      <xdr:colOff>542331</xdr:colOff>
      <xdr:row>20</xdr:row>
      <xdr:rowOff>216848</xdr:rowOff>
    </xdr:from>
    <xdr:to>
      <xdr:col>24</xdr:col>
      <xdr:colOff>752885</xdr:colOff>
      <xdr:row>21</xdr:row>
      <xdr:rowOff>206822</xdr:rowOff>
    </xdr:to>
    <xdr:pic>
      <xdr:nvPicPr>
        <xdr:cNvPr id="133" name="Graphique 132" descr="Ligne fléchée : pivoter à gauche">
          <a:extLst>
            <a:ext uri="{FF2B5EF4-FFF2-40B4-BE49-F238E27FC236}">
              <a16:creationId xmlns:a16="http://schemas.microsoft.com/office/drawing/2014/main" id="{9995D410-FB64-4A34-B5C3-32E1B551C5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2881" y="4741223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534135</xdr:colOff>
      <xdr:row>21</xdr:row>
      <xdr:rowOff>186502</xdr:rowOff>
    </xdr:from>
    <xdr:to>
      <xdr:col>24</xdr:col>
      <xdr:colOff>744689</xdr:colOff>
      <xdr:row>22</xdr:row>
      <xdr:rowOff>176476</xdr:rowOff>
    </xdr:to>
    <xdr:pic>
      <xdr:nvPicPr>
        <xdr:cNvPr id="134" name="Graphique 133" descr="Ligne fléchée : pivoter à gauche">
          <a:extLst>
            <a:ext uri="{FF2B5EF4-FFF2-40B4-BE49-F238E27FC236}">
              <a16:creationId xmlns:a16="http://schemas.microsoft.com/office/drawing/2014/main" id="{8FE8B501-847A-4C4A-BDC9-56074093A0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64685" y="4929952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542552</xdr:colOff>
      <xdr:row>22</xdr:row>
      <xdr:rowOff>200456</xdr:rowOff>
    </xdr:from>
    <xdr:to>
      <xdr:col>24</xdr:col>
      <xdr:colOff>753106</xdr:colOff>
      <xdr:row>23</xdr:row>
      <xdr:rowOff>190431</xdr:rowOff>
    </xdr:to>
    <xdr:pic>
      <xdr:nvPicPr>
        <xdr:cNvPr id="135" name="Graphique 134" descr="Ligne fléchée : pivoter à gauche">
          <a:extLst>
            <a:ext uri="{FF2B5EF4-FFF2-40B4-BE49-F238E27FC236}">
              <a16:creationId xmlns:a16="http://schemas.microsoft.com/office/drawing/2014/main" id="{BBEC3AFB-2879-477B-8B96-E59523B205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3102" y="5162981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528819</xdr:colOff>
      <xdr:row>23</xdr:row>
      <xdr:rowOff>197798</xdr:rowOff>
    </xdr:from>
    <xdr:to>
      <xdr:col>24</xdr:col>
      <xdr:colOff>739373</xdr:colOff>
      <xdr:row>24</xdr:row>
      <xdr:rowOff>187772</xdr:rowOff>
    </xdr:to>
    <xdr:pic>
      <xdr:nvPicPr>
        <xdr:cNvPr id="136" name="Graphique 135" descr="Ligne fléchée : pivoter à gauche">
          <a:extLst>
            <a:ext uri="{FF2B5EF4-FFF2-40B4-BE49-F238E27FC236}">
              <a16:creationId xmlns:a16="http://schemas.microsoft.com/office/drawing/2014/main" id="{5B24C2CB-2A1E-4E9B-9260-E55F8F866A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59369" y="537939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542774</xdr:colOff>
      <xdr:row>24</xdr:row>
      <xdr:rowOff>217291</xdr:rowOff>
    </xdr:from>
    <xdr:to>
      <xdr:col>24</xdr:col>
      <xdr:colOff>753328</xdr:colOff>
      <xdr:row>25</xdr:row>
      <xdr:rowOff>207266</xdr:rowOff>
    </xdr:to>
    <xdr:pic>
      <xdr:nvPicPr>
        <xdr:cNvPr id="137" name="Graphique 136" descr="Ligne fléchée : pivoter à gauche">
          <a:extLst>
            <a:ext uri="{FF2B5EF4-FFF2-40B4-BE49-F238E27FC236}">
              <a16:creationId xmlns:a16="http://schemas.microsoft.com/office/drawing/2014/main" id="{8639D2A8-7F3B-4219-A490-10C8829488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3324" y="561796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547040</xdr:colOff>
      <xdr:row>8</xdr:row>
      <xdr:rowOff>14074</xdr:rowOff>
    </xdr:from>
    <xdr:to>
      <xdr:col>24</xdr:col>
      <xdr:colOff>757594</xdr:colOff>
      <xdr:row>9</xdr:row>
      <xdr:rowOff>5200</xdr:rowOff>
    </xdr:to>
    <xdr:pic macro="[0]!REPORT01">
      <xdr:nvPicPr>
        <xdr:cNvPr id="138" name="Graphique 137" descr="Ligne fléchée : pivoter à gauche">
          <a:extLst>
            <a:ext uri="{FF2B5EF4-FFF2-40B4-BE49-F238E27FC236}">
              <a16:creationId xmlns:a16="http://schemas.microsoft.com/office/drawing/2014/main" id="{FF4D52F6-4C2E-4A88-ABA2-F16861D8F5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7590" y="1909549"/>
          <a:ext cx="210554" cy="210201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FE40BF3-E6BA-4646-BEE5-0800768C09E1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A50353BC-365B-483D-A2AA-8FE48836E6C5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BAF9A9F8-40DE-46B5-A6A4-85D8E521044C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912C6304-F86E-4B04-8431-0CFA8E630626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9C482F0-AF36-4CA7-B225-23BCCA6C730A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7" name="Rectangle : avec coins supérieurs arrondis 6">
          <a:extLst>
            <a:ext uri="{FF2B5EF4-FFF2-40B4-BE49-F238E27FC236}">
              <a16:creationId xmlns:a16="http://schemas.microsoft.com/office/drawing/2014/main" id="{BCDD683C-20D5-4965-BC52-C6BAC754BEFF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47</xdr:row>
      <xdr:rowOff>129802</xdr:rowOff>
    </xdr:from>
    <xdr:to>
      <xdr:col>2</xdr:col>
      <xdr:colOff>160814</xdr:colOff>
      <xdr:row>55</xdr:row>
      <xdr:rowOff>142171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F9688005-35E3-4941-BAC6-A01E639BF5CA}"/>
            </a:ext>
          </a:extLst>
        </xdr:cNvPr>
        <xdr:cNvSpPr txBox="1"/>
      </xdr:nvSpPr>
      <xdr:spPr>
        <a:xfrm rot="16200000">
          <a:off x="-154872" y="1145651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28022</xdr:colOff>
      <xdr:row>36</xdr:row>
      <xdr:rowOff>182671</xdr:rowOff>
    </xdr:from>
    <xdr:to>
      <xdr:col>2</xdr:col>
      <xdr:colOff>151725</xdr:colOff>
      <xdr:row>47</xdr:row>
      <xdr:rowOff>68122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6FBC2CA4-3F4F-4980-9438-5A709CD8F12A}"/>
            </a:ext>
          </a:extLst>
        </xdr:cNvPr>
        <xdr:cNvSpPr txBox="1"/>
      </xdr:nvSpPr>
      <xdr:spPr>
        <a:xfrm rot="16200000">
          <a:off x="-510077" y="928374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EE327B9C-B500-4EFA-9E43-344025C30646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17C5C086-3088-42F5-BDEF-6015B99F4FF3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8820AF89-D779-494B-B5DA-6E5FCC523710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FE6210FD-1C05-4F35-9AF3-7978162CBBC5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14" name="ZoneTexte 13">
          <a:extLst>
            <a:ext uri="{FF2B5EF4-FFF2-40B4-BE49-F238E27FC236}">
              <a16:creationId xmlns:a16="http://schemas.microsoft.com/office/drawing/2014/main" id="{111E7325-431B-4A71-88E0-760D4E0B5857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26</xdr:row>
      <xdr:rowOff>15251</xdr:rowOff>
    </xdr:from>
    <xdr:to>
      <xdr:col>2</xdr:col>
      <xdr:colOff>111332</xdr:colOff>
      <xdr:row>34</xdr:row>
      <xdr:rowOff>88624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8F7EE8DD-E015-430E-9BF0-526274319BDC}"/>
            </a:ext>
          </a:extLst>
        </xdr:cNvPr>
        <xdr:cNvSpPr txBox="1"/>
      </xdr:nvSpPr>
      <xdr:spPr>
        <a:xfrm rot="16200000">
          <a:off x="-191560" y="665325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BCE89752-F67E-4C6C-81D6-EF323FB5D830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EA92C1C9-A91E-493B-8BA8-E8EE6D6CC0A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D47A53F6-AC9D-4752-AC61-EE03F52151A0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89AA6DA9-2F92-4344-AA4D-EDD2A3F93C98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9076EC11-5405-4FE4-8402-355290CAD831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BD249490-2ECB-4A79-B947-C9677D546F81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A9A65CC7-2902-41FB-93BA-70DB38E27715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4969E810-EC63-4168-A19F-2F82EF514670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DDCF9038-7D64-4511-A7D8-2DFC82A45D31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63ECF604-7CFB-44DB-B398-7C985FCD40B3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E15A111E-A07A-43B8-AD78-5014A9534BD8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AD768F88-80E6-48B2-844A-0DA1912A5BD1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3817FC9B-B173-437C-9DC4-4878A7959E5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2BD8859E-B1C0-495C-90C2-A6DEC0E43764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47F8D828-4E01-4175-AB29-07B7FA18674A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6376FFD3-1220-4F66-9D4A-EEDEA8AF1783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A069FC24-EFAA-482E-8E48-A42A686D22DB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31974F4B-0EFA-4CC8-8134-8EB579F94B02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34" name="Rectangle : avec coins supérieurs arrondis 33">
          <a:extLst>
            <a:ext uri="{FF2B5EF4-FFF2-40B4-BE49-F238E27FC236}">
              <a16:creationId xmlns:a16="http://schemas.microsoft.com/office/drawing/2014/main" id="{A22128FF-13BA-4F99-B3D6-2B04692F5B93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5" name="Rectangle : avec coins supérieurs arrondis 34">
          <a:extLst>
            <a:ext uri="{FF2B5EF4-FFF2-40B4-BE49-F238E27FC236}">
              <a16:creationId xmlns:a16="http://schemas.microsoft.com/office/drawing/2014/main" id="{0100989D-BDDF-47BA-9887-9C477F6AF64E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6" name="Rectangle : avec coins supérieurs arrondis 35">
          <a:extLst>
            <a:ext uri="{FF2B5EF4-FFF2-40B4-BE49-F238E27FC236}">
              <a16:creationId xmlns:a16="http://schemas.microsoft.com/office/drawing/2014/main" id="{36492F20-4A0C-44F8-8851-4BEE17B1FD15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7" name="Rectangle : avec coins supérieurs arrondis 36">
          <a:extLst>
            <a:ext uri="{FF2B5EF4-FFF2-40B4-BE49-F238E27FC236}">
              <a16:creationId xmlns:a16="http://schemas.microsoft.com/office/drawing/2014/main" id="{69EF6859-3B74-4FD4-9484-4B2268232726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8" name="Rectangle : avec coins supérieurs arrondis 37">
          <a:extLst>
            <a:ext uri="{FF2B5EF4-FFF2-40B4-BE49-F238E27FC236}">
              <a16:creationId xmlns:a16="http://schemas.microsoft.com/office/drawing/2014/main" id="{8D9395C6-E2E5-464C-AD87-223CCD07D11C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9" name="Rectangle : avec coins supérieurs arrondis 38">
          <a:extLst>
            <a:ext uri="{FF2B5EF4-FFF2-40B4-BE49-F238E27FC236}">
              <a16:creationId xmlns:a16="http://schemas.microsoft.com/office/drawing/2014/main" id="{A0BCCBEC-53E8-4D2E-8AEF-A751EEC45E2F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BFBAA74B-E61A-4B35-A078-CA4A59F805C4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72A90577-823D-4ADF-BE1C-04F395AE110A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62F28FA5-9F0B-4138-8B09-BE81485C1A76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BBCDFCD2-EA44-4F7E-86C6-1241FF8EC5DF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id="{78599E3D-4569-40AB-AF83-9DEAEDA68D51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id="{37DB4506-99A8-4874-8CD5-C1644E9D9B1C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id="{8F9F28A3-E242-4D36-B378-FE4734E47994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id="{2D923667-43A8-4ED6-A4DB-B3759D8BDFF8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id="{4156834B-E038-45E6-9E5C-F11089530280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id="{4520B5F0-9A1C-4DC3-B6D7-2F1124E455C2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id="{7F0697F6-B4BE-4606-9CD6-9AF596B61EBC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24</xdr:row>
      <xdr:rowOff>1819</xdr:rowOff>
    </xdr:from>
    <xdr:to>
      <xdr:col>24</xdr:col>
      <xdr:colOff>449406</xdr:colOff>
      <xdr:row>25</xdr:row>
      <xdr:rowOff>1821</xdr:rowOff>
    </xdr:to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id="{7A1B121B-FFFF-4305-A040-EE07BBB1EFD6}"/>
            </a:ext>
          </a:extLst>
        </xdr:cNvPr>
        <xdr:cNvSpPr/>
      </xdr:nvSpPr>
      <xdr:spPr>
        <a:xfrm>
          <a:off x="15847729" y="5402494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25</xdr:row>
      <xdr:rowOff>4002</xdr:rowOff>
    </xdr:from>
    <xdr:to>
      <xdr:col>24</xdr:col>
      <xdr:colOff>448288</xdr:colOff>
      <xdr:row>26</xdr:row>
      <xdr:rowOff>4003</xdr:rowOff>
    </xdr:to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id="{4C7CB9DE-4F99-4D00-BB8C-C7DB4D2C6DA0}"/>
            </a:ext>
          </a:extLst>
        </xdr:cNvPr>
        <xdr:cNvSpPr/>
      </xdr:nvSpPr>
      <xdr:spPr>
        <a:xfrm>
          <a:off x="15846611" y="562375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[0]!MACROFEVRIERSUPP01" textlink="">
      <xdr:nvSpPr>
        <xdr:cNvPr id="53" name="Rectangle 52">
          <a:extLst>
            <a:ext uri="{FF2B5EF4-FFF2-40B4-BE49-F238E27FC236}">
              <a16:creationId xmlns:a16="http://schemas.microsoft.com/office/drawing/2014/main" id="{D517E4DF-20D4-4453-8953-5A7FCE71E27B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id="{10BCEB11-EBE7-466D-8CCF-82524A526505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id="{975BBF94-C981-4D6D-8485-AC17DCD39244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56" name="Rectangle 55">
          <a:extLst>
            <a:ext uri="{FF2B5EF4-FFF2-40B4-BE49-F238E27FC236}">
              <a16:creationId xmlns:a16="http://schemas.microsoft.com/office/drawing/2014/main" id="{7A993B4F-DEA7-4469-9410-93578755FF29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57" name="Rectangle 56">
          <a:extLst>
            <a:ext uri="{FF2B5EF4-FFF2-40B4-BE49-F238E27FC236}">
              <a16:creationId xmlns:a16="http://schemas.microsoft.com/office/drawing/2014/main" id="{E524E90F-D282-479F-AD76-3FECD30896E9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58" name="Rectangle : avec coins supérieurs arrondis 5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75B795C-3B32-4283-918F-60169BC0E7C7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47</xdr:row>
      <xdr:rowOff>129802</xdr:rowOff>
    </xdr:from>
    <xdr:to>
      <xdr:col>2</xdr:col>
      <xdr:colOff>160814</xdr:colOff>
      <xdr:row>55</xdr:row>
      <xdr:rowOff>142171</xdr:rowOff>
    </xdr:to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4F1EA576-FB58-4A69-B487-039BD10120A1}"/>
            </a:ext>
          </a:extLst>
        </xdr:cNvPr>
        <xdr:cNvSpPr txBox="1"/>
      </xdr:nvSpPr>
      <xdr:spPr>
        <a:xfrm rot="16200000">
          <a:off x="-154872" y="1145651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28022</xdr:colOff>
      <xdr:row>36</xdr:row>
      <xdr:rowOff>182671</xdr:rowOff>
    </xdr:from>
    <xdr:to>
      <xdr:col>2</xdr:col>
      <xdr:colOff>151725</xdr:colOff>
      <xdr:row>47</xdr:row>
      <xdr:rowOff>68122</xdr:rowOff>
    </xdr:to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F22A5AAD-6059-48C5-B5A7-683FFF82E06B}"/>
            </a:ext>
          </a:extLst>
        </xdr:cNvPr>
        <xdr:cNvSpPr txBox="1"/>
      </xdr:nvSpPr>
      <xdr:spPr>
        <a:xfrm rot="16200000">
          <a:off x="-510077" y="928374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3438CB5D-F8EB-43DC-822B-DB9E9C488EF4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2" name="Rectangle 61">
          <a:extLst>
            <a:ext uri="{FF2B5EF4-FFF2-40B4-BE49-F238E27FC236}">
              <a16:creationId xmlns:a16="http://schemas.microsoft.com/office/drawing/2014/main" id="{62B514C9-D0E4-48A7-ACDE-6FEAF810E6E3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3" name="Rectangle 62">
          <a:extLst>
            <a:ext uri="{FF2B5EF4-FFF2-40B4-BE49-F238E27FC236}">
              <a16:creationId xmlns:a16="http://schemas.microsoft.com/office/drawing/2014/main" id="{130B3709-67E4-4E03-B452-3CC9569AC2EB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4" name="Rectangle 63">
          <a:extLst>
            <a:ext uri="{FF2B5EF4-FFF2-40B4-BE49-F238E27FC236}">
              <a16:creationId xmlns:a16="http://schemas.microsoft.com/office/drawing/2014/main" id="{4492135D-B1F6-48D1-ABF3-17AF9656B908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65" name="ZoneTexte 64">
          <a:extLst>
            <a:ext uri="{FF2B5EF4-FFF2-40B4-BE49-F238E27FC236}">
              <a16:creationId xmlns:a16="http://schemas.microsoft.com/office/drawing/2014/main" id="{E5136924-6129-4E62-8B99-DC390CCF587E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</a:t>
          </a:r>
        </a:p>
      </xdr:txBody>
    </xdr:sp>
    <xdr:clientData/>
  </xdr:twoCellAnchor>
  <xdr:twoCellAnchor>
    <xdr:from>
      <xdr:col>1</xdr:col>
      <xdr:colOff>74221</xdr:colOff>
      <xdr:row>26</xdr:row>
      <xdr:rowOff>15251</xdr:rowOff>
    </xdr:from>
    <xdr:to>
      <xdr:col>2</xdr:col>
      <xdr:colOff>111332</xdr:colOff>
      <xdr:row>34</xdr:row>
      <xdr:rowOff>88624</xdr:rowOff>
    </xdr:to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4007DBF9-EBB9-44A9-AECF-2625453E7056}"/>
            </a:ext>
          </a:extLst>
        </xdr:cNvPr>
        <xdr:cNvSpPr txBox="1"/>
      </xdr:nvSpPr>
      <xdr:spPr>
        <a:xfrm rot="16200000">
          <a:off x="-191560" y="665325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7" name="Rectangle 66">
          <a:extLst>
            <a:ext uri="{FF2B5EF4-FFF2-40B4-BE49-F238E27FC236}">
              <a16:creationId xmlns:a16="http://schemas.microsoft.com/office/drawing/2014/main" id="{2D2C38D0-B9E0-4EE9-9806-42AB99EFC8BF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8" name="Rectangle 67">
          <a:extLst>
            <a:ext uri="{FF2B5EF4-FFF2-40B4-BE49-F238E27FC236}">
              <a16:creationId xmlns:a16="http://schemas.microsoft.com/office/drawing/2014/main" id="{536CEEEB-C488-4765-94BE-A011FB157060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9" name="Rectangle 68">
          <a:extLst>
            <a:ext uri="{FF2B5EF4-FFF2-40B4-BE49-F238E27FC236}">
              <a16:creationId xmlns:a16="http://schemas.microsoft.com/office/drawing/2014/main" id="{212FC814-33B5-4272-B506-DB4EAB5ED749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0" name="Rectangle 69">
          <a:extLst>
            <a:ext uri="{FF2B5EF4-FFF2-40B4-BE49-F238E27FC236}">
              <a16:creationId xmlns:a16="http://schemas.microsoft.com/office/drawing/2014/main" id="{1F31F302-F114-4DE3-A210-C6CEAD052E61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1" name="Rectangle 70">
          <a:extLst>
            <a:ext uri="{FF2B5EF4-FFF2-40B4-BE49-F238E27FC236}">
              <a16:creationId xmlns:a16="http://schemas.microsoft.com/office/drawing/2014/main" id="{C3060D1B-9E53-4B40-BC36-09D13B9BB0C5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id="{BE217981-02D7-4B5F-AB66-0C2CE4D00095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3" name="Rectangle 72">
          <a:extLst>
            <a:ext uri="{FF2B5EF4-FFF2-40B4-BE49-F238E27FC236}">
              <a16:creationId xmlns:a16="http://schemas.microsoft.com/office/drawing/2014/main" id="{31C0FE41-A589-4BE3-AB4B-F7646E51F08D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4" name="Rectangle 73">
          <a:extLst>
            <a:ext uri="{FF2B5EF4-FFF2-40B4-BE49-F238E27FC236}">
              <a16:creationId xmlns:a16="http://schemas.microsoft.com/office/drawing/2014/main" id="{A1BD1D16-D94D-44BA-814D-DCA6BB6F2B2A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5" name="Rectangle 74">
          <a:extLst>
            <a:ext uri="{FF2B5EF4-FFF2-40B4-BE49-F238E27FC236}">
              <a16:creationId xmlns:a16="http://schemas.microsoft.com/office/drawing/2014/main" id="{19643E4C-09E8-4F6E-BD6F-82126C57D91A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6" name="Rectangle 75">
          <a:extLst>
            <a:ext uri="{FF2B5EF4-FFF2-40B4-BE49-F238E27FC236}">
              <a16:creationId xmlns:a16="http://schemas.microsoft.com/office/drawing/2014/main" id="{24E7800C-556A-440B-980F-D914449F6BA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525B4E55-0B99-4006-857F-0E6BD5DF28DC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8" name="Rectangle 77">
          <a:extLst>
            <a:ext uri="{FF2B5EF4-FFF2-40B4-BE49-F238E27FC236}">
              <a16:creationId xmlns:a16="http://schemas.microsoft.com/office/drawing/2014/main" id="{AB4577B9-DE5B-481A-8AB6-D36395384A84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9" name="Rectangle 78">
          <a:extLst>
            <a:ext uri="{FF2B5EF4-FFF2-40B4-BE49-F238E27FC236}">
              <a16:creationId xmlns:a16="http://schemas.microsoft.com/office/drawing/2014/main" id="{CA7B384E-7DD3-451D-A7A2-5D3E178D5D72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80" name="Rectangle : avec coins supérieurs arrondis 7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1A8AFFC-6465-4B71-8F81-F953CC75F149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81" name="Rectangle : avec coins supérieurs arrondis 8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18CB6A3-E536-457E-B4B2-B52EC84804EE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82" name="Rectangle : avec coins supérieurs arrondis 8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9318FB86-EB94-4A46-B5CA-73113F280B4F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83" name="Rectangle : avec coins supérieurs arrondis 82">
          <a:extLst>
            <a:ext uri="{FF2B5EF4-FFF2-40B4-BE49-F238E27FC236}">
              <a16:creationId xmlns:a16="http://schemas.microsoft.com/office/drawing/2014/main" id="{896BF2D3-ECF2-4219-BE6E-9DE2FB09F432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84" name="Rectangle : avec coins supérieurs arrondis 83">
          <a:extLst>
            <a:ext uri="{FF2B5EF4-FFF2-40B4-BE49-F238E27FC236}">
              <a16:creationId xmlns:a16="http://schemas.microsoft.com/office/drawing/2014/main" id="{CE9D6B65-F63F-4E7C-AC2B-45C12E6E6165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85" name="Rectangle : avec coins supérieurs arrondis 84">
          <a:extLst>
            <a:ext uri="{FF2B5EF4-FFF2-40B4-BE49-F238E27FC236}">
              <a16:creationId xmlns:a16="http://schemas.microsoft.com/office/drawing/2014/main" id="{C7C31504-5262-4797-8969-D7D54129FFEB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86" name="Rectangle : avec coins supérieurs arrondis 85">
          <a:extLst>
            <a:ext uri="{FF2B5EF4-FFF2-40B4-BE49-F238E27FC236}">
              <a16:creationId xmlns:a16="http://schemas.microsoft.com/office/drawing/2014/main" id="{7CC9B24C-16F6-473D-9DEB-0D4A5217A1C6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87" name="Rectangle : avec coins supérieurs arrondis 86">
          <a:extLst>
            <a:ext uri="{FF2B5EF4-FFF2-40B4-BE49-F238E27FC236}">
              <a16:creationId xmlns:a16="http://schemas.microsoft.com/office/drawing/2014/main" id="{CD0266D1-6EED-450F-B02D-4E4D0F9C4AC5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88" name="Rectangle : avec coins supérieurs arrondis 87">
          <a:extLst>
            <a:ext uri="{FF2B5EF4-FFF2-40B4-BE49-F238E27FC236}">
              <a16:creationId xmlns:a16="http://schemas.microsoft.com/office/drawing/2014/main" id="{20790A75-5DF5-4253-99BE-92FB40040957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89" name="Rectangle : avec coins supérieurs arrondis 88">
          <a:extLst>
            <a:ext uri="{FF2B5EF4-FFF2-40B4-BE49-F238E27FC236}">
              <a16:creationId xmlns:a16="http://schemas.microsoft.com/office/drawing/2014/main" id="{FA60892C-ED40-421F-896D-4A9E5FEB6398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90" name="Rectangle 89">
          <a:extLst>
            <a:ext uri="{FF2B5EF4-FFF2-40B4-BE49-F238E27FC236}">
              <a16:creationId xmlns:a16="http://schemas.microsoft.com/office/drawing/2014/main" id="{84C74F90-237A-487F-B40A-836A16418E5A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91" name="Rectangle 90">
          <a:extLst>
            <a:ext uri="{FF2B5EF4-FFF2-40B4-BE49-F238E27FC236}">
              <a16:creationId xmlns:a16="http://schemas.microsoft.com/office/drawing/2014/main" id="{DB135D8B-BCAE-4672-B597-6928E4720A7C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[0]!REPORT07" textlink="">
      <xdr:nvSpPr>
        <xdr:cNvPr id="92" name="Rectangle 91">
          <a:extLst>
            <a:ext uri="{FF2B5EF4-FFF2-40B4-BE49-F238E27FC236}">
              <a16:creationId xmlns:a16="http://schemas.microsoft.com/office/drawing/2014/main" id="{B0EEAC25-C418-4494-A0ED-BBC0528837CD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[0]!REPORT07" textlink="">
      <xdr:nvSpPr>
        <xdr:cNvPr id="93" name="Rectangle 92">
          <a:extLst>
            <a:ext uri="{FF2B5EF4-FFF2-40B4-BE49-F238E27FC236}">
              <a16:creationId xmlns:a16="http://schemas.microsoft.com/office/drawing/2014/main" id="{ADAC6D7E-7F55-421D-88EA-EFDB552A3AD8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94" name="Rectangle 93">
          <a:extLst>
            <a:ext uri="{FF2B5EF4-FFF2-40B4-BE49-F238E27FC236}">
              <a16:creationId xmlns:a16="http://schemas.microsoft.com/office/drawing/2014/main" id="{A48B6ACA-8D6A-40F5-96BE-7A9E1149CDBE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95" name="Rectangle 94">
          <a:extLst>
            <a:ext uri="{FF2B5EF4-FFF2-40B4-BE49-F238E27FC236}">
              <a16:creationId xmlns:a16="http://schemas.microsoft.com/office/drawing/2014/main" id="{8F46A621-FC99-41A3-A437-C4327194830E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96" name="Rectangle 95">
          <a:extLst>
            <a:ext uri="{FF2B5EF4-FFF2-40B4-BE49-F238E27FC236}">
              <a16:creationId xmlns:a16="http://schemas.microsoft.com/office/drawing/2014/main" id="{3508EE1F-DAC3-473F-9503-1E5D161CEE15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97" name="Rectangle 96">
          <a:extLst>
            <a:ext uri="{FF2B5EF4-FFF2-40B4-BE49-F238E27FC236}">
              <a16:creationId xmlns:a16="http://schemas.microsoft.com/office/drawing/2014/main" id="{E3FDA5A3-73CC-49EA-833D-C3F812FABC87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98" name="Rectangle 97">
          <a:extLst>
            <a:ext uri="{FF2B5EF4-FFF2-40B4-BE49-F238E27FC236}">
              <a16:creationId xmlns:a16="http://schemas.microsoft.com/office/drawing/2014/main" id="{B6C10E9E-2211-4728-B2F1-FEF41A2018BE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99" name="Rectangle 98">
          <a:extLst>
            <a:ext uri="{FF2B5EF4-FFF2-40B4-BE49-F238E27FC236}">
              <a16:creationId xmlns:a16="http://schemas.microsoft.com/office/drawing/2014/main" id="{D29D5B41-1487-4E6A-915E-357EBC9D1A4A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100" name="Rectangle 99">
          <a:extLst>
            <a:ext uri="{FF2B5EF4-FFF2-40B4-BE49-F238E27FC236}">
              <a16:creationId xmlns:a16="http://schemas.microsoft.com/office/drawing/2014/main" id="{A2447130-564D-4209-BCB8-09485F55953C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24</xdr:row>
      <xdr:rowOff>1819</xdr:rowOff>
    </xdr:from>
    <xdr:to>
      <xdr:col>24</xdr:col>
      <xdr:colOff>449406</xdr:colOff>
      <xdr:row>25</xdr:row>
      <xdr:rowOff>1821</xdr:rowOff>
    </xdr:to>
    <xdr:sp macro="" textlink="">
      <xdr:nvSpPr>
        <xdr:cNvPr id="101" name="Rectangle 100">
          <a:extLst>
            <a:ext uri="{FF2B5EF4-FFF2-40B4-BE49-F238E27FC236}">
              <a16:creationId xmlns:a16="http://schemas.microsoft.com/office/drawing/2014/main" id="{E07530BA-068B-40D6-BB08-137C4D872702}"/>
            </a:ext>
          </a:extLst>
        </xdr:cNvPr>
        <xdr:cNvSpPr/>
      </xdr:nvSpPr>
      <xdr:spPr>
        <a:xfrm>
          <a:off x="15847729" y="5402494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25</xdr:row>
      <xdr:rowOff>4002</xdr:rowOff>
    </xdr:from>
    <xdr:to>
      <xdr:col>24</xdr:col>
      <xdr:colOff>448288</xdr:colOff>
      <xdr:row>26</xdr:row>
      <xdr:rowOff>4003</xdr:rowOff>
    </xdr:to>
    <xdr:sp macro="" textlink="">
      <xdr:nvSpPr>
        <xdr:cNvPr id="102" name="Rectangle 101">
          <a:extLst>
            <a:ext uri="{FF2B5EF4-FFF2-40B4-BE49-F238E27FC236}">
              <a16:creationId xmlns:a16="http://schemas.microsoft.com/office/drawing/2014/main" id="{FFFDE307-7BC1-4397-910F-C31FBD320A8F}"/>
            </a:ext>
          </a:extLst>
        </xdr:cNvPr>
        <xdr:cNvSpPr/>
      </xdr:nvSpPr>
      <xdr:spPr>
        <a:xfrm>
          <a:off x="15846611" y="562375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458137</xdr:colOff>
      <xdr:row>8</xdr:row>
      <xdr:rowOff>4503</xdr:rowOff>
    </xdr:from>
    <xdr:to>
      <xdr:col>25</xdr:col>
      <xdr:colOff>3035</xdr:colOff>
      <xdr:row>9</xdr:row>
      <xdr:rowOff>4504</xdr:rowOff>
    </xdr:to>
    <xdr:sp macro="" textlink="">
      <xdr:nvSpPr>
        <xdr:cNvPr id="103" name="Rectangle 102">
          <a:extLst>
            <a:ext uri="{FF2B5EF4-FFF2-40B4-BE49-F238E27FC236}">
              <a16:creationId xmlns:a16="http://schemas.microsoft.com/office/drawing/2014/main" id="{243DE7CD-6869-4888-993D-B28C7EE6185C}"/>
            </a:ext>
          </a:extLst>
        </xdr:cNvPr>
        <xdr:cNvSpPr/>
      </xdr:nvSpPr>
      <xdr:spPr>
        <a:xfrm>
          <a:off x="16288687" y="189997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  </a:t>
          </a:r>
          <a:endParaRPr lang="fr-FR" sz="1100" b="1"/>
        </a:p>
      </xdr:txBody>
    </xdr:sp>
    <xdr:clientData/>
  </xdr:twoCellAnchor>
  <xdr:twoCellAnchor>
    <xdr:from>
      <xdr:col>24</xdr:col>
      <xdr:colOff>458047</xdr:colOff>
      <xdr:row>9</xdr:row>
      <xdr:rowOff>6508</xdr:rowOff>
    </xdr:from>
    <xdr:to>
      <xdr:col>25</xdr:col>
      <xdr:colOff>2945</xdr:colOff>
      <xdr:row>10</xdr:row>
      <xdr:rowOff>6509</xdr:rowOff>
    </xdr:to>
    <xdr:sp macro="" textlink="">
      <xdr:nvSpPr>
        <xdr:cNvPr id="104" name="Rectangle 103">
          <a:extLst>
            <a:ext uri="{FF2B5EF4-FFF2-40B4-BE49-F238E27FC236}">
              <a16:creationId xmlns:a16="http://schemas.microsoft.com/office/drawing/2014/main" id="{69C847B5-3722-4137-9830-3C4A699AC974}"/>
            </a:ext>
          </a:extLst>
        </xdr:cNvPr>
        <xdr:cNvSpPr/>
      </xdr:nvSpPr>
      <xdr:spPr>
        <a:xfrm>
          <a:off x="16288597" y="212105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454881</xdr:colOff>
      <xdr:row>10</xdr:row>
      <xdr:rowOff>11611</xdr:rowOff>
    </xdr:from>
    <xdr:to>
      <xdr:col>24</xdr:col>
      <xdr:colOff>884751</xdr:colOff>
      <xdr:row>11</xdr:row>
      <xdr:rowOff>11612</xdr:rowOff>
    </xdr:to>
    <xdr:sp macro="" textlink="">
      <xdr:nvSpPr>
        <xdr:cNvPr id="105" name="Rectangle 104">
          <a:extLst>
            <a:ext uri="{FF2B5EF4-FFF2-40B4-BE49-F238E27FC236}">
              <a16:creationId xmlns:a16="http://schemas.microsoft.com/office/drawing/2014/main" id="{6F29B9AA-DED1-4504-A24E-6147B459A3B3}"/>
            </a:ext>
          </a:extLst>
        </xdr:cNvPr>
        <xdr:cNvSpPr/>
      </xdr:nvSpPr>
      <xdr:spPr>
        <a:xfrm>
          <a:off x="16285431" y="2345236"/>
          <a:ext cx="429870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458009</xdr:colOff>
      <xdr:row>11</xdr:row>
      <xdr:rowOff>11185</xdr:rowOff>
    </xdr:from>
    <xdr:to>
      <xdr:col>25</xdr:col>
      <xdr:colOff>2907</xdr:colOff>
      <xdr:row>12</xdr:row>
      <xdr:rowOff>11185</xdr:rowOff>
    </xdr:to>
    <xdr:sp macro="" textlink="">
      <xdr:nvSpPr>
        <xdr:cNvPr id="106" name="Rectangle 105">
          <a:extLst>
            <a:ext uri="{FF2B5EF4-FFF2-40B4-BE49-F238E27FC236}">
              <a16:creationId xmlns:a16="http://schemas.microsoft.com/office/drawing/2014/main" id="{95B0AED4-099F-429A-BD33-A5542CA431C9}"/>
            </a:ext>
          </a:extLst>
        </xdr:cNvPr>
        <xdr:cNvSpPr/>
      </xdr:nvSpPr>
      <xdr:spPr>
        <a:xfrm>
          <a:off x="16288559" y="2563885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457582</xdr:colOff>
      <xdr:row>12</xdr:row>
      <xdr:rowOff>10758</xdr:rowOff>
    </xdr:from>
    <xdr:to>
      <xdr:col>25</xdr:col>
      <xdr:colOff>2480</xdr:colOff>
      <xdr:row>13</xdr:row>
      <xdr:rowOff>10759</xdr:rowOff>
    </xdr:to>
    <xdr:sp macro="" textlink="">
      <xdr:nvSpPr>
        <xdr:cNvPr id="107" name="Rectangle 106">
          <a:extLst>
            <a:ext uri="{FF2B5EF4-FFF2-40B4-BE49-F238E27FC236}">
              <a16:creationId xmlns:a16="http://schemas.microsoft.com/office/drawing/2014/main" id="{76E2A6EB-B880-4490-A8E3-492BAD53491C}"/>
            </a:ext>
          </a:extLst>
        </xdr:cNvPr>
        <xdr:cNvSpPr/>
      </xdr:nvSpPr>
      <xdr:spPr>
        <a:xfrm>
          <a:off x="16288132" y="278253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457156</xdr:colOff>
      <xdr:row>13</xdr:row>
      <xdr:rowOff>17440</xdr:rowOff>
    </xdr:from>
    <xdr:to>
      <xdr:col>25</xdr:col>
      <xdr:colOff>2054</xdr:colOff>
      <xdr:row>14</xdr:row>
      <xdr:rowOff>17440</xdr:rowOff>
    </xdr:to>
    <xdr:sp macro="" textlink="">
      <xdr:nvSpPr>
        <xdr:cNvPr id="108" name="Rectangle 107">
          <a:extLst>
            <a:ext uri="{FF2B5EF4-FFF2-40B4-BE49-F238E27FC236}">
              <a16:creationId xmlns:a16="http://schemas.microsoft.com/office/drawing/2014/main" id="{004FF751-9D0D-434E-B830-29C01722DF78}"/>
            </a:ext>
          </a:extLst>
        </xdr:cNvPr>
        <xdr:cNvSpPr/>
      </xdr:nvSpPr>
      <xdr:spPr>
        <a:xfrm>
          <a:off x="16287706" y="3008290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456730</xdr:colOff>
      <xdr:row>14</xdr:row>
      <xdr:rowOff>13459</xdr:rowOff>
    </xdr:from>
    <xdr:to>
      <xdr:col>25</xdr:col>
      <xdr:colOff>1628</xdr:colOff>
      <xdr:row>15</xdr:row>
      <xdr:rowOff>13460</xdr:rowOff>
    </xdr:to>
    <xdr:sp macro="" textlink="">
      <xdr:nvSpPr>
        <xdr:cNvPr id="109" name="Rectangle 108">
          <a:extLst>
            <a:ext uri="{FF2B5EF4-FFF2-40B4-BE49-F238E27FC236}">
              <a16:creationId xmlns:a16="http://schemas.microsoft.com/office/drawing/2014/main" id="{FB0BDDE3-78F7-421E-83E7-663DE8C5EFFB}"/>
            </a:ext>
          </a:extLst>
        </xdr:cNvPr>
        <xdr:cNvSpPr/>
      </xdr:nvSpPr>
      <xdr:spPr>
        <a:xfrm>
          <a:off x="16287280" y="322338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459857</xdr:colOff>
      <xdr:row>15</xdr:row>
      <xdr:rowOff>9479</xdr:rowOff>
    </xdr:from>
    <xdr:to>
      <xdr:col>25</xdr:col>
      <xdr:colOff>4755</xdr:colOff>
      <xdr:row>16</xdr:row>
      <xdr:rowOff>9479</xdr:rowOff>
    </xdr:to>
    <xdr:sp macro="" textlink="">
      <xdr:nvSpPr>
        <xdr:cNvPr id="110" name="Rectangle 109">
          <a:extLst>
            <a:ext uri="{FF2B5EF4-FFF2-40B4-BE49-F238E27FC236}">
              <a16:creationId xmlns:a16="http://schemas.microsoft.com/office/drawing/2014/main" id="{8CFE90CB-21ED-4262-882D-66307AA64447}"/>
            </a:ext>
          </a:extLst>
        </xdr:cNvPr>
        <xdr:cNvSpPr/>
      </xdr:nvSpPr>
      <xdr:spPr>
        <a:xfrm>
          <a:off x="16290407" y="3438479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459431</xdr:colOff>
      <xdr:row>16</xdr:row>
      <xdr:rowOff>5498</xdr:rowOff>
    </xdr:from>
    <xdr:to>
      <xdr:col>25</xdr:col>
      <xdr:colOff>4329</xdr:colOff>
      <xdr:row>17</xdr:row>
      <xdr:rowOff>5499</xdr:rowOff>
    </xdr:to>
    <xdr:sp macro="" textlink="">
      <xdr:nvSpPr>
        <xdr:cNvPr id="111" name="Rectangle 110">
          <a:extLst>
            <a:ext uri="{FF2B5EF4-FFF2-40B4-BE49-F238E27FC236}">
              <a16:creationId xmlns:a16="http://schemas.microsoft.com/office/drawing/2014/main" id="{09EC3B92-2292-4F6B-B21F-050962486D66}"/>
            </a:ext>
          </a:extLst>
        </xdr:cNvPr>
        <xdr:cNvSpPr/>
      </xdr:nvSpPr>
      <xdr:spPr>
        <a:xfrm>
          <a:off x="16289981" y="365357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459004</xdr:colOff>
      <xdr:row>17</xdr:row>
      <xdr:rowOff>8626</xdr:rowOff>
    </xdr:from>
    <xdr:to>
      <xdr:col>25</xdr:col>
      <xdr:colOff>3902</xdr:colOff>
      <xdr:row>18</xdr:row>
      <xdr:rowOff>8626</xdr:rowOff>
    </xdr:to>
    <xdr:sp macro="" textlink="">
      <xdr:nvSpPr>
        <xdr:cNvPr id="112" name="Rectangle 111">
          <a:extLst>
            <a:ext uri="{FF2B5EF4-FFF2-40B4-BE49-F238E27FC236}">
              <a16:creationId xmlns:a16="http://schemas.microsoft.com/office/drawing/2014/main" id="{3A443F74-EC74-4F8C-95EF-EFCD4E8CB203}"/>
            </a:ext>
          </a:extLst>
        </xdr:cNvPr>
        <xdr:cNvSpPr/>
      </xdr:nvSpPr>
      <xdr:spPr>
        <a:xfrm>
          <a:off x="16289554" y="3875776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458577</xdr:colOff>
      <xdr:row>18</xdr:row>
      <xdr:rowOff>8199</xdr:rowOff>
    </xdr:from>
    <xdr:to>
      <xdr:col>25</xdr:col>
      <xdr:colOff>3475</xdr:colOff>
      <xdr:row>19</xdr:row>
      <xdr:rowOff>8200</xdr:rowOff>
    </xdr:to>
    <xdr:sp macro="" textlink="">
      <xdr:nvSpPr>
        <xdr:cNvPr id="113" name="Rectangle 112">
          <a:extLst>
            <a:ext uri="{FF2B5EF4-FFF2-40B4-BE49-F238E27FC236}">
              <a16:creationId xmlns:a16="http://schemas.microsoft.com/office/drawing/2014/main" id="{2EFF9C8F-0DF4-4820-A334-6E3C1D99F470}"/>
            </a:ext>
          </a:extLst>
        </xdr:cNvPr>
        <xdr:cNvSpPr/>
      </xdr:nvSpPr>
      <xdr:spPr>
        <a:xfrm>
          <a:off x="16289127" y="409442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459831</xdr:colOff>
      <xdr:row>19</xdr:row>
      <xdr:rowOff>11327</xdr:rowOff>
    </xdr:from>
    <xdr:to>
      <xdr:col>25</xdr:col>
      <xdr:colOff>2620</xdr:colOff>
      <xdr:row>20</xdr:row>
      <xdr:rowOff>11327</xdr:rowOff>
    </xdr:to>
    <xdr:sp macro="" textlink="">
      <xdr:nvSpPr>
        <xdr:cNvPr id="114" name="Rectangle 113">
          <a:extLst>
            <a:ext uri="{FF2B5EF4-FFF2-40B4-BE49-F238E27FC236}">
              <a16:creationId xmlns:a16="http://schemas.microsoft.com/office/drawing/2014/main" id="{F0AA2C08-5D61-449E-BC98-AD8CBE8E390F}"/>
            </a:ext>
          </a:extLst>
        </xdr:cNvPr>
        <xdr:cNvSpPr/>
      </xdr:nvSpPr>
      <xdr:spPr>
        <a:xfrm>
          <a:off x="16290381" y="4316627"/>
          <a:ext cx="428614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458701</xdr:colOff>
      <xdr:row>20</xdr:row>
      <xdr:rowOff>3245</xdr:rowOff>
    </xdr:from>
    <xdr:to>
      <xdr:col>25</xdr:col>
      <xdr:colOff>3247</xdr:colOff>
      <xdr:row>21</xdr:row>
      <xdr:rowOff>3246</xdr:rowOff>
    </xdr:to>
    <xdr:sp macro="" textlink="">
      <xdr:nvSpPr>
        <xdr:cNvPr id="115" name="Rectangle 114">
          <a:extLst>
            <a:ext uri="{FF2B5EF4-FFF2-40B4-BE49-F238E27FC236}">
              <a16:creationId xmlns:a16="http://schemas.microsoft.com/office/drawing/2014/main" id="{794794B7-B67D-4D9C-BD38-B4B77D41BD56}"/>
            </a:ext>
          </a:extLst>
        </xdr:cNvPr>
        <xdr:cNvSpPr/>
      </xdr:nvSpPr>
      <xdr:spPr>
        <a:xfrm>
          <a:off x="16289251" y="4527620"/>
          <a:ext cx="430371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459329</xdr:colOff>
      <xdr:row>21</xdr:row>
      <xdr:rowOff>1257</xdr:rowOff>
    </xdr:from>
    <xdr:to>
      <xdr:col>25</xdr:col>
      <xdr:colOff>3875</xdr:colOff>
      <xdr:row>22</xdr:row>
      <xdr:rowOff>1257</xdr:rowOff>
    </xdr:to>
    <xdr:sp macro="" textlink="">
      <xdr:nvSpPr>
        <xdr:cNvPr id="116" name="Rectangle 115">
          <a:extLst>
            <a:ext uri="{FF2B5EF4-FFF2-40B4-BE49-F238E27FC236}">
              <a16:creationId xmlns:a16="http://schemas.microsoft.com/office/drawing/2014/main" id="{8F1709ED-229B-4656-BB20-ABD915B68B1B}"/>
            </a:ext>
          </a:extLst>
        </xdr:cNvPr>
        <xdr:cNvSpPr/>
      </xdr:nvSpPr>
      <xdr:spPr>
        <a:xfrm>
          <a:off x="16289879" y="474470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459957</xdr:colOff>
      <xdr:row>21</xdr:row>
      <xdr:rowOff>205992</xdr:rowOff>
    </xdr:from>
    <xdr:to>
      <xdr:col>25</xdr:col>
      <xdr:colOff>4503</xdr:colOff>
      <xdr:row>22</xdr:row>
      <xdr:rowOff>205992</xdr:rowOff>
    </xdr:to>
    <xdr:sp macro="" textlink="">
      <xdr:nvSpPr>
        <xdr:cNvPr id="117" name="Rectangle 116">
          <a:extLst>
            <a:ext uri="{FF2B5EF4-FFF2-40B4-BE49-F238E27FC236}">
              <a16:creationId xmlns:a16="http://schemas.microsoft.com/office/drawing/2014/main" id="{F5CCD7D0-4AA9-47B0-B2F4-C54D0B73CB40}"/>
            </a:ext>
          </a:extLst>
        </xdr:cNvPr>
        <xdr:cNvSpPr/>
      </xdr:nvSpPr>
      <xdr:spPr>
        <a:xfrm>
          <a:off x="16290507" y="4949442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457968</xdr:colOff>
      <xdr:row>22</xdr:row>
      <xdr:rowOff>206620</xdr:rowOff>
    </xdr:from>
    <xdr:to>
      <xdr:col>25</xdr:col>
      <xdr:colOff>2514</xdr:colOff>
      <xdr:row>23</xdr:row>
      <xdr:rowOff>206620</xdr:rowOff>
    </xdr:to>
    <xdr:sp macro="" textlink="">
      <xdr:nvSpPr>
        <xdr:cNvPr id="118" name="Rectangle 117">
          <a:extLst>
            <a:ext uri="{FF2B5EF4-FFF2-40B4-BE49-F238E27FC236}">
              <a16:creationId xmlns:a16="http://schemas.microsoft.com/office/drawing/2014/main" id="{39D1223F-7352-42DA-85A4-061A911791DC}"/>
            </a:ext>
          </a:extLst>
        </xdr:cNvPr>
        <xdr:cNvSpPr/>
      </xdr:nvSpPr>
      <xdr:spPr>
        <a:xfrm>
          <a:off x="16288518" y="5169145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455980</xdr:colOff>
      <xdr:row>23</xdr:row>
      <xdr:rowOff>207247</xdr:rowOff>
    </xdr:from>
    <xdr:to>
      <xdr:col>25</xdr:col>
      <xdr:colOff>526</xdr:colOff>
      <xdr:row>24</xdr:row>
      <xdr:rowOff>207247</xdr:rowOff>
    </xdr:to>
    <xdr:sp macro="" textlink="">
      <xdr:nvSpPr>
        <xdr:cNvPr id="119" name="Rectangle 118">
          <a:extLst>
            <a:ext uri="{FF2B5EF4-FFF2-40B4-BE49-F238E27FC236}">
              <a16:creationId xmlns:a16="http://schemas.microsoft.com/office/drawing/2014/main" id="{3942B045-26A6-4A11-AAB2-F5CE4EDAA17C}"/>
            </a:ext>
          </a:extLst>
        </xdr:cNvPr>
        <xdr:cNvSpPr/>
      </xdr:nvSpPr>
      <xdr:spPr>
        <a:xfrm>
          <a:off x="16286530" y="538884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456608</xdr:colOff>
      <xdr:row>24</xdr:row>
      <xdr:rowOff>210490</xdr:rowOff>
    </xdr:from>
    <xdr:to>
      <xdr:col>25</xdr:col>
      <xdr:colOff>1154</xdr:colOff>
      <xdr:row>26</xdr:row>
      <xdr:rowOff>5232</xdr:rowOff>
    </xdr:to>
    <xdr:sp macro="" textlink="">
      <xdr:nvSpPr>
        <xdr:cNvPr id="120" name="Rectangle 119">
          <a:extLst>
            <a:ext uri="{FF2B5EF4-FFF2-40B4-BE49-F238E27FC236}">
              <a16:creationId xmlns:a16="http://schemas.microsoft.com/office/drawing/2014/main" id="{9DC0BB5D-7AA0-41F0-BE60-27238FF60AB9}"/>
            </a:ext>
          </a:extLst>
        </xdr:cNvPr>
        <xdr:cNvSpPr/>
      </xdr:nvSpPr>
      <xdr:spPr>
        <a:xfrm>
          <a:off x="16287158" y="5611165"/>
          <a:ext cx="430371" cy="232892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 editAs="oneCell">
    <xdr:from>
      <xdr:col>24</xdr:col>
      <xdr:colOff>558044</xdr:colOff>
      <xdr:row>9</xdr:row>
      <xdr:rowOff>9687</xdr:rowOff>
    </xdr:from>
    <xdr:to>
      <xdr:col>24</xdr:col>
      <xdr:colOff>768598</xdr:colOff>
      <xdr:row>10</xdr:row>
      <xdr:rowOff>812</xdr:rowOff>
    </xdr:to>
    <xdr:pic>
      <xdr:nvPicPr>
        <xdr:cNvPr id="121" name="Graphique 120" descr="Ligne fléchée : pivoter à gauche">
          <a:extLst>
            <a:ext uri="{FF2B5EF4-FFF2-40B4-BE49-F238E27FC236}">
              <a16:creationId xmlns:a16="http://schemas.microsoft.com/office/drawing/2014/main" id="{D33E6139-1333-4FD4-A07A-DA64490BDB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8594" y="2124237"/>
          <a:ext cx="210554" cy="210200"/>
        </a:xfrm>
        <a:prstGeom prst="rect">
          <a:avLst/>
        </a:prstGeom>
      </xdr:spPr>
    </xdr:pic>
    <xdr:clientData/>
  </xdr:twoCellAnchor>
  <xdr:twoCellAnchor editAs="oneCell">
    <xdr:from>
      <xdr:col>24</xdr:col>
      <xdr:colOff>555386</xdr:colOff>
      <xdr:row>10</xdr:row>
      <xdr:rowOff>18104</xdr:rowOff>
    </xdr:from>
    <xdr:to>
      <xdr:col>24</xdr:col>
      <xdr:colOff>765940</xdr:colOff>
      <xdr:row>11</xdr:row>
      <xdr:rowOff>8078</xdr:rowOff>
    </xdr:to>
    <xdr:pic>
      <xdr:nvPicPr>
        <xdr:cNvPr id="122" name="Graphique 121" descr="Ligne fléchée : pivoter à gauche">
          <a:extLst>
            <a:ext uri="{FF2B5EF4-FFF2-40B4-BE49-F238E27FC236}">
              <a16:creationId xmlns:a16="http://schemas.microsoft.com/office/drawing/2014/main" id="{6F515BF3-2916-4779-888E-2330DA964B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5936" y="235172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541653</xdr:colOff>
      <xdr:row>11</xdr:row>
      <xdr:rowOff>19832</xdr:rowOff>
    </xdr:from>
    <xdr:to>
      <xdr:col>24</xdr:col>
      <xdr:colOff>747605</xdr:colOff>
      <xdr:row>12</xdr:row>
      <xdr:rowOff>9807</xdr:rowOff>
    </xdr:to>
    <xdr:pic>
      <xdr:nvPicPr>
        <xdr:cNvPr id="123" name="Graphique 122" descr="Ligne fléchée : pivoter à gauche">
          <a:extLst>
            <a:ext uri="{FF2B5EF4-FFF2-40B4-BE49-F238E27FC236}">
              <a16:creationId xmlns:a16="http://schemas.microsoft.com/office/drawing/2014/main" id="{0A78823E-AD43-4B0B-9283-07B88C39B9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2203" y="2572532"/>
          <a:ext cx="205952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534393</xdr:colOff>
      <xdr:row>12</xdr:row>
      <xdr:rowOff>27099</xdr:rowOff>
    </xdr:from>
    <xdr:to>
      <xdr:col>24</xdr:col>
      <xdr:colOff>744947</xdr:colOff>
      <xdr:row>13</xdr:row>
      <xdr:rowOff>17074</xdr:rowOff>
    </xdr:to>
    <xdr:pic macro="[0]!REPORT02">
      <xdr:nvPicPr>
        <xdr:cNvPr id="124" name="Graphique 123" descr="Ligne fléchée : pivoter à gauche">
          <a:extLst>
            <a:ext uri="{FF2B5EF4-FFF2-40B4-BE49-F238E27FC236}">
              <a16:creationId xmlns:a16="http://schemas.microsoft.com/office/drawing/2014/main" id="{6AE66F7E-5BF3-4D47-A1B4-1EF6D32E0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64943" y="2798874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548348</xdr:colOff>
      <xdr:row>13</xdr:row>
      <xdr:rowOff>18903</xdr:rowOff>
    </xdr:from>
    <xdr:to>
      <xdr:col>24</xdr:col>
      <xdr:colOff>757536</xdr:colOff>
      <xdr:row>14</xdr:row>
      <xdr:rowOff>8878</xdr:rowOff>
    </xdr:to>
    <xdr:pic>
      <xdr:nvPicPr>
        <xdr:cNvPr id="125" name="Graphique 124" descr="Ligne fléchée : pivoter à gauche">
          <a:extLst>
            <a:ext uri="{FF2B5EF4-FFF2-40B4-BE49-F238E27FC236}">
              <a16:creationId xmlns:a16="http://schemas.microsoft.com/office/drawing/2014/main" id="{C9A6A300-B21D-45A7-B449-2C9A89DEB7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8898" y="3009753"/>
          <a:ext cx="209188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549861</xdr:colOff>
      <xdr:row>14</xdr:row>
      <xdr:rowOff>20632</xdr:rowOff>
    </xdr:from>
    <xdr:to>
      <xdr:col>24</xdr:col>
      <xdr:colOff>760415</xdr:colOff>
      <xdr:row>15</xdr:row>
      <xdr:rowOff>10607</xdr:rowOff>
    </xdr:to>
    <xdr:pic>
      <xdr:nvPicPr>
        <xdr:cNvPr id="126" name="Graphique 125" descr="Ligne fléchée : pivoter à gauche">
          <a:extLst>
            <a:ext uri="{FF2B5EF4-FFF2-40B4-BE49-F238E27FC236}">
              <a16:creationId xmlns:a16="http://schemas.microsoft.com/office/drawing/2014/main" id="{8FCD47A7-15FC-4801-81DB-26343F274E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0411" y="3230557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541666</xdr:colOff>
      <xdr:row>15</xdr:row>
      <xdr:rowOff>27899</xdr:rowOff>
    </xdr:from>
    <xdr:to>
      <xdr:col>24</xdr:col>
      <xdr:colOff>752220</xdr:colOff>
      <xdr:row>16</xdr:row>
      <xdr:rowOff>17873</xdr:rowOff>
    </xdr:to>
    <xdr:pic macro="[0]!REPORT07">
      <xdr:nvPicPr>
        <xdr:cNvPr id="127" name="Graphique 126" descr="Ligne fléchée : pivoter à gauche">
          <a:extLst>
            <a:ext uri="{FF2B5EF4-FFF2-40B4-BE49-F238E27FC236}">
              <a16:creationId xmlns:a16="http://schemas.microsoft.com/office/drawing/2014/main" id="{A0673377-8281-4E2C-9751-0D5CB8E8CD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2216" y="345689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555621</xdr:colOff>
      <xdr:row>16</xdr:row>
      <xdr:rowOff>25241</xdr:rowOff>
    </xdr:from>
    <xdr:to>
      <xdr:col>24</xdr:col>
      <xdr:colOff>766175</xdr:colOff>
      <xdr:row>17</xdr:row>
      <xdr:rowOff>15216</xdr:rowOff>
    </xdr:to>
    <xdr:pic>
      <xdr:nvPicPr>
        <xdr:cNvPr id="128" name="Graphique 127" descr="Ligne fléchée : pivoter à gauche">
          <a:extLst>
            <a:ext uri="{FF2B5EF4-FFF2-40B4-BE49-F238E27FC236}">
              <a16:creationId xmlns:a16="http://schemas.microsoft.com/office/drawing/2014/main" id="{FBF6785B-7D17-426B-BDD6-3AB76FA8D4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6171" y="367331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547425</xdr:colOff>
      <xdr:row>17</xdr:row>
      <xdr:rowOff>28121</xdr:rowOff>
    </xdr:from>
    <xdr:to>
      <xdr:col>24</xdr:col>
      <xdr:colOff>757979</xdr:colOff>
      <xdr:row>18</xdr:row>
      <xdr:rowOff>18095</xdr:rowOff>
    </xdr:to>
    <xdr:pic>
      <xdr:nvPicPr>
        <xdr:cNvPr id="129" name="Graphique 128" descr="Ligne fléchée : pivoter à gauche">
          <a:extLst>
            <a:ext uri="{FF2B5EF4-FFF2-40B4-BE49-F238E27FC236}">
              <a16:creationId xmlns:a16="http://schemas.microsoft.com/office/drawing/2014/main" id="{A529CC90-5B21-4FD7-83BA-C67130C431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7975" y="3895271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539229</xdr:colOff>
      <xdr:row>18</xdr:row>
      <xdr:rowOff>25463</xdr:rowOff>
    </xdr:from>
    <xdr:to>
      <xdr:col>24</xdr:col>
      <xdr:colOff>749783</xdr:colOff>
      <xdr:row>19</xdr:row>
      <xdr:rowOff>15437</xdr:rowOff>
    </xdr:to>
    <xdr:pic>
      <xdr:nvPicPr>
        <xdr:cNvPr id="130" name="Graphique 129" descr="Ligne fléchée : pivoter à gauche">
          <a:extLst>
            <a:ext uri="{FF2B5EF4-FFF2-40B4-BE49-F238E27FC236}">
              <a16:creationId xmlns:a16="http://schemas.microsoft.com/office/drawing/2014/main" id="{587D3903-CFAF-4F71-AF20-14C56D9984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69779" y="411168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558723</xdr:colOff>
      <xdr:row>19</xdr:row>
      <xdr:rowOff>33879</xdr:rowOff>
    </xdr:from>
    <xdr:to>
      <xdr:col>24</xdr:col>
      <xdr:colOff>769277</xdr:colOff>
      <xdr:row>20</xdr:row>
      <xdr:rowOff>23854</xdr:rowOff>
    </xdr:to>
    <xdr:pic>
      <xdr:nvPicPr>
        <xdr:cNvPr id="131" name="Graphique 130" descr="Ligne fléchée : pivoter à gauche">
          <a:extLst>
            <a:ext uri="{FF2B5EF4-FFF2-40B4-BE49-F238E27FC236}">
              <a16:creationId xmlns:a16="http://schemas.microsoft.com/office/drawing/2014/main" id="{92CC3E64-AF20-4F75-8A27-70B2FAAA1F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9273" y="4339179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544989</xdr:colOff>
      <xdr:row>20</xdr:row>
      <xdr:rowOff>3533</xdr:rowOff>
    </xdr:from>
    <xdr:to>
      <xdr:col>24</xdr:col>
      <xdr:colOff>755543</xdr:colOff>
      <xdr:row>20</xdr:row>
      <xdr:rowOff>205494</xdr:rowOff>
    </xdr:to>
    <xdr:pic>
      <xdr:nvPicPr>
        <xdr:cNvPr id="132" name="Graphique 131" descr="Ligne fléchée : pivoter à gauche">
          <a:extLst>
            <a:ext uri="{FF2B5EF4-FFF2-40B4-BE49-F238E27FC236}">
              <a16:creationId xmlns:a16="http://schemas.microsoft.com/office/drawing/2014/main" id="{C92F1793-25D8-47F7-9BCB-B0030D00C2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5539" y="4527908"/>
          <a:ext cx="210554" cy="211486"/>
        </a:xfrm>
        <a:prstGeom prst="rect">
          <a:avLst/>
        </a:prstGeom>
      </xdr:spPr>
    </xdr:pic>
    <xdr:clientData/>
  </xdr:twoCellAnchor>
  <xdr:twoCellAnchor editAs="oneCell">
    <xdr:from>
      <xdr:col>24</xdr:col>
      <xdr:colOff>542331</xdr:colOff>
      <xdr:row>20</xdr:row>
      <xdr:rowOff>216848</xdr:rowOff>
    </xdr:from>
    <xdr:to>
      <xdr:col>24</xdr:col>
      <xdr:colOff>752885</xdr:colOff>
      <xdr:row>21</xdr:row>
      <xdr:rowOff>206822</xdr:rowOff>
    </xdr:to>
    <xdr:pic>
      <xdr:nvPicPr>
        <xdr:cNvPr id="133" name="Graphique 132" descr="Ligne fléchée : pivoter à gauche">
          <a:extLst>
            <a:ext uri="{FF2B5EF4-FFF2-40B4-BE49-F238E27FC236}">
              <a16:creationId xmlns:a16="http://schemas.microsoft.com/office/drawing/2014/main" id="{36B85ACF-9923-498A-9B70-46068B09FD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2881" y="4741223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534135</xdr:colOff>
      <xdr:row>21</xdr:row>
      <xdr:rowOff>186502</xdr:rowOff>
    </xdr:from>
    <xdr:to>
      <xdr:col>24</xdr:col>
      <xdr:colOff>744689</xdr:colOff>
      <xdr:row>22</xdr:row>
      <xdr:rowOff>176476</xdr:rowOff>
    </xdr:to>
    <xdr:pic>
      <xdr:nvPicPr>
        <xdr:cNvPr id="134" name="Graphique 133" descr="Ligne fléchée : pivoter à gauche">
          <a:extLst>
            <a:ext uri="{FF2B5EF4-FFF2-40B4-BE49-F238E27FC236}">
              <a16:creationId xmlns:a16="http://schemas.microsoft.com/office/drawing/2014/main" id="{824BA5CE-FB3D-4620-9864-9B4FAF5568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64685" y="4929952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542552</xdr:colOff>
      <xdr:row>22</xdr:row>
      <xdr:rowOff>200456</xdr:rowOff>
    </xdr:from>
    <xdr:to>
      <xdr:col>24</xdr:col>
      <xdr:colOff>753106</xdr:colOff>
      <xdr:row>23</xdr:row>
      <xdr:rowOff>190431</xdr:rowOff>
    </xdr:to>
    <xdr:pic>
      <xdr:nvPicPr>
        <xdr:cNvPr id="135" name="Graphique 134" descr="Ligne fléchée : pivoter à gauche">
          <a:extLst>
            <a:ext uri="{FF2B5EF4-FFF2-40B4-BE49-F238E27FC236}">
              <a16:creationId xmlns:a16="http://schemas.microsoft.com/office/drawing/2014/main" id="{D17C7655-3785-4B3D-880E-C03447C6AB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3102" y="5162981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528819</xdr:colOff>
      <xdr:row>23</xdr:row>
      <xdr:rowOff>197798</xdr:rowOff>
    </xdr:from>
    <xdr:to>
      <xdr:col>24</xdr:col>
      <xdr:colOff>739373</xdr:colOff>
      <xdr:row>24</xdr:row>
      <xdr:rowOff>187772</xdr:rowOff>
    </xdr:to>
    <xdr:pic>
      <xdr:nvPicPr>
        <xdr:cNvPr id="136" name="Graphique 135" descr="Ligne fléchée : pivoter à gauche">
          <a:extLst>
            <a:ext uri="{FF2B5EF4-FFF2-40B4-BE49-F238E27FC236}">
              <a16:creationId xmlns:a16="http://schemas.microsoft.com/office/drawing/2014/main" id="{ACD05BA5-4806-4CE8-A601-700EFC1005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59369" y="537939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542774</xdr:colOff>
      <xdr:row>24</xdr:row>
      <xdr:rowOff>217291</xdr:rowOff>
    </xdr:from>
    <xdr:to>
      <xdr:col>24</xdr:col>
      <xdr:colOff>753328</xdr:colOff>
      <xdr:row>25</xdr:row>
      <xdr:rowOff>207266</xdr:rowOff>
    </xdr:to>
    <xdr:pic>
      <xdr:nvPicPr>
        <xdr:cNvPr id="137" name="Graphique 136" descr="Ligne fléchée : pivoter à gauche">
          <a:extLst>
            <a:ext uri="{FF2B5EF4-FFF2-40B4-BE49-F238E27FC236}">
              <a16:creationId xmlns:a16="http://schemas.microsoft.com/office/drawing/2014/main" id="{0A2AF78D-5267-4F82-BA97-69482866DA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3324" y="561796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547040</xdr:colOff>
      <xdr:row>8</xdr:row>
      <xdr:rowOff>14074</xdr:rowOff>
    </xdr:from>
    <xdr:to>
      <xdr:col>24</xdr:col>
      <xdr:colOff>757594</xdr:colOff>
      <xdr:row>9</xdr:row>
      <xdr:rowOff>5200</xdr:rowOff>
    </xdr:to>
    <xdr:pic macro="[0]!REPORT01">
      <xdr:nvPicPr>
        <xdr:cNvPr id="138" name="Graphique 137" descr="Ligne fléchée : pivoter à gauche">
          <a:extLst>
            <a:ext uri="{FF2B5EF4-FFF2-40B4-BE49-F238E27FC236}">
              <a16:creationId xmlns:a16="http://schemas.microsoft.com/office/drawing/2014/main" id="{1604C0CE-9802-435A-AB9B-C17D794642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7590" y="1909549"/>
          <a:ext cx="210554" cy="21020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CE23FE1-DFD2-4997-B98F-00D6389A723D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374CA861-3FA7-4845-B3DB-73FB5AC936AA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D896D75D-668F-40ED-B557-96A18BB9FDF6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FC269CD7-CF40-48AE-99A1-206DD07D7509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B0E9F24E-CAA8-4273-BF30-D64783D2EDEA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7" name="Rectangle : avec coins supérieurs arrondis 6">
          <a:extLst>
            <a:ext uri="{FF2B5EF4-FFF2-40B4-BE49-F238E27FC236}">
              <a16:creationId xmlns:a16="http://schemas.microsoft.com/office/drawing/2014/main" id="{00C549FD-8F12-42B6-9F5A-8FE19FF1184E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47</xdr:row>
      <xdr:rowOff>129802</xdr:rowOff>
    </xdr:from>
    <xdr:to>
      <xdr:col>2</xdr:col>
      <xdr:colOff>160814</xdr:colOff>
      <xdr:row>55</xdr:row>
      <xdr:rowOff>142171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81242322-9C2A-4D77-A4E9-09702118FFD6}"/>
            </a:ext>
          </a:extLst>
        </xdr:cNvPr>
        <xdr:cNvSpPr txBox="1"/>
      </xdr:nvSpPr>
      <xdr:spPr>
        <a:xfrm rot="16200000">
          <a:off x="-154872" y="1145651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28022</xdr:colOff>
      <xdr:row>36</xdr:row>
      <xdr:rowOff>182671</xdr:rowOff>
    </xdr:from>
    <xdr:to>
      <xdr:col>2</xdr:col>
      <xdr:colOff>151725</xdr:colOff>
      <xdr:row>47</xdr:row>
      <xdr:rowOff>68122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690E398F-7CC6-4EB0-BB5E-E33C62253042}"/>
            </a:ext>
          </a:extLst>
        </xdr:cNvPr>
        <xdr:cNvSpPr txBox="1"/>
      </xdr:nvSpPr>
      <xdr:spPr>
        <a:xfrm rot="16200000">
          <a:off x="-510077" y="928374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E663D380-F8F5-49E4-B6AF-37C0EDB9C35D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692D38A5-EDEB-40F2-8A5A-3751025E78E2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787526A6-4AF9-4795-BF84-5A031954B47B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FD41B5A6-7D67-4CA8-8A69-53182B967FDD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14" name="ZoneTexte 13">
          <a:extLst>
            <a:ext uri="{FF2B5EF4-FFF2-40B4-BE49-F238E27FC236}">
              <a16:creationId xmlns:a16="http://schemas.microsoft.com/office/drawing/2014/main" id="{09E3438B-91BA-41A6-AAC4-B0F9DCD282D9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26</xdr:row>
      <xdr:rowOff>15251</xdr:rowOff>
    </xdr:from>
    <xdr:to>
      <xdr:col>2</xdr:col>
      <xdr:colOff>111332</xdr:colOff>
      <xdr:row>34</xdr:row>
      <xdr:rowOff>88624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AAD5BF75-9A87-4D31-B9E7-F6ECEEDE80E8}"/>
            </a:ext>
          </a:extLst>
        </xdr:cNvPr>
        <xdr:cNvSpPr txBox="1"/>
      </xdr:nvSpPr>
      <xdr:spPr>
        <a:xfrm rot="16200000">
          <a:off x="-191560" y="665325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6659C28F-DA3B-4E29-88E1-06B8A6C76B5C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048C64D7-5C4F-484E-8B34-FF9CEAD09A0F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4992C447-EA26-4FBA-B647-61F0E2FC4EE1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F915F19F-3C3B-448A-9D49-74EE688CA0E5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561CEBD9-C234-4923-8DD7-5E50CF0D7007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825E376E-0133-4762-BD51-0C73227EAFE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B5A2B734-36FE-4653-A820-8F5ED73136C7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944B005B-26EC-40B4-8FBC-42F06883E7BC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98DC99EE-654C-4F8C-983A-85C6B4B56DEC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A80AB6D0-7451-4D2C-A898-DC8D1C157228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EBA0A289-2D30-483F-AA72-0A5D2F159494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365E494F-ADD1-4D01-87AA-90B99ED04180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6CAED625-466E-40D7-BBE0-1217F7B04CD5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E1128A03-DE2E-4D54-A69F-D8DB7D1089FB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79FC7842-3654-45A6-B2D3-B3BCB0839987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9E5C8F7B-C4A3-46DB-B35D-3BFCF1AE9975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8153A223-9433-43EF-8F35-EF93BC345107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BDEA7ED6-9EFF-40DC-9278-DA1C21059919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34" name="Rectangle : avec coins supérieurs arrondis 33">
          <a:extLst>
            <a:ext uri="{FF2B5EF4-FFF2-40B4-BE49-F238E27FC236}">
              <a16:creationId xmlns:a16="http://schemas.microsoft.com/office/drawing/2014/main" id="{181D70D6-7AB4-4247-A49B-6A39BF402EC9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5" name="Rectangle : avec coins supérieurs arrondis 34">
          <a:extLst>
            <a:ext uri="{FF2B5EF4-FFF2-40B4-BE49-F238E27FC236}">
              <a16:creationId xmlns:a16="http://schemas.microsoft.com/office/drawing/2014/main" id="{86CA4723-1E44-4013-924E-A9B07475CEB6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6" name="Rectangle : avec coins supérieurs arrondis 35">
          <a:extLst>
            <a:ext uri="{FF2B5EF4-FFF2-40B4-BE49-F238E27FC236}">
              <a16:creationId xmlns:a16="http://schemas.microsoft.com/office/drawing/2014/main" id="{B13D7A5E-4C95-44CA-BD98-333B0A68DC4C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7" name="Rectangle : avec coins supérieurs arrondis 36">
          <a:extLst>
            <a:ext uri="{FF2B5EF4-FFF2-40B4-BE49-F238E27FC236}">
              <a16:creationId xmlns:a16="http://schemas.microsoft.com/office/drawing/2014/main" id="{9272B076-4150-4D3B-B405-C88FD8BD7278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8" name="Rectangle : avec coins supérieurs arrondis 37">
          <a:extLst>
            <a:ext uri="{FF2B5EF4-FFF2-40B4-BE49-F238E27FC236}">
              <a16:creationId xmlns:a16="http://schemas.microsoft.com/office/drawing/2014/main" id="{F75BB0CB-C6AF-49AC-B012-F99BB5B49869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9" name="Rectangle : avec coins supérieurs arrondis 38">
          <a:extLst>
            <a:ext uri="{FF2B5EF4-FFF2-40B4-BE49-F238E27FC236}">
              <a16:creationId xmlns:a16="http://schemas.microsoft.com/office/drawing/2014/main" id="{669684F4-F465-4847-8155-67A1F6EE2508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F1991B66-0875-4E4A-A330-8B8EBE02951A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94523B78-78E2-4738-ADD1-E4DA93EED358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55184140-586E-4B6E-8139-6BACBF7BC71C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DDA50501-75FA-4A6B-82F2-17BE0C9D7F5A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id="{A816A612-604E-4EF0-AC49-A004205B7F81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id="{106B1A03-CC4B-49C3-99CF-69300B6DB824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id="{9AB486D2-60AF-49D3-AB94-423D78397718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id="{B7645E41-2BC4-4A3B-ADFE-7ADF68867D15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id="{FD06475D-1570-4746-A0FF-16B2DC276F77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id="{C9768EB3-E150-442C-96FE-0410115ADD6C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id="{A50CF984-2ABA-4411-9177-9AC7ADB842FA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24</xdr:row>
      <xdr:rowOff>1819</xdr:rowOff>
    </xdr:from>
    <xdr:to>
      <xdr:col>24</xdr:col>
      <xdr:colOff>449406</xdr:colOff>
      <xdr:row>25</xdr:row>
      <xdr:rowOff>1821</xdr:rowOff>
    </xdr:to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id="{70ADBE2A-52FD-485F-B3EC-2131DF560EE6}"/>
            </a:ext>
          </a:extLst>
        </xdr:cNvPr>
        <xdr:cNvSpPr/>
      </xdr:nvSpPr>
      <xdr:spPr>
        <a:xfrm>
          <a:off x="15847729" y="5402494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25</xdr:row>
      <xdr:rowOff>4002</xdr:rowOff>
    </xdr:from>
    <xdr:to>
      <xdr:col>24</xdr:col>
      <xdr:colOff>448288</xdr:colOff>
      <xdr:row>26</xdr:row>
      <xdr:rowOff>4003</xdr:rowOff>
    </xdr:to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id="{EAD182B9-3534-4276-9D25-427BC8B96101}"/>
            </a:ext>
          </a:extLst>
        </xdr:cNvPr>
        <xdr:cNvSpPr/>
      </xdr:nvSpPr>
      <xdr:spPr>
        <a:xfrm>
          <a:off x="15846611" y="562375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[0]!MACROFEVRIERSUPP01" textlink="">
      <xdr:nvSpPr>
        <xdr:cNvPr id="53" name="Rectangle 52">
          <a:extLst>
            <a:ext uri="{FF2B5EF4-FFF2-40B4-BE49-F238E27FC236}">
              <a16:creationId xmlns:a16="http://schemas.microsoft.com/office/drawing/2014/main" id="{0F6EDCB5-6666-4524-8BA3-D843FEE60BF6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id="{9F278E52-8722-4DD1-BA2A-18BCA321BB82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id="{79578BD1-6070-47C4-A837-9563C64F639C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56" name="Rectangle 55">
          <a:extLst>
            <a:ext uri="{FF2B5EF4-FFF2-40B4-BE49-F238E27FC236}">
              <a16:creationId xmlns:a16="http://schemas.microsoft.com/office/drawing/2014/main" id="{07087354-EFC7-4F31-B1C3-FC16B14AA461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57" name="Rectangle 56">
          <a:extLst>
            <a:ext uri="{FF2B5EF4-FFF2-40B4-BE49-F238E27FC236}">
              <a16:creationId xmlns:a16="http://schemas.microsoft.com/office/drawing/2014/main" id="{D3D885FA-F4BA-445F-899F-4BC5C54CFBE2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58" name="Rectangle : avec coins supérieurs arrondis 5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B64D67A-6B58-4435-9135-F98B220E2F65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47</xdr:row>
      <xdr:rowOff>129802</xdr:rowOff>
    </xdr:from>
    <xdr:to>
      <xdr:col>2</xdr:col>
      <xdr:colOff>160814</xdr:colOff>
      <xdr:row>55</xdr:row>
      <xdr:rowOff>142171</xdr:rowOff>
    </xdr:to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4F60A995-816D-49BC-9F00-1537EBF402CD}"/>
            </a:ext>
          </a:extLst>
        </xdr:cNvPr>
        <xdr:cNvSpPr txBox="1"/>
      </xdr:nvSpPr>
      <xdr:spPr>
        <a:xfrm rot="16200000">
          <a:off x="-154872" y="1145651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28022</xdr:colOff>
      <xdr:row>36</xdr:row>
      <xdr:rowOff>182671</xdr:rowOff>
    </xdr:from>
    <xdr:to>
      <xdr:col>2</xdr:col>
      <xdr:colOff>151725</xdr:colOff>
      <xdr:row>47</xdr:row>
      <xdr:rowOff>68122</xdr:rowOff>
    </xdr:to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B28DF119-F52D-41A2-9210-DC10A3C7455F}"/>
            </a:ext>
          </a:extLst>
        </xdr:cNvPr>
        <xdr:cNvSpPr txBox="1"/>
      </xdr:nvSpPr>
      <xdr:spPr>
        <a:xfrm rot="16200000">
          <a:off x="-510077" y="928374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9DFB4434-A03C-4D58-AC7A-77BE904D67D8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2" name="Rectangle 61">
          <a:extLst>
            <a:ext uri="{FF2B5EF4-FFF2-40B4-BE49-F238E27FC236}">
              <a16:creationId xmlns:a16="http://schemas.microsoft.com/office/drawing/2014/main" id="{20491454-F2D0-4CFA-BD8C-783A2C0F404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3" name="Rectangle 62">
          <a:extLst>
            <a:ext uri="{FF2B5EF4-FFF2-40B4-BE49-F238E27FC236}">
              <a16:creationId xmlns:a16="http://schemas.microsoft.com/office/drawing/2014/main" id="{3B2A7D70-5C91-4E28-BF17-80622A66C094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4" name="Rectangle 63">
          <a:extLst>
            <a:ext uri="{FF2B5EF4-FFF2-40B4-BE49-F238E27FC236}">
              <a16:creationId xmlns:a16="http://schemas.microsoft.com/office/drawing/2014/main" id="{35A9AA36-BA79-4C86-8978-63E9B37E0C48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65" name="ZoneTexte 64">
          <a:extLst>
            <a:ext uri="{FF2B5EF4-FFF2-40B4-BE49-F238E27FC236}">
              <a16:creationId xmlns:a16="http://schemas.microsoft.com/office/drawing/2014/main" id="{2202A508-E94F-45BF-9C87-666966575AD7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</a:t>
          </a:r>
        </a:p>
      </xdr:txBody>
    </xdr:sp>
    <xdr:clientData/>
  </xdr:twoCellAnchor>
  <xdr:twoCellAnchor>
    <xdr:from>
      <xdr:col>1</xdr:col>
      <xdr:colOff>74221</xdr:colOff>
      <xdr:row>26</xdr:row>
      <xdr:rowOff>15251</xdr:rowOff>
    </xdr:from>
    <xdr:to>
      <xdr:col>2</xdr:col>
      <xdr:colOff>111332</xdr:colOff>
      <xdr:row>34</xdr:row>
      <xdr:rowOff>88624</xdr:rowOff>
    </xdr:to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04CA61FF-9336-4EBF-A041-FFD93D511097}"/>
            </a:ext>
          </a:extLst>
        </xdr:cNvPr>
        <xdr:cNvSpPr txBox="1"/>
      </xdr:nvSpPr>
      <xdr:spPr>
        <a:xfrm rot="16200000">
          <a:off x="-191560" y="665325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7" name="Rectangle 66">
          <a:extLst>
            <a:ext uri="{FF2B5EF4-FFF2-40B4-BE49-F238E27FC236}">
              <a16:creationId xmlns:a16="http://schemas.microsoft.com/office/drawing/2014/main" id="{4B0F3208-E1BD-440C-9668-E06A7CD6C575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8" name="Rectangle 67">
          <a:extLst>
            <a:ext uri="{FF2B5EF4-FFF2-40B4-BE49-F238E27FC236}">
              <a16:creationId xmlns:a16="http://schemas.microsoft.com/office/drawing/2014/main" id="{0102692D-6139-4793-B087-76F04B3B5224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9" name="Rectangle 68">
          <a:extLst>
            <a:ext uri="{FF2B5EF4-FFF2-40B4-BE49-F238E27FC236}">
              <a16:creationId xmlns:a16="http://schemas.microsoft.com/office/drawing/2014/main" id="{D4FC8D90-47A3-4E8A-A00F-79D376912BF2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0" name="Rectangle 69">
          <a:extLst>
            <a:ext uri="{FF2B5EF4-FFF2-40B4-BE49-F238E27FC236}">
              <a16:creationId xmlns:a16="http://schemas.microsoft.com/office/drawing/2014/main" id="{A5CC5E83-1EB3-4137-B369-8B5A2BB6B14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1" name="Rectangle 70">
          <a:extLst>
            <a:ext uri="{FF2B5EF4-FFF2-40B4-BE49-F238E27FC236}">
              <a16:creationId xmlns:a16="http://schemas.microsoft.com/office/drawing/2014/main" id="{8758C3CB-7DB7-4D56-AA00-ABC40BA6379F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id="{49F56876-8F64-4377-AE39-230DA3077EB3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3" name="Rectangle 72">
          <a:extLst>
            <a:ext uri="{FF2B5EF4-FFF2-40B4-BE49-F238E27FC236}">
              <a16:creationId xmlns:a16="http://schemas.microsoft.com/office/drawing/2014/main" id="{84BE2894-CF01-46DD-9944-222A9CA6D7D4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4" name="Rectangle 73">
          <a:extLst>
            <a:ext uri="{FF2B5EF4-FFF2-40B4-BE49-F238E27FC236}">
              <a16:creationId xmlns:a16="http://schemas.microsoft.com/office/drawing/2014/main" id="{67C67154-C3FD-4118-9560-4D486D13013D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5" name="Rectangle 74">
          <a:extLst>
            <a:ext uri="{FF2B5EF4-FFF2-40B4-BE49-F238E27FC236}">
              <a16:creationId xmlns:a16="http://schemas.microsoft.com/office/drawing/2014/main" id="{83301FEB-3FB5-490A-804B-F7C3D5C15E6E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6" name="Rectangle 75">
          <a:extLst>
            <a:ext uri="{FF2B5EF4-FFF2-40B4-BE49-F238E27FC236}">
              <a16:creationId xmlns:a16="http://schemas.microsoft.com/office/drawing/2014/main" id="{BDF103C6-8765-45FE-A411-D4A6DC4F935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44BC2842-825F-4DD5-B122-83493F90B86B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8" name="Rectangle 77">
          <a:extLst>
            <a:ext uri="{FF2B5EF4-FFF2-40B4-BE49-F238E27FC236}">
              <a16:creationId xmlns:a16="http://schemas.microsoft.com/office/drawing/2014/main" id="{35796D9F-17E4-4240-A967-DE72AEEC7B5D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9" name="Rectangle 78">
          <a:extLst>
            <a:ext uri="{FF2B5EF4-FFF2-40B4-BE49-F238E27FC236}">
              <a16:creationId xmlns:a16="http://schemas.microsoft.com/office/drawing/2014/main" id="{C7526B8C-17C5-48A4-8294-1CBAFF77745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80" name="Rectangle : avec coins supérieurs arrondis 7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FF65C96-222A-4B13-9240-031C5A58500C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81" name="Rectangle : avec coins supérieurs arrondis 8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09C9F48-1891-46A4-85AC-BF0852B69DF2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82" name="Rectangle : avec coins supérieurs arrondis 8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3FDB6221-C44B-4E41-8497-6402B7280157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83" name="Rectangle : avec coins supérieurs arrondis 82">
          <a:extLst>
            <a:ext uri="{FF2B5EF4-FFF2-40B4-BE49-F238E27FC236}">
              <a16:creationId xmlns:a16="http://schemas.microsoft.com/office/drawing/2014/main" id="{1BECD1BE-4E93-499C-8886-2A467F17BAD7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84" name="Rectangle : avec coins supérieurs arrondis 83">
          <a:extLst>
            <a:ext uri="{FF2B5EF4-FFF2-40B4-BE49-F238E27FC236}">
              <a16:creationId xmlns:a16="http://schemas.microsoft.com/office/drawing/2014/main" id="{25CACF06-AEDF-486D-A344-04283377938F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85" name="Rectangle : avec coins supérieurs arrondis 84">
          <a:extLst>
            <a:ext uri="{FF2B5EF4-FFF2-40B4-BE49-F238E27FC236}">
              <a16:creationId xmlns:a16="http://schemas.microsoft.com/office/drawing/2014/main" id="{D2021D62-36AA-4DD4-9711-7B89927ABB29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86" name="Rectangle : avec coins supérieurs arrondis 85">
          <a:extLst>
            <a:ext uri="{FF2B5EF4-FFF2-40B4-BE49-F238E27FC236}">
              <a16:creationId xmlns:a16="http://schemas.microsoft.com/office/drawing/2014/main" id="{0FE71CF8-77FE-40BD-BF6F-3382A420803D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87" name="Rectangle : avec coins supérieurs arrondis 86">
          <a:extLst>
            <a:ext uri="{FF2B5EF4-FFF2-40B4-BE49-F238E27FC236}">
              <a16:creationId xmlns:a16="http://schemas.microsoft.com/office/drawing/2014/main" id="{8AD51C90-6079-4DD2-8584-3B311A311265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88" name="Rectangle : avec coins supérieurs arrondis 87">
          <a:extLst>
            <a:ext uri="{FF2B5EF4-FFF2-40B4-BE49-F238E27FC236}">
              <a16:creationId xmlns:a16="http://schemas.microsoft.com/office/drawing/2014/main" id="{1343EE11-2691-40DE-8977-341D23EF8564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89" name="Rectangle : avec coins supérieurs arrondis 88">
          <a:extLst>
            <a:ext uri="{FF2B5EF4-FFF2-40B4-BE49-F238E27FC236}">
              <a16:creationId xmlns:a16="http://schemas.microsoft.com/office/drawing/2014/main" id="{63C0CF97-02A2-4E9D-B1BC-A4B1E88EE615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90" name="Rectangle 89">
          <a:extLst>
            <a:ext uri="{FF2B5EF4-FFF2-40B4-BE49-F238E27FC236}">
              <a16:creationId xmlns:a16="http://schemas.microsoft.com/office/drawing/2014/main" id="{3053A038-31F3-4F5B-B616-F81E230935DD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91" name="Rectangle 90">
          <a:extLst>
            <a:ext uri="{FF2B5EF4-FFF2-40B4-BE49-F238E27FC236}">
              <a16:creationId xmlns:a16="http://schemas.microsoft.com/office/drawing/2014/main" id="{9C9CBA7D-87B4-4824-959F-74C38CDD9D3C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[0]!REPORT07" textlink="">
      <xdr:nvSpPr>
        <xdr:cNvPr id="92" name="Rectangle 91">
          <a:extLst>
            <a:ext uri="{FF2B5EF4-FFF2-40B4-BE49-F238E27FC236}">
              <a16:creationId xmlns:a16="http://schemas.microsoft.com/office/drawing/2014/main" id="{23BFEE20-E10D-4DB8-A644-C8272603CE71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[0]!REPORT07" textlink="">
      <xdr:nvSpPr>
        <xdr:cNvPr id="93" name="Rectangle 92">
          <a:extLst>
            <a:ext uri="{FF2B5EF4-FFF2-40B4-BE49-F238E27FC236}">
              <a16:creationId xmlns:a16="http://schemas.microsoft.com/office/drawing/2014/main" id="{C0B8308E-2A80-4717-B602-947448B5733C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94" name="Rectangle 93">
          <a:extLst>
            <a:ext uri="{FF2B5EF4-FFF2-40B4-BE49-F238E27FC236}">
              <a16:creationId xmlns:a16="http://schemas.microsoft.com/office/drawing/2014/main" id="{6F349D63-E86A-4DB9-A074-0EE75ACA1661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95" name="Rectangle 94">
          <a:extLst>
            <a:ext uri="{FF2B5EF4-FFF2-40B4-BE49-F238E27FC236}">
              <a16:creationId xmlns:a16="http://schemas.microsoft.com/office/drawing/2014/main" id="{9E6EB70E-3A4E-4322-9C9C-ADBAF807E230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96" name="Rectangle 95">
          <a:extLst>
            <a:ext uri="{FF2B5EF4-FFF2-40B4-BE49-F238E27FC236}">
              <a16:creationId xmlns:a16="http://schemas.microsoft.com/office/drawing/2014/main" id="{376555D4-CEBD-44D6-8031-C390D71B20BA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97" name="Rectangle 96">
          <a:extLst>
            <a:ext uri="{FF2B5EF4-FFF2-40B4-BE49-F238E27FC236}">
              <a16:creationId xmlns:a16="http://schemas.microsoft.com/office/drawing/2014/main" id="{9E883107-E520-4E94-9162-BFE423EAF8B1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98" name="Rectangle 97">
          <a:extLst>
            <a:ext uri="{FF2B5EF4-FFF2-40B4-BE49-F238E27FC236}">
              <a16:creationId xmlns:a16="http://schemas.microsoft.com/office/drawing/2014/main" id="{9484E35D-B415-421C-9165-ECA5D10670AE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99" name="Rectangle 98">
          <a:extLst>
            <a:ext uri="{FF2B5EF4-FFF2-40B4-BE49-F238E27FC236}">
              <a16:creationId xmlns:a16="http://schemas.microsoft.com/office/drawing/2014/main" id="{395C497D-C60E-4800-84DD-48BD33F94152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100" name="Rectangle 99">
          <a:extLst>
            <a:ext uri="{FF2B5EF4-FFF2-40B4-BE49-F238E27FC236}">
              <a16:creationId xmlns:a16="http://schemas.microsoft.com/office/drawing/2014/main" id="{7C313688-4D13-4534-85E7-12A7FBE3A90E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24</xdr:row>
      <xdr:rowOff>1819</xdr:rowOff>
    </xdr:from>
    <xdr:to>
      <xdr:col>24</xdr:col>
      <xdr:colOff>449406</xdr:colOff>
      <xdr:row>25</xdr:row>
      <xdr:rowOff>1821</xdr:rowOff>
    </xdr:to>
    <xdr:sp macro="" textlink="">
      <xdr:nvSpPr>
        <xdr:cNvPr id="101" name="Rectangle 100">
          <a:extLst>
            <a:ext uri="{FF2B5EF4-FFF2-40B4-BE49-F238E27FC236}">
              <a16:creationId xmlns:a16="http://schemas.microsoft.com/office/drawing/2014/main" id="{B377BA9C-FC40-47C9-B8B2-D961017BBACD}"/>
            </a:ext>
          </a:extLst>
        </xdr:cNvPr>
        <xdr:cNvSpPr/>
      </xdr:nvSpPr>
      <xdr:spPr>
        <a:xfrm>
          <a:off x="15847729" y="5402494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25</xdr:row>
      <xdr:rowOff>4002</xdr:rowOff>
    </xdr:from>
    <xdr:to>
      <xdr:col>24</xdr:col>
      <xdr:colOff>448288</xdr:colOff>
      <xdr:row>26</xdr:row>
      <xdr:rowOff>4003</xdr:rowOff>
    </xdr:to>
    <xdr:sp macro="" textlink="">
      <xdr:nvSpPr>
        <xdr:cNvPr id="102" name="Rectangle 101">
          <a:extLst>
            <a:ext uri="{FF2B5EF4-FFF2-40B4-BE49-F238E27FC236}">
              <a16:creationId xmlns:a16="http://schemas.microsoft.com/office/drawing/2014/main" id="{2E6C52BF-1845-49B8-AB41-7F39366E441B}"/>
            </a:ext>
          </a:extLst>
        </xdr:cNvPr>
        <xdr:cNvSpPr/>
      </xdr:nvSpPr>
      <xdr:spPr>
        <a:xfrm>
          <a:off x="15846611" y="562375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458137</xdr:colOff>
      <xdr:row>8</xdr:row>
      <xdr:rowOff>4503</xdr:rowOff>
    </xdr:from>
    <xdr:to>
      <xdr:col>25</xdr:col>
      <xdr:colOff>3035</xdr:colOff>
      <xdr:row>9</xdr:row>
      <xdr:rowOff>4504</xdr:rowOff>
    </xdr:to>
    <xdr:sp macro="" textlink="">
      <xdr:nvSpPr>
        <xdr:cNvPr id="103" name="Rectangle 102">
          <a:extLst>
            <a:ext uri="{FF2B5EF4-FFF2-40B4-BE49-F238E27FC236}">
              <a16:creationId xmlns:a16="http://schemas.microsoft.com/office/drawing/2014/main" id="{CE747650-94A8-4FD9-834C-6CB3D2CF7B95}"/>
            </a:ext>
          </a:extLst>
        </xdr:cNvPr>
        <xdr:cNvSpPr/>
      </xdr:nvSpPr>
      <xdr:spPr>
        <a:xfrm>
          <a:off x="16288687" y="189997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  </a:t>
          </a:r>
          <a:endParaRPr lang="fr-FR" sz="1100" b="1"/>
        </a:p>
      </xdr:txBody>
    </xdr:sp>
    <xdr:clientData/>
  </xdr:twoCellAnchor>
  <xdr:twoCellAnchor>
    <xdr:from>
      <xdr:col>24</xdr:col>
      <xdr:colOff>458047</xdr:colOff>
      <xdr:row>9</xdr:row>
      <xdr:rowOff>6508</xdr:rowOff>
    </xdr:from>
    <xdr:to>
      <xdr:col>25</xdr:col>
      <xdr:colOff>2945</xdr:colOff>
      <xdr:row>10</xdr:row>
      <xdr:rowOff>6509</xdr:rowOff>
    </xdr:to>
    <xdr:sp macro="" textlink="">
      <xdr:nvSpPr>
        <xdr:cNvPr id="104" name="Rectangle 103">
          <a:extLst>
            <a:ext uri="{FF2B5EF4-FFF2-40B4-BE49-F238E27FC236}">
              <a16:creationId xmlns:a16="http://schemas.microsoft.com/office/drawing/2014/main" id="{08265BB9-ABAE-454D-9598-1F344CE59DA6}"/>
            </a:ext>
          </a:extLst>
        </xdr:cNvPr>
        <xdr:cNvSpPr/>
      </xdr:nvSpPr>
      <xdr:spPr>
        <a:xfrm>
          <a:off x="16288597" y="212105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454881</xdr:colOff>
      <xdr:row>10</xdr:row>
      <xdr:rowOff>11611</xdr:rowOff>
    </xdr:from>
    <xdr:to>
      <xdr:col>24</xdr:col>
      <xdr:colOff>884751</xdr:colOff>
      <xdr:row>11</xdr:row>
      <xdr:rowOff>11612</xdr:rowOff>
    </xdr:to>
    <xdr:sp macro="" textlink="">
      <xdr:nvSpPr>
        <xdr:cNvPr id="105" name="Rectangle 104">
          <a:extLst>
            <a:ext uri="{FF2B5EF4-FFF2-40B4-BE49-F238E27FC236}">
              <a16:creationId xmlns:a16="http://schemas.microsoft.com/office/drawing/2014/main" id="{6F0977D1-D5EB-4164-B05A-4E85BA12C3F6}"/>
            </a:ext>
          </a:extLst>
        </xdr:cNvPr>
        <xdr:cNvSpPr/>
      </xdr:nvSpPr>
      <xdr:spPr>
        <a:xfrm>
          <a:off x="16285431" y="2345236"/>
          <a:ext cx="429870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458009</xdr:colOff>
      <xdr:row>11</xdr:row>
      <xdr:rowOff>11185</xdr:rowOff>
    </xdr:from>
    <xdr:to>
      <xdr:col>25</xdr:col>
      <xdr:colOff>2907</xdr:colOff>
      <xdr:row>12</xdr:row>
      <xdr:rowOff>11185</xdr:rowOff>
    </xdr:to>
    <xdr:sp macro="" textlink="">
      <xdr:nvSpPr>
        <xdr:cNvPr id="106" name="Rectangle 105">
          <a:extLst>
            <a:ext uri="{FF2B5EF4-FFF2-40B4-BE49-F238E27FC236}">
              <a16:creationId xmlns:a16="http://schemas.microsoft.com/office/drawing/2014/main" id="{CD9AA7FD-C06C-4248-B2D0-63DD3DE60B7C}"/>
            </a:ext>
          </a:extLst>
        </xdr:cNvPr>
        <xdr:cNvSpPr/>
      </xdr:nvSpPr>
      <xdr:spPr>
        <a:xfrm>
          <a:off x="16288559" y="2563885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457582</xdr:colOff>
      <xdr:row>12</xdr:row>
      <xdr:rowOff>10758</xdr:rowOff>
    </xdr:from>
    <xdr:to>
      <xdr:col>25</xdr:col>
      <xdr:colOff>2480</xdr:colOff>
      <xdr:row>13</xdr:row>
      <xdr:rowOff>10759</xdr:rowOff>
    </xdr:to>
    <xdr:sp macro="" textlink="">
      <xdr:nvSpPr>
        <xdr:cNvPr id="107" name="Rectangle 106">
          <a:extLst>
            <a:ext uri="{FF2B5EF4-FFF2-40B4-BE49-F238E27FC236}">
              <a16:creationId xmlns:a16="http://schemas.microsoft.com/office/drawing/2014/main" id="{F4C2871F-D384-4AEB-94D8-27BBC5B100A7}"/>
            </a:ext>
          </a:extLst>
        </xdr:cNvPr>
        <xdr:cNvSpPr/>
      </xdr:nvSpPr>
      <xdr:spPr>
        <a:xfrm>
          <a:off x="16288132" y="278253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457156</xdr:colOff>
      <xdr:row>13</xdr:row>
      <xdr:rowOff>17440</xdr:rowOff>
    </xdr:from>
    <xdr:to>
      <xdr:col>25</xdr:col>
      <xdr:colOff>2054</xdr:colOff>
      <xdr:row>14</xdr:row>
      <xdr:rowOff>17440</xdr:rowOff>
    </xdr:to>
    <xdr:sp macro="" textlink="">
      <xdr:nvSpPr>
        <xdr:cNvPr id="108" name="Rectangle 107">
          <a:extLst>
            <a:ext uri="{FF2B5EF4-FFF2-40B4-BE49-F238E27FC236}">
              <a16:creationId xmlns:a16="http://schemas.microsoft.com/office/drawing/2014/main" id="{F8C973B9-70EE-4A0F-A529-904EAE8BD34B}"/>
            </a:ext>
          </a:extLst>
        </xdr:cNvPr>
        <xdr:cNvSpPr/>
      </xdr:nvSpPr>
      <xdr:spPr>
        <a:xfrm>
          <a:off x="16287706" y="3008290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456730</xdr:colOff>
      <xdr:row>14</xdr:row>
      <xdr:rowOff>13459</xdr:rowOff>
    </xdr:from>
    <xdr:to>
      <xdr:col>25</xdr:col>
      <xdr:colOff>1628</xdr:colOff>
      <xdr:row>15</xdr:row>
      <xdr:rowOff>13460</xdr:rowOff>
    </xdr:to>
    <xdr:sp macro="" textlink="">
      <xdr:nvSpPr>
        <xdr:cNvPr id="109" name="Rectangle 108">
          <a:extLst>
            <a:ext uri="{FF2B5EF4-FFF2-40B4-BE49-F238E27FC236}">
              <a16:creationId xmlns:a16="http://schemas.microsoft.com/office/drawing/2014/main" id="{07CF95F9-E149-4463-8D4E-828D7F9E0FCC}"/>
            </a:ext>
          </a:extLst>
        </xdr:cNvPr>
        <xdr:cNvSpPr/>
      </xdr:nvSpPr>
      <xdr:spPr>
        <a:xfrm>
          <a:off x="16287280" y="322338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459857</xdr:colOff>
      <xdr:row>15</xdr:row>
      <xdr:rowOff>9479</xdr:rowOff>
    </xdr:from>
    <xdr:to>
      <xdr:col>25</xdr:col>
      <xdr:colOff>4755</xdr:colOff>
      <xdr:row>16</xdr:row>
      <xdr:rowOff>9479</xdr:rowOff>
    </xdr:to>
    <xdr:sp macro="" textlink="">
      <xdr:nvSpPr>
        <xdr:cNvPr id="110" name="Rectangle 109">
          <a:extLst>
            <a:ext uri="{FF2B5EF4-FFF2-40B4-BE49-F238E27FC236}">
              <a16:creationId xmlns:a16="http://schemas.microsoft.com/office/drawing/2014/main" id="{6FAFBB5D-1D9D-48CC-91F3-93E188AAC3F9}"/>
            </a:ext>
          </a:extLst>
        </xdr:cNvPr>
        <xdr:cNvSpPr/>
      </xdr:nvSpPr>
      <xdr:spPr>
        <a:xfrm>
          <a:off x="16290407" y="3438479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459431</xdr:colOff>
      <xdr:row>16</xdr:row>
      <xdr:rowOff>5498</xdr:rowOff>
    </xdr:from>
    <xdr:to>
      <xdr:col>25</xdr:col>
      <xdr:colOff>4329</xdr:colOff>
      <xdr:row>17</xdr:row>
      <xdr:rowOff>5499</xdr:rowOff>
    </xdr:to>
    <xdr:sp macro="" textlink="">
      <xdr:nvSpPr>
        <xdr:cNvPr id="111" name="Rectangle 110">
          <a:extLst>
            <a:ext uri="{FF2B5EF4-FFF2-40B4-BE49-F238E27FC236}">
              <a16:creationId xmlns:a16="http://schemas.microsoft.com/office/drawing/2014/main" id="{B88F58DC-786E-4A73-B245-DBA19CBA98CF}"/>
            </a:ext>
          </a:extLst>
        </xdr:cNvPr>
        <xdr:cNvSpPr/>
      </xdr:nvSpPr>
      <xdr:spPr>
        <a:xfrm>
          <a:off x="16289981" y="365357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459004</xdr:colOff>
      <xdr:row>17</xdr:row>
      <xdr:rowOff>8626</xdr:rowOff>
    </xdr:from>
    <xdr:to>
      <xdr:col>25</xdr:col>
      <xdr:colOff>3902</xdr:colOff>
      <xdr:row>18</xdr:row>
      <xdr:rowOff>8626</xdr:rowOff>
    </xdr:to>
    <xdr:sp macro="" textlink="">
      <xdr:nvSpPr>
        <xdr:cNvPr id="112" name="Rectangle 111">
          <a:extLst>
            <a:ext uri="{FF2B5EF4-FFF2-40B4-BE49-F238E27FC236}">
              <a16:creationId xmlns:a16="http://schemas.microsoft.com/office/drawing/2014/main" id="{325685CC-38BE-4F44-96FF-CA14B9CF9628}"/>
            </a:ext>
          </a:extLst>
        </xdr:cNvPr>
        <xdr:cNvSpPr/>
      </xdr:nvSpPr>
      <xdr:spPr>
        <a:xfrm>
          <a:off x="16289554" y="3875776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458577</xdr:colOff>
      <xdr:row>18</xdr:row>
      <xdr:rowOff>8199</xdr:rowOff>
    </xdr:from>
    <xdr:to>
      <xdr:col>25</xdr:col>
      <xdr:colOff>3475</xdr:colOff>
      <xdr:row>19</xdr:row>
      <xdr:rowOff>8200</xdr:rowOff>
    </xdr:to>
    <xdr:sp macro="" textlink="">
      <xdr:nvSpPr>
        <xdr:cNvPr id="113" name="Rectangle 112">
          <a:extLst>
            <a:ext uri="{FF2B5EF4-FFF2-40B4-BE49-F238E27FC236}">
              <a16:creationId xmlns:a16="http://schemas.microsoft.com/office/drawing/2014/main" id="{4C5AE49B-8066-4D2D-A88B-D08FAEE6F12F}"/>
            </a:ext>
          </a:extLst>
        </xdr:cNvPr>
        <xdr:cNvSpPr/>
      </xdr:nvSpPr>
      <xdr:spPr>
        <a:xfrm>
          <a:off x="16289127" y="409442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459831</xdr:colOff>
      <xdr:row>19</xdr:row>
      <xdr:rowOff>11327</xdr:rowOff>
    </xdr:from>
    <xdr:to>
      <xdr:col>25</xdr:col>
      <xdr:colOff>2620</xdr:colOff>
      <xdr:row>20</xdr:row>
      <xdr:rowOff>11327</xdr:rowOff>
    </xdr:to>
    <xdr:sp macro="" textlink="">
      <xdr:nvSpPr>
        <xdr:cNvPr id="114" name="Rectangle 113">
          <a:extLst>
            <a:ext uri="{FF2B5EF4-FFF2-40B4-BE49-F238E27FC236}">
              <a16:creationId xmlns:a16="http://schemas.microsoft.com/office/drawing/2014/main" id="{36EE0E82-72A4-4823-ABDA-8CAAD0FD64B3}"/>
            </a:ext>
          </a:extLst>
        </xdr:cNvPr>
        <xdr:cNvSpPr/>
      </xdr:nvSpPr>
      <xdr:spPr>
        <a:xfrm>
          <a:off x="16290381" y="4316627"/>
          <a:ext cx="428614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458701</xdr:colOff>
      <xdr:row>20</xdr:row>
      <xdr:rowOff>3245</xdr:rowOff>
    </xdr:from>
    <xdr:to>
      <xdr:col>25</xdr:col>
      <xdr:colOff>3247</xdr:colOff>
      <xdr:row>21</xdr:row>
      <xdr:rowOff>3246</xdr:rowOff>
    </xdr:to>
    <xdr:sp macro="" textlink="">
      <xdr:nvSpPr>
        <xdr:cNvPr id="115" name="Rectangle 114">
          <a:extLst>
            <a:ext uri="{FF2B5EF4-FFF2-40B4-BE49-F238E27FC236}">
              <a16:creationId xmlns:a16="http://schemas.microsoft.com/office/drawing/2014/main" id="{0AEB29C3-B042-4F0A-83FB-7CD34D3FF2DF}"/>
            </a:ext>
          </a:extLst>
        </xdr:cNvPr>
        <xdr:cNvSpPr/>
      </xdr:nvSpPr>
      <xdr:spPr>
        <a:xfrm>
          <a:off x="16289251" y="4527620"/>
          <a:ext cx="430371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459329</xdr:colOff>
      <xdr:row>21</xdr:row>
      <xdr:rowOff>1257</xdr:rowOff>
    </xdr:from>
    <xdr:to>
      <xdr:col>25</xdr:col>
      <xdr:colOff>3875</xdr:colOff>
      <xdr:row>22</xdr:row>
      <xdr:rowOff>1257</xdr:rowOff>
    </xdr:to>
    <xdr:sp macro="" textlink="">
      <xdr:nvSpPr>
        <xdr:cNvPr id="116" name="Rectangle 115">
          <a:extLst>
            <a:ext uri="{FF2B5EF4-FFF2-40B4-BE49-F238E27FC236}">
              <a16:creationId xmlns:a16="http://schemas.microsoft.com/office/drawing/2014/main" id="{D0CD7EA1-9A42-42B0-A2F5-46F1CF4A5B33}"/>
            </a:ext>
          </a:extLst>
        </xdr:cNvPr>
        <xdr:cNvSpPr/>
      </xdr:nvSpPr>
      <xdr:spPr>
        <a:xfrm>
          <a:off x="16289879" y="474470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459957</xdr:colOff>
      <xdr:row>21</xdr:row>
      <xdr:rowOff>205992</xdr:rowOff>
    </xdr:from>
    <xdr:to>
      <xdr:col>25</xdr:col>
      <xdr:colOff>4503</xdr:colOff>
      <xdr:row>22</xdr:row>
      <xdr:rowOff>205992</xdr:rowOff>
    </xdr:to>
    <xdr:sp macro="" textlink="">
      <xdr:nvSpPr>
        <xdr:cNvPr id="117" name="Rectangle 116">
          <a:extLst>
            <a:ext uri="{FF2B5EF4-FFF2-40B4-BE49-F238E27FC236}">
              <a16:creationId xmlns:a16="http://schemas.microsoft.com/office/drawing/2014/main" id="{32D0B83A-C8BA-44C6-8A45-D75BEC8D146E}"/>
            </a:ext>
          </a:extLst>
        </xdr:cNvPr>
        <xdr:cNvSpPr/>
      </xdr:nvSpPr>
      <xdr:spPr>
        <a:xfrm>
          <a:off x="16290507" y="4949442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457968</xdr:colOff>
      <xdr:row>22</xdr:row>
      <xdr:rowOff>206620</xdr:rowOff>
    </xdr:from>
    <xdr:to>
      <xdr:col>25</xdr:col>
      <xdr:colOff>2514</xdr:colOff>
      <xdr:row>23</xdr:row>
      <xdr:rowOff>206620</xdr:rowOff>
    </xdr:to>
    <xdr:sp macro="" textlink="">
      <xdr:nvSpPr>
        <xdr:cNvPr id="118" name="Rectangle 117">
          <a:extLst>
            <a:ext uri="{FF2B5EF4-FFF2-40B4-BE49-F238E27FC236}">
              <a16:creationId xmlns:a16="http://schemas.microsoft.com/office/drawing/2014/main" id="{54BF1901-4077-4D6E-AD47-23171C5C0279}"/>
            </a:ext>
          </a:extLst>
        </xdr:cNvPr>
        <xdr:cNvSpPr/>
      </xdr:nvSpPr>
      <xdr:spPr>
        <a:xfrm>
          <a:off x="16288518" y="5169145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455980</xdr:colOff>
      <xdr:row>23</xdr:row>
      <xdr:rowOff>207247</xdr:rowOff>
    </xdr:from>
    <xdr:to>
      <xdr:col>25</xdr:col>
      <xdr:colOff>526</xdr:colOff>
      <xdr:row>24</xdr:row>
      <xdr:rowOff>207247</xdr:rowOff>
    </xdr:to>
    <xdr:sp macro="" textlink="">
      <xdr:nvSpPr>
        <xdr:cNvPr id="119" name="Rectangle 118">
          <a:extLst>
            <a:ext uri="{FF2B5EF4-FFF2-40B4-BE49-F238E27FC236}">
              <a16:creationId xmlns:a16="http://schemas.microsoft.com/office/drawing/2014/main" id="{E7D208C0-9D3C-49C4-8115-CB99AA20E05B}"/>
            </a:ext>
          </a:extLst>
        </xdr:cNvPr>
        <xdr:cNvSpPr/>
      </xdr:nvSpPr>
      <xdr:spPr>
        <a:xfrm>
          <a:off x="16286530" y="538884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456608</xdr:colOff>
      <xdr:row>24</xdr:row>
      <xdr:rowOff>210490</xdr:rowOff>
    </xdr:from>
    <xdr:to>
      <xdr:col>25</xdr:col>
      <xdr:colOff>1154</xdr:colOff>
      <xdr:row>26</xdr:row>
      <xdr:rowOff>5232</xdr:rowOff>
    </xdr:to>
    <xdr:sp macro="" textlink="">
      <xdr:nvSpPr>
        <xdr:cNvPr id="120" name="Rectangle 119">
          <a:extLst>
            <a:ext uri="{FF2B5EF4-FFF2-40B4-BE49-F238E27FC236}">
              <a16:creationId xmlns:a16="http://schemas.microsoft.com/office/drawing/2014/main" id="{4C7D04A8-0936-4FE4-99A6-59289C0732FE}"/>
            </a:ext>
          </a:extLst>
        </xdr:cNvPr>
        <xdr:cNvSpPr/>
      </xdr:nvSpPr>
      <xdr:spPr>
        <a:xfrm>
          <a:off x="16287158" y="5611165"/>
          <a:ext cx="430371" cy="232892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 editAs="oneCell">
    <xdr:from>
      <xdr:col>24</xdr:col>
      <xdr:colOff>558044</xdr:colOff>
      <xdr:row>9</xdr:row>
      <xdr:rowOff>9687</xdr:rowOff>
    </xdr:from>
    <xdr:to>
      <xdr:col>24</xdr:col>
      <xdr:colOff>768598</xdr:colOff>
      <xdr:row>10</xdr:row>
      <xdr:rowOff>812</xdr:rowOff>
    </xdr:to>
    <xdr:pic>
      <xdr:nvPicPr>
        <xdr:cNvPr id="121" name="Graphique 120" descr="Ligne fléchée : pivoter à gauche">
          <a:extLst>
            <a:ext uri="{FF2B5EF4-FFF2-40B4-BE49-F238E27FC236}">
              <a16:creationId xmlns:a16="http://schemas.microsoft.com/office/drawing/2014/main" id="{371145F1-5A3C-4267-AB9C-EDEAF6390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8594" y="2124237"/>
          <a:ext cx="210554" cy="210200"/>
        </a:xfrm>
        <a:prstGeom prst="rect">
          <a:avLst/>
        </a:prstGeom>
      </xdr:spPr>
    </xdr:pic>
    <xdr:clientData/>
  </xdr:twoCellAnchor>
  <xdr:twoCellAnchor editAs="oneCell">
    <xdr:from>
      <xdr:col>24</xdr:col>
      <xdr:colOff>555386</xdr:colOff>
      <xdr:row>10</xdr:row>
      <xdr:rowOff>18104</xdr:rowOff>
    </xdr:from>
    <xdr:to>
      <xdr:col>24</xdr:col>
      <xdr:colOff>765940</xdr:colOff>
      <xdr:row>11</xdr:row>
      <xdr:rowOff>8078</xdr:rowOff>
    </xdr:to>
    <xdr:pic>
      <xdr:nvPicPr>
        <xdr:cNvPr id="122" name="Graphique 121" descr="Ligne fléchée : pivoter à gauche">
          <a:extLst>
            <a:ext uri="{FF2B5EF4-FFF2-40B4-BE49-F238E27FC236}">
              <a16:creationId xmlns:a16="http://schemas.microsoft.com/office/drawing/2014/main" id="{6AE4504F-C84E-4BD7-8ABC-4CBD38710B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5936" y="235172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541653</xdr:colOff>
      <xdr:row>11</xdr:row>
      <xdr:rowOff>19832</xdr:rowOff>
    </xdr:from>
    <xdr:to>
      <xdr:col>24</xdr:col>
      <xdr:colOff>747605</xdr:colOff>
      <xdr:row>12</xdr:row>
      <xdr:rowOff>9807</xdr:rowOff>
    </xdr:to>
    <xdr:pic>
      <xdr:nvPicPr>
        <xdr:cNvPr id="123" name="Graphique 122" descr="Ligne fléchée : pivoter à gauche">
          <a:extLst>
            <a:ext uri="{FF2B5EF4-FFF2-40B4-BE49-F238E27FC236}">
              <a16:creationId xmlns:a16="http://schemas.microsoft.com/office/drawing/2014/main" id="{C43B1525-72F9-4D0D-9C9E-C5E733931A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2203" y="2572532"/>
          <a:ext cx="205952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534393</xdr:colOff>
      <xdr:row>12</xdr:row>
      <xdr:rowOff>27099</xdr:rowOff>
    </xdr:from>
    <xdr:to>
      <xdr:col>24</xdr:col>
      <xdr:colOff>744947</xdr:colOff>
      <xdr:row>13</xdr:row>
      <xdr:rowOff>17074</xdr:rowOff>
    </xdr:to>
    <xdr:pic macro="[0]!REPORT02">
      <xdr:nvPicPr>
        <xdr:cNvPr id="124" name="Graphique 123" descr="Ligne fléchée : pivoter à gauche">
          <a:extLst>
            <a:ext uri="{FF2B5EF4-FFF2-40B4-BE49-F238E27FC236}">
              <a16:creationId xmlns:a16="http://schemas.microsoft.com/office/drawing/2014/main" id="{4E1746A9-8829-49E7-A395-06B3F6222B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64943" y="2798874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548348</xdr:colOff>
      <xdr:row>13</xdr:row>
      <xdr:rowOff>18903</xdr:rowOff>
    </xdr:from>
    <xdr:to>
      <xdr:col>24</xdr:col>
      <xdr:colOff>757536</xdr:colOff>
      <xdr:row>14</xdr:row>
      <xdr:rowOff>8878</xdr:rowOff>
    </xdr:to>
    <xdr:pic>
      <xdr:nvPicPr>
        <xdr:cNvPr id="125" name="Graphique 124" descr="Ligne fléchée : pivoter à gauche">
          <a:extLst>
            <a:ext uri="{FF2B5EF4-FFF2-40B4-BE49-F238E27FC236}">
              <a16:creationId xmlns:a16="http://schemas.microsoft.com/office/drawing/2014/main" id="{574D8741-68C1-41A6-BB19-B505CC2654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8898" y="3009753"/>
          <a:ext cx="209188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549861</xdr:colOff>
      <xdr:row>14</xdr:row>
      <xdr:rowOff>20632</xdr:rowOff>
    </xdr:from>
    <xdr:to>
      <xdr:col>24</xdr:col>
      <xdr:colOff>760415</xdr:colOff>
      <xdr:row>15</xdr:row>
      <xdr:rowOff>10607</xdr:rowOff>
    </xdr:to>
    <xdr:pic>
      <xdr:nvPicPr>
        <xdr:cNvPr id="126" name="Graphique 125" descr="Ligne fléchée : pivoter à gauche">
          <a:extLst>
            <a:ext uri="{FF2B5EF4-FFF2-40B4-BE49-F238E27FC236}">
              <a16:creationId xmlns:a16="http://schemas.microsoft.com/office/drawing/2014/main" id="{7EB24732-6018-4553-A82B-9EDF68BA63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0411" y="3230557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541666</xdr:colOff>
      <xdr:row>15</xdr:row>
      <xdr:rowOff>27899</xdr:rowOff>
    </xdr:from>
    <xdr:to>
      <xdr:col>24</xdr:col>
      <xdr:colOff>752220</xdr:colOff>
      <xdr:row>16</xdr:row>
      <xdr:rowOff>17873</xdr:rowOff>
    </xdr:to>
    <xdr:pic macro="[0]!REPORT07">
      <xdr:nvPicPr>
        <xdr:cNvPr id="127" name="Graphique 126" descr="Ligne fléchée : pivoter à gauche">
          <a:extLst>
            <a:ext uri="{FF2B5EF4-FFF2-40B4-BE49-F238E27FC236}">
              <a16:creationId xmlns:a16="http://schemas.microsoft.com/office/drawing/2014/main" id="{52EFB159-B897-49FB-B4A8-44DB45BC43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2216" y="345689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555621</xdr:colOff>
      <xdr:row>16</xdr:row>
      <xdr:rowOff>25241</xdr:rowOff>
    </xdr:from>
    <xdr:to>
      <xdr:col>24</xdr:col>
      <xdr:colOff>766175</xdr:colOff>
      <xdr:row>17</xdr:row>
      <xdr:rowOff>15216</xdr:rowOff>
    </xdr:to>
    <xdr:pic>
      <xdr:nvPicPr>
        <xdr:cNvPr id="128" name="Graphique 127" descr="Ligne fléchée : pivoter à gauche">
          <a:extLst>
            <a:ext uri="{FF2B5EF4-FFF2-40B4-BE49-F238E27FC236}">
              <a16:creationId xmlns:a16="http://schemas.microsoft.com/office/drawing/2014/main" id="{067FFF6A-343A-4BDC-9A89-551BD5A3A1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6171" y="367331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547425</xdr:colOff>
      <xdr:row>17</xdr:row>
      <xdr:rowOff>28121</xdr:rowOff>
    </xdr:from>
    <xdr:to>
      <xdr:col>24</xdr:col>
      <xdr:colOff>757979</xdr:colOff>
      <xdr:row>18</xdr:row>
      <xdr:rowOff>18095</xdr:rowOff>
    </xdr:to>
    <xdr:pic>
      <xdr:nvPicPr>
        <xdr:cNvPr id="129" name="Graphique 128" descr="Ligne fléchée : pivoter à gauche">
          <a:extLst>
            <a:ext uri="{FF2B5EF4-FFF2-40B4-BE49-F238E27FC236}">
              <a16:creationId xmlns:a16="http://schemas.microsoft.com/office/drawing/2014/main" id="{AFB8EE0D-E893-4901-8FE9-A0CA76BC33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7975" y="3895271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539229</xdr:colOff>
      <xdr:row>18</xdr:row>
      <xdr:rowOff>25463</xdr:rowOff>
    </xdr:from>
    <xdr:to>
      <xdr:col>24</xdr:col>
      <xdr:colOff>749783</xdr:colOff>
      <xdr:row>19</xdr:row>
      <xdr:rowOff>15437</xdr:rowOff>
    </xdr:to>
    <xdr:pic>
      <xdr:nvPicPr>
        <xdr:cNvPr id="130" name="Graphique 129" descr="Ligne fléchée : pivoter à gauche">
          <a:extLst>
            <a:ext uri="{FF2B5EF4-FFF2-40B4-BE49-F238E27FC236}">
              <a16:creationId xmlns:a16="http://schemas.microsoft.com/office/drawing/2014/main" id="{BC9A7DF1-4AA3-4F57-A0AF-91A19BF94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69779" y="411168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558723</xdr:colOff>
      <xdr:row>19</xdr:row>
      <xdr:rowOff>33879</xdr:rowOff>
    </xdr:from>
    <xdr:to>
      <xdr:col>24</xdr:col>
      <xdr:colOff>769277</xdr:colOff>
      <xdr:row>20</xdr:row>
      <xdr:rowOff>23854</xdr:rowOff>
    </xdr:to>
    <xdr:pic>
      <xdr:nvPicPr>
        <xdr:cNvPr id="131" name="Graphique 130" descr="Ligne fléchée : pivoter à gauche">
          <a:extLst>
            <a:ext uri="{FF2B5EF4-FFF2-40B4-BE49-F238E27FC236}">
              <a16:creationId xmlns:a16="http://schemas.microsoft.com/office/drawing/2014/main" id="{F05E1B4D-C703-42E0-80B5-681B7C2352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9273" y="4339179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544989</xdr:colOff>
      <xdr:row>20</xdr:row>
      <xdr:rowOff>3533</xdr:rowOff>
    </xdr:from>
    <xdr:to>
      <xdr:col>24</xdr:col>
      <xdr:colOff>755543</xdr:colOff>
      <xdr:row>20</xdr:row>
      <xdr:rowOff>205494</xdr:rowOff>
    </xdr:to>
    <xdr:pic>
      <xdr:nvPicPr>
        <xdr:cNvPr id="132" name="Graphique 131" descr="Ligne fléchée : pivoter à gauche">
          <a:extLst>
            <a:ext uri="{FF2B5EF4-FFF2-40B4-BE49-F238E27FC236}">
              <a16:creationId xmlns:a16="http://schemas.microsoft.com/office/drawing/2014/main" id="{BB36A271-1BF2-4C45-864C-9486DC6E89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5539" y="4527908"/>
          <a:ext cx="210554" cy="211486"/>
        </a:xfrm>
        <a:prstGeom prst="rect">
          <a:avLst/>
        </a:prstGeom>
      </xdr:spPr>
    </xdr:pic>
    <xdr:clientData/>
  </xdr:twoCellAnchor>
  <xdr:twoCellAnchor editAs="oneCell">
    <xdr:from>
      <xdr:col>24</xdr:col>
      <xdr:colOff>542331</xdr:colOff>
      <xdr:row>20</xdr:row>
      <xdr:rowOff>216848</xdr:rowOff>
    </xdr:from>
    <xdr:to>
      <xdr:col>24</xdr:col>
      <xdr:colOff>752885</xdr:colOff>
      <xdr:row>21</xdr:row>
      <xdr:rowOff>206822</xdr:rowOff>
    </xdr:to>
    <xdr:pic>
      <xdr:nvPicPr>
        <xdr:cNvPr id="133" name="Graphique 132" descr="Ligne fléchée : pivoter à gauche">
          <a:extLst>
            <a:ext uri="{FF2B5EF4-FFF2-40B4-BE49-F238E27FC236}">
              <a16:creationId xmlns:a16="http://schemas.microsoft.com/office/drawing/2014/main" id="{C87EE4B7-6FDD-431B-BC5D-846FCC5B0A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2881" y="4741223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534135</xdr:colOff>
      <xdr:row>21</xdr:row>
      <xdr:rowOff>186502</xdr:rowOff>
    </xdr:from>
    <xdr:to>
      <xdr:col>24</xdr:col>
      <xdr:colOff>744689</xdr:colOff>
      <xdr:row>22</xdr:row>
      <xdr:rowOff>176476</xdr:rowOff>
    </xdr:to>
    <xdr:pic>
      <xdr:nvPicPr>
        <xdr:cNvPr id="134" name="Graphique 133" descr="Ligne fléchée : pivoter à gauche">
          <a:extLst>
            <a:ext uri="{FF2B5EF4-FFF2-40B4-BE49-F238E27FC236}">
              <a16:creationId xmlns:a16="http://schemas.microsoft.com/office/drawing/2014/main" id="{44171B7B-955B-4EB9-97DF-1B4DE25817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64685" y="4929952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542552</xdr:colOff>
      <xdr:row>22</xdr:row>
      <xdr:rowOff>200456</xdr:rowOff>
    </xdr:from>
    <xdr:to>
      <xdr:col>24</xdr:col>
      <xdr:colOff>753106</xdr:colOff>
      <xdr:row>23</xdr:row>
      <xdr:rowOff>190431</xdr:rowOff>
    </xdr:to>
    <xdr:pic>
      <xdr:nvPicPr>
        <xdr:cNvPr id="135" name="Graphique 134" descr="Ligne fléchée : pivoter à gauche">
          <a:extLst>
            <a:ext uri="{FF2B5EF4-FFF2-40B4-BE49-F238E27FC236}">
              <a16:creationId xmlns:a16="http://schemas.microsoft.com/office/drawing/2014/main" id="{E8466A42-3076-4DBB-A868-AB8D9B3E4D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3102" y="5162981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528819</xdr:colOff>
      <xdr:row>23</xdr:row>
      <xdr:rowOff>197798</xdr:rowOff>
    </xdr:from>
    <xdr:to>
      <xdr:col>24</xdr:col>
      <xdr:colOff>739373</xdr:colOff>
      <xdr:row>24</xdr:row>
      <xdr:rowOff>187772</xdr:rowOff>
    </xdr:to>
    <xdr:pic>
      <xdr:nvPicPr>
        <xdr:cNvPr id="136" name="Graphique 135" descr="Ligne fléchée : pivoter à gauche">
          <a:extLst>
            <a:ext uri="{FF2B5EF4-FFF2-40B4-BE49-F238E27FC236}">
              <a16:creationId xmlns:a16="http://schemas.microsoft.com/office/drawing/2014/main" id="{4FB8C081-6182-4F09-BA66-5D2D8EA13D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59369" y="537939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542774</xdr:colOff>
      <xdr:row>24</xdr:row>
      <xdr:rowOff>217291</xdr:rowOff>
    </xdr:from>
    <xdr:to>
      <xdr:col>24</xdr:col>
      <xdr:colOff>753328</xdr:colOff>
      <xdr:row>25</xdr:row>
      <xdr:rowOff>207266</xdr:rowOff>
    </xdr:to>
    <xdr:pic>
      <xdr:nvPicPr>
        <xdr:cNvPr id="137" name="Graphique 136" descr="Ligne fléchée : pivoter à gauche">
          <a:extLst>
            <a:ext uri="{FF2B5EF4-FFF2-40B4-BE49-F238E27FC236}">
              <a16:creationId xmlns:a16="http://schemas.microsoft.com/office/drawing/2014/main" id="{0A52CAD4-9A99-4346-9591-1947B7B4DA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3324" y="561796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547040</xdr:colOff>
      <xdr:row>8</xdr:row>
      <xdr:rowOff>14074</xdr:rowOff>
    </xdr:from>
    <xdr:to>
      <xdr:col>24</xdr:col>
      <xdr:colOff>757594</xdr:colOff>
      <xdr:row>9</xdr:row>
      <xdr:rowOff>5200</xdr:rowOff>
    </xdr:to>
    <xdr:pic macro="[0]!REPORT01">
      <xdr:nvPicPr>
        <xdr:cNvPr id="138" name="Graphique 137" descr="Ligne fléchée : pivoter à gauche">
          <a:extLst>
            <a:ext uri="{FF2B5EF4-FFF2-40B4-BE49-F238E27FC236}">
              <a16:creationId xmlns:a16="http://schemas.microsoft.com/office/drawing/2014/main" id="{BCC302C1-EE21-46A4-8ED0-45C97E8E8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7590" y="1909549"/>
          <a:ext cx="210554" cy="210201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2557F37-073F-4400-B5BD-C68D63B5F5AE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3F5EF520-FFB6-4F33-8495-45FA0C8B7047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59A68519-6029-4B55-815B-7076406295AE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D7E23045-A906-4BC6-B677-6D26F5049088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76F66799-A115-4477-81DE-FE767D5A6ACD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7" name="Rectangle : avec coins supérieurs arrondis 6">
          <a:extLst>
            <a:ext uri="{FF2B5EF4-FFF2-40B4-BE49-F238E27FC236}">
              <a16:creationId xmlns:a16="http://schemas.microsoft.com/office/drawing/2014/main" id="{2F8120C1-B122-4506-B561-C12AA179E4BC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47</xdr:row>
      <xdr:rowOff>129802</xdr:rowOff>
    </xdr:from>
    <xdr:to>
      <xdr:col>2</xdr:col>
      <xdr:colOff>160814</xdr:colOff>
      <xdr:row>55</xdr:row>
      <xdr:rowOff>142171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B2194182-298F-4418-B4AA-AD0738CA4D9C}"/>
            </a:ext>
          </a:extLst>
        </xdr:cNvPr>
        <xdr:cNvSpPr txBox="1"/>
      </xdr:nvSpPr>
      <xdr:spPr>
        <a:xfrm rot="16200000">
          <a:off x="-154872" y="1145651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28022</xdr:colOff>
      <xdr:row>36</xdr:row>
      <xdr:rowOff>182671</xdr:rowOff>
    </xdr:from>
    <xdr:to>
      <xdr:col>2</xdr:col>
      <xdr:colOff>151725</xdr:colOff>
      <xdr:row>47</xdr:row>
      <xdr:rowOff>68122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D0F50AC8-6189-40F8-86FA-0489E642E05D}"/>
            </a:ext>
          </a:extLst>
        </xdr:cNvPr>
        <xdr:cNvSpPr txBox="1"/>
      </xdr:nvSpPr>
      <xdr:spPr>
        <a:xfrm rot="16200000">
          <a:off x="-510077" y="928374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5C57D024-3A3E-4F12-8E1B-6C8974A7E5AC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71E5A714-6C7F-492D-80A1-997103A05671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4756B359-4B7A-4FA2-A3B6-22BD3F4CA296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5DEC23A3-7F21-4FE2-8C44-290B1C4A07E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14" name="ZoneTexte 13">
          <a:extLst>
            <a:ext uri="{FF2B5EF4-FFF2-40B4-BE49-F238E27FC236}">
              <a16:creationId xmlns:a16="http://schemas.microsoft.com/office/drawing/2014/main" id="{9686E2C2-9558-4C90-878F-3B53EAFE8AEB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26</xdr:row>
      <xdr:rowOff>15251</xdr:rowOff>
    </xdr:from>
    <xdr:to>
      <xdr:col>2</xdr:col>
      <xdr:colOff>111332</xdr:colOff>
      <xdr:row>34</xdr:row>
      <xdr:rowOff>88624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889CC6F8-1A67-41FC-8A55-C1B20A50AD67}"/>
            </a:ext>
          </a:extLst>
        </xdr:cNvPr>
        <xdr:cNvSpPr txBox="1"/>
      </xdr:nvSpPr>
      <xdr:spPr>
        <a:xfrm rot="16200000">
          <a:off x="-191560" y="665325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BBAB26B7-18AC-435A-A31F-AC5D2BD614C2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5F0758B9-0AC4-4EA7-B8FC-3DFCCCF85D80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55F380C8-25EA-45CF-816A-F2F9AEEF59A5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FC3D4FA2-E939-4E08-AED4-601A59711A4B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7A31194C-8ADA-4AF3-8C29-B3A49E66E5B5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F744F614-D71E-4D02-BD55-8BD9B446F47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D33619AF-82A7-4FBD-B927-3BA8BC2612F4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D1A0BC9E-1C20-43E9-979B-97911E2CA8C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66E37D6C-8451-4F71-8543-710B1440E3C5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C7A14C9D-7CA7-4354-AD96-2E9168A01D16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027FB3F4-2BD7-4206-8803-1D2DABB87B49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27FEEAFB-E595-401A-9A93-586485754754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9F978F7B-4E9B-4C6C-A39D-92E9478F0C52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62FD7C43-F981-4DCB-AC60-6277D55B0D56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E72377ED-E387-46E4-81D0-30266F9F256C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95FA0798-8E25-415D-87A0-DC713BF8707B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83E469BE-39B8-4984-91E7-19C9F9186AC8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4A51DF4B-9269-4ABB-96A2-80E8D1D1674A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34" name="Rectangle : avec coins supérieurs arrondis 33">
          <a:extLst>
            <a:ext uri="{FF2B5EF4-FFF2-40B4-BE49-F238E27FC236}">
              <a16:creationId xmlns:a16="http://schemas.microsoft.com/office/drawing/2014/main" id="{EEA0C68D-FC84-4AD8-A5DB-9C7D7EA4AFDF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5" name="Rectangle : avec coins supérieurs arrondis 34">
          <a:extLst>
            <a:ext uri="{FF2B5EF4-FFF2-40B4-BE49-F238E27FC236}">
              <a16:creationId xmlns:a16="http://schemas.microsoft.com/office/drawing/2014/main" id="{D19D3C6B-7BA0-4EC0-B53B-6B8FD70BCEC5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6" name="Rectangle : avec coins supérieurs arrondis 35">
          <a:extLst>
            <a:ext uri="{FF2B5EF4-FFF2-40B4-BE49-F238E27FC236}">
              <a16:creationId xmlns:a16="http://schemas.microsoft.com/office/drawing/2014/main" id="{F98022BB-16E3-42CE-8DF4-007057496AFC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7" name="Rectangle : avec coins supérieurs arrondis 36">
          <a:extLst>
            <a:ext uri="{FF2B5EF4-FFF2-40B4-BE49-F238E27FC236}">
              <a16:creationId xmlns:a16="http://schemas.microsoft.com/office/drawing/2014/main" id="{3B02F6E4-B67A-4170-AE18-475951503DD0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8" name="Rectangle : avec coins supérieurs arrondis 37">
          <a:extLst>
            <a:ext uri="{FF2B5EF4-FFF2-40B4-BE49-F238E27FC236}">
              <a16:creationId xmlns:a16="http://schemas.microsoft.com/office/drawing/2014/main" id="{5C5914CE-0D94-46D6-8D33-16A2357A59A2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9" name="Rectangle : avec coins supérieurs arrondis 38">
          <a:extLst>
            <a:ext uri="{FF2B5EF4-FFF2-40B4-BE49-F238E27FC236}">
              <a16:creationId xmlns:a16="http://schemas.microsoft.com/office/drawing/2014/main" id="{BCA59621-59F9-41C4-A6F0-72521C2AD180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6B23D918-BA9C-4891-9789-8BBC809D27E9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3F49698D-74C1-4380-8A2F-5E1E05A3A5C8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CCF534CB-6321-4F60-B879-AFA3C486D31E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5B7340A4-F555-44AF-92A6-E31961931EBC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id="{1F5F1516-9FB1-4586-90DC-BAD2EF44CED6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id="{782F063E-6C27-4554-836B-15250F56C11F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id="{C334282A-A055-4A48-85F5-E4713EEE32E7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id="{9A441E2B-3FB5-4BCB-B133-3C3F6DF04049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id="{BD6ABA78-8CD1-445C-B6D5-98857B777BD2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id="{6703EC7E-AF5B-45E3-87C4-815236CDF22D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id="{FE2C4F25-C3CA-45E8-A133-6215ADF2FA01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24</xdr:row>
      <xdr:rowOff>1819</xdr:rowOff>
    </xdr:from>
    <xdr:to>
      <xdr:col>24</xdr:col>
      <xdr:colOff>449406</xdr:colOff>
      <xdr:row>25</xdr:row>
      <xdr:rowOff>1821</xdr:rowOff>
    </xdr:to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id="{EB8AB1C2-5F75-4644-BED0-52E0F5C3584D}"/>
            </a:ext>
          </a:extLst>
        </xdr:cNvPr>
        <xdr:cNvSpPr/>
      </xdr:nvSpPr>
      <xdr:spPr>
        <a:xfrm>
          <a:off x="15847729" y="5402494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25</xdr:row>
      <xdr:rowOff>4002</xdr:rowOff>
    </xdr:from>
    <xdr:to>
      <xdr:col>24</xdr:col>
      <xdr:colOff>448288</xdr:colOff>
      <xdr:row>26</xdr:row>
      <xdr:rowOff>4003</xdr:rowOff>
    </xdr:to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id="{030CB591-4504-40DC-AFDF-4E4EB3AD961D}"/>
            </a:ext>
          </a:extLst>
        </xdr:cNvPr>
        <xdr:cNvSpPr/>
      </xdr:nvSpPr>
      <xdr:spPr>
        <a:xfrm>
          <a:off x="15846611" y="562375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[0]!MACROFEVRIERSUPP01" textlink="">
      <xdr:nvSpPr>
        <xdr:cNvPr id="53" name="Rectangle 52">
          <a:extLst>
            <a:ext uri="{FF2B5EF4-FFF2-40B4-BE49-F238E27FC236}">
              <a16:creationId xmlns:a16="http://schemas.microsoft.com/office/drawing/2014/main" id="{EEF74E05-F537-45A8-8D00-B0E2D69E4C09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id="{5F52CDDE-D1EA-4DC3-8AFB-3001D7C87355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id="{D864C0E5-1B8A-48A5-971D-603815A9DD93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56" name="Rectangle 55">
          <a:extLst>
            <a:ext uri="{FF2B5EF4-FFF2-40B4-BE49-F238E27FC236}">
              <a16:creationId xmlns:a16="http://schemas.microsoft.com/office/drawing/2014/main" id="{7702F22F-EE02-4401-8C87-30DF54599F18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57" name="Rectangle 56">
          <a:extLst>
            <a:ext uri="{FF2B5EF4-FFF2-40B4-BE49-F238E27FC236}">
              <a16:creationId xmlns:a16="http://schemas.microsoft.com/office/drawing/2014/main" id="{4A6783AE-BE67-4778-833D-D46C3990AE2E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58" name="Rectangle : avec coins supérieurs arrondis 5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960F4D8-3FFD-48BE-AB4A-CEB484921B9B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47</xdr:row>
      <xdr:rowOff>129802</xdr:rowOff>
    </xdr:from>
    <xdr:to>
      <xdr:col>2</xdr:col>
      <xdr:colOff>160814</xdr:colOff>
      <xdr:row>55</xdr:row>
      <xdr:rowOff>142171</xdr:rowOff>
    </xdr:to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5CB361DF-BF33-41BF-9B63-BC518614FA43}"/>
            </a:ext>
          </a:extLst>
        </xdr:cNvPr>
        <xdr:cNvSpPr txBox="1"/>
      </xdr:nvSpPr>
      <xdr:spPr>
        <a:xfrm rot="16200000">
          <a:off x="-154872" y="1145651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28022</xdr:colOff>
      <xdr:row>36</xdr:row>
      <xdr:rowOff>182671</xdr:rowOff>
    </xdr:from>
    <xdr:to>
      <xdr:col>2</xdr:col>
      <xdr:colOff>151725</xdr:colOff>
      <xdr:row>47</xdr:row>
      <xdr:rowOff>68122</xdr:rowOff>
    </xdr:to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CB20D90E-0113-4065-AC54-DD2B81A762A1}"/>
            </a:ext>
          </a:extLst>
        </xdr:cNvPr>
        <xdr:cNvSpPr txBox="1"/>
      </xdr:nvSpPr>
      <xdr:spPr>
        <a:xfrm rot="16200000">
          <a:off x="-510077" y="928374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C7C34961-038F-4EEA-8A38-1AE73D31EE58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2" name="Rectangle 61">
          <a:extLst>
            <a:ext uri="{FF2B5EF4-FFF2-40B4-BE49-F238E27FC236}">
              <a16:creationId xmlns:a16="http://schemas.microsoft.com/office/drawing/2014/main" id="{8B79029B-8E45-4A70-80E2-465755E93395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3" name="Rectangle 62">
          <a:extLst>
            <a:ext uri="{FF2B5EF4-FFF2-40B4-BE49-F238E27FC236}">
              <a16:creationId xmlns:a16="http://schemas.microsoft.com/office/drawing/2014/main" id="{0F9BCEA8-B7EA-4123-AFD6-9F5F51AB16F9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4" name="Rectangle 63">
          <a:extLst>
            <a:ext uri="{FF2B5EF4-FFF2-40B4-BE49-F238E27FC236}">
              <a16:creationId xmlns:a16="http://schemas.microsoft.com/office/drawing/2014/main" id="{9EF4FE24-C3AB-477A-B50B-7A9B334D0A93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65" name="ZoneTexte 64">
          <a:extLst>
            <a:ext uri="{FF2B5EF4-FFF2-40B4-BE49-F238E27FC236}">
              <a16:creationId xmlns:a16="http://schemas.microsoft.com/office/drawing/2014/main" id="{7FD2BE35-B649-41B1-8744-2D8101E667C2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</a:t>
          </a:r>
        </a:p>
      </xdr:txBody>
    </xdr:sp>
    <xdr:clientData/>
  </xdr:twoCellAnchor>
  <xdr:twoCellAnchor>
    <xdr:from>
      <xdr:col>1</xdr:col>
      <xdr:colOff>74221</xdr:colOff>
      <xdr:row>26</xdr:row>
      <xdr:rowOff>15251</xdr:rowOff>
    </xdr:from>
    <xdr:to>
      <xdr:col>2</xdr:col>
      <xdr:colOff>111332</xdr:colOff>
      <xdr:row>34</xdr:row>
      <xdr:rowOff>88624</xdr:rowOff>
    </xdr:to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6FF4DB7A-0C19-42A2-A01C-5B516D2456FD}"/>
            </a:ext>
          </a:extLst>
        </xdr:cNvPr>
        <xdr:cNvSpPr txBox="1"/>
      </xdr:nvSpPr>
      <xdr:spPr>
        <a:xfrm rot="16200000">
          <a:off x="-191560" y="665325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7" name="Rectangle 66">
          <a:extLst>
            <a:ext uri="{FF2B5EF4-FFF2-40B4-BE49-F238E27FC236}">
              <a16:creationId xmlns:a16="http://schemas.microsoft.com/office/drawing/2014/main" id="{51BF4AF4-A65A-42FA-93F6-4FFF77B0730B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8" name="Rectangle 67">
          <a:extLst>
            <a:ext uri="{FF2B5EF4-FFF2-40B4-BE49-F238E27FC236}">
              <a16:creationId xmlns:a16="http://schemas.microsoft.com/office/drawing/2014/main" id="{A12C9548-6D98-4116-B049-A74D22D24985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9" name="Rectangle 68">
          <a:extLst>
            <a:ext uri="{FF2B5EF4-FFF2-40B4-BE49-F238E27FC236}">
              <a16:creationId xmlns:a16="http://schemas.microsoft.com/office/drawing/2014/main" id="{4F7F93D7-D6AA-41A1-A2B9-951938208CBE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0" name="Rectangle 69">
          <a:extLst>
            <a:ext uri="{FF2B5EF4-FFF2-40B4-BE49-F238E27FC236}">
              <a16:creationId xmlns:a16="http://schemas.microsoft.com/office/drawing/2014/main" id="{BC8524FF-1D3C-4E76-9D83-28676AD458FC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1" name="Rectangle 70">
          <a:extLst>
            <a:ext uri="{FF2B5EF4-FFF2-40B4-BE49-F238E27FC236}">
              <a16:creationId xmlns:a16="http://schemas.microsoft.com/office/drawing/2014/main" id="{53083D88-1548-4C90-8D45-450D0C4601B5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id="{B8622230-2328-4546-A4D2-B16FE86D6F1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3" name="Rectangle 72">
          <a:extLst>
            <a:ext uri="{FF2B5EF4-FFF2-40B4-BE49-F238E27FC236}">
              <a16:creationId xmlns:a16="http://schemas.microsoft.com/office/drawing/2014/main" id="{819FC68B-4178-4245-AE07-F388163FD6A1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4" name="Rectangle 73">
          <a:extLst>
            <a:ext uri="{FF2B5EF4-FFF2-40B4-BE49-F238E27FC236}">
              <a16:creationId xmlns:a16="http://schemas.microsoft.com/office/drawing/2014/main" id="{8EECC364-5B79-4715-B2D7-1DDA6DD02C41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5" name="Rectangle 74">
          <a:extLst>
            <a:ext uri="{FF2B5EF4-FFF2-40B4-BE49-F238E27FC236}">
              <a16:creationId xmlns:a16="http://schemas.microsoft.com/office/drawing/2014/main" id="{FFC8D124-35F2-49FA-9A2D-E4DA5B12920A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6" name="Rectangle 75">
          <a:extLst>
            <a:ext uri="{FF2B5EF4-FFF2-40B4-BE49-F238E27FC236}">
              <a16:creationId xmlns:a16="http://schemas.microsoft.com/office/drawing/2014/main" id="{A263DC24-65FE-4AB1-8E6D-364419E556D2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845E07DD-2606-45C8-8885-A3F922A6BF79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8" name="Rectangle 77">
          <a:extLst>
            <a:ext uri="{FF2B5EF4-FFF2-40B4-BE49-F238E27FC236}">
              <a16:creationId xmlns:a16="http://schemas.microsoft.com/office/drawing/2014/main" id="{334979D6-70D2-4964-AF0E-8A5DBCA44AE8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9" name="Rectangle 78">
          <a:extLst>
            <a:ext uri="{FF2B5EF4-FFF2-40B4-BE49-F238E27FC236}">
              <a16:creationId xmlns:a16="http://schemas.microsoft.com/office/drawing/2014/main" id="{A6E3C532-44F7-42E4-9478-85EFDEAF96EF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80" name="Rectangle : avec coins supérieurs arrondis 7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3E96AF8-A5B2-42BA-BFB1-211BAEF6C37B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81" name="Rectangle : avec coins supérieurs arrondis 8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ADD3521-D2CF-4356-A3B5-9700F8371E67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82" name="Rectangle : avec coins supérieurs arrondis 8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8A68DA9-33F6-45D2-AD41-E2F78B61ABC1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83" name="Rectangle : avec coins supérieurs arrondis 82">
          <a:extLst>
            <a:ext uri="{FF2B5EF4-FFF2-40B4-BE49-F238E27FC236}">
              <a16:creationId xmlns:a16="http://schemas.microsoft.com/office/drawing/2014/main" id="{2EC07351-AE46-49FA-9B31-1938FB971BCD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84" name="Rectangle : avec coins supérieurs arrondis 83">
          <a:extLst>
            <a:ext uri="{FF2B5EF4-FFF2-40B4-BE49-F238E27FC236}">
              <a16:creationId xmlns:a16="http://schemas.microsoft.com/office/drawing/2014/main" id="{E33ADD79-5BC1-48D4-9E51-1B645383A80B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85" name="Rectangle : avec coins supérieurs arrondis 84">
          <a:extLst>
            <a:ext uri="{FF2B5EF4-FFF2-40B4-BE49-F238E27FC236}">
              <a16:creationId xmlns:a16="http://schemas.microsoft.com/office/drawing/2014/main" id="{66F45B02-4DF0-46C3-84F3-F70B271E60F8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86" name="Rectangle : avec coins supérieurs arrondis 85">
          <a:extLst>
            <a:ext uri="{FF2B5EF4-FFF2-40B4-BE49-F238E27FC236}">
              <a16:creationId xmlns:a16="http://schemas.microsoft.com/office/drawing/2014/main" id="{E90363EA-84AC-4E55-A5B6-C46787099666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87" name="Rectangle : avec coins supérieurs arrondis 86">
          <a:extLst>
            <a:ext uri="{FF2B5EF4-FFF2-40B4-BE49-F238E27FC236}">
              <a16:creationId xmlns:a16="http://schemas.microsoft.com/office/drawing/2014/main" id="{1E4B0EC6-ABA8-4F70-8F19-F44345E898BA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88" name="Rectangle : avec coins supérieurs arrondis 87">
          <a:extLst>
            <a:ext uri="{FF2B5EF4-FFF2-40B4-BE49-F238E27FC236}">
              <a16:creationId xmlns:a16="http://schemas.microsoft.com/office/drawing/2014/main" id="{5E2D56CE-A308-4027-9A3D-B1CEEE173EB1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89" name="Rectangle : avec coins supérieurs arrondis 88">
          <a:extLst>
            <a:ext uri="{FF2B5EF4-FFF2-40B4-BE49-F238E27FC236}">
              <a16:creationId xmlns:a16="http://schemas.microsoft.com/office/drawing/2014/main" id="{5267FB22-33C7-4217-AC44-6365D62D9581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90" name="Rectangle 89">
          <a:extLst>
            <a:ext uri="{FF2B5EF4-FFF2-40B4-BE49-F238E27FC236}">
              <a16:creationId xmlns:a16="http://schemas.microsoft.com/office/drawing/2014/main" id="{8281943E-BA8A-4DFF-9194-8D6D24DB928F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91" name="Rectangle 90">
          <a:extLst>
            <a:ext uri="{FF2B5EF4-FFF2-40B4-BE49-F238E27FC236}">
              <a16:creationId xmlns:a16="http://schemas.microsoft.com/office/drawing/2014/main" id="{C28B2C21-7444-48E5-95D7-92D9B738B868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[0]!REPORT07" textlink="">
      <xdr:nvSpPr>
        <xdr:cNvPr id="92" name="Rectangle 91">
          <a:extLst>
            <a:ext uri="{FF2B5EF4-FFF2-40B4-BE49-F238E27FC236}">
              <a16:creationId xmlns:a16="http://schemas.microsoft.com/office/drawing/2014/main" id="{FEAEDB3A-1A9B-438C-8409-523C17F42B21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[0]!REPORT07" textlink="">
      <xdr:nvSpPr>
        <xdr:cNvPr id="93" name="Rectangle 92">
          <a:extLst>
            <a:ext uri="{FF2B5EF4-FFF2-40B4-BE49-F238E27FC236}">
              <a16:creationId xmlns:a16="http://schemas.microsoft.com/office/drawing/2014/main" id="{16970110-8C47-407E-8AC9-530016EEBEED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94" name="Rectangle 93">
          <a:extLst>
            <a:ext uri="{FF2B5EF4-FFF2-40B4-BE49-F238E27FC236}">
              <a16:creationId xmlns:a16="http://schemas.microsoft.com/office/drawing/2014/main" id="{DF14D43C-FD96-48F8-8399-6D3DBDE82A66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95" name="Rectangle 94">
          <a:extLst>
            <a:ext uri="{FF2B5EF4-FFF2-40B4-BE49-F238E27FC236}">
              <a16:creationId xmlns:a16="http://schemas.microsoft.com/office/drawing/2014/main" id="{A107C07F-A53F-4901-8B9F-7A1A32E97B9E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96" name="Rectangle 95">
          <a:extLst>
            <a:ext uri="{FF2B5EF4-FFF2-40B4-BE49-F238E27FC236}">
              <a16:creationId xmlns:a16="http://schemas.microsoft.com/office/drawing/2014/main" id="{38B0AD06-D75E-4494-ABAB-065F9D4A8C7D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97" name="Rectangle 96">
          <a:extLst>
            <a:ext uri="{FF2B5EF4-FFF2-40B4-BE49-F238E27FC236}">
              <a16:creationId xmlns:a16="http://schemas.microsoft.com/office/drawing/2014/main" id="{F18DBF1B-36C1-4C0A-A3AA-EC0B47C0922D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98" name="Rectangle 97">
          <a:extLst>
            <a:ext uri="{FF2B5EF4-FFF2-40B4-BE49-F238E27FC236}">
              <a16:creationId xmlns:a16="http://schemas.microsoft.com/office/drawing/2014/main" id="{8B666541-4284-4B7B-AA01-E3CAF355FAED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99" name="Rectangle 98">
          <a:extLst>
            <a:ext uri="{FF2B5EF4-FFF2-40B4-BE49-F238E27FC236}">
              <a16:creationId xmlns:a16="http://schemas.microsoft.com/office/drawing/2014/main" id="{6E3692C2-EB36-4DE4-BA5E-DC2AC11AF330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100" name="Rectangle 99">
          <a:extLst>
            <a:ext uri="{FF2B5EF4-FFF2-40B4-BE49-F238E27FC236}">
              <a16:creationId xmlns:a16="http://schemas.microsoft.com/office/drawing/2014/main" id="{A8FB37C6-107B-47C3-99CE-0DFD200B5E02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24</xdr:row>
      <xdr:rowOff>1819</xdr:rowOff>
    </xdr:from>
    <xdr:to>
      <xdr:col>24</xdr:col>
      <xdr:colOff>449406</xdr:colOff>
      <xdr:row>25</xdr:row>
      <xdr:rowOff>1821</xdr:rowOff>
    </xdr:to>
    <xdr:sp macro="" textlink="">
      <xdr:nvSpPr>
        <xdr:cNvPr id="101" name="Rectangle 100">
          <a:extLst>
            <a:ext uri="{FF2B5EF4-FFF2-40B4-BE49-F238E27FC236}">
              <a16:creationId xmlns:a16="http://schemas.microsoft.com/office/drawing/2014/main" id="{E6686CE4-4919-4915-9E29-D1DC9C9D57D8}"/>
            </a:ext>
          </a:extLst>
        </xdr:cNvPr>
        <xdr:cNvSpPr/>
      </xdr:nvSpPr>
      <xdr:spPr>
        <a:xfrm>
          <a:off x="15847729" y="5402494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25</xdr:row>
      <xdr:rowOff>4002</xdr:rowOff>
    </xdr:from>
    <xdr:to>
      <xdr:col>24</xdr:col>
      <xdr:colOff>448288</xdr:colOff>
      <xdr:row>26</xdr:row>
      <xdr:rowOff>4003</xdr:rowOff>
    </xdr:to>
    <xdr:sp macro="" textlink="">
      <xdr:nvSpPr>
        <xdr:cNvPr id="102" name="Rectangle 101">
          <a:extLst>
            <a:ext uri="{FF2B5EF4-FFF2-40B4-BE49-F238E27FC236}">
              <a16:creationId xmlns:a16="http://schemas.microsoft.com/office/drawing/2014/main" id="{0E2AA386-C0FC-4E62-B50B-AC5D40E4ED26}"/>
            </a:ext>
          </a:extLst>
        </xdr:cNvPr>
        <xdr:cNvSpPr/>
      </xdr:nvSpPr>
      <xdr:spPr>
        <a:xfrm>
          <a:off x="15846611" y="562375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458137</xdr:colOff>
      <xdr:row>8</xdr:row>
      <xdr:rowOff>4503</xdr:rowOff>
    </xdr:from>
    <xdr:to>
      <xdr:col>25</xdr:col>
      <xdr:colOff>3035</xdr:colOff>
      <xdr:row>9</xdr:row>
      <xdr:rowOff>4504</xdr:rowOff>
    </xdr:to>
    <xdr:sp macro="" textlink="">
      <xdr:nvSpPr>
        <xdr:cNvPr id="103" name="Rectangle 102">
          <a:extLst>
            <a:ext uri="{FF2B5EF4-FFF2-40B4-BE49-F238E27FC236}">
              <a16:creationId xmlns:a16="http://schemas.microsoft.com/office/drawing/2014/main" id="{DE62CBC6-D9A8-497A-9A2B-E22568BE3E23}"/>
            </a:ext>
          </a:extLst>
        </xdr:cNvPr>
        <xdr:cNvSpPr/>
      </xdr:nvSpPr>
      <xdr:spPr>
        <a:xfrm>
          <a:off x="16288687" y="189997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  </a:t>
          </a:r>
          <a:endParaRPr lang="fr-FR" sz="1100" b="1"/>
        </a:p>
      </xdr:txBody>
    </xdr:sp>
    <xdr:clientData/>
  </xdr:twoCellAnchor>
  <xdr:twoCellAnchor>
    <xdr:from>
      <xdr:col>24</xdr:col>
      <xdr:colOff>458047</xdr:colOff>
      <xdr:row>9</xdr:row>
      <xdr:rowOff>6508</xdr:rowOff>
    </xdr:from>
    <xdr:to>
      <xdr:col>25</xdr:col>
      <xdr:colOff>2945</xdr:colOff>
      <xdr:row>10</xdr:row>
      <xdr:rowOff>6509</xdr:rowOff>
    </xdr:to>
    <xdr:sp macro="" textlink="">
      <xdr:nvSpPr>
        <xdr:cNvPr id="104" name="Rectangle 103">
          <a:extLst>
            <a:ext uri="{FF2B5EF4-FFF2-40B4-BE49-F238E27FC236}">
              <a16:creationId xmlns:a16="http://schemas.microsoft.com/office/drawing/2014/main" id="{69382B8A-C7A0-464C-AB7A-E24192AEEE60}"/>
            </a:ext>
          </a:extLst>
        </xdr:cNvPr>
        <xdr:cNvSpPr/>
      </xdr:nvSpPr>
      <xdr:spPr>
        <a:xfrm>
          <a:off x="16288597" y="212105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454881</xdr:colOff>
      <xdr:row>10</xdr:row>
      <xdr:rowOff>11611</xdr:rowOff>
    </xdr:from>
    <xdr:to>
      <xdr:col>24</xdr:col>
      <xdr:colOff>884751</xdr:colOff>
      <xdr:row>11</xdr:row>
      <xdr:rowOff>11612</xdr:rowOff>
    </xdr:to>
    <xdr:sp macro="" textlink="">
      <xdr:nvSpPr>
        <xdr:cNvPr id="105" name="Rectangle 104">
          <a:extLst>
            <a:ext uri="{FF2B5EF4-FFF2-40B4-BE49-F238E27FC236}">
              <a16:creationId xmlns:a16="http://schemas.microsoft.com/office/drawing/2014/main" id="{7D81C692-B318-45B6-ADB4-FB70C6C2F1C3}"/>
            </a:ext>
          </a:extLst>
        </xdr:cNvPr>
        <xdr:cNvSpPr/>
      </xdr:nvSpPr>
      <xdr:spPr>
        <a:xfrm>
          <a:off x="16285431" y="2345236"/>
          <a:ext cx="429870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458009</xdr:colOff>
      <xdr:row>11</xdr:row>
      <xdr:rowOff>11185</xdr:rowOff>
    </xdr:from>
    <xdr:to>
      <xdr:col>25</xdr:col>
      <xdr:colOff>2907</xdr:colOff>
      <xdr:row>12</xdr:row>
      <xdr:rowOff>11185</xdr:rowOff>
    </xdr:to>
    <xdr:sp macro="" textlink="">
      <xdr:nvSpPr>
        <xdr:cNvPr id="106" name="Rectangle 105">
          <a:extLst>
            <a:ext uri="{FF2B5EF4-FFF2-40B4-BE49-F238E27FC236}">
              <a16:creationId xmlns:a16="http://schemas.microsoft.com/office/drawing/2014/main" id="{77F8018F-AABC-4D24-BBDA-F17602B2B7D3}"/>
            </a:ext>
          </a:extLst>
        </xdr:cNvPr>
        <xdr:cNvSpPr/>
      </xdr:nvSpPr>
      <xdr:spPr>
        <a:xfrm>
          <a:off x="16288559" y="2563885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457582</xdr:colOff>
      <xdr:row>12</xdr:row>
      <xdr:rowOff>10758</xdr:rowOff>
    </xdr:from>
    <xdr:to>
      <xdr:col>25</xdr:col>
      <xdr:colOff>2480</xdr:colOff>
      <xdr:row>13</xdr:row>
      <xdr:rowOff>10759</xdr:rowOff>
    </xdr:to>
    <xdr:sp macro="" textlink="">
      <xdr:nvSpPr>
        <xdr:cNvPr id="107" name="Rectangle 106">
          <a:extLst>
            <a:ext uri="{FF2B5EF4-FFF2-40B4-BE49-F238E27FC236}">
              <a16:creationId xmlns:a16="http://schemas.microsoft.com/office/drawing/2014/main" id="{298A4F15-3439-4CFE-8324-C00BAB79A74F}"/>
            </a:ext>
          </a:extLst>
        </xdr:cNvPr>
        <xdr:cNvSpPr/>
      </xdr:nvSpPr>
      <xdr:spPr>
        <a:xfrm>
          <a:off x="16288132" y="278253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457156</xdr:colOff>
      <xdr:row>13</xdr:row>
      <xdr:rowOff>17440</xdr:rowOff>
    </xdr:from>
    <xdr:to>
      <xdr:col>25</xdr:col>
      <xdr:colOff>2054</xdr:colOff>
      <xdr:row>14</xdr:row>
      <xdr:rowOff>17440</xdr:rowOff>
    </xdr:to>
    <xdr:sp macro="" textlink="">
      <xdr:nvSpPr>
        <xdr:cNvPr id="108" name="Rectangle 107">
          <a:extLst>
            <a:ext uri="{FF2B5EF4-FFF2-40B4-BE49-F238E27FC236}">
              <a16:creationId xmlns:a16="http://schemas.microsoft.com/office/drawing/2014/main" id="{D0D86337-D761-4ADA-AB84-85FA85FB852B}"/>
            </a:ext>
          </a:extLst>
        </xdr:cNvPr>
        <xdr:cNvSpPr/>
      </xdr:nvSpPr>
      <xdr:spPr>
        <a:xfrm>
          <a:off x="16287706" y="3008290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456730</xdr:colOff>
      <xdr:row>14</xdr:row>
      <xdr:rowOff>13459</xdr:rowOff>
    </xdr:from>
    <xdr:to>
      <xdr:col>25</xdr:col>
      <xdr:colOff>1628</xdr:colOff>
      <xdr:row>15</xdr:row>
      <xdr:rowOff>13460</xdr:rowOff>
    </xdr:to>
    <xdr:sp macro="" textlink="">
      <xdr:nvSpPr>
        <xdr:cNvPr id="109" name="Rectangle 108">
          <a:extLst>
            <a:ext uri="{FF2B5EF4-FFF2-40B4-BE49-F238E27FC236}">
              <a16:creationId xmlns:a16="http://schemas.microsoft.com/office/drawing/2014/main" id="{1C0AF89B-1956-4B86-AC41-0C3B542EDCC1}"/>
            </a:ext>
          </a:extLst>
        </xdr:cNvPr>
        <xdr:cNvSpPr/>
      </xdr:nvSpPr>
      <xdr:spPr>
        <a:xfrm>
          <a:off x="16287280" y="322338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459857</xdr:colOff>
      <xdr:row>15</xdr:row>
      <xdr:rowOff>9479</xdr:rowOff>
    </xdr:from>
    <xdr:to>
      <xdr:col>25</xdr:col>
      <xdr:colOff>4755</xdr:colOff>
      <xdr:row>16</xdr:row>
      <xdr:rowOff>9479</xdr:rowOff>
    </xdr:to>
    <xdr:sp macro="" textlink="">
      <xdr:nvSpPr>
        <xdr:cNvPr id="110" name="Rectangle 109">
          <a:extLst>
            <a:ext uri="{FF2B5EF4-FFF2-40B4-BE49-F238E27FC236}">
              <a16:creationId xmlns:a16="http://schemas.microsoft.com/office/drawing/2014/main" id="{ECE1BCBE-E558-4B85-819F-33ADD4C60DA2}"/>
            </a:ext>
          </a:extLst>
        </xdr:cNvPr>
        <xdr:cNvSpPr/>
      </xdr:nvSpPr>
      <xdr:spPr>
        <a:xfrm>
          <a:off x="16290407" y="3438479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459431</xdr:colOff>
      <xdr:row>16</xdr:row>
      <xdr:rowOff>5498</xdr:rowOff>
    </xdr:from>
    <xdr:to>
      <xdr:col>25</xdr:col>
      <xdr:colOff>4329</xdr:colOff>
      <xdr:row>17</xdr:row>
      <xdr:rowOff>5499</xdr:rowOff>
    </xdr:to>
    <xdr:sp macro="" textlink="">
      <xdr:nvSpPr>
        <xdr:cNvPr id="111" name="Rectangle 110">
          <a:extLst>
            <a:ext uri="{FF2B5EF4-FFF2-40B4-BE49-F238E27FC236}">
              <a16:creationId xmlns:a16="http://schemas.microsoft.com/office/drawing/2014/main" id="{4C9E32AD-3101-4114-9981-BBDB4750AD65}"/>
            </a:ext>
          </a:extLst>
        </xdr:cNvPr>
        <xdr:cNvSpPr/>
      </xdr:nvSpPr>
      <xdr:spPr>
        <a:xfrm>
          <a:off x="16289981" y="365357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459004</xdr:colOff>
      <xdr:row>17</xdr:row>
      <xdr:rowOff>8626</xdr:rowOff>
    </xdr:from>
    <xdr:to>
      <xdr:col>25</xdr:col>
      <xdr:colOff>3902</xdr:colOff>
      <xdr:row>18</xdr:row>
      <xdr:rowOff>8626</xdr:rowOff>
    </xdr:to>
    <xdr:sp macro="" textlink="">
      <xdr:nvSpPr>
        <xdr:cNvPr id="112" name="Rectangle 111">
          <a:extLst>
            <a:ext uri="{FF2B5EF4-FFF2-40B4-BE49-F238E27FC236}">
              <a16:creationId xmlns:a16="http://schemas.microsoft.com/office/drawing/2014/main" id="{A78B2E74-BB15-4750-9431-A9496DC3EBAF}"/>
            </a:ext>
          </a:extLst>
        </xdr:cNvPr>
        <xdr:cNvSpPr/>
      </xdr:nvSpPr>
      <xdr:spPr>
        <a:xfrm>
          <a:off x="16289554" y="3875776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458577</xdr:colOff>
      <xdr:row>18</xdr:row>
      <xdr:rowOff>8199</xdr:rowOff>
    </xdr:from>
    <xdr:to>
      <xdr:col>25</xdr:col>
      <xdr:colOff>3475</xdr:colOff>
      <xdr:row>19</xdr:row>
      <xdr:rowOff>8200</xdr:rowOff>
    </xdr:to>
    <xdr:sp macro="" textlink="">
      <xdr:nvSpPr>
        <xdr:cNvPr id="113" name="Rectangle 112">
          <a:extLst>
            <a:ext uri="{FF2B5EF4-FFF2-40B4-BE49-F238E27FC236}">
              <a16:creationId xmlns:a16="http://schemas.microsoft.com/office/drawing/2014/main" id="{C3F53BA0-4693-4C99-80BE-DCE120501DC9}"/>
            </a:ext>
          </a:extLst>
        </xdr:cNvPr>
        <xdr:cNvSpPr/>
      </xdr:nvSpPr>
      <xdr:spPr>
        <a:xfrm>
          <a:off x="16289127" y="409442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459831</xdr:colOff>
      <xdr:row>19</xdr:row>
      <xdr:rowOff>11327</xdr:rowOff>
    </xdr:from>
    <xdr:to>
      <xdr:col>25</xdr:col>
      <xdr:colOff>2620</xdr:colOff>
      <xdr:row>20</xdr:row>
      <xdr:rowOff>11327</xdr:rowOff>
    </xdr:to>
    <xdr:sp macro="" textlink="">
      <xdr:nvSpPr>
        <xdr:cNvPr id="114" name="Rectangle 113">
          <a:extLst>
            <a:ext uri="{FF2B5EF4-FFF2-40B4-BE49-F238E27FC236}">
              <a16:creationId xmlns:a16="http://schemas.microsoft.com/office/drawing/2014/main" id="{CEB396B7-EC2F-4D3F-BCD5-7FE73AECF3FB}"/>
            </a:ext>
          </a:extLst>
        </xdr:cNvPr>
        <xdr:cNvSpPr/>
      </xdr:nvSpPr>
      <xdr:spPr>
        <a:xfrm>
          <a:off x="16290381" y="4316627"/>
          <a:ext cx="428614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458701</xdr:colOff>
      <xdr:row>20</xdr:row>
      <xdr:rowOff>3245</xdr:rowOff>
    </xdr:from>
    <xdr:to>
      <xdr:col>25</xdr:col>
      <xdr:colOff>3247</xdr:colOff>
      <xdr:row>21</xdr:row>
      <xdr:rowOff>3246</xdr:rowOff>
    </xdr:to>
    <xdr:sp macro="" textlink="">
      <xdr:nvSpPr>
        <xdr:cNvPr id="115" name="Rectangle 114">
          <a:extLst>
            <a:ext uri="{FF2B5EF4-FFF2-40B4-BE49-F238E27FC236}">
              <a16:creationId xmlns:a16="http://schemas.microsoft.com/office/drawing/2014/main" id="{B97BA028-7973-4EB4-8F0A-3E918B2392D9}"/>
            </a:ext>
          </a:extLst>
        </xdr:cNvPr>
        <xdr:cNvSpPr/>
      </xdr:nvSpPr>
      <xdr:spPr>
        <a:xfrm>
          <a:off x="16289251" y="4527620"/>
          <a:ext cx="430371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459329</xdr:colOff>
      <xdr:row>21</xdr:row>
      <xdr:rowOff>1257</xdr:rowOff>
    </xdr:from>
    <xdr:to>
      <xdr:col>25</xdr:col>
      <xdr:colOff>3875</xdr:colOff>
      <xdr:row>22</xdr:row>
      <xdr:rowOff>1257</xdr:rowOff>
    </xdr:to>
    <xdr:sp macro="" textlink="">
      <xdr:nvSpPr>
        <xdr:cNvPr id="116" name="Rectangle 115">
          <a:extLst>
            <a:ext uri="{FF2B5EF4-FFF2-40B4-BE49-F238E27FC236}">
              <a16:creationId xmlns:a16="http://schemas.microsoft.com/office/drawing/2014/main" id="{D203B446-D257-4A0E-A958-033C9A403B23}"/>
            </a:ext>
          </a:extLst>
        </xdr:cNvPr>
        <xdr:cNvSpPr/>
      </xdr:nvSpPr>
      <xdr:spPr>
        <a:xfrm>
          <a:off x="16289879" y="474470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459957</xdr:colOff>
      <xdr:row>21</xdr:row>
      <xdr:rowOff>205992</xdr:rowOff>
    </xdr:from>
    <xdr:to>
      <xdr:col>25</xdr:col>
      <xdr:colOff>4503</xdr:colOff>
      <xdr:row>22</xdr:row>
      <xdr:rowOff>205992</xdr:rowOff>
    </xdr:to>
    <xdr:sp macro="" textlink="">
      <xdr:nvSpPr>
        <xdr:cNvPr id="117" name="Rectangle 116">
          <a:extLst>
            <a:ext uri="{FF2B5EF4-FFF2-40B4-BE49-F238E27FC236}">
              <a16:creationId xmlns:a16="http://schemas.microsoft.com/office/drawing/2014/main" id="{48291F0E-4E0D-4127-883F-37626D617163}"/>
            </a:ext>
          </a:extLst>
        </xdr:cNvPr>
        <xdr:cNvSpPr/>
      </xdr:nvSpPr>
      <xdr:spPr>
        <a:xfrm>
          <a:off x="16290507" y="4949442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457968</xdr:colOff>
      <xdr:row>22</xdr:row>
      <xdr:rowOff>206620</xdr:rowOff>
    </xdr:from>
    <xdr:to>
      <xdr:col>25</xdr:col>
      <xdr:colOff>2514</xdr:colOff>
      <xdr:row>23</xdr:row>
      <xdr:rowOff>206620</xdr:rowOff>
    </xdr:to>
    <xdr:sp macro="" textlink="">
      <xdr:nvSpPr>
        <xdr:cNvPr id="118" name="Rectangle 117">
          <a:extLst>
            <a:ext uri="{FF2B5EF4-FFF2-40B4-BE49-F238E27FC236}">
              <a16:creationId xmlns:a16="http://schemas.microsoft.com/office/drawing/2014/main" id="{5E508E99-E090-48A4-AD92-F959CCF00F5A}"/>
            </a:ext>
          </a:extLst>
        </xdr:cNvPr>
        <xdr:cNvSpPr/>
      </xdr:nvSpPr>
      <xdr:spPr>
        <a:xfrm>
          <a:off x="16288518" y="5169145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455980</xdr:colOff>
      <xdr:row>23</xdr:row>
      <xdr:rowOff>207247</xdr:rowOff>
    </xdr:from>
    <xdr:to>
      <xdr:col>25</xdr:col>
      <xdr:colOff>526</xdr:colOff>
      <xdr:row>24</xdr:row>
      <xdr:rowOff>207247</xdr:rowOff>
    </xdr:to>
    <xdr:sp macro="" textlink="">
      <xdr:nvSpPr>
        <xdr:cNvPr id="119" name="Rectangle 118">
          <a:extLst>
            <a:ext uri="{FF2B5EF4-FFF2-40B4-BE49-F238E27FC236}">
              <a16:creationId xmlns:a16="http://schemas.microsoft.com/office/drawing/2014/main" id="{EB7822AA-2CBA-43AB-909D-952BEBFB784E}"/>
            </a:ext>
          </a:extLst>
        </xdr:cNvPr>
        <xdr:cNvSpPr/>
      </xdr:nvSpPr>
      <xdr:spPr>
        <a:xfrm>
          <a:off x="16286530" y="538884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456608</xdr:colOff>
      <xdr:row>24</xdr:row>
      <xdr:rowOff>210490</xdr:rowOff>
    </xdr:from>
    <xdr:to>
      <xdr:col>25</xdr:col>
      <xdr:colOff>1154</xdr:colOff>
      <xdr:row>26</xdr:row>
      <xdr:rowOff>5232</xdr:rowOff>
    </xdr:to>
    <xdr:sp macro="" textlink="">
      <xdr:nvSpPr>
        <xdr:cNvPr id="120" name="Rectangle 119">
          <a:extLst>
            <a:ext uri="{FF2B5EF4-FFF2-40B4-BE49-F238E27FC236}">
              <a16:creationId xmlns:a16="http://schemas.microsoft.com/office/drawing/2014/main" id="{9A4514D2-AD93-4627-8976-A59320B10257}"/>
            </a:ext>
          </a:extLst>
        </xdr:cNvPr>
        <xdr:cNvSpPr/>
      </xdr:nvSpPr>
      <xdr:spPr>
        <a:xfrm>
          <a:off x="16287158" y="5611165"/>
          <a:ext cx="430371" cy="232892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 editAs="oneCell">
    <xdr:from>
      <xdr:col>24</xdr:col>
      <xdr:colOff>558044</xdr:colOff>
      <xdr:row>9</xdr:row>
      <xdr:rowOff>9687</xdr:rowOff>
    </xdr:from>
    <xdr:to>
      <xdr:col>24</xdr:col>
      <xdr:colOff>768598</xdr:colOff>
      <xdr:row>10</xdr:row>
      <xdr:rowOff>812</xdr:rowOff>
    </xdr:to>
    <xdr:pic>
      <xdr:nvPicPr>
        <xdr:cNvPr id="121" name="Graphique 120" descr="Ligne fléchée : pivoter à gauche">
          <a:extLst>
            <a:ext uri="{FF2B5EF4-FFF2-40B4-BE49-F238E27FC236}">
              <a16:creationId xmlns:a16="http://schemas.microsoft.com/office/drawing/2014/main" id="{6BAD3AEA-83A5-4C8D-AE9E-E64AFD840C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8594" y="2124237"/>
          <a:ext cx="210554" cy="210200"/>
        </a:xfrm>
        <a:prstGeom prst="rect">
          <a:avLst/>
        </a:prstGeom>
      </xdr:spPr>
    </xdr:pic>
    <xdr:clientData/>
  </xdr:twoCellAnchor>
  <xdr:twoCellAnchor editAs="oneCell">
    <xdr:from>
      <xdr:col>24</xdr:col>
      <xdr:colOff>555386</xdr:colOff>
      <xdr:row>10</xdr:row>
      <xdr:rowOff>18104</xdr:rowOff>
    </xdr:from>
    <xdr:to>
      <xdr:col>24</xdr:col>
      <xdr:colOff>765940</xdr:colOff>
      <xdr:row>11</xdr:row>
      <xdr:rowOff>8078</xdr:rowOff>
    </xdr:to>
    <xdr:pic>
      <xdr:nvPicPr>
        <xdr:cNvPr id="122" name="Graphique 121" descr="Ligne fléchée : pivoter à gauche">
          <a:extLst>
            <a:ext uri="{FF2B5EF4-FFF2-40B4-BE49-F238E27FC236}">
              <a16:creationId xmlns:a16="http://schemas.microsoft.com/office/drawing/2014/main" id="{EC59D280-3954-4EF8-9551-98FA584D44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5936" y="235172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541653</xdr:colOff>
      <xdr:row>11</xdr:row>
      <xdr:rowOff>19832</xdr:rowOff>
    </xdr:from>
    <xdr:to>
      <xdr:col>24</xdr:col>
      <xdr:colOff>747605</xdr:colOff>
      <xdr:row>12</xdr:row>
      <xdr:rowOff>9807</xdr:rowOff>
    </xdr:to>
    <xdr:pic>
      <xdr:nvPicPr>
        <xdr:cNvPr id="123" name="Graphique 122" descr="Ligne fléchée : pivoter à gauche">
          <a:extLst>
            <a:ext uri="{FF2B5EF4-FFF2-40B4-BE49-F238E27FC236}">
              <a16:creationId xmlns:a16="http://schemas.microsoft.com/office/drawing/2014/main" id="{14F498DA-4401-420F-85BD-B3A75E0698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2203" y="2572532"/>
          <a:ext cx="205952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534393</xdr:colOff>
      <xdr:row>12</xdr:row>
      <xdr:rowOff>27099</xdr:rowOff>
    </xdr:from>
    <xdr:to>
      <xdr:col>24</xdr:col>
      <xdr:colOff>744947</xdr:colOff>
      <xdr:row>13</xdr:row>
      <xdr:rowOff>17074</xdr:rowOff>
    </xdr:to>
    <xdr:pic macro="[0]!REPORT02">
      <xdr:nvPicPr>
        <xdr:cNvPr id="124" name="Graphique 123" descr="Ligne fléchée : pivoter à gauche">
          <a:extLst>
            <a:ext uri="{FF2B5EF4-FFF2-40B4-BE49-F238E27FC236}">
              <a16:creationId xmlns:a16="http://schemas.microsoft.com/office/drawing/2014/main" id="{3F3541B6-92B6-44F2-83BC-76C2D67EA3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64943" y="2798874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548348</xdr:colOff>
      <xdr:row>13</xdr:row>
      <xdr:rowOff>18903</xdr:rowOff>
    </xdr:from>
    <xdr:to>
      <xdr:col>24</xdr:col>
      <xdr:colOff>757536</xdr:colOff>
      <xdr:row>14</xdr:row>
      <xdr:rowOff>8878</xdr:rowOff>
    </xdr:to>
    <xdr:pic>
      <xdr:nvPicPr>
        <xdr:cNvPr id="125" name="Graphique 124" descr="Ligne fléchée : pivoter à gauche">
          <a:extLst>
            <a:ext uri="{FF2B5EF4-FFF2-40B4-BE49-F238E27FC236}">
              <a16:creationId xmlns:a16="http://schemas.microsoft.com/office/drawing/2014/main" id="{203ACF02-5C71-47F8-90C1-8F1AB3BDE5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8898" y="3009753"/>
          <a:ext cx="209188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549861</xdr:colOff>
      <xdr:row>14</xdr:row>
      <xdr:rowOff>20632</xdr:rowOff>
    </xdr:from>
    <xdr:to>
      <xdr:col>24</xdr:col>
      <xdr:colOff>760415</xdr:colOff>
      <xdr:row>15</xdr:row>
      <xdr:rowOff>10607</xdr:rowOff>
    </xdr:to>
    <xdr:pic>
      <xdr:nvPicPr>
        <xdr:cNvPr id="126" name="Graphique 125" descr="Ligne fléchée : pivoter à gauche">
          <a:extLst>
            <a:ext uri="{FF2B5EF4-FFF2-40B4-BE49-F238E27FC236}">
              <a16:creationId xmlns:a16="http://schemas.microsoft.com/office/drawing/2014/main" id="{A1459FAE-8B00-47B4-B54B-015AA822BA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0411" y="3230557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541666</xdr:colOff>
      <xdr:row>15</xdr:row>
      <xdr:rowOff>27899</xdr:rowOff>
    </xdr:from>
    <xdr:to>
      <xdr:col>24</xdr:col>
      <xdr:colOff>752220</xdr:colOff>
      <xdr:row>16</xdr:row>
      <xdr:rowOff>17873</xdr:rowOff>
    </xdr:to>
    <xdr:pic macro="[0]!REPORT07">
      <xdr:nvPicPr>
        <xdr:cNvPr id="127" name="Graphique 126" descr="Ligne fléchée : pivoter à gauche">
          <a:extLst>
            <a:ext uri="{FF2B5EF4-FFF2-40B4-BE49-F238E27FC236}">
              <a16:creationId xmlns:a16="http://schemas.microsoft.com/office/drawing/2014/main" id="{E57334D0-4834-4E4D-9589-C358413A54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2216" y="345689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555621</xdr:colOff>
      <xdr:row>16</xdr:row>
      <xdr:rowOff>25241</xdr:rowOff>
    </xdr:from>
    <xdr:to>
      <xdr:col>24</xdr:col>
      <xdr:colOff>766175</xdr:colOff>
      <xdr:row>17</xdr:row>
      <xdr:rowOff>15216</xdr:rowOff>
    </xdr:to>
    <xdr:pic>
      <xdr:nvPicPr>
        <xdr:cNvPr id="128" name="Graphique 127" descr="Ligne fléchée : pivoter à gauche">
          <a:extLst>
            <a:ext uri="{FF2B5EF4-FFF2-40B4-BE49-F238E27FC236}">
              <a16:creationId xmlns:a16="http://schemas.microsoft.com/office/drawing/2014/main" id="{B0C99206-378F-41E3-B43B-E6EE634F95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6171" y="367331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547425</xdr:colOff>
      <xdr:row>17</xdr:row>
      <xdr:rowOff>28121</xdr:rowOff>
    </xdr:from>
    <xdr:to>
      <xdr:col>24</xdr:col>
      <xdr:colOff>757979</xdr:colOff>
      <xdr:row>18</xdr:row>
      <xdr:rowOff>18095</xdr:rowOff>
    </xdr:to>
    <xdr:pic>
      <xdr:nvPicPr>
        <xdr:cNvPr id="129" name="Graphique 128" descr="Ligne fléchée : pivoter à gauche">
          <a:extLst>
            <a:ext uri="{FF2B5EF4-FFF2-40B4-BE49-F238E27FC236}">
              <a16:creationId xmlns:a16="http://schemas.microsoft.com/office/drawing/2014/main" id="{156A2D79-F63F-479C-AAB3-C522577469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7975" y="3895271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539229</xdr:colOff>
      <xdr:row>18</xdr:row>
      <xdr:rowOff>25463</xdr:rowOff>
    </xdr:from>
    <xdr:to>
      <xdr:col>24</xdr:col>
      <xdr:colOff>749783</xdr:colOff>
      <xdr:row>19</xdr:row>
      <xdr:rowOff>15437</xdr:rowOff>
    </xdr:to>
    <xdr:pic>
      <xdr:nvPicPr>
        <xdr:cNvPr id="130" name="Graphique 129" descr="Ligne fléchée : pivoter à gauche">
          <a:extLst>
            <a:ext uri="{FF2B5EF4-FFF2-40B4-BE49-F238E27FC236}">
              <a16:creationId xmlns:a16="http://schemas.microsoft.com/office/drawing/2014/main" id="{ABC4F350-0F11-43C9-A8FA-1C8F7A590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69779" y="411168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558723</xdr:colOff>
      <xdr:row>19</xdr:row>
      <xdr:rowOff>33879</xdr:rowOff>
    </xdr:from>
    <xdr:to>
      <xdr:col>24</xdr:col>
      <xdr:colOff>769277</xdr:colOff>
      <xdr:row>20</xdr:row>
      <xdr:rowOff>23854</xdr:rowOff>
    </xdr:to>
    <xdr:pic>
      <xdr:nvPicPr>
        <xdr:cNvPr id="131" name="Graphique 130" descr="Ligne fléchée : pivoter à gauche">
          <a:extLst>
            <a:ext uri="{FF2B5EF4-FFF2-40B4-BE49-F238E27FC236}">
              <a16:creationId xmlns:a16="http://schemas.microsoft.com/office/drawing/2014/main" id="{9B285861-6B81-4DF3-81A1-19B88FBE01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9273" y="4339179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544989</xdr:colOff>
      <xdr:row>20</xdr:row>
      <xdr:rowOff>3533</xdr:rowOff>
    </xdr:from>
    <xdr:to>
      <xdr:col>24</xdr:col>
      <xdr:colOff>755543</xdr:colOff>
      <xdr:row>20</xdr:row>
      <xdr:rowOff>205494</xdr:rowOff>
    </xdr:to>
    <xdr:pic>
      <xdr:nvPicPr>
        <xdr:cNvPr id="132" name="Graphique 131" descr="Ligne fléchée : pivoter à gauche">
          <a:extLst>
            <a:ext uri="{FF2B5EF4-FFF2-40B4-BE49-F238E27FC236}">
              <a16:creationId xmlns:a16="http://schemas.microsoft.com/office/drawing/2014/main" id="{E6379557-1B13-4C33-BC25-9988BCE6E4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5539" y="4527908"/>
          <a:ext cx="210554" cy="211486"/>
        </a:xfrm>
        <a:prstGeom prst="rect">
          <a:avLst/>
        </a:prstGeom>
      </xdr:spPr>
    </xdr:pic>
    <xdr:clientData/>
  </xdr:twoCellAnchor>
  <xdr:twoCellAnchor editAs="oneCell">
    <xdr:from>
      <xdr:col>24</xdr:col>
      <xdr:colOff>542331</xdr:colOff>
      <xdr:row>20</xdr:row>
      <xdr:rowOff>216848</xdr:rowOff>
    </xdr:from>
    <xdr:to>
      <xdr:col>24</xdr:col>
      <xdr:colOff>752885</xdr:colOff>
      <xdr:row>21</xdr:row>
      <xdr:rowOff>206822</xdr:rowOff>
    </xdr:to>
    <xdr:pic>
      <xdr:nvPicPr>
        <xdr:cNvPr id="133" name="Graphique 132" descr="Ligne fléchée : pivoter à gauche">
          <a:extLst>
            <a:ext uri="{FF2B5EF4-FFF2-40B4-BE49-F238E27FC236}">
              <a16:creationId xmlns:a16="http://schemas.microsoft.com/office/drawing/2014/main" id="{D91118FA-EFE7-4945-A8EE-845215B965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2881" y="4741223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534135</xdr:colOff>
      <xdr:row>21</xdr:row>
      <xdr:rowOff>186502</xdr:rowOff>
    </xdr:from>
    <xdr:to>
      <xdr:col>24</xdr:col>
      <xdr:colOff>744689</xdr:colOff>
      <xdr:row>22</xdr:row>
      <xdr:rowOff>176476</xdr:rowOff>
    </xdr:to>
    <xdr:pic>
      <xdr:nvPicPr>
        <xdr:cNvPr id="134" name="Graphique 133" descr="Ligne fléchée : pivoter à gauche">
          <a:extLst>
            <a:ext uri="{FF2B5EF4-FFF2-40B4-BE49-F238E27FC236}">
              <a16:creationId xmlns:a16="http://schemas.microsoft.com/office/drawing/2014/main" id="{BFB0A1E0-0B9F-4820-BB99-6D8D2FABBE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64685" y="4929952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542552</xdr:colOff>
      <xdr:row>22</xdr:row>
      <xdr:rowOff>200456</xdr:rowOff>
    </xdr:from>
    <xdr:to>
      <xdr:col>24</xdr:col>
      <xdr:colOff>753106</xdr:colOff>
      <xdr:row>23</xdr:row>
      <xdr:rowOff>190431</xdr:rowOff>
    </xdr:to>
    <xdr:pic>
      <xdr:nvPicPr>
        <xdr:cNvPr id="135" name="Graphique 134" descr="Ligne fléchée : pivoter à gauche">
          <a:extLst>
            <a:ext uri="{FF2B5EF4-FFF2-40B4-BE49-F238E27FC236}">
              <a16:creationId xmlns:a16="http://schemas.microsoft.com/office/drawing/2014/main" id="{70C68489-A2E6-4D4F-8E05-E714B56901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3102" y="5162981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528819</xdr:colOff>
      <xdr:row>23</xdr:row>
      <xdr:rowOff>197798</xdr:rowOff>
    </xdr:from>
    <xdr:to>
      <xdr:col>24</xdr:col>
      <xdr:colOff>739373</xdr:colOff>
      <xdr:row>24</xdr:row>
      <xdr:rowOff>187772</xdr:rowOff>
    </xdr:to>
    <xdr:pic>
      <xdr:nvPicPr>
        <xdr:cNvPr id="136" name="Graphique 135" descr="Ligne fléchée : pivoter à gauche">
          <a:extLst>
            <a:ext uri="{FF2B5EF4-FFF2-40B4-BE49-F238E27FC236}">
              <a16:creationId xmlns:a16="http://schemas.microsoft.com/office/drawing/2014/main" id="{57B6751D-6C7C-4CCE-924B-288C0825C3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59369" y="537939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542774</xdr:colOff>
      <xdr:row>24</xdr:row>
      <xdr:rowOff>217291</xdr:rowOff>
    </xdr:from>
    <xdr:to>
      <xdr:col>24</xdr:col>
      <xdr:colOff>753328</xdr:colOff>
      <xdr:row>25</xdr:row>
      <xdr:rowOff>207266</xdr:rowOff>
    </xdr:to>
    <xdr:pic>
      <xdr:nvPicPr>
        <xdr:cNvPr id="137" name="Graphique 136" descr="Ligne fléchée : pivoter à gauche">
          <a:extLst>
            <a:ext uri="{FF2B5EF4-FFF2-40B4-BE49-F238E27FC236}">
              <a16:creationId xmlns:a16="http://schemas.microsoft.com/office/drawing/2014/main" id="{41AA480D-0D5B-4C16-8193-DAE49714A5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3324" y="561796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547040</xdr:colOff>
      <xdr:row>8</xdr:row>
      <xdr:rowOff>14074</xdr:rowOff>
    </xdr:from>
    <xdr:to>
      <xdr:col>24</xdr:col>
      <xdr:colOff>757594</xdr:colOff>
      <xdr:row>9</xdr:row>
      <xdr:rowOff>5200</xdr:rowOff>
    </xdr:to>
    <xdr:pic macro="[0]!REPORT01">
      <xdr:nvPicPr>
        <xdr:cNvPr id="138" name="Graphique 137" descr="Ligne fléchée : pivoter à gauche">
          <a:extLst>
            <a:ext uri="{FF2B5EF4-FFF2-40B4-BE49-F238E27FC236}">
              <a16:creationId xmlns:a16="http://schemas.microsoft.com/office/drawing/2014/main" id="{80A7C97B-51A7-4D47-884D-49CC370167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7590" y="1909549"/>
          <a:ext cx="210554" cy="210201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D9ABC89-6A2C-499A-81DC-01C78BFBE233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45009645-81A1-4466-87E7-1BA9807C16B4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7F87B954-C456-483B-8F87-D1685B22B566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7A9A03AF-16F9-444E-8778-2F61B96329BF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E2E7AE99-2281-4E47-A2AB-8AFB2987DFE8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7" name="Rectangle : avec coins supérieurs arrondis 6">
          <a:extLst>
            <a:ext uri="{FF2B5EF4-FFF2-40B4-BE49-F238E27FC236}">
              <a16:creationId xmlns:a16="http://schemas.microsoft.com/office/drawing/2014/main" id="{DE91134E-F186-40D3-B158-4A600B62404A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47</xdr:row>
      <xdr:rowOff>129802</xdr:rowOff>
    </xdr:from>
    <xdr:to>
      <xdr:col>2</xdr:col>
      <xdr:colOff>160814</xdr:colOff>
      <xdr:row>55</xdr:row>
      <xdr:rowOff>142171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28DDE868-9C53-4560-BA20-4496A5B0B32A}"/>
            </a:ext>
          </a:extLst>
        </xdr:cNvPr>
        <xdr:cNvSpPr txBox="1"/>
      </xdr:nvSpPr>
      <xdr:spPr>
        <a:xfrm rot="16200000">
          <a:off x="-154872" y="1145651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28022</xdr:colOff>
      <xdr:row>36</xdr:row>
      <xdr:rowOff>182671</xdr:rowOff>
    </xdr:from>
    <xdr:to>
      <xdr:col>2</xdr:col>
      <xdr:colOff>151725</xdr:colOff>
      <xdr:row>47</xdr:row>
      <xdr:rowOff>68122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8118DDA-FBEF-48A9-A5C9-5D7AD2210778}"/>
            </a:ext>
          </a:extLst>
        </xdr:cNvPr>
        <xdr:cNvSpPr txBox="1"/>
      </xdr:nvSpPr>
      <xdr:spPr>
        <a:xfrm rot="16200000">
          <a:off x="-510077" y="928374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74CFB33B-209F-4356-921C-CA0172AB92F7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DB73F9FE-2A4B-4ED5-B64B-1944F3788026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5E8E5EDE-5DA0-4A84-8367-F61EAADB7C46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17D7FBA5-EB7E-4ADA-B66B-97D290467456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14" name="ZoneTexte 13">
          <a:extLst>
            <a:ext uri="{FF2B5EF4-FFF2-40B4-BE49-F238E27FC236}">
              <a16:creationId xmlns:a16="http://schemas.microsoft.com/office/drawing/2014/main" id="{F4A4AB0A-2E5B-43A1-86E9-28E7C07F6FBA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26</xdr:row>
      <xdr:rowOff>15251</xdr:rowOff>
    </xdr:from>
    <xdr:to>
      <xdr:col>2</xdr:col>
      <xdr:colOff>111332</xdr:colOff>
      <xdr:row>34</xdr:row>
      <xdr:rowOff>88624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86D643EC-AAA6-4DC4-B38A-E14AA6FF1267}"/>
            </a:ext>
          </a:extLst>
        </xdr:cNvPr>
        <xdr:cNvSpPr txBox="1"/>
      </xdr:nvSpPr>
      <xdr:spPr>
        <a:xfrm rot="16200000">
          <a:off x="-191560" y="665325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2D4782E3-9DF1-4EAF-9125-E5438537944B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AE51A121-ED7B-42EB-90F2-58EE04653DC5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5ED3CF0D-4D69-4365-A630-24B1BBDD86A8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EBC3A477-E38B-4112-94FD-D6E5DCF7AFCC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7F440B45-03CC-4CE2-9877-239C98C517F2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2C82311A-EA84-4415-942B-62986DC78558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DED11061-C45A-401E-B6BB-2F16F082D0EA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9C988314-590D-4DDC-88D4-A07DA299B6BC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9E704884-4E5B-4C06-8CC2-B61B12879D0B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35C43CA2-7421-411A-BF0A-9E40D04D8B45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E2D38616-B6CD-4256-B9D9-F8EF0339929B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F3D88463-B3CB-464C-8C89-EDFC82AEE85E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CCDEC4EC-159B-4691-9516-B961B6CDC563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3BBBA56F-858C-4400-87F7-9415A096BCED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5EB25C99-6535-4382-9058-7FC612085433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0A1394F7-17C6-4C82-BF66-7D7C8CFF595F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F4649C98-1BB9-4819-9038-227185E4D04C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BE2359C1-2F2B-4CD1-919D-96BAD3007B6A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34" name="Rectangle : avec coins supérieurs arrondis 33">
          <a:extLst>
            <a:ext uri="{FF2B5EF4-FFF2-40B4-BE49-F238E27FC236}">
              <a16:creationId xmlns:a16="http://schemas.microsoft.com/office/drawing/2014/main" id="{083B2535-3C66-4977-A5DC-ACF0C819BE61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5" name="Rectangle : avec coins supérieurs arrondis 34">
          <a:extLst>
            <a:ext uri="{FF2B5EF4-FFF2-40B4-BE49-F238E27FC236}">
              <a16:creationId xmlns:a16="http://schemas.microsoft.com/office/drawing/2014/main" id="{E6BF091B-D80F-4B3F-978F-9A2D2E29A8DD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6" name="Rectangle : avec coins supérieurs arrondis 35">
          <a:extLst>
            <a:ext uri="{FF2B5EF4-FFF2-40B4-BE49-F238E27FC236}">
              <a16:creationId xmlns:a16="http://schemas.microsoft.com/office/drawing/2014/main" id="{6172E544-1160-4770-A166-65DA55344359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7" name="Rectangle : avec coins supérieurs arrondis 36">
          <a:extLst>
            <a:ext uri="{FF2B5EF4-FFF2-40B4-BE49-F238E27FC236}">
              <a16:creationId xmlns:a16="http://schemas.microsoft.com/office/drawing/2014/main" id="{21BCC3CB-30F0-485F-A630-6A93F9EB4D8A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8" name="Rectangle : avec coins supérieurs arrondis 37">
          <a:extLst>
            <a:ext uri="{FF2B5EF4-FFF2-40B4-BE49-F238E27FC236}">
              <a16:creationId xmlns:a16="http://schemas.microsoft.com/office/drawing/2014/main" id="{6892BF34-B0A2-4399-B267-34B1105F16E2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9" name="Rectangle : avec coins supérieurs arrondis 38">
          <a:extLst>
            <a:ext uri="{FF2B5EF4-FFF2-40B4-BE49-F238E27FC236}">
              <a16:creationId xmlns:a16="http://schemas.microsoft.com/office/drawing/2014/main" id="{BC5BA0DD-6737-429B-805A-2D8E550B4202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096526B1-D8DA-4644-8B61-6607579CB9C2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A3BA87A3-9A86-4998-A668-DE1A4B2B4B4F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8EC6E057-181F-4AC1-B523-EBB3CF8B9D7F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FADC56C2-C3F4-47C4-AC76-1021C330A830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id="{C629BEF0-F328-436E-A21C-ABCD69B9943E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id="{91B37ED0-6DA0-49CF-A5A0-F89899C4E357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id="{45523D13-1B97-4AC5-A90E-084A319CF525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id="{D6ECC2B3-FAEF-4148-A7A8-6377928052F0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id="{7788C479-CF92-4262-BEF9-F4ACEAB609CA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id="{B3433467-073D-4DB7-8220-CB6158482E10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id="{383CA3A9-A04A-404B-8347-C60D652D89E8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24</xdr:row>
      <xdr:rowOff>1819</xdr:rowOff>
    </xdr:from>
    <xdr:to>
      <xdr:col>24</xdr:col>
      <xdr:colOff>449406</xdr:colOff>
      <xdr:row>25</xdr:row>
      <xdr:rowOff>1821</xdr:rowOff>
    </xdr:to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id="{BE1D42AE-55C1-4728-BE01-CDD5CBC09792}"/>
            </a:ext>
          </a:extLst>
        </xdr:cNvPr>
        <xdr:cNvSpPr/>
      </xdr:nvSpPr>
      <xdr:spPr>
        <a:xfrm>
          <a:off x="15847729" y="5402494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25</xdr:row>
      <xdr:rowOff>4002</xdr:rowOff>
    </xdr:from>
    <xdr:to>
      <xdr:col>24</xdr:col>
      <xdr:colOff>448288</xdr:colOff>
      <xdr:row>26</xdr:row>
      <xdr:rowOff>4003</xdr:rowOff>
    </xdr:to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id="{F2A5C060-AC24-41F5-95E5-72D44BB9B09A}"/>
            </a:ext>
          </a:extLst>
        </xdr:cNvPr>
        <xdr:cNvSpPr/>
      </xdr:nvSpPr>
      <xdr:spPr>
        <a:xfrm>
          <a:off x="15846611" y="562375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[0]!MACROFEVRIERSUPP01" textlink="">
      <xdr:nvSpPr>
        <xdr:cNvPr id="53" name="Rectangle 52">
          <a:extLst>
            <a:ext uri="{FF2B5EF4-FFF2-40B4-BE49-F238E27FC236}">
              <a16:creationId xmlns:a16="http://schemas.microsoft.com/office/drawing/2014/main" id="{53856116-368B-423C-90EA-1E1EC45C6DCF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id="{997399AE-FE20-4ED5-BF99-D52AFCD7046B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id="{F35865B5-2B26-4031-9F66-FE3B186C39B6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56" name="Rectangle 55">
          <a:extLst>
            <a:ext uri="{FF2B5EF4-FFF2-40B4-BE49-F238E27FC236}">
              <a16:creationId xmlns:a16="http://schemas.microsoft.com/office/drawing/2014/main" id="{1D625A5C-099B-4923-8D86-FD19C4953064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57" name="Rectangle 56">
          <a:extLst>
            <a:ext uri="{FF2B5EF4-FFF2-40B4-BE49-F238E27FC236}">
              <a16:creationId xmlns:a16="http://schemas.microsoft.com/office/drawing/2014/main" id="{12643C75-CC1B-4E05-8686-4164D50D88AA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58" name="Rectangle : avec coins supérieurs arrondis 5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8286426-914E-43CC-8E65-90046DCCB9D0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47</xdr:row>
      <xdr:rowOff>129802</xdr:rowOff>
    </xdr:from>
    <xdr:to>
      <xdr:col>2</xdr:col>
      <xdr:colOff>160814</xdr:colOff>
      <xdr:row>55</xdr:row>
      <xdr:rowOff>142171</xdr:rowOff>
    </xdr:to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BA666D53-09DB-45F9-BA4D-25B85F9D6DE5}"/>
            </a:ext>
          </a:extLst>
        </xdr:cNvPr>
        <xdr:cNvSpPr txBox="1"/>
      </xdr:nvSpPr>
      <xdr:spPr>
        <a:xfrm rot="16200000">
          <a:off x="-154872" y="1145651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28022</xdr:colOff>
      <xdr:row>36</xdr:row>
      <xdr:rowOff>182671</xdr:rowOff>
    </xdr:from>
    <xdr:to>
      <xdr:col>2</xdr:col>
      <xdr:colOff>151725</xdr:colOff>
      <xdr:row>47</xdr:row>
      <xdr:rowOff>68122</xdr:rowOff>
    </xdr:to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57E342BA-1164-4FEF-92C8-1B9989515EED}"/>
            </a:ext>
          </a:extLst>
        </xdr:cNvPr>
        <xdr:cNvSpPr txBox="1"/>
      </xdr:nvSpPr>
      <xdr:spPr>
        <a:xfrm rot="16200000">
          <a:off x="-510077" y="928374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505655C6-B8F3-4125-898E-56E9563D6F9F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2" name="Rectangle 61">
          <a:extLst>
            <a:ext uri="{FF2B5EF4-FFF2-40B4-BE49-F238E27FC236}">
              <a16:creationId xmlns:a16="http://schemas.microsoft.com/office/drawing/2014/main" id="{F246A1C5-4731-4BAE-8C4F-FD748563D6C8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3" name="Rectangle 62">
          <a:extLst>
            <a:ext uri="{FF2B5EF4-FFF2-40B4-BE49-F238E27FC236}">
              <a16:creationId xmlns:a16="http://schemas.microsoft.com/office/drawing/2014/main" id="{3FD3B6B5-2883-4AE6-BFB8-6E6C1FFAC8B6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4" name="Rectangle 63">
          <a:extLst>
            <a:ext uri="{FF2B5EF4-FFF2-40B4-BE49-F238E27FC236}">
              <a16:creationId xmlns:a16="http://schemas.microsoft.com/office/drawing/2014/main" id="{FFC8AF92-67A0-49EB-BE37-8D8193E72A4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65" name="ZoneTexte 64">
          <a:extLst>
            <a:ext uri="{FF2B5EF4-FFF2-40B4-BE49-F238E27FC236}">
              <a16:creationId xmlns:a16="http://schemas.microsoft.com/office/drawing/2014/main" id="{A74C73F3-1C73-4255-8B07-C0A111AC5F5F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</a:t>
          </a:r>
        </a:p>
      </xdr:txBody>
    </xdr:sp>
    <xdr:clientData/>
  </xdr:twoCellAnchor>
  <xdr:twoCellAnchor>
    <xdr:from>
      <xdr:col>1</xdr:col>
      <xdr:colOff>74221</xdr:colOff>
      <xdr:row>26</xdr:row>
      <xdr:rowOff>15251</xdr:rowOff>
    </xdr:from>
    <xdr:to>
      <xdr:col>2</xdr:col>
      <xdr:colOff>111332</xdr:colOff>
      <xdr:row>34</xdr:row>
      <xdr:rowOff>88624</xdr:rowOff>
    </xdr:to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B6E72D83-9F89-4551-BE73-89C8F540B90D}"/>
            </a:ext>
          </a:extLst>
        </xdr:cNvPr>
        <xdr:cNvSpPr txBox="1"/>
      </xdr:nvSpPr>
      <xdr:spPr>
        <a:xfrm rot="16200000">
          <a:off x="-191560" y="665325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7" name="Rectangle 66">
          <a:extLst>
            <a:ext uri="{FF2B5EF4-FFF2-40B4-BE49-F238E27FC236}">
              <a16:creationId xmlns:a16="http://schemas.microsoft.com/office/drawing/2014/main" id="{8664B817-25DE-4C01-9B0A-EA0D7DD11A60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8" name="Rectangle 67">
          <a:extLst>
            <a:ext uri="{FF2B5EF4-FFF2-40B4-BE49-F238E27FC236}">
              <a16:creationId xmlns:a16="http://schemas.microsoft.com/office/drawing/2014/main" id="{D75F64A4-46CA-4010-AAC7-C66766C5A4C4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9" name="Rectangle 68">
          <a:extLst>
            <a:ext uri="{FF2B5EF4-FFF2-40B4-BE49-F238E27FC236}">
              <a16:creationId xmlns:a16="http://schemas.microsoft.com/office/drawing/2014/main" id="{0644D1A3-ECE7-4058-A814-78155A85BDF7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0" name="Rectangle 69">
          <a:extLst>
            <a:ext uri="{FF2B5EF4-FFF2-40B4-BE49-F238E27FC236}">
              <a16:creationId xmlns:a16="http://schemas.microsoft.com/office/drawing/2014/main" id="{9375B59F-95C7-464A-B31B-2EC6C15715BB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1" name="Rectangle 70">
          <a:extLst>
            <a:ext uri="{FF2B5EF4-FFF2-40B4-BE49-F238E27FC236}">
              <a16:creationId xmlns:a16="http://schemas.microsoft.com/office/drawing/2014/main" id="{FDE39B66-1BAC-48F9-A215-2A5EEE267235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id="{76F818A2-72D3-4300-88C7-901329BE534A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3" name="Rectangle 72">
          <a:extLst>
            <a:ext uri="{FF2B5EF4-FFF2-40B4-BE49-F238E27FC236}">
              <a16:creationId xmlns:a16="http://schemas.microsoft.com/office/drawing/2014/main" id="{10EE8CEA-BCDA-40A5-9146-6AB9F0A3AB88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4" name="Rectangle 73">
          <a:extLst>
            <a:ext uri="{FF2B5EF4-FFF2-40B4-BE49-F238E27FC236}">
              <a16:creationId xmlns:a16="http://schemas.microsoft.com/office/drawing/2014/main" id="{77089B51-CE52-4239-B980-96CE0EB54AA8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5" name="Rectangle 74">
          <a:extLst>
            <a:ext uri="{FF2B5EF4-FFF2-40B4-BE49-F238E27FC236}">
              <a16:creationId xmlns:a16="http://schemas.microsoft.com/office/drawing/2014/main" id="{FB483AB9-F977-40F1-B12C-019E39A6356A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6" name="Rectangle 75">
          <a:extLst>
            <a:ext uri="{FF2B5EF4-FFF2-40B4-BE49-F238E27FC236}">
              <a16:creationId xmlns:a16="http://schemas.microsoft.com/office/drawing/2014/main" id="{DBB9448A-2B69-4BAB-8DAA-BF85C921A79A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E4BAB7DE-3357-4699-B0D2-53FA3A73B6D8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8" name="Rectangle 77">
          <a:extLst>
            <a:ext uri="{FF2B5EF4-FFF2-40B4-BE49-F238E27FC236}">
              <a16:creationId xmlns:a16="http://schemas.microsoft.com/office/drawing/2014/main" id="{231568D0-13C7-44A4-A6C2-630A3A511CB0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9" name="Rectangle 78">
          <a:extLst>
            <a:ext uri="{FF2B5EF4-FFF2-40B4-BE49-F238E27FC236}">
              <a16:creationId xmlns:a16="http://schemas.microsoft.com/office/drawing/2014/main" id="{CA7F06D9-EB5F-40F4-A60D-2226A8850BB2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80" name="Rectangle : avec coins supérieurs arrondis 7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109C1B0-233F-4E22-922B-DA4E24A2EC0C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81" name="Rectangle : avec coins supérieurs arrondis 8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B25861B-0A41-4C97-A8F0-E83E0C6A4C9D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82" name="Rectangle : avec coins supérieurs arrondis 8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3E44C36A-3422-45FD-816D-2BFFD23BCED5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83" name="Rectangle : avec coins supérieurs arrondis 82">
          <a:extLst>
            <a:ext uri="{FF2B5EF4-FFF2-40B4-BE49-F238E27FC236}">
              <a16:creationId xmlns:a16="http://schemas.microsoft.com/office/drawing/2014/main" id="{207C1CFE-04FF-4E7E-89CB-66EAE4FDEF25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84" name="Rectangle : avec coins supérieurs arrondis 83">
          <a:extLst>
            <a:ext uri="{FF2B5EF4-FFF2-40B4-BE49-F238E27FC236}">
              <a16:creationId xmlns:a16="http://schemas.microsoft.com/office/drawing/2014/main" id="{FE0F96F0-F9EF-4B3E-974B-1D937A441624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85" name="Rectangle : avec coins supérieurs arrondis 84">
          <a:extLst>
            <a:ext uri="{FF2B5EF4-FFF2-40B4-BE49-F238E27FC236}">
              <a16:creationId xmlns:a16="http://schemas.microsoft.com/office/drawing/2014/main" id="{6F0E2F31-4AA4-48EF-9C1F-12B350F4683F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86" name="Rectangle : avec coins supérieurs arrondis 85">
          <a:extLst>
            <a:ext uri="{FF2B5EF4-FFF2-40B4-BE49-F238E27FC236}">
              <a16:creationId xmlns:a16="http://schemas.microsoft.com/office/drawing/2014/main" id="{BE96D0AD-E22C-4360-B793-049AA2E70B0B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87" name="Rectangle : avec coins supérieurs arrondis 86">
          <a:extLst>
            <a:ext uri="{FF2B5EF4-FFF2-40B4-BE49-F238E27FC236}">
              <a16:creationId xmlns:a16="http://schemas.microsoft.com/office/drawing/2014/main" id="{F4BBA5AF-35B7-42CB-876C-3467DD93826B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88" name="Rectangle : avec coins supérieurs arrondis 87">
          <a:extLst>
            <a:ext uri="{FF2B5EF4-FFF2-40B4-BE49-F238E27FC236}">
              <a16:creationId xmlns:a16="http://schemas.microsoft.com/office/drawing/2014/main" id="{A04153E1-01B0-4B38-A4E5-1A272E85B474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89" name="Rectangle : avec coins supérieurs arrondis 88">
          <a:extLst>
            <a:ext uri="{FF2B5EF4-FFF2-40B4-BE49-F238E27FC236}">
              <a16:creationId xmlns:a16="http://schemas.microsoft.com/office/drawing/2014/main" id="{B5D16037-0FF1-4445-93D6-0AA87E975F3E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90" name="Rectangle 89">
          <a:extLst>
            <a:ext uri="{FF2B5EF4-FFF2-40B4-BE49-F238E27FC236}">
              <a16:creationId xmlns:a16="http://schemas.microsoft.com/office/drawing/2014/main" id="{6F3DC4B0-C8B8-4EA3-A991-606741AC27B5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91" name="Rectangle 90">
          <a:extLst>
            <a:ext uri="{FF2B5EF4-FFF2-40B4-BE49-F238E27FC236}">
              <a16:creationId xmlns:a16="http://schemas.microsoft.com/office/drawing/2014/main" id="{EE8DA06F-D294-4B81-A587-584BB8583D0F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[0]!REPORT07" textlink="">
      <xdr:nvSpPr>
        <xdr:cNvPr id="92" name="Rectangle 91">
          <a:extLst>
            <a:ext uri="{FF2B5EF4-FFF2-40B4-BE49-F238E27FC236}">
              <a16:creationId xmlns:a16="http://schemas.microsoft.com/office/drawing/2014/main" id="{289AEA4E-E67D-423E-B34C-5E4118C1F304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[0]!REPORT07" textlink="">
      <xdr:nvSpPr>
        <xdr:cNvPr id="93" name="Rectangle 92">
          <a:extLst>
            <a:ext uri="{FF2B5EF4-FFF2-40B4-BE49-F238E27FC236}">
              <a16:creationId xmlns:a16="http://schemas.microsoft.com/office/drawing/2014/main" id="{7EB1077A-F4D2-4CE8-89A8-73459300E912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94" name="Rectangle 93">
          <a:extLst>
            <a:ext uri="{FF2B5EF4-FFF2-40B4-BE49-F238E27FC236}">
              <a16:creationId xmlns:a16="http://schemas.microsoft.com/office/drawing/2014/main" id="{A7186BAE-A4C3-47DE-9DD4-89755E887153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95" name="Rectangle 94">
          <a:extLst>
            <a:ext uri="{FF2B5EF4-FFF2-40B4-BE49-F238E27FC236}">
              <a16:creationId xmlns:a16="http://schemas.microsoft.com/office/drawing/2014/main" id="{FEAAE084-3C71-4ADE-B2D5-A7F728115733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96" name="Rectangle 95">
          <a:extLst>
            <a:ext uri="{FF2B5EF4-FFF2-40B4-BE49-F238E27FC236}">
              <a16:creationId xmlns:a16="http://schemas.microsoft.com/office/drawing/2014/main" id="{487CFB94-6645-4DAF-AAFC-B93FC2E69EFD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97" name="Rectangle 96">
          <a:extLst>
            <a:ext uri="{FF2B5EF4-FFF2-40B4-BE49-F238E27FC236}">
              <a16:creationId xmlns:a16="http://schemas.microsoft.com/office/drawing/2014/main" id="{6CE9326E-C6D8-41CC-B557-C01042BA9C17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98" name="Rectangle 97">
          <a:extLst>
            <a:ext uri="{FF2B5EF4-FFF2-40B4-BE49-F238E27FC236}">
              <a16:creationId xmlns:a16="http://schemas.microsoft.com/office/drawing/2014/main" id="{9365EAD7-FF89-4C11-B808-2FB1329A61A5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99" name="Rectangle 98">
          <a:extLst>
            <a:ext uri="{FF2B5EF4-FFF2-40B4-BE49-F238E27FC236}">
              <a16:creationId xmlns:a16="http://schemas.microsoft.com/office/drawing/2014/main" id="{E3F49A1A-7A6A-42C8-86A7-8FF854E952E0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100" name="Rectangle 99">
          <a:extLst>
            <a:ext uri="{FF2B5EF4-FFF2-40B4-BE49-F238E27FC236}">
              <a16:creationId xmlns:a16="http://schemas.microsoft.com/office/drawing/2014/main" id="{4C0D7BA9-E8EF-4D2B-89FF-9453EEEA7C60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24</xdr:row>
      <xdr:rowOff>1819</xdr:rowOff>
    </xdr:from>
    <xdr:to>
      <xdr:col>24</xdr:col>
      <xdr:colOff>449406</xdr:colOff>
      <xdr:row>25</xdr:row>
      <xdr:rowOff>1821</xdr:rowOff>
    </xdr:to>
    <xdr:sp macro="" textlink="">
      <xdr:nvSpPr>
        <xdr:cNvPr id="101" name="Rectangle 100">
          <a:extLst>
            <a:ext uri="{FF2B5EF4-FFF2-40B4-BE49-F238E27FC236}">
              <a16:creationId xmlns:a16="http://schemas.microsoft.com/office/drawing/2014/main" id="{2E98DE44-CC78-473E-A538-87B32DAB7314}"/>
            </a:ext>
          </a:extLst>
        </xdr:cNvPr>
        <xdr:cNvSpPr/>
      </xdr:nvSpPr>
      <xdr:spPr>
        <a:xfrm>
          <a:off x="15847729" y="5402494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25</xdr:row>
      <xdr:rowOff>4002</xdr:rowOff>
    </xdr:from>
    <xdr:to>
      <xdr:col>24</xdr:col>
      <xdr:colOff>448288</xdr:colOff>
      <xdr:row>26</xdr:row>
      <xdr:rowOff>4003</xdr:rowOff>
    </xdr:to>
    <xdr:sp macro="" textlink="">
      <xdr:nvSpPr>
        <xdr:cNvPr id="102" name="Rectangle 101">
          <a:extLst>
            <a:ext uri="{FF2B5EF4-FFF2-40B4-BE49-F238E27FC236}">
              <a16:creationId xmlns:a16="http://schemas.microsoft.com/office/drawing/2014/main" id="{E7535D44-F41E-45F3-9E44-8A39EE72C870}"/>
            </a:ext>
          </a:extLst>
        </xdr:cNvPr>
        <xdr:cNvSpPr/>
      </xdr:nvSpPr>
      <xdr:spPr>
        <a:xfrm>
          <a:off x="15846611" y="562375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458137</xdr:colOff>
      <xdr:row>8</xdr:row>
      <xdr:rowOff>4503</xdr:rowOff>
    </xdr:from>
    <xdr:to>
      <xdr:col>25</xdr:col>
      <xdr:colOff>3035</xdr:colOff>
      <xdr:row>9</xdr:row>
      <xdr:rowOff>4504</xdr:rowOff>
    </xdr:to>
    <xdr:sp macro="" textlink="">
      <xdr:nvSpPr>
        <xdr:cNvPr id="103" name="Rectangle 102">
          <a:extLst>
            <a:ext uri="{FF2B5EF4-FFF2-40B4-BE49-F238E27FC236}">
              <a16:creationId xmlns:a16="http://schemas.microsoft.com/office/drawing/2014/main" id="{355ED33E-B919-4650-B351-F16639D0F5A1}"/>
            </a:ext>
          </a:extLst>
        </xdr:cNvPr>
        <xdr:cNvSpPr/>
      </xdr:nvSpPr>
      <xdr:spPr>
        <a:xfrm>
          <a:off x="16288687" y="189997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  </a:t>
          </a:r>
          <a:endParaRPr lang="fr-FR" sz="1100" b="1"/>
        </a:p>
      </xdr:txBody>
    </xdr:sp>
    <xdr:clientData/>
  </xdr:twoCellAnchor>
  <xdr:twoCellAnchor>
    <xdr:from>
      <xdr:col>24</xdr:col>
      <xdr:colOff>458047</xdr:colOff>
      <xdr:row>9</xdr:row>
      <xdr:rowOff>6508</xdr:rowOff>
    </xdr:from>
    <xdr:to>
      <xdr:col>25</xdr:col>
      <xdr:colOff>2945</xdr:colOff>
      <xdr:row>10</xdr:row>
      <xdr:rowOff>6509</xdr:rowOff>
    </xdr:to>
    <xdr:sp macro="" textlink="">
      <xdr:nvSpPr>
        <xdr:cNvPr id="104" name="Rectangle 103">
          <a:extLst>
            <a:ext uri="{FF2B5EF4-FFF2-40B4-BE49-F238E27FC236}">
              <a16:creationId xmlns:a16="http://schemas.microsoft.com/office/drawing/2014/main" id="{C61C8EED-6405-456A-B5B6-36FF8CDE3E85}"/>
            </a:ext>
          </a:extLst>
        </xdr:cNvPr>
        <xdr:cNvSpPr/>
      </xdr:nvSpPr>
      <xdr:spPr>
        <a:xfrm>
          <a:off x="16288597" y="212105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454881</xdr:colOff>
      <xdr:row>10</xdr:row>
      <xdr:rowOff>11611</xdr:rowOff>
    </xdr:from>
    <xdr:to>
      <xdr:col>24</xdr:col>
      <xdr:colOff>884751</xdr:colOff>
      <xdr:row>11</xdr:row>
      <xdr:rowOff>11612</xdr:rowOff>
    </xdr:to>
    <xdr:sp macro="" textlink="">
      <xdr:nvSpPr>
        <xdr:cNvPr id="105" name="Rectangle 104">
          <a:extLst>
            <a:ext uri="{FF2B5EF4-FFF2-40B4-BE49-F238E27FC236}">
              <a16:creationId xmlns:a16="http://schemas.microsoft.com/office/drawing/2014/main" id="{BC8BE5F4-4410-4C5F-9C60-D63EEFD1F006}"/>
            </a:ext>
          </a:extLst>
        </xdr:cNvPr>
        <xdr:cNvSpPr/>
      </xdr:nvSpPr>
      <xdr:spPr>
        <a:xfrm>
          <a:off x="16285431" y="2345236"/>
          <a:ext cx="429870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458009</xdr:colOff>
      <xdr:row>11</xdr:row>
      <xdr:rowOff>11185</xdr:rowOff>
    </xdr:from>
    <xdr:to>
      <xdr:col>25</xdr:col>
      <xdr:colOff>2907</xdr:colOff>
      <xdr:row>12</xdr:row>
      <xdr:rowOff>11185</xdr:rowOff>
    </xdr:to>
    <xdr:sp macro="" textlink="">
      <xdr:nvSpPr>
        <xdr:cNvPr id="106" name="Rectangle 105">
          <a:extLst>
            <a:ext uri="{FF2B5EF4-FFF2-40B4-BE49-F238E27FC236}">
              <a16:creationId xmlns:a16="http://schemas.microsoft.com/office/drawing/2014/main" id="{7C2DA653-66F0-4E98-9C61-6456E0F148CC}"/>
            </a:ext>
          </a:extLst>
        </xdr:cNvPr>
        <xdr:cNvSpPr/>
      </xdr:nvSpPr>
      <xdr:spPr>
        <a:xfrm>
          <a:off x="16288559" y="2563885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457582</xdr:colOff>
      <xdr:row>12</xdr:row>
      <xdr:rowOff>10758</xdr:rowOff>
    </xdr:from>
    <xdr:to>
      <xdr:col>25</xdr:col>
      <xdr:colOff>2480</xdr:colOff>
      <xdr:row>13</xdr:row>
      <xdr:rowOff>10759</xdr:rowOff>
    </xdr:to>
    <xdr:sp macro="" textlink="">
      <xdr:nvSpPr>
        <xdr:cNvPr id="107" name="Rectangle 106">
          <a:extLst>
            <a:ext uri="{FF2B5EF4-FFF2-40B4-BE49-F238E27FC236}">
              <a16:creationId xmlns:a16="http://schemas.microsoft.com/office/drawing/2014/main" id="{B3F1E1E4-91A6-4B43-ABC0-BBDE524121B7}"/>
            </a:ext>
          </a:extLst>
        </xdr:cNvPr>
        <xdr:cNvSpPr/>
      </xdr:nvSpPr>
      <xdr:spPr>
        <a:xfrm>
          <a:off x="16288132" y="278253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457156</xdr:colOff>
      <xdr:row>13</xdr:row>
      <xdr:rowOff>17440</xdr:rowOff>
    </xdr:from>
    <xdr:to>
      <xdr:col>25</xdr:col>
      <xdr:colOff>2054</xdr:colOff>
      <xdr:row>14</xdr:row>
      <xdr:rowOff>17440</xdr:rowOff>
    </xdr:to>
    <xdr:sp macro="" textlink="">
      <xdr:nvSpPr>
        <xdr:cNvPr id="108" name="Rectangle 107">
          <a:extLst>
            <a:ext uri="{FF2B5EF4-FFF2-40B4-BE49-F238E27FC236}">
              <a16:creationId xmlns:a16="http://schemas.microsoft.com/office/drawing/2014/main" id="{304AB5EA-BB04-4CEA-AFCA-DF8BF3F31549}"/>
            </a:ext>
          </a:extLst>
        </xdr:cNvPr>
        <xdr:cNvSpPr/>
      </xdr:nvSpPr>
      <xdr:spPr>
        <a:xfrm>
          <a:off x="16287706" y="3008290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456730</xdr:colOff>
      <xdr:row>14</xdr:row>
      <xdr:rowOff>13459</xdr:rowOff>
    </xdr:from>
    <xdr:to>
      <xdr:col>25</xdr:col>
      <xdr:colOff>1628</xdr:colOff>
      <xdr:row>15</xdr:row>
      <xdr:rowOff>13460</xdr:rowOff>
    </xdr:to>
    <xdr:sp macro="" textlink="">
      <xdr:nvSpPr>
        <xdr:cNvPr id="109" name="Rectangle 108">
          <a:extLst>
            <a:ext uri="{FF2B5EF4-FFF2-40B4-BE49-F238E27FC236}">
              <a16:creationId xmlns:a16="http://schemas.microsoft.com/office/drawing/2014/main" id="{D84FECBE-E0C4-4C5F-B877-998235EE70B4}"/>
            </a:ext>
          </a:extLst>
        </xdr:cNvPr>
        <xdr:cNvSpPr/>
      </xdr:nvSpPr>
      <xdr:spPr>
        <a:xfrm>
          <a:off x="16287280" y="322338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459857</xdr:colOff>
      <xdr:row>15</xdr:row>
      <xdr:rowOff>9479</xdr:rowOff>
    </xdr:from>
    <xdr:to>
      <xdr:col>25</xdr:col>
      <xdr:colOff>4755</xdr:colOff>
      <xdr:row>16</xdr:row>
      <xdr:rowOff>9479</xdr:rowOff>
    </xdr:to>
    <xdr:sp macro="" textlink="">
      <xdr:nvSpPr>
        <xdr:cNvPr id="110" name="Rectangle 109">
          <a:extLst>
            <a:ext uri="{FF2B5EF4-FFF2-40B4-BE49-F238E27FC236}">
              <a16:creationId xmlns:a16="http://schemas.microsoft.com/office/drawing/2014/main" id="{EBAD327F-6646-48F5-A7BD-74986F092A58}"/>
            </a:ext>
          </a:extLst>
        </xdr:cNvPr>
        <xdr:cNvSpPr/>
      </xdr:nvSpPr>
      <xdr:spPr>
        <a:xfrm>
          <a:off x="16290407" y="3438479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459431</xdr:colOff>
      <xdr:row>16</xdr:row>
      <xdr:rowOff>5498</xdr:rowOff>
    </xdr:from>
    <xdr:to>
      <xdr:col>25</xdr:col>
      <xdr:colOff>4329</xdr:colOff>
      <xdr:row>17</xdr:row>
      <xdr:rowOff>5499</xdr:rowOff>
    </xdr:to>
    <xdr:sp macro="" textlink="">
      <xdr:nvSpPr>
        <xdr:cNvPr id="111" name="Rectangle 110">
          <a:extLst>
            <a:ext uri="{FF2B5EF4-FFF2-40B4-BE49-F238E27FC236}">
              <a16:creationId xmlns:a16="http://schemas.microsoft.com/office/drawing/2014/main" id="{A9C183B6-9F90-49B5-A33A-18C41D6B0A25}"/>
            </a:ext>
          </a:extLst>
        </xdr:cNvPr>
        <xdr:cNvSpPr/>
      </xdr:nvSpPr>
      <xdr:spPr>
        <a:xfrm>
          <a:off x="16289981" y="365357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459004</xdr:colOff>
      <xdr:row>17</xdr:row>
      <xdr:rowOff>8626</xdr:rowOff>
    </xdr:from>
    <xdr:to>
      <xdr:col>25</xdr:col>
      <xdr:colOff>3902</xdr:colOff>
      <xdr:row>18</xdr:row>
      <xdr:rowOff>8626</xdr:rowOff>
    </xdr:to>
    <xdr:sp macro="" textlink="">
      <xdr:nvSpPr>
        <xdr:cNvPr id="112" name="Rectangle 111">
          <a:extLst>
            <a:ext uri="{FF2B5EF4-FFF2-40B4-BE49-F238E27FC236}">
              <a16:creationId xmlns:a16="http://schemas.microsoft.com/office/drawing/2014/main" id="{A3BE14CD-3065-4C8B-9253-B12B7CA05050}"/>
            </a:ext>
          </a:extLst>
        </xdr:cNvPr>
        <xdr:cNvSpPr/>
      </xdr:nvSpPr>
      <xdr:spPr>
        <a:xfrm>
          <a:off x="16289554" y="3875776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458577</xdr:colOff>
      <xdr:row>18</xdr:row>
      <xdr:rowOff>8199</xdr:rowOff>
    </xdr:from>
    <xdr:to>
      <xdr:col>25</xdr:col>
      <xdr:colOff>3475</xdr:colOff>
      <xdr:row>19</xdr:row>
      <xdr:rowOff>8200</xdr:rowOff>
    </xdr:to>
    <xdr:sp macro="" textlink="">
      <xdr:nvSpPr>
        <xdr:cNvPr id="113" name="Rectangle 112">
          <a:extLst>
            <a:ext uri="{FF2B5EF4-FFF2-40B4-BE49-F238E27FC236}">
              <a16:creationId xmlns:a16="http://schemas.microsoft.com/office/drawing/2014/main" id="{F4F98867-224B-4004-8533-A70EB74F7D52}"/>
            </a:ext>
          </a:extLst>
        </xdr:cNvPr>
        <xdr:cNvSpPr/>
      </xdr:nvSpPr>
      <xdr:spPr>
        <a:xfrm>
          <a:off x="16289127" y="409442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459831</xdr:colOff>
      <xdr:row>19</xdr:row>
      <xdr:rowOff>11327</xdr:rowOff>
    </xdr:from>
    <xdr:to>
      <xdr:col>25</xdr:col>
      <xdr:colOff>2620</xdr:colOff>
      <xdr:row>20</xdr:row>
      <xdr:rowOff>11327</xdr:rowOff>
    </xdr:to>
    <xdr:sp macro="" textlink="">
      <xdr:nvSpPr>
        <xdr:cNvPr id="114" name="Rectangle 113">
          <a:extLst>
            <a:ext uri="{FF2B5EF4-FFF2-40B4-BE49-F238E27FC236}">
              <a16:creationId xmlns:a16="http://schemas.microsoft.com/office/drawing/2014/main" id="{1043B5EF-E7B9-4465-B8BA-BF3729397C6B}"/>
            </a:ext>
          </a:extLst>
        </xdr:cNvPr>
        <xdr:cNvSpPr/>
      </xdr:nvSpPr>
      <xdr:spPr>
        <a:xfrm>
          <a:off x="16290381" y="4316627"/>
          <a:ext cx="428614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458701</xdr:colOff>
      <xdr:row>20</xdr:row>
      <xdr:rowOff>3245</xdr:rowOff>
    </xdr:from>
    <xdr:to>
      <xdr:col>25</xdr:col>
      <xdr:colOff>3247</xdr:colOff>
      <xdr:row>21</xdr:row>
      <xdr:rowOff>3246</xdr:rowOff>
    </xdr:to>
    <xdr:sp macro="" textlink="">
      <xdr:nvSpPr>
        <xdr:cNvPr id="115" name="Rectangle 114">
          <a:extLst>
            <a:ext uri="{FF2B5EF4-FFF2-40B4-BE49-F238E27FC236}">
              <a16:creationId xmlns:a16="http://schemas.microsoft.com/office/drawing/2014/main" id="{0D161F59-916C-4696-8340-3FE755144611}"/>
            </a:ext>
          </a:extLst>
        </xdr:cNvPr>
        <xdr:cNvSpPr/>
      </xdr:nvSpPr>
      <xdr:spPr>
        <a:xfrm>
          <a:off x="16289251" y="4527620"/>
          <a:ext cx="430371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459329</xdr:colOff>
      <xdr:row>21</xdr:row>
      <xdr:rowOff>1257</xdr:rowOff>
    </xdr:from>
    <xdr:to>
      <xdr:col>25</xdr:col>
      <xdr:colOff>3875</xdr:colOff>
      <xdr:row>22</xdr:row>
      <xdr:rowOff>1257</xdr:rowOff>
    </xdr:to>
    <xdr:sp macro="" textlink="">
      <xdr:nvSpPr>
        <xdr:cNvPr id="116" name="Rectangle 115">
          <a:extLst>
            <a:ext uri="{FF2B5EF4-FFF2-40B4-BE49-F238E27FC236}">
              <a16:creationId xmlns:a16="http://schemas.microsoft.com/office/drawing/2014/main" id="{FD7D338C-489E-43B1-B02D-F15D43A4EC2A}"/>
            </a:ext>
          </a:extLst>
        </xdr:cNvPr>
        <xdr:cNvSpPr/>
      </xdr:nvSpPr>
      <xdr:spPr>
        <a:xfrm>
          <a:off x="16289879" y="474470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459957</xdr:colOff>
      <xdr:row>21</xdr:row>
      <xdr:rowOff>205992</xdr:rowOff>
    </xdr:from>
    <xdr:to>
      <xdr:col>25</xdr:col>
      <xdr:colOff>4503</xdr:colOff>
      <xdr:row>22</xdr:row>
      <xdr:rowOff>205992</xdr:rowOff>
    </xdr:to>
    <xdr:sp macro="" textlink="">
      <xdr:nvSpPr>
        <xdr:cNvPr id="117" name="Rectangle 116">
          <a:extLst>
            <a:ext uri="{FF2B5EF4-FFF2-40B4-BE49-F238E27FC236}">
              <a16:creationId xmlns:a16="http://schemas.microsoft.com/office/drawing/2014/main" id="{942F41A9-9C2C-4415-A3F8-E754FE62FDC0}"/>
            </a:ext>
          </a:extLst>
        </xdr:cNvPr>
        <xdr:cNvSpPr/>
      </xdr:nvSpPr>
      <xdr:spPr>
        <a:xfrm>
          <a:off x="16290507" y="4949442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457968</xdr:colOff>
      <xdr:row>22</xdr:row>
      <xdr:rowOff>206620</xdr:rowOff>
    </xdr:from>
    <xdr:to>
      <xdr:col>25</xdr:col>
      <xdr:colOff>2514</xdr:colOff>
      <xdr:row>23</xdr:row>
      <xdr:rowOff>206620</xdr:rowOff>
    </xdr:to>
    <xdr:sp macro="" textlink="">
      <xdr:nvSpPr>
        <xdr:cNvPr id="118" name="Rectangle 117">
          <a:extLst>
            <a:ext uri="{FF2B5EF4-FFF2-40B4-BE49-F238E27FC236}">
              <a16:creationId xmlns:a16="http://schemas.microsoft.com/office/drawing/2014/main" id="{8256CF61-577E-4388-AEE3-F55133A52214}"/>
            </a:ext>
          </a:extLst>
        </xdr:cNvPr>
        <xdr:cNvSpPr/>
      </xdr:nvSpPr>
      <xdr:spPr>
        <a:xfrm>
          <a:off x="16288518" y="5169145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455980</xdr:colOff>
      <xdr:row>23</xdr:row>
      <xdr:rowOff>207247</xdr:rowOff>
    </xdr:from>
    <xdr:to>
      <xdr:col>25</xdr:col>
      <xdr:colOff>526</xdr:colOff>
      <xdr:row>24</xdr:row>
      <xdr:rowOff>207247</xdr:rowOff>
    </xdr:to>
    <xdr:sp macro="" textlink="">
      <xdr:nvSpPr>
        <xdr:cNvPr id="119" name="Rectangle 118">
          <a:extLst>
            <a:ext uri="{FF2B5EF4-FFF2-40B4-BE49-F238E27FC236}">
              <a16:creationId xmlns:a16="http://schemas.microsoft.com/office/drawing/2014/main" id="{4E220228-13FE-4DEE-B072-DE2FF65FFF4D}"/>
            </a:ext>
          </a:extLst>
        </xdr:cNvPr>
        <xdr:cNvSpPr/>
      </xdr:nvSpPr>
      <xdr:spPr>
        <a:xfrm>
          <a:off x="16286530" y="538884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456608</xdr:colOff>
      <xdr:row>24</xdr:row>
      <xdr:rowOff>210490</xdr:rowOff>
    </xdr:from>
    <xdr:to>
      <xdr:col>25</xdr:col>
      <xdr:colOff>1154</xdr:colOff>
      <xdr:row>26</xdr:row>
      <xdr:rowOff>5232</xdr:rowOff>
    </xdr:to>
    <xdr:sp macro="" textlink="">
      <xdr:nvSpPr>
        <xdr:cNvPr id="120" name="Rectangle 119">
          <a:extLst>
            <a:ext uri="{FF2B5EF4-FFF2-40B4-BE49-F238E27FC236}">
              <a16:creationId xmlns:a16="http://schemas.microsoft.com/office/drawing/2014/main" id="{11F2E4E5-BDB8-4851-BA22-9E93EB6C574F}"/>
            </a:ext>
          </a:extLst>
        </xdr:cNvPr>
        <xdr:cNvSpPr/>
      </xdr:nvSpPr>
      <xdr:spPr>
        <a:xfrm>
          <a:off x="16287158" y="5611165"/>
          <a:ext cx="430371" cy="232892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 editAs="oneCell">
    <xdr:from>
      <xdr:col>24</xdr:col>
      <xdr:colOff>558044</xdr:colOff>
      <xdr:row>9</xdr:row>
      <xdr:rowOff>9687</xdr:rowOff>
    </xdr:from>
    <xdr:to>
      <xdr:col>24</xdr:col>
      <xdr:colOff>768598</xdr:colOff>
      <xdr:row>10</xdr:row>
      <xdr:rowOff>812</xdr:rowOff>
    </xdr:to>
    <xdr:pic>
      <xdr:nvPicPr>
        <xdr:cNvPr id="121" name="Graphique 120" descr="Ligne fléchée : pivoter à gauche">
          <a:extLst>
            <a:ext uri="{FF2B5EF4-FFF2-40B4-BE49-F238E27FC236}">
              <a16:creationId xmlns:a16="http://schemas.microsoft.com/office/drawing/2014/main" id="{709F449B-039D-4E4B-9376-FCB280EF17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8594" y="2124237"/>
          <a:ext cx="210554" cy="210200"/>
        </a:xfrm>
        <a:prstGeom prst="rect">
          <a:avLst/>
        </a:prstGeom>
      </xdr:spPr>
    </xdr:pic>
    <xdr:clientData/>
  </xdr:twoCellAnchor>
  <xdr:twoCellAnchor editAs="oneCell">
    <xdr:from>
      <xdr:col>24</xdr:col>
      <xdr:colOff>555386</xdr:colOff>
      <xdr:row>10</xdr:row>
      <xdr:rowOff>18104</xdr:rowOff>
    </xdr:from>
    <xdr:to>
      <xdr:col>24</xdr:col>
      <xdr:colOff>765940</xdr:colOff>
      <xdr:row>11</xdr:row>
      <xdr:rowOff>8078</xdr:rowOff>
    </xdr:to>
    <xdr:pic>
      <xdr:nvPicPr>
        <xdr:cNvPr id="122" name="Graphique 121" descr="Ligne fléchée : pivoter à gauche">
          <a:extLst>
            <a:ext uri="{FF2B5EF4-FFF2-40B4-BE49-F238E27FC236}">
              <a16:creationId xmlns:a16="http://schemas.microsoft.com/office/drawing/2014/main" id="{53CA04D2-24A3-4444-A616-CB7DBF8AF1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5936" y="235172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541653</xdr:colOff>
      <xdr:row>11</xdr:row>
      <xdr:rowOff>19832</xdr:rowOff>
    </xdr:from>
    <xdr:to>
      <xdr:col>24</xdr:col>
      <xdr:colOff>747605</xdr:colOff>
      <xdr:row>12</xdr:row>
      <xdr:rowOff>9807</xdr:rowOff>
    </xdr:to>
    <xdr:pic>
      <xdr:nvPicPr>
        <xdr:cNvPr id="123" name="Graphique 122" descr="Ligne fléchée : pivoter à gauche">
          <a:extLst>
            <a:ext uri="{FF2B5EF4-FFF2-40B4-BE49-F238E27FC236}">
              <a16:creationId xmlns:a16="http://schemas.microsoft.com/office/drawing/2014/main" id="{29C4123E-37AE-4C4B-94D5-F4EDA43E7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2203" y="2572532"/>
          <a:ext cx="205952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534393</xdr:colOff>
      <xdr:row>12</xdr:row>
      <xdr:rowOff>27099</xdr:rowOff>
    </xdr:from>
    <xdr:to>
      <xdr:col>24</xdr:col>
      <xdr:colOff>744947</xdr:colOff>
      <xdr:row>13</xdr:row>
      <xdr:rowOff>17074</xdr:rowOff>
    </xdr:to>
    <xdr:pic macro="[0]!REPORT02">
      <xdr:nvPicPr>
        <xdr:cNvPr id="124" name="Graphique 123" descr="Ligne fléchée : pivoter à gauche">
          <a:extLst>
            <a:ext uri="{FF2B5EF4-FFF2-40B4-BE49-F238E27FC236}">
              <a16:creationId xmlns:a16="http://schemas.microsoft.com/office/drawing/2014/main" id="{76D1D81F-1662-4135-BDCB-BA986F07B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64943" y="2798874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548348</xdr:colOff>
      <xdr:row>13</xdr:row>
      <xdr:rowOff>18903</xdr:rowOff>
    </xdr:from>
    <xdr:to>
      <xdr:col>24</xdr:col>
      <xdr:colOff>757536</xdr:colOff>
      <xdr:row>14</xdr:row>
      <xdr:rowOff>8878</xdr:rowOff>
    </xdr:to>
    <xdr:pic>
      <xdr:nvPicPr>
        <xdr:cNvPr id="125" name="Graphique 124" descr="Ligne fléchée : pivoter à gauche">
          <a:extLst>
            <a:ext uri="{FF2B5EF4-FFF2-40B4-BE49-F238E27FC236}">
              <a16:creationId xmlns:a16="http://schemas.microsoft.com/office/drawing/2014/main" id="{B2BFE844-41F0-495F-897B-4BC9C029D6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8898" y="3009753"/>
          <a:ext cx="209188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549861</xdr:colOff>
      <xdr:row>14</xdr:row>
      <xdr:rowOff>20632</xdr:rowOff>
    </xdr:from>
    <xdr:to>
      <xdr:col>24</xdr:col>
      <xdr:colOff>760415</xdr:colOff>
      <xdr:row>15</xdr:row>
      <xdr:rowOff>10607</xdr:rowOff>
    </xdr:to>
    <xdr:pic>
      <xdr:nvPicPr>
        <xdr:cNvPr id="126" name="Graphique 125" descr="Ligne fléchée : pivoter à gauche">
          <a:extLst>
            <a:ext uri="{FF2B5EF4-FFF2-40B4-BE49-F238E27FC236}">
              <a16:creationId xmlns:a16="http://schemas.microsoft.com/office/drawing/2014/main" id="{6B95E14A-702F-47AD-BEBE-885BD49BDC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0411" y="3230557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541666</xdr:colOff>
      <xdr:row>15</xdr:row>
      <xdr:rowOff>27899</xdr:rowOff>
    </xdr:from>
    <xdr:to>
      <xdr:col>24</xdr:col>
      <xdr:colOff>752220</xdr:colOff>
      <xdr:row>16</xdr:row>
      <xdr:rowOff>17873</xdr:rowOff>
    </xdr:to>
    <xdr:pic macro="[0]!REPORT07">
      <xdr:nvPicPr>
        <xdr:cNvPr id="127" name="Graphique 126" descr="Ligne fléchée : pivoter à gauche">
          <a:extLst>
            <a:ext uri="{FF2B5EF4-FFF2-40B4-BE49-F238E27FC236}">
              <a16:creationId xmlns:a16="http://schemas.microsoft.com/office/drawing/2014/main" id="{2E678338-3349-451D-8305-26320E71AB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2216" y="345689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555621</xdr:colOff>
      <xdr:row>16</xdr:row>
      <xdr:rowOff>25241</xdr:rowOff>
    </xdr:from>
    <xdr:to>
      <xdr:col>24</xdr:col>
      <xdr:colOff>766175</xdr:colOff>
      <xdr:row>17</xdr:row>
      <xdr:rowOff>15216</xdr:rowOff>
    </xdr:to>
    <xdr:pic>
      <xdr:nvPicPr>
        <xdr:cNvPr id="128" name="Graphique 127" descr="Ligne fléchée : pivoter à gauche">
          <a:extLst>
            <a:ext uri="{FF2B5EF4-FFF2-40B4-BE49-F238E27FC236}">
              <a16:creationId xmlns:a16="http://schemas.microsoft.com/office/drawing/2014/main" id="{7F65ABE6-1D7C-4122-9F03-BEFDF310F4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6171" y="367331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547425</xdr:colOff>
      <xdr:row>17</xdr:row>
      <xdr:rowOff>28121</xdr:rowOff>
    </xdr:from>
    <xdr:to>
      <xdr:col>24</xdr:col>
      <xdr:colOff>757979</xdr:colOff>
      <xdr:row>18</xdr:row>
      <xdr:rowOff>18095</xdr:rowOff>
    </xdr:to>
    <xdr:pic>
      <xdr:nvPicPr>
        <xdr:cNvPr id="129" name="Graphique 128" descr="Ligne fléchée : pivoter à gauche">
          <a:extLst>
            <a:ext uri="{FF2B5EF4-FFF2-40B4-BE49-F238E27FC236}">
              <a16:creationId xmlns:a16="http://schemas.microsoft.com/office/drawing/2014/main" id="{32824433-8487-487F-9D63-06A3BF6F58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7975" y="3895271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539229</xdr:colOff>
      <xdr:row>18</xdr:row>
      <xdr:rowOff>25463</xdr:rowOff>
    </xdr:from>
    <xdr:to>
      <xdr:col>24</xdr:col>
      <xdr:colOff>749783</xdr:colOff>
      <xdr:row>19</xdr:row>
      <xdr:rowOff>15437</xdr:rowOff>
    </xdr:to>
    <xdr:pic>
      <xdr:nvPicPr>
        <xdr:cNvPr id="130" name="Graphique 129" descr="Ligne fléchée : pivoter à gauche">
          <a:extLst>
            <a:ext uri="{FF2B5EF4-FFF2-40B4-BE49-F238E27FC236}">
              <a16:creationId xmlns:a16="http://schemas.microsoft.com/office/drawing/2014/main" id="{CD986963-B819-4972-BAC0-87577C0BFE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69779" y="411168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558723</xdr:colOff>
      <xdr:row>19</xdr:row>
      <xdr:rowOff>33879</xdr:rowOff>
    </xdr:from>
    <xdr:to>
      <xdr:col>24</xdr:col>
      <xdr:colOff>769277</xdr:colOff>
      <xdr:row>20</xdr:row>
      <xdr:rowOff>23854</xdr:rowOff>
    </xdr:to>
    <xdr:pic>
      <xdr:nvPicPr>
        <xdr:cNvPr id="131" name="Graphique 130" descr="Ligne fléchée : pivoter à gauche">
          <a:extLst>
            <a:ext uri="{FF2B5EF4-FFF2-40B4-BE49-F238E27FC236}">
              <a16:creationId xmlns:a16="http://schemas.microsoft.com/office/drawing/2014/main" id="{25248BAD-1A35-458F-8D93-A79A0C7C46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9273" y="4339179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544989</xdr:colOff>
      <xdr:row>20</xdr:row>
      <xdr:rowOff>3533</xdr:rowOff>
    </xdr:from>
    <xdr:to>
      <xdr:col>24</xdr:col>
      <xdr:colOff>755543</xdr:colOff>
      <xdr:row>20</xdr:row>
      <xdr:rowOff>205494</xdr:rowOff>
    </xdr:to>
    <xdr:pic>
      <xdr:nvPicPr>
        <xdr:cNvPr id="132" name="Graphique 131" descr="Ligne fléchée : pivoter à gauche">
          <a:extLst>
            <a:ext uri="{FF2B5EF4-FFF2-40B4-BE49-F238E27FC236}">
              <a16:creationId xmlns:a16="http://schemas.microsoft.com/office/drawing/2014/main" id="{B512F284-FBD7-4F0C-B964-DA00AA2233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5539" y="4527908"/>
          <a:ext cx="210554" cy="211486"/>
        </a:xfrm>
        <a:prstGeom prst="rect">
          <a:avLst/>
        </a:prstGeom>
      </xdr:spPr>
    </xdr:pic>
    <xdr:clientData/>
  </xdr:twoCellAnchor>
  <xdr:twoCellAnchor editAs="oneCell">
    <xdr:from>
      <xdr:col>24</xdr:col>
      <xdr:colOff>542331</xdr:colOff>
      <xdr:row>20</xdr:row>
      <xdr:rowOff>216848</xdr:rowOff>
    </xdr:from>
    <xdr:to>
      <xdr:col>24</xdr:col>
      <xdr:colOff>752885</xdr:colOff>
      <xdr:row>21</xdr:row>
      <xdr:rowOff>206822</xdr:rowOff>
    </xdr:to>
    <xdr:pic>
      <xdr:nvPicPr>
        <xdr:cNvPr id="133" name="Graphique 132" descr="Ligne fléchée : pivoter à gauche">
          <a:extLst>
            <a:ext uri="{FF2B5EF4-FFF2-40B4-BE49-F238E27FC236}">
              <a16:creationId xmlns:a16="http://schemas.microsoft.com/office/drawing/2014/main" id="{3CCAED06-AABB-4CDF-971E-9292A307CE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2881" y="4741223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534135</xdr:colOff>
      <xdr:row>21</xdr:row>
      <xdr:rowOff>186502</xdr:rowOff>
    </xdr:from>
    <xdr:to>
      <xdr:col>24</xdr:col>
      <xdr:colOff>744689</xdr:colOff>
      <xdr:row>22</xdr:row>
      <xdr:rowOff>176476</xdr:rowOff>
    </xdr:to>
    <xdr:pic>
      <xdr:nvPicPr>
        <xdr:cNvPr id="134" name="Graphique 133" descr="Ligne fléchée : pivoter à gauche">
          <a:extLst>
            <a:ext uri="{FF2B5EF4-FFF2-40B4-BE49-F238E27FC236}">
              <a16:creationId xmlns:a16="http://schemas.microsoft.com/office/drawing/2014/main" id="{1748A579-2107-4652-B87D-422781F3F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64685" y="4929952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542552</xdr:colOff>
      <xdr:row>22</xdr:row>
      <xdr:rowOff>200456</xdr:rowOff>
    </xdr:from>
    <xdr:to>
      <xdr:col>24</xdr:col>
      <xdr:colOff>753106</xdr:colOff>
      <xdr:row>23</xdr:row>
      <xdr:rowOff>190431</xdr:rowOff>
    </xdr:to>
    <xdr:pic>
      <xdr:nvPicPr>
        <xdr:cNvPr id="135" name="Graphique 134" descr="Ligne fléchée : pivoter à gauche">
          <a:extLst>
            <a:ext uri="{FF2B5EF4-FFF2-40B4-BE49-F238E27FC236}">
              <a16:creationId xmlns:a16="http://schemas.microsoft.com/office/drawing/2014/main" id="{D72A7AE8-EC68-4BE5-B364-94B657F1D1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3102" y="5162981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528819</xdr:colOff>
      <xdr:row>23</xdr:row>
      <xdr:rowOff>197798</xdr:rowOff>
    </xdr:from>
    <xdr:to>
      <xdr:col>24</xdr:col>
      <xdr:colOff>739373</xdr:colOff>
      <xdr:row>24</xdr:row>
      <xdr:rowOff>187772</xdr:rowOff>
    </xdr:to>
    <xdr:pic>
      <xdr:nvPicPr>
        <xdr:cNvPr id="136" name="Graphique 135" descr="Ligne fléchée : pivoter à gauche">
          <a:extLst>
            <a:ext uri="{FF2B5EF4-FFF2-40B4-BE49-F238E27FC236}">
              <a16:creationId xmlns:a16="http://schemas.microsoft.com/office/drawing/2014/main" id="{A3A2D43D-428B-42C6-9B7E-41A8BA945C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59369" y="537939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542774</xdr:colOff>
      <xdr:row>24</xdr:row>
      <xdr:rowOff>217291</xdr:rowOff>
    </xdr:from>
    <xdr:to>
      <xdr:col>24</xdr:col>
      <xdr:colOff>753328</xdr:colOff>
      <xdr:row>25</xdr:row>
      <xdr:rowOff>207266</xdr:rowOff>
    </xdr:to>
    <xdr:pic>
      <xdr:nvPicPr>
        <xdr:cNvPr id="137" name="Graphique 136" descr="Ligne fléchée : pivoter à gauche">
          <a:extLst>
            <a:ext uri="{FF2B5EF4-FFF2-40B4-BE49-F238E27FC236}">
              <a16:creationId xmlns:a16="http://schemas.microsoft.com/office/drawing/2014/main" id="{D1A901FD-4A46-4668-9358-259CA31FFF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3324" y="561796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547040</xdr:colOff>
      <xdr:row>8</xdr:row>
      <xdr:rowOff>14074</xdr:rowOff>
    </xdr:from>
    <xdr:to>
      <xdr:col>24</xdr:col>
      <xdr:colOff>757594</xdr:colOff>
      <xdr:row>9</xdr:row>
      <xdr:rowOff>5200</xdr:rowOff>
    </xdr:to>
    <xdr:pic macro="[0]!REPORT01">
      <xdr:nvPicPr>
        <xdr:cNvPr id="138" name="Graphique 137" descr="Ligne fléchée : pivoter à gauche">
          <a:extLst>
            <a:ext uri="{FF2B5EF4-FFF2-40B4-BE49-F238E27FC236}">
              <a16:creationId xmlns:a16="http://schemas.microsoft.com/office/drawing/2014/main" id="{2FA79A0E-C24F-470A-ABF2-70DBA33BA1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7590" y="1909549"/>
          <a:ext cx="210554" cy="210201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1C9A07A-539F-42E0-B570-CD38F4FC4644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1DD4693-4C64-423B-B8E5-AC924E0E4255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EE36A5C1-2286-40DF-B004-75153BE2A179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6779F4F4-2A2C-41F3-9656-65A1B747768A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7791B0EF-BB83-4943-AF44-F49F0BF54445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7" name="Rectangle : avec coins supérieurs arrondis 6">
          <a:extLst>
            <a:ext uri="{FF2B5EF4-FFF2-40B4-BE49-F238E27FC236}">
              <a16:creationId xmlns:a16="http://schemas.microsoft.com/office/drawing/2014/main" id="{C29B360F-87FD-42D7-9A42-0B2F99738B83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47</xdr:row>
      <xdr:rowOff>129802</xdr:rowOff>
    </xdr:from>
    <xdr:to>
      <xdr:col>2</xdr:col>
      <xdr:colOff>160814</xdr:colOff>
      <xdr:row>55</xdr:row>
      <xdr:rowOff>142171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F01A414D-7FD3-40F3-9A90-DF524F0579D5}"/>
            </a:ext>
          </a:extLst>
        </xdr:cNvPr>
        <xdr:cNvSpPr txBox="1"/>
      </xdr:nvSpPr>
      <xdr:spPr>
        <a:xfrm rot="16200000">
          <a:off x="-154872" y="1145651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28022</xdr:colOff>
      <xdr:row>36</xdr:row>
      <xdr:rowOff>182671</xdr:rowOff>
    </xdr:from>
    <xdr:to>
      <xdr:col>2</xdr:col>
      <xdr:colOff>151725</xdr:colOff>
      <xdr:row>47</xdr:row>
      <xdr:rowOff>68122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2FBAF2C2-F249-466C-9262-9D254946F90A}"/>
            </a:ext>
          </a:extLst>
        </xdr:cNvPr>
        <xdr:cNvSpPr txBox="1"/>
      </xdr:nvSpPr>
      <xdr:spPr>
        <a:xfrm rot="16200000">
          <a:off x="-510077" y="928374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EFEAB1E4-617D-4864-84B8-8E1200E200DB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9DEAEA90-F0F6-48DB-B952-C1BC394C1736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15A5848A-FE3E-4432-928B-BC6A482EDEBD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6EC1C5E8-A472-4920-9B7C-4DFD4AAD3B4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14" name="ZoneTexte 13">
          <a:extLst>
            <a:ext uri="{FF2B5EF4-FFF2-40B4-BE49-F238E27FC236}">
              <a16:creationId xmlns:a16="http://schemas.microsoft.com/office/drawing/2014/main" id="{ABBDF699-F810-4737-992C-504CD13DFDD2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26</xdr:row>
      <xdr:rowOff>15251</xdr:rowOff>
    </xdr:from>
    <xdr:to>
      <xdr:col>2</xdr:col>
      <xdr:colOff>111332</xdr:colOff>
      <xdr:row>34</xdr:row>
      <xdr:rowOff>88624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3950C2F5-B043-433B-8E06-6940989D4DE0}"/>
            </a:ext>
          </a:extLst>
        </xdr:cNvPr>
        <xdr:cNvSpPr txBox="1"/>
      </xdr:nvSpPr>
      <xdr:spPr>
        <a:xfrm rot="16200000">
          <a:off x="-191560" y="665325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0AF03057-ED4C-4ECA-8118-8398C62243B8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27E65897-8B07-4806-BAE8-AFE5236DEBA2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EB81B445-61D8-4824-B9CB-72F9DEFCD0EB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5CBAE9DA-9407-4F4A-8A0A-9E8CA5B8E86A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8F9006EA-CAC5-4BC7-BCD7-74C0AEF01694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C63E7A52-B735-4EE3-A1AD-C07DDED7C5BA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1CF0282B-100E-4D52-B89A-0169761297F3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700E632C-6AC2-4F57-AF30-27ADBA2C603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77CF1060-351C-4364-BAE1-79217C3A5DB1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CF3C8317-E081-4CC6-85D5-EF4B634486A5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4042324D-E6C4-40A9-8D44-246842BDE146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3A978A17-F671-44EB-B1B4-55A64753C716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D660F15C-4ED5-4478-8CD2-1ADC46C65494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4262DBED-F50A-4BE0-8ED5-3AF9401E779A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712282AE-4FEE-4439-A143-BB84994FEEC5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0C114BDC-67E3-4F33-A664-A0614C8C3846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24C930B0-922E-4533-9BAF-B742513FB65B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D5B6179E-D1DC-4652-8D9B-3B3D3D48244D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34" name="Rectangle : avec coins supérieurs arrondis 33">
          <a:extLst>
            <a:ext uri="{FF2B5EF4-FFF2-40B4-BE49-F238E27FC236}">
              <a16:creationId xmlns:a16="http://schemas.microsoft.com/office/drawing/2014/main" id="{B8DBBB98-DC82-4B8C-B49F-1833E4612143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5" name="Rectangle : avec coins supérieurs arrondis 34">
          <a:extLst>
            <a:ext uri="{FF2B5EF4-FFF2-40B4-BE49-F238E27FC236}">
              <a16:creationId xmlns:a16="http://schemas.microsoft.com/office/drawing/2014/main" id="{9E647BD9-EF58-407A-ACBD-742ECEFA0F1D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6" name="Rectangle : avec coins supérieurs arrondis 35">
          <a:extLst>
            <a:ext uri="{FF2B5EF4-FFF2-40B4-BE49-F238E27FC236}">
              <a16:creationId xmlns:a16="http://schemas.microsoft.com/office/drawing/2014/main" id="{E04D5850-BC20-4CB1-BE7E-370D2E03D4DA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7" name="Rectangle : avec coins supérieurs arrondis 36">
          <a:extLst>
            <a:ext uri="{FF2B5EF4-FFF2-40B4-BE49-F238E27FC236}">
              <a16:creationId xmlns:a16="http://schemas.microsoft.com/office/drawing/2014/main" id="{A04259B2-4DD9-49D1-8D63-8A82F9D5F264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8" name="Rectangle : avec coins supérieurs arrondis 37">
          <a:extLst>
            <a:ext uri="{FF2B5EF4-FFF2-40B4-BE49-F238E27FC236}">
              <a16:creationId xmlns:a16="http://schemas.microsoft.com/office/drawing/2014/main" id="{B4E97A9C-2E28-4327-9E9D-4BAA8BB645CD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9" name="Rectangle : avec coins supérieurs arrondis 38">
          <a:extLst>
            <a:ext uri="{FF2B5EF4-FFF2-40B4-BE49-F238E27FC236}">
              <a16:creationId xmlns:a16="http://schemas.microsoft.com/office/drawing/2014/main" id="{672DC16B-FE85-4A1A-9E80-E7040CC2A2B8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08AE1F57-727E-489C-B472-EA6EB4C2A5AF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D95E8C6E-3740-40FC-A409-AB0CA81A6C1C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1B978BC3-AAC4-4CD5-BDFF-3EB0202F18DF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34620AAB-E805-4335-B52F-2FB24705EA31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id="{D139A0E0-E648-414D-8D78-90A2A4ABA439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id="{7F0B8E72-8A9E-420C-954C-34A683D89D4C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id="{25C67A6D-31A3-417E-B1C0-EDA26018947A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id="{3DF8F167-1F87-41B6-84C6-26E9E63ED723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id="{A1DC3B47-BAA7-4304-9C2C-EC06A46C677A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id="{EE9F8610-94FD-4432-AD55-B954C88085B8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id="{B61F1934-AF28-4C0A-B9B5-AAC011E53B0D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24</xdr:row>
      <xdr:rowOff>1819</xdr:rowOff>
    </xdr:from>
    <xdr:to>
      <xdr:col>24</xdr:col>
      <xdr:colOff>449406</xdr:colOff>
      <xdr:row>25</xdr:row>
      <xdr:rowOff>1821</xdr:rowOff>
    </xdr:to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id="{8BD57280-186A-4273-82A3-52FFF0BA189A}"/>
            </a:ext>
          </a:extLst>
        </xdr:cNvPr>
        <xdr:cNvSpPr/>
      </xdr:nvSpPr>
      <xdr:spPr>
        <a:xfrm>
          <a:off x="15847729" y="5402494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25</xdr:row>
      <xdr:rowOff>4002</xdr:rowOff>
    </xdr:from>
    <xdr:to>
      <xdr:col>24</xdr:col>
      <xdr:colOff>448288</xdr:colOff>
      <xdr:row>26</xdr:row>
      <xdr:rowOff>4003</xdr:rowOff>
    </xdr:to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id="{4B4A95BD-E184-4267-8D82-CE62E3BEDA2E}"/>
            </a:ext>
          </a:extLst>
        </xdr:cNvPr>
        <xdr:cNvSpPr/>
      </xdr:nvSpPr>
      <xdr:spPr>
        <a:xfrm>
          <a:off x="15846611" y="562375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[0]!MACROFEVRIERSUPP01" textlink="">
      <xdr:nvSpPr>
        <xdr:cNvPr id="53" name="Rectangle 52">
          <a:extLst>
            <a:ext uri="{FF2B5EF4-FFF2-40B4-BE49-F238E27FC236}">
              <a16:creationId xmlns:a16="http://schemas.microsoft.com/office/drawing/2014/main" id="{5A0CDA3C-26EE-4E8D-A2E0-CE1F469545EF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id="{C8C2EFA6-D573-4140-B879-F5AA566D680D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id="{83FD2674-1674-48C9-BF41-556BF36AE200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56" name="Rectangle 55">
          <a:extLst>
            <a:ext uri="{FF2B5EF4-FFF2-40B4-BE49-F238E27FC236}">
              <a16:creationId xmlns:a16="http://schemas.microsoft.com/office/drawing/2014/main" id="{EAAF550C-8E22-4AA5-8214-87FD3E60A1BA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57" name="Rectangle 56">
          <a:extLst>
            <a:ext uri="{FF2B5EF4-FFF2-40B4-BE49-F238E27FC236}">
              <a16:creationId xmlns:a16="http://schemas.microsoft.com/office/drawing/2014/main" id="{136D3158-C665-416A-8FE6-CAD2A9950CEE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58" name="Rectangle : avec coins supérieurs arrondis 5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FFD9E00-AED7-4E5B-A2B2-600835CBCE0E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47</xdr:row>
      <xdr:rowOff>129802</xdr:rowOff>
    </xdr:from>
    <xdr:to>
      <xdr:col>2</xdr:col>
      <xdr:colOff>160814</xdr:colOff>
      <xdr:row>55</xdr:row>
      <xdr:rowOff>142171</xdr:rowOff>
    </xdr:to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5B0CD5B7-4FF6-495F-896A-E6C9B47A146B}"/>
            </a:ext>
          </a:extLst>
        </xdr:cNvPr>
        <xdr:cNvSpPr txBox="1"/>
      </xdr:nvSpPr>
      <xdr:spPr>
        <a:xfrm rot="16200000">
          <a:off x="-154872" y="1145651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28022</xdr:colOff>
      <xdr:row>36</xdr:row>
      <xdr:rowOff>182671</xdr:rowOff>
    </xdr:from>
    <xdr:to>
      <xdr:col>2</xdr:col>
      <xdr:colOff>151725</xdr:colOff>
      <xdr:row>47</xdr:row>
      <xdr:rowOff>68122</xdr:rowOff>
    </xdr:to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09FD1281-5D65-459F-82E9-2F22C2D22B64}"/>
            </a:ext>
          </a:extLst>
        </xdr:cNvPr>
        <xdr:cNvSpPr txBox="1"/>
      </xdr:nvSpPr>
      <xdr:spPr>
        <a:xfrm rot="16200000">
          <a:off x="-510077" y="928374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43C99F23-C4EA-4D33-BE35-69BCA6C16A9A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2" name="Rectangle 61">
          <a:extLst>
            <a:ext uri="{FF2B5EF4-FFF2-40B4-BE49-F238E27FC236}">
              <a16:creationId xmlns:a16="http://schemas.microsoft.com/office/drawing/2014/main" id="{BB05FF8F-E1B4-4BAC-B3BB-19F161E9C218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3" name="Rectangle 62">
          <a:extLst>
            <a:ext uri="{FF2B5EF4-FFF2-40B4-BE49-F238E27FC236}">
              <a16:creationId xmlns:a16="http://schemas.microsoft.com/office/drawing/2014/main" id="{740620D0-B0CF-499F-9096-BF355928C939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4" name="Rectangle 63">
          <a:extLst>
            <a:ext uri="{FF2B5EF4-FFF2-40B4-BE49-F238E27FC236}">
              <a16:creationId xmlns:a16="http://schemas.microsoft.com/office/drawing/2014/main" id="{D3AD3E26-389A-41FB-A4F2-6D2EFDE13F9F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65" name="ZoneTexte 64">
          <a:extLst>
            <a:ext uri="{FF2B5EF4-FFF2-40B4-BE49-F238E27FC236}">
              <a16:creationId xmlns:a16="http://schemas.microsoft.com/office/drawing/2014/main" id="{F68ED421-3ABB-4291-B3F9-B2FE210E8CBD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</a:t>
          </a:r>
        </a:p>
      </xdr:txBody>
    </xdr:sp>
    <xdr:clientData/>
  </xdr:twoCellAnchor>
  <xdr:twoCellAnchor>
    <xdr:from>
      <xdr:col>1</xdr:col>
      <xdr:colOff>74221</xdr:colOff>
      <xdr:row>26</xdr:row>
      <xdr:rowOff>15251</xdr:rowOff>
    </xdr:from>
    <xdr:to>
      <xdr:col>2</xdr:col>
      <xdr:colOff>111332</xdr:colOff>
      <xdr:row>34</xdr:row>
      <xdr:rowOff>88624</xdr:rowOff>
    </xdr:to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9DDDD254-B448-4A53-AAA0-C667A465075E}"/>
            </a:ext>
          </a:extLst>
        </xdr:cNvPr>
        <xdr:cNvSpPr txBox="1"/>
      </xdr:nvSpPr>
      <xdr:spPr>
        <a:xfrm rot="16200000">
          <a:off x="-191560" y="665325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7" name="Rectangle 66">
          <a:extLst>
            <a:ext uri="{FF2B5EF4-FFF2-40B4-BE49-F238E27FC236}">
              <a16:creationId xmlns:a16="http://schemas.microsoft.com/office/drawing/2014/main" id="{A5EF5A9B-6225-41E6-9FE2-1FBA57F2F9C6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8" name="Rectangle 67">
          <a:extLst>
            <a:ext uri="{FF2B5EF4-FFF2-40B4-BE49-F238E27FC236}">
              <a16:creationId xmlns:a16="http://schemas.microsoft.com/office/drawing/2014/main" id="{75FD99D8-E03C-4E71-BC95-313E7A96C7A3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9" name="Rectangle 68">
          <a:extLst>
            <a:ext uri="{FF2B5EF4-FFF2-40B4-BE49-F238E27FC236}">
              <a16:creationId xmlns:a16="http://schemas.microsoft.com/office/drawing/2014/main" id="{2908DB02-A005-4111-A99A-764000F59AE6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0" name="Rectangle 69">
          <a:extLst>
            <a:ext uri="{FF2B5EF4-FFF2-40B4-BE49-F238E27FC236}">
              <a16:creationId xmlns:a16="http://schemas.microsoft.com/office/drawing/2014/main" id="{302C740E-B81C-403A-814A-DBEB7141B942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1" name="Rectangle 70">
          <a:extLst>
            <a:ext uri="{FF2B5EF4-FFF2-40B4-BE49-F238E27FC236}">
              <a16:creationId xmlns:a16="http://schemas.microsoft.com/office/drawing/2014/main" id="{7A5F851B-F3BC-4280-8DF6-E71D7A2B1BDB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id="{0D4F5371-CF92-4C85-B7AA-21FBB8B52B1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3" name="Rectangle 72">
          <a:extLst>
            <a:ext uri="{FF2B5EF4-FFF2-40B4-BE49-F238E27FC236}">
              <a16:creationId xmlns:a16="http://schemas.microsoft.com/office/drawing/2014/main" id="{05A85B8F-28DB-450D-BA81-56FD52C5C210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4" name="Rectangle 73">
          <a:extLst>
            <a:ext uri="{FF2B5EF4-FFF2-40B4-BE49-F238E27FC236}">
              <a16:creationId xmlns:a16="http://schemas.microsoft.com/office/drawing/2014/main" id="{1498FDE7-F88B-49C9-89B7-512F28CCDDB0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5" name="Rectangle 74">
          <a:extLst>
            <a:ext uri="{FF2B5EF4-FFF2-40B4-BE49-F238E27FC236}">
              <a16:creationId xmlns:a16="http://schemas.microsoft.com/office/drawing/2014/main" id="{3C85A94C-C985-4303-8FBA-6B0743BA26E0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6" name="Rectangle 75">
          <a:extLst>
            <a:ext uri="{FF2B5EF4-FFF2-40B4-BE49-F238E27FC236}">
              <a16:creationId xmlns:a16="http://schemas.microsoft.com/office/drawing/2014/main" id="{C49FF355-EACB-4AB6-9670-15BE4AF2BAF8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0EABE9B1-7433-4641-B6F4-F221A184D186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8" name="Rectangle 77">
          <a:extLst>
            <a:ext uri="{FF2B5EF4-FFF2-40B4-BE49-F238E27FC236}">
              <a16:creationId xmlns:a16="http://schemas.microsoft.com/office/drawing/2014/main" id="{6CAD730A-A7A9-4D19-A21E-B57BDE943491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9" name="Rectangle 78">
          <a:extLst>
            <a:ext uri="{FF2B5EF4-FFF2-40B4-BE49-F238E27FC236}">
              <a16:creationId xmlns:a16="http://schemas.microsoft.com/office/drawing/2014/main" id="{0E402D57-9D09-4541-A389-49BEE2AE8DB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80" name="Rectangle : avec coins supérieurs arrondis 7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DCB43E7-6A1B-4B38-9D68-964FCDF86DE5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81" name="Rectangle : avec coins supérieurs arrondis 8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D56E72B-3280-4DBA-88E5-A672C8675C93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82" name="Rectangle : avec coins supérieurs arrondis 8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F447B238-0191-4959-8A3F-A6846C0091A8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83" name="Rectangle : avec coins supérieurs arrondis 82">
          <a:extLst>
            <a:ext uri="{FF2B5EF4-FFF2-40B4-BE49-F238E27FC236}">
              <a16:creationId xmlns:a16="http://schemas.microsoft.com/office/drawing/2014/main" id="{A6D210D1-30FF-4930-92A7-94FA5933D36A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84" name="Rectangle : avec coins supérieurs arrondis 83">
          <a:extLst>
            <a:ext uri="{FF2B5EF4-FFF2-40B4-BE49-F238E27FC236}">
              <a16:creationId xmlns:a16="http://schemas.microsoft.com/office/drawing/2014/main" id="{9C6C4EB5-9578-4C97-A660-887343B33F37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85" name="Rectangle : avec coins supérieurs arrondis 84">
          <a:extLst>
            <a:ext uri="{FF2B5EF4-FFF2-40B4-BE49-F238E27FC236}">
              <a16:creationId xmlns:a16="http://schemas.microsoft.com/office/drawing/2014/main" id="{24BBCD80-E32B-42C7-9E27-9C3E349E065B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86" name="Rectangle : avec coins supérieurs arrondis 85">
          <a:extLst>
            <a:ext uri="{FF2B5EF4-FFF2-40B4-BE49-F238E27FC236}">
              <a16:creationId xmlns:a16="http://schemas.microsoft.com/office/drawing/2014/main" id="{3CBD2E93-7015-4004-BB32-9249BFF66D27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87" name="Rectangle : avec coins supérieurs arrondis 86">
          <a:extLst>
            <a:ext uri="{FF2B5EF4-FFF2-40B4-BE49-F238E27FC236}">
              <a16:creationId xmlns:a16="http://schemas.microsoft.com/office/drawing/2014/main" id="{B815B9D7-9A82-4AB5-8231-7BC9B48E1CB4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88" name="Rectangle : avec coins supérieurs arrondis 87">
          <a:extLst>
            <a:ext uri="{FF2B5EF4-FFF2-40B4-BE49-F238E27FC236}">
              <a16:creationId xmlns:a16="http://schemas.microsoft.com/office/drawing/2014/main" id="{47A1EBAA-2B53-46F0-B8CE-F58DD246885B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89" name="Rectangle : avec coins supérieurs arrondis 88">
          <a:extLst>
            <a:ext uri="{FF2B5EF4-FFF2-40B4-BE49-F238E27FC236}">
              <a16:creationId xmlns:a16="http://schemas.microsoft.com/office/drawing/2014/main" id="{D6D20943-0F22-49A2-81C7-7F85FEE32D60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90" name="Rectangle 89">
          <a:extLst>
            <a:ext uri="{FF2B5EF4-FFF2-40B4-BE49-F238E27FC236}">
              <a16:creationId xmlns:a16="http://schemas.microsoft.com/office/drawing/2014/main" id="{529DFABF-34CE-4F0F-AF06-E0A49CD416B0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91" name="Rectangle 90">
          <a:extLst>
            <a:ext uri="{FF2B5EF4-FFF2-40B4-BE49-F238E27FC236}">
              <a16:creationId xmlns:a16="http://schemas.microsoft.com/office/drawing/2014/main" id="{0DA9C827-1CCB-47E6-8ACC-670A03BA6813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[0]!REPORT07" textlink="">
      <xdr:nvSpPr>
        <xdr:cNvPr id="92" name="Rectangle 91">
          <a:extLst>
            <a:ext uri="{FF2B5EF4-FFF2-40B4-BE49-F238E27FC236}">
              <a16:creationId xmlns:a16="http://schemas.microsoft.com/office/drawing/2014/main" id="{34AB9B76-BDED-4DEC-A8ED-709B26A769BB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[0]!REPORT07" textlink="">
      <xdr:nvSpPr>
        <xdr:cNvPr id="93" name="Rectangle 92">
          <a:extLst>
            <a:ext uri="{FF2B5EF4-FFF2-40B4-BE49-F238E27FC236}">
              <a16:creationId xmlns:a16="http://schemas.microsoft.com/office/drawing/2014/main" id="{CD19B0DD-3926-48C1-9703-40BFFA842F4C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94" name="Rectangle 93">
          <a:extLst>
            <a:ext uri="{FF2B5EF4-FFF2-40B4-BE49-F238E27FC236}">
              <a16:creationId xmlns:a16="http://schemas.microsoft.com/office/drawing/2014/main" id="{D71357F5-B45F-4662-9B17-01EEED55F3DF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95" name="Rectangle 94">
          <a:extLst>
            <a:ext uri="{FF2B5EF4-FFF2-40B4-BE49-F238E27FC236}">
              <a16:creationId xmlns:a16="http://schemas.microsoft.com/office/drawing/2014/main" id="{8563DDBE-34DA-4566-80A8-03D8FC1B32D2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96" name="Rectangle 95">
          <a:extLst>
            <a:ext uri="{FF2B5EF4-FFF2-40B4-BE49-F238E27FC236}">
              <a16:creationId xmlns:a16="http://schemas.microsoft.com/office/drawing/2014/main" id="{DEA16203-F04B-439C-8573-EC44F8998ABA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97" name="Rectangle 96">
          <a:extLst>
            <a:ext uri="{FF2B5EF4-FFF2-40B4-BE49-F238E27FC236}">
              <a16:creationId xmlns:a16="http://schemas.microsoft.com/office/drawing/2014/main" id="{31598829-F988-4150-A1FF-9AF844ABB3DE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98" name="Rectangle 97">
          <a:extLst>
            <a:ext uri="{FF2B5EF4-FFF2-40B4-BE49-F238E27FC236}">
              <a16:creationId xmlns:a16="http://schemas.microsoft.com/office/drawing/2014/main" id="{910AA6B3-FBC7-4591-8BA1-CFF280CA702C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99" name="Rectangle 98">
          <a:extLst>
            <a:ext uri="{FF2B5EF4-FFF2-40B4-BE49-F238E27FC236}">
              <a16:creationId xmlns:a16="http://schemas.microsoft.com/office/drawing/2014/main" id="{BE3BE15A-8FF1-4423-84D9-580F20832148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100" name="Rectangle 99">
          <a:extLst>
            <a:ext uri="{FF2B5EF4-FFF2-40B4-BE49-F238E27FC236}">
              <a16:creationId xmlns:a16="http://schemas.microsoft.com/office/drawing/2014/main" id="{7F4C0956-A0F3-4A78-BF7E-D3ECE759F880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24</xdr:row>
      <xdr:rowOff>1819</xdr:rowOff>
    </xdr:from>
    <xdr:to>
      <xdr:col>24</xdr:col>
      <xdr:colOff>449406</xdr:colOff>
      <xdr:row>25</xdr:row>
      <xdr:rowOff>1821</xdr:rowOff>
    </xdr:to>
    <xdr:sp macro="" textlink="">
      <xdr:nvSpPr>
        <xdr:cNvPr id="101" name="Rectangle 100">
          <a:extLst>
            <a:ext uri="{FF2B5EF4-FFF2-40B4-BE49-F238E27FC236}">
              <a16:creationId xmlns:a16="http://schemas.microsoft.com/office/drawing/2014/main" id="{77891ED2-A785-4192-852F-959B3F4313A5}"/>
            </a:ext>
          </a:extLst>
        </xdr:cNvPr>
        <xdr:cNvSpPr/>
      </xdr:nvSpPr>
      <xdr:spPr>
        <a:xfrm>
          <a:off x="15847729" y="5402494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25</xdr:row>
      <xdr:rowOff>4002</xdr:rowOff>
    </xdr:from>
    <xdr:to>
      <xdr:col>24</xdr:col>
      <xdr:colOff>448288</xdr:colOff>
      <xdr:row>26</xdr:row>
      <xdr:rowOff>4003</xdr:rowOff>
    </xdr:to>
    <xdr:sp macro="" textlink="">
      <xdr:nvSpPr>
        <xdr:cNvPr id="102" name="Rectangle 101">
          <a:extLst>
            <a:ext uri="{FF2B5EF4-FFF2-40B4-BE49-F238E27FC236}">
              <a16:creationId xmlns:a16="http://schemas.microsoft.com/office/drawing/2014/main" id="{516C0787-8ED7-43F0-9B22-D75679A692CE}"/>
            </a:ext>
          </a:extLst>
        </xdr:cNvPr>
        <xdr:cNvSpPr/>
      </xdr:nvSpPr>
      <xdr:spPr>
        <a:xfrm>
          <a:off x="15846611" y="562375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458137</xdr:colOff>
      <xdr:row>8</xdr:row>
      <xdr:rowOff>4503</xdr:rowOff>
    </xdr:from>
    <xdr:to>
      <xdr:col>25</xdr:col>
      <xdr:colOff>3035</xdr:colOff>
      <xdr:row>9</xdr:row>
      <xdr:rowOff>4504</xdr:rowOff>
    </xdr:to>
    <xdr:sp macro="" textlink="">
      <xdr:nvSpPr>
        <xdr:cNvPr id="103" name="Rectangle 102">
          <a:extLst>
            <a:ext uri="{FF2B5EF4-FFF2-40B4-BE49-F238E27FC236}">
              <a16:creationId xmlns:a16="http://schemas.microsoft.com/office/drawing/2014/main" id="{AD236103-F7D5-42FE-9B83-DB62E949EFE4}"/>
            </a:ext>
          </a:extLst>
        </xdr:cNvPr>
        <xdr:cNvSpPr/>
      </xdr:nvSpPr>
      <xdr:spPr>
        <a:xfrm>
          <a:off x="16288687" y="189997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  </a:t>
          </a:r>
          <a:endParaRPr lang="fr-FR" sz="1100" b="1"/>
        </a:p>
      </xdr:txBody>
    </xdr:sp>
    <xdr:clientData/>
  </xdr:twoCellAnchor>
  <xdr:twoCellAnchor>
    <xdr:from>
      <xdr:col>24</xdr:col>
      <xdr:colOff>458047</xdr:colOff>
      <xdr:row>9</xdr:row>
      <xdr:rowOff>6508</xdr:rowOff>
    </xdr:from>
    <xdr:to>
      <xdr:col>25</xdr:col>
      <xdr:colOff>2945</xdr:colOff>
      <xdr:row>10</xdr:row>
      <xdr:rowOff>6509</xdr:rowOff>
    </xdr:to>
    <xdr:sp macro="" textlink="">
      <xdr:nvSpPr>
        <xdr:cNvPr id="104" name="Rectangle 103">
          <a:extLst>
            <a:ext uri="{FF2B5EF4-FFF2-40B4-BE49-F238E27FC236}">
              <a16:creationId xmlns:a16="http://schemas.microsoft.com/office/drawing/2014/main" id="{61518E1A-4EB6-4356-A155-5B6E7EE2F9CB}"/>
            </a:ext>
          </a:extLst>
        </xdr:cNvPr>
        <xdr:cNvSpPr/>
      </xdr:nvSpPr>
      <xdr:spPr>
        <a:xfrm>
          <a:off x="16288597" y="212105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454881</xdr:colOff>
      <xdr:row>10</xdr:row>
      <xdr:rowOff>11611</xdr:rowOff>
    </xdr:from>
    <xdr:to>
      <xdr:col>24</xdr:col>
      <xdr:colOff>884751</xdr:colOff>
      <xdr:row>11</xdr:row>
      <xdr:rowOff>11612</xdr:rowOff>
    </xdr:to>
    <xdr:sp macro="" textlink="">
      <xdr:nvSpPr>
        <xdr:cNvPr id="105" name="Rectangle 104">
          <a:extLst>
            <a:ext uri="{FF2B5EF4-FFF2-40B4-BE49-F238E27FC236}">
              <a16:creationId xmlns:a16="http://schemas.microsoft.com/office/drawing/2014/main" id="{14A7FE51-4E34-4865-8188-CFE6EAE14830}"/>
            </a:ext>
          </a:extLst>
        </xdr:cNvPr>
        <xdr:cNvSpPr/>
      </xdr:nvSpPr>
      <xdr:spPr>
        <a:xfrm>
          <a:off x="16285431" y="2345236"/>
          <a:ext cx="429870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458009</xdr:colOff>
      <xdr:row>11</xdr:row>
      <xdr:rowOff>11185</xdr:rowOff>
    </xdr:from>
    <xdr:to>
      <xdr:col>25</xdr:col>
      <xdr:colOff>2907</xdr:colOff>
      <xdr:row>12</xdr:row>
      <xdr:rowOff>11185</xdr:rowOff>
    </xdr:to>
    <xdr:sp macro="" textlink="">
      <xdr:nvSpPr>
        <xdr:cNvPr id="106" name="Rectangle 105">
          <a:extLst>
            <a:ext uri="{FF2B5EF4-FFF2-40B4-BE49-F238E27FC236}">
              <a16:creationId xmlns:a16="http://schemas.microsoft.com/office/drawing/2014/main" id="{C598FCF5-C1F3-40E8-B52C-7D4928466AD0}"/>
            </a:ext>
          </a:extLst>
        </xdr:cNvPr>
        <xdr:cNvSpPr/>
      </xdr:nvSpPr>
      <xdr:spPr>
        <a:xfrm>
          <a:off x="16288559" y="2563885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457582</xdr:colOff>
      <xdr:row>12</xdr:row>
      <xdr:rowOff>10758</xdr:rowOff>
    </xdr:from>
    <xdr:to>
      <xdr:col>25</xdr:col>
      <xdr:colOff>2480</xdr:colOff>
      <xdr:row>13</xdr:row>
      <xdr:rowOff>10759</xdr:rowOff>
    </xdr:to>
    <xdr:sp macro="" textlink="">
      <xdr:nvSpPr>
        <xdr:cNvPr id="107" name="Rectangle 106">
          <a:extLst>
            <a:ext uri="{FF2B5EF4-FFF2-40B4-BE49-F238E27FC236}">
              <a16:creationId xmlns:a16="http://schemas.microsoft.com/office/drawing/2014/main" id="{A31BF7CA-D51B-4059-BA1C-C8059F17615E}"/>
            </a:ext>
          </a:extLst>
        </xdr:cNvPr>
        <xdr:cNvSpPr/>
      </xdr:nvSpPr>
      <xdr:spPr>
        <a:xfrm>
          <a:off x="16288132" y="278253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457156</xdr:colOff>
      <xdr:row>13</xdr:row>
      <xdr:rowOff>17440</xdr:rowOff>
    </xdr:from>
    <xdr:to>
      <xdr:col>25</xdr:col>
      <xdr:colOff>2054</xdr:colOff>
      <xdr:row>14</xdr:row>
      <xdr:rowOff>17440</xdr:rowOff>
    </xdr:to>
    <xdr:sp macro="" textlink="">
      <xdr:nvSpPr>
        <xdr:cNvPr id="108" name="Rectangle 107">
          <a:extLst>
            <a:ext uri="{FF2B5EF4-FFF2-40B4-BE49-F238E27FC236}">
              <a16:creationId xmlns:a16="http://schemas.microsoft.com/office/drawing/2014/main" id="{F2E3F6C3-2B5D-40B5-87CB-A7B04A4AABD2}"/>
            </a:ext>
          </a:extLst>
        </xdr:cNvPr>
        <xdr:cNvSpPr/>
      </xdr:nvSpPr>
      <xdr:spPr>
        <a:xfrm>
          <a:off x="16287706" y="3008290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456730</xdr:colOff>
      <xdr:row>14</xdr:row>
      <xdr:rowOff>13459</xdr:rowOff>
    </xdr:from>
    <xdr:to>
      <xdr:col>25</xdr:col>
      <xdr:colOff>1628</xdr:colOff>
      <xdr:row>15</xdr:row>
      <xdr:rowOff>13460</xdr:rowOff>
    </xdr:to>
    <xdr:sp macro="" textlink="">
      <xdr:nvSpPr>
        <xdr:cNvPr id="109" name="Rectangle 108">
          <a:extLst>
            <a:ext uri="{FF2B5EF4-FFF2-40B4-BE49-F238E27FC236}">
              <a16:creationId xmlns:a16="http://schemas.microsoft.com/office/drawing/2014/main" id="{E9D6BF00-A6B2-449E-9B79-A5D2F7C4B320}"/>
            </a:ext>
          </a:extLst>
        </xdr:cNvPr>
        <xdr:cNvSpPr/>
      </xdr:nvSpPr>
      <xdr:spPr>
        <a:xfrm>
          <a:off x="16287280" y="322338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459857</xdr:colOff>
      <xdr:row>15</xdr:row>
      <xdr:rowOff>9479</xdr:rowOff>
    </xdr:from>
    <xdr:to>
      <xdr:col>25</xdr:col>
      <xdr:colOff>4755</xdr:colOff>
      <xdr:row>16</xdr:row>
      <xdr:rowOff>9479</xdr:rowOff>
    </xdr:to>
    <xdr:sp macro="" textlink="">
      <xdr:nvSpPr>
        <xdr:cNvPr id="110" name="Rectangle 109">
          <a:extLst>
            <a:ext uri="{FF2B5EF4-FFF2-40B4-BE49-F238E27FC236}">
              <a16:creationId xmlns:a16="http://schemas.microsoft.com/office/drawing/2014/main" id="{220D35A5-046B-40B3-8A73-E74E2BF02072}"/>
            </a:ext>
          </a:extLst>
        </xdr:cNvPr>
        <xdr:cNvSpPr/>
      </xdr:nvSpPr>
      <xdr:spPr>
        <a:xfrm>
          <a:off x="16290407" y="3438479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459431</xdr:colOff>
      <xdr:row>16</xdr:row>
      <xdr:rowOff>5498</xdr:rowOff>
    </xdr:from>
    <xdr:to>
      <xdr:col>25</xdr:col>
      <xdr:colOff>4329</xdr:colOff>
      <xdr:row>17</xdr:row>
      <xdr:rowOff>5499</xdr:rowOff>
    </xdr:to>
    <xdr:sp macro="" textlink="">
      <xdr:nvSpPr>
        <xdr:cNvPr id="111" name="Rectangle 110">
          <a:extLst>
            <a:ext uri="{FF2B5EF4-FFF2-40B4-BE49-F238E27FC236}">
              <a16:creationId xmlns:a16="http://schemas.microsoft.com/office/drawing/2014/main" id="{815DC228-0C96-4739-8351-658C827CFA52}"/>
            </a:ext>
          </a:extLst>
        </xdr:cNvPr>
        <xdr:cNvSpPr/>
      </xdr:nvSpPr>
      <xdr:spPr>
        <a:xfrm>
          <a:off x="16289981" y="365357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459004</xdr:colOff>
      <xdr:row>17</xdr:row>
      <xdr:rowOff>8626</xdr:rowOff>
    </xdr:from>
    <xdr:to>
      <xdr:col>25</xdr:col>
      <xdr:colOff>3902</xdr:colOff>
      <xdr:row>18</xdr:row>
      <xdr:rowOff>8626</xdr:rowOff>
    </xdr:to>
    <xdr:sp macro="" textlink="">
      <xdr:nvSpPr>
        <xdr:cNvPr id="112" name="Rectangle 111">
          <a:extLst>
            <a:ext uri="{FF2B5EF4-FFF2-40B4-BE49-F238E27FC236}">
              <a16:creationId xmlns:a16="http://schemas.microsoft.com/office/drawing/2014/main" id="{FA55FCE0-D286-4528-8838-77E5D3868C02}"/>
            </a:ext>
          </a:extLst>
        </xdr:cNvPr>
        <xdr:cNvSpPr/>
      </xdr:nvSpPr>
      <xdr:spPr>
        <a:xfrm>
          <a:off x="16289554" y="3875776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458577</xdr:colOff>
      <xdr:row>18</xdr:row>
      <xdr:rowOff>8199</xdr:rowOff>
    </xdr:from>
    <xdr:to>
      <xdr:col>25</xdr:col>
      <xdr:colOff>3475</xdr:colOff>
      <xdr:row>19</xdr:row>
      <xdr:rowOff>8200</xdr:rowOff>
    </xdr:to>
    <xdr:sp macro="" textlink="">
      <xdr:nvSpPr>
        <xdr:cNvPr id="113" name="Rectangle 112">
          <a:extLst>
            <a:ext uri="{FF2B5EF4-FFF2-40B4-BE49-F238E27FC236}">
              <a16:creationId xmlns:a16="http://schemas.microsoft.com/office/drawing/2014/main" id="{C1656A4F-E2E4-46A8-83ED-25053682D54F}"/>
            </a:ext>
          </a:extLst>
        </xdr:cNvPr>
        <xdr:cNvSpPr/>
      </xdr:nvSpPr>
      <xdr:spPr>
        <a:xfrm>
          <a:off x="16289127" y="409442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459831</xdr:colOff>
      <xdr:row>19</xdr:row>
      <xdr:rowOff>11327</xdr:rowOff>
    </xdr:from>
    <xdr:to>
      <xdr:col>25</xdr:col>
      <xdr:colOff>2620</xdr:colOff>
      <xdr:row>20</xdr:row>
      <xdr:rowOff>11327</xdr:rowOff>
    </xdr:to>
    <xdr:sp macro="" textlink="">
      <xdr:nvSpPr>
        <xdr:cNvPr id="114" name="Rectangle 113">
          <a:extLst>
            <a:ext uri="{FF2B5EF4-FFF2-40B4-BE49-F238E27FC236}">
              <a16:creationId xmlns:a16="http://schemas.microsoft.com/office/drawing/2014/main" id="{E1908DFC-103B-426C-BA65-14D5AE9C3496}"/>
            </a:ext>
          </a:extLst>
        </xdr:cNvPr>
        <xdr:cNvSpPr/>
      </xdr:nvSpPr>
      <xdr:spPr>
        <a:xfrm>
          <a:off x="16290381" y="4316627"/>
          <a:ext cx="428614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458701</xdr:colOff>
      <xdr:row>20</xdr:row>
      <xdr:rowOff>3245</xdr:rowOff>
    </xdr:from>
    <xdr:to>
      <xdr:col>25</xdr:col>
      <xdr:colOff>3247</xdr:colOff>
      <xdr:row>21</xdr:row>
      <xdr:rowOff>3246</xdr:rowOff>
    </xdr:to>
    <xdr:sp macro="" textlink="">
      <xdr:nvSpPr>
        <xdr:cNvPr id="115" name="Rectangle 114">
          <a:extLst>
            <a:ext uri="{FF2B5EF4-FFF2-40B4-BE49-F238E27FC236}">
              <a16:creationId xmlns:a16="http://schemas.microsoft.com/office/drawing/2014/main" id="{6E262CB2-C846-4E60-9B8F-6A16B612FD29}"/>
            </a:ext>
          </a:extLst>
        </xdr:cNvPr>
        <xdr:cNvSpPr/>
      </xdr:nvSpPr>
      <xdr:spPr>
        <a:xfrm>
          <a:off x="16289251" y="4527620"/>
          <a:ext cx="430371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459329</xdr:colOff>
      <xdr:row>21</xdr:row>
      <xdr:rowOff>1257</xdr:rowOff>
    </xdr:from>
    <xdr:to>
      <xdr:col>25</xdr:col>
      <xdr:colOff>3875</xdr:colOff>
      <xdr:row>22</xdr:row>
      <xdr:rowOff>1257</xdr:rowOff>
    </xdr:to>
    <xdr:sp macro="" textlink="">
      <xdr:nvSpPr>
        <xdr:cNvPr id="116" name="Rectangle 115">
          <a:extLst>
            <a:ext uri="{FF2B5EF4-FFF2-40B4-BE49-F238E27FC236}">
              <a16:creationId xmlns:a16="http://schemas.microsoft.com/office/drawing/2014/main" id="{2C8A8E5A-B879-46B4-9B46-DB52AF22BB16}"/>
            </a:ext>
          </a:extLst>
        </xdr:cNvPr>
        <xdr:cNvSpPr/>
      </xdr:nvSpPr>
      <xdr:spPr>
        <a:xfrm>
          <a:off x="16289879" y="474470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459957</xdr:colOff>
      <xdr:row>21</xdr:row>
      <xdr:rowOff>205992</xdr:rowOff>
    </xdr:from>
    <xdr:to>
      <xdr:col>25</xdr:col>
      <xdr:colOff>4503</xdr:colOff>
      <xdr:row>22</xdr:row>
      <xdr:rowOff>205992</xdr:rowOff>
    </xdr:to>
    <xdr:sp macro="" textlink="">
      <xdr:nvSpPr>
        <xdr:cNvPr id="117" name="Rectangle 116">
          <a:extLst>
            <a:ext uri="{FF2B5EF4-FFF2-40B4-BE49-F238E27FC236}">
              <a16:creationId xmlns:a16="http://schemas.microsoft.com/office/drawing/2014/main" id="{32B0AA22-2AE1-493B-9DB3-35452FCA34B5}"/>
            </a:ext>
          </a:extLst>
        </xdr:cNvPr>
        <xdr:cNvSpPr/>
      </xdr:nvSpPr>
      <xdr:spPr>
        <a:xfrm>
          <a:off x="16290507" y="4949442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457968</xdr:colOff>
      <xdr:row>22</xdr:row>
      <xdr:rowOff>206620</xdr:rowOff>
    </xdr:from>
    <xdr:to>
      <xdr:col>25</xdr:col>
      <xdr:colOff>2514</xdr:colOff>
      <xdr:row>23</xdr:row>
      <xdr:rowOff>206620</xdr:rowOff>
    </xdr:to>
    <xdr:sp macro="" textlink="">
      <xdr:nvSpPr>
        <xdr:cNvPr id="118" name="Rectangle 117">
          <a:extLst>
            <a:ext uri="{FF2B5EF4-FFF2-40B4-BE49-F238E27FC236}">
              <a16:creationId xmlns:a16="http://schemas.microsoft.com/office/drawing/2014/main" id="{466809E9-4092-4C0B-915D-AA879A4DF6C1}"/>
            </a:ext>
          </a:extLst>
        </xdr:cNvPr>
        <xdr:cNvSpPr/>
      </xdr:nvSpPr>
      <xdr:spPr>
        <a:xfrm>
          <a:off x="16288518" y="5169145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455980</xdr:colOff>
      <xdr:row>23</xdr:row>
      <xdr:rowOff>207247</xdr:rowOff>
    </xdr:from>
    <xdr:to>
      <xdr:col>25</xdr:col>
      <xdr:colOff>526</xdr:colOff>
      <xdr:row>24</xdr:row>
      <xdr:rowOff>207247</xdr:rowOff>
    </xdr:to>
    <xdr:sp macro="" textlink="">
      <xdr:nvSpPr>
        <xdr:cNvPr id="119" name="Rectangle 118">
          <a:extLst>
            <a:ext uri="{FF2B5EF4-FFF2-40B4-BE49-F238E27FC236}">
              <a16:creationId xmlns:a16="http://schemas.microsoft.com/office/drawing/2014/main" id="{CA55E9FB-805A-4F15-A102-48A341787ED2}"/>
            </a:ext>
          </a:extLst>
        </xdr:cNvPr>
        <xdr:cNvSpPr/>
      </xdr:nvSpPr>
      <xdr:spPr>
        <a:xfrm>
          <a:off x="16286530" y="538884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456608</xdr:colOff>
      <xdr:row>24</xdr:row>
      <xdr:rowOff>210490</xdr:rowOff>
    </xdr:from>
    <xdr:to>
      <xdr:col>25</xdr:col>
      <xdr:colOff>1154</xdr:colOff>
      <xdr:row>26</xdr:row>
      <xdr:rowOff>5232</xdr:rowOff>
    </xdr:to>
    <xdr:sp macro="" textlink="">
      <xdr:nvSpPr>
        <xdr:cNvPr id="120" name="Rectangle 119">
          <a:extLst>
            <a:ext uri="{FF2B5EF4-FFF2-40B4-BE49-F238E27FC236}">
              <a16:creationId xmlns:a16="http://schemas.microsoft.com/office/drawing/2014/main" id="{471568E3-0F4F-4A5D-AE11-120CA135392E}"/>
            </a:ext>
          </a:extLst>
        </xdr:cNvPr>
        <xdr:cNvSpPr/>
      </xdr:nvSpPr>
      <xdr:spPr>
        <a:xfrm>
          <a:off x="16287158" y="5611165"/>
          <a:ext cx="430371" cy="232892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 editAs="oneCell">
    <xdr:from>
      <xdr:col>24</xdr:col>
      <xdr:colOff>558044</xdr:colOff>
      <xdr:row>9</xdr:row>
      <xdr:rowOff>9687</xdr:rowOff>
    </xdr:from>
    <xdr:to>
      <xdr:col>24</xdr:col>
      <xdr:colOff>768598</xdr:colOff>
      <xdr:row>10</xdr:row>
      <xdr:rowOff>812</xdr:rowOff>
    </xdr:to>
    <xdr:pic>
      <xdr:nvPicPr>
        <xdr:cNvPr id="121" name="Graphique 120" descr="Ligne fléchée : pivoter à gauche">
          <a:extLst>
            <a:ext uri="{FF2B5EF4-FFF2-40B4-BE49-F238E27FC236}">
              <a16:creationId xmlns:a16="http://schemas.microsoft.com/office/drawing/2014/main" id="{F9569045-70FF-4F6E-B1F0-7C829299E9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8594" y="2124237"/>
          <a:ext cx="210554" cy="210200"/>
        </a:xfrm>
        <a:prstGeom prst="rect">
          <a:avLst/>
        </a:prstGeom>
      </xdr:spPr>
    </xdr:pic>
    <xdr:clientData/>
  </xdr:twoCellAnchor>
  <xdr:twoCellAnchor editAs="oneCell">
    <xdr:from>
      <xdr:col>24</xdr:col>
      <xdr:colOff>555386</xdr:colOff>
      <xdr:row>10</xdr:row>
      <xdr:rowOff>18104</xdr:rowOff>
    </xdr:from>
    <xdr:to>
      <xdr:col>24</xdr:col>
      <xdr:colOff>765940</xdr:colOff>
      <xdr:row>11</xdr:row>
      <xdr:rowOff>8078</xdr:rowOff>
    </xdr:to>
    <xdr:pic>
      <xdr:nvPicPr>
        <xdr:cNvPr id="122" name="Graphique 121" descr="Ligne fléchée : pivoter à gauche">
          <a:extLst>
            <a:ext uri="{FF2B5EF4-FFF2-40B4-BE49-F238E27FC236}">
              <a16:creationId xmlns:a16="http://schemas.microsoft.com/office/drawing/2014/main" id="{5512E1A9-3A54-4567-A72B-19533403B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5936" y="235172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541653</xdr:colOff>
      <xdr:row>11</xdr:row>
      <xdr:rowOff>19832</xdr:rowOff>
    </xdr:from>
    <xdr:to>
      <xdr:col>24</xdr:col>
      <xdr:colOff>747605</xdr:colOff>
      <xdr:row>12</xdr:row>
      <xdr:rowOff>9807</xdr:rowOff>
    </xdr:to>
    <xdr:pic>
      <xdr:nvPicPr>
        <xdr:cNvPr id="123" name="Graphique 122" descr="Ligne fléchée : pivoter à gauche">
          <a:extLst>
            <a:ext uri="{FF2B5EF4-FFF2-40B4-BE49-F238E27FC236}">
              <a16:creationId xmlns:a16="http://schemas.microsoft.com/office/drawing/2014/main" id="{52658C5B-0A83-47A1-BD55-30CF20AE47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2203" y="2572532"/>
          <a:ext cx="205952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534393</xdr:colOff>
      <xdr:row>12</xdr:row>
      <xdr:rowOff>27099</xdr:rowOff>
    </xdr:from>
    <xdr:to>
      <xdr:col>24</xdr:col>
      <xdr:colOff>744947</xdr:colOff>
      <xdr:row>13</xdr:row>
      <xdr:rowOff>17074</xdr:rowOff>
    </xdr:to>
    <xdr:pic macro="[0]!REPORT02">
      <xdr:nvPicPr>
        <xdr:cNvPr id="124" name="Graphique 123" descr="Ligne fléchée : pivoter à gauche">
          <a:extLst>
            <a:ext uri="{FF2B5EF4-FFF2-40B4-BE49-F238E27FC236}">
              <a16:creationId xmlns:a16="http://schemas.microsoft.com/office/drawing/2014/main" id="{76D3359F-62BE-4277-B281-0B52E2DB56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64943" y="2798874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548348</xdr:colOff>
      <xdr:row>13</xdr:row>
      <xdr:rowOff>18903</xdr:rowOff>
    </xdr:from>
    <xdr:to>
      <xdr:col>24</xdr:col>
      <xdr:colOff>757536</xdr:colOff>
      <xdr:row>14</xdr:row>
      <xdr:rowOff>8878</xdr:rowOff>
    </xdr:to>
    <xdr:pic>
      <xdr:nvPicPr>
        <xdr:cNvPr id="125" name="Graphique 124" descr="Ligne fléchée : pivoter à gauche">
          <a:extLst>
            <a:ext uri="{FF2B5EF4-FFF2-40B4-BE49-F238E27FC236}">
              <a16:creationId xmlns:a16="http://schemas.microsoft.com/office/drawing/2014/main" id="{6ED0D0EE-DB59-40A4-9B21-A153CD391C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8898" y="3009753"/>
          <a:ext cx="209188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549861</xdr:colOff>
      <xdr:row>14</xdr:row>
      <xdr:rowOff>20632</xdr:rowOff>
    </xdr:from>
    <xdr:to>
      <xdr:col>24</xdr:col>
      <xdr:colOff>760415</xdr:colOff>
      <xdr:row>15</xdr:row>
      <xdr:rowOff>10607</xdr:rowOff>
    </xdr:to>
    <xdr:pic>
      <xdr:nvPicPr>
        <xdr:cNvPr id="126" name="Graphique 125" descr="Ligne fléchée : pivoter à gauche">
          <a:extLst>
            <a:ext uri="{FF2B5EF4-FFF2-40B4-BE49-F238E27FC236}">
              <a16:creationId xmlns:a16="http://schemas.microsoft.com/office/drawing/2014/main" id="{173EA6EF-9254-4E71-B96E-97338B3A36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0411" y="3230557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541666</xdr:colOff>
      <xdr:row>15</xdr:row>
      <xdr:rowOff>27899</xdr:rowOff>
    </xdr:from>
    <xdr:to>
      <xdr:col>24</xdr:col>
      <xdr:colOff>752220</xdr:colOff>
      <xdr:row>16</xdr:row>
      <xdr:rowOff>17873</xdr:rowOff>
    </xdr:to>
    <xdr:pic macro="[0]!REPORT07">
      <xdr:nvPicPr>
        <xdr:cNvPr id="127" name="Graphique 126" descr="Ligne fléchée : pivoter à gauche">
          <a:extLst>
            <a:ext uri="{FF2B5EF4-FFF2-40B4-BE49-F238E27FC236}">
              <a16:creationId xmlns:a16="http://schemas.microsoft.com/office/drawing/2014/main" id="{A67ACEB1-8919-42F4-9CF7-0C9C3B79F5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2216" y="345689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555621</xdr:colOff>
      <xdr:row>16</xdr:row>
      <xdr:rowOff>25241</xdr:rowOff>
    </xdr:from>
    <xdr:to>
      <xdr:col>24</xdr:col>
      <xdr:colOff>766175</xdr:colOff>
      <xdr:row>17</xdr:row>
      <xdr:rowOff>15216</xdr:rowOff>
    </xdr:to>
    <xdr:pic>
      <xdr:nvPicPr>
        <xdr:cNvPr id="128" name="Graphique 127" descr="Ligne fléchée : pivoter à gauche">
          <a:extLst>
            <a:ext uri="{FF2B5EF4-FFF2-40B4-BE49-F238E27FC236}">
              <a16:creationId xmlns:a16="http://schemas.microsoft.com/office/drawing/2014/main" id="{9FD889A2-A464-4A1A-8629-FCDA3D363D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6171" y="367331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547425</xdr:colOff>
      <xdr:row>17</xdr:row>
      <xdr:rowOff>28121</xdr:rowOff>
    </xdr:from>
    <xdr:to>
      <xdr:col>24</xdr:col>
      <xdr:colOff>757979</xdr:colOff>
      <xdr:row>18</xdr:row>
      <xdr:rowOff>18095</xdr:rowOff>
    </xdr:to>
    <xdr:pic>
      <xdr:nvPicPr>
        <xdr:cNvPr id="129" name="Graphique 128" descr="Ligne fléchée : pivoter à gauche">
          <a:extLst>
            <a:ext uri="{FF2B5EF4-FFF2-40B4-BE49-F238E27FC236}">
              <a16:creationId xmlns:a16="http://schemas.microsoft.com/office/drawing/2014/main" id="{BDA6FC7A-9B7D-4A55-A2B7-080F3DFF48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7975" y="3895271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539229</xdr:colOff>
      <xdr:row>18</xdr:row>
      <xdr:rowOff>25463</xdr:rowOff>
    </xdr:from>
    <xdr:to>
      <xdr:col>24</xdr:col>
      <xdr:colOff>749783</xdr:colOff>
      <xdr:row>19</xdr:row>
      <xdr:rowOff>15437</xdr:rowOff>
    </xdr:to>
    <xdr:pic>
      <xdr:nvPicPr>
        <xdr:cNvPr id="130" name="Graphique 129" descr="Ligne fléchée : pivoter à gauche">
          <a:extLst>
            <a:ext uri="{FF2B5EF4-FFF2-40B4-BE49-F238E27FC236}">
              <a16:creationId xmlns:a16="http://schemas.microsoft.com/office/drawing/2014/main" id="{C502E13F-28A1-4D0E-AD6C-581C52D76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69779" y="411168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558723</xdr:colOff>
      <xdr:row>19</xdr:row>
      <xdr:rowOff>33879</xdr:rowOff>
    </xdr:from>
    <xdr:to>
      <xdr:col>24</xdr:col>
      <xdr:colOff>769277</xdr:colOff>
      <xdr:row>20</xdr:row>
      <xdr:rowOff>23854</xdr:rowOff>
    </xdr:to>
    <xdr:pic>
      <xdr:nvPicPr>
        <xdr:cNvPr id="131" name="Graphique 130" descr="Ligne fléchée : pivoter à gauche">
          <a:extLst>
            <a:ext uri="{FF2B5EF4-FFF2-40B4-BE49-F238E27FC236}">
              <a16:creationId xmlns:a16="http://schemas.microsoft.com/office/drawing/2014/main" id="{920363F4-91C1-4366-AE9F-66834D490A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9273" y="4339179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544989</xdr:colOff>
      <xdr:row>20</xdr:row>
      <xdr:rowOff>3533</xdr:rowOff>
    </xdr:from>
    <xdr:to>
      <xdr:col>24</xdr:col>
      <xdr:colOff>755543</xdr:colOff>
      <xdr:row>20</xdr:row>
      <xdr:rowOff>205494</xdr:rowOff>
    </xdr:to>
    <xdr:pic>
      <xdr:nvPicPr>
        <xdr:cNvPr id="132" name="Graphique 131" descr="Ligne fléchée : pivoter à gauche">
          <a:extLst>
            <a:ext uri="{FF2B5EF4-FFF2-40B4-BE49-F238E27FC236}">
              <a16:creationId xmlns:a16="http://schemas.microsoft.com/office/drawing/2014/main" id="{67E90B1D-267F-4B70-987C-D4E3038736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5539" y="4527908"/>
          <a:ext cx="210554" cy="211486"/>
        </a:xfrm>
        <a:prstGeom prst="rect">
          <a:avLst/>
        </a:prstGeom>
      </xdr:spPr>
    </xdr:pic>
    <xdr:clientData/>
  </xdr:twoCellAnchor>
  <xdr:twoCellAnchor editAs="oneCell">
    <xdr:from>
      <xdr:col>24</xdr:col>
      <xdr:colOff>542331</xdr:colOff>
      <xdr:row>20</xdr:row>
      <xdr:rowOff>216848</xdr:rowOff>
    </xdr:from>
    <xdr:to>
      <xdr:col>24</xdr:col>
      <xdr:colOff>752885</xdr:colOff>
      <xdr:row>21</xdr:row>
      <xdr:rowOff>206822</xdr:rowOff>
    </xdr:to>
    <xdr:pic>
      <xdr:nvPicPr>
        <xdr:cNvPr id="133" name="Graphique 132" descr="Ligne fléchée : pivoter à gauche">
          <a:extLst>
            <a:ext uri="{FF2B5EF4-FFF2-40B4-BE49-F238E27FC236}">
              <a16:creationId xmlns:a16="http://schemas.microsoft.com/office/drawing/2014/main" id="{36E6FEB4-257C-49BD-A95F-512494CC76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2881" y="4741223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534135</xdr:colOff>
      <xdr:row>21</xdr:row>
      <xdr:rowOff>186502</xdr:rowOff>
    </xdr:from>
    <xdr:to>
      <xdr:col>24</xdr:col>
      <xdr:colOff>744689</xdr:colOff>
      <xdr:row>22</xdr:row>
      <xdr:rowOff>176476</xdr:rowOff>
    </xdr:to>
    <xdr:pic>
      <xdr:nvPicPr>
        <xdr:cNvPr id="134" name="Graphique 133" descr="Ligne fléchée : pivoter à gauche">
          <a:extLst>
            <a:ext uri="{FF2B5EF4-FFF2-40B4-BE49-F238E27FC236}">
              <a16:creationId xmlns:a16="http://schemas.microsoft.com/office/drawing/2014/main" id="{486F8911-6602-428C-AE3A-78D7CAF74F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64685" y="4929952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542552</xdr:colOff>
      <xdr:row>22</xdr:row>
      <xdr:rowOff>200456</xdr:rowOff>
    </xdr:from>
    <xdr:to>
      <xdr:col>24</xdr:col>
      <xdr:colOff>753106</xdr:colOff>
      <xdr:row>23</xdr:row>
      <xdr:rowOff>190431</xdr:rowOff>
    </xdr:to>
    <xdr:pic>
      <xdr:nvPicPr>
        <xdr:cNvPr id="135" name="Graphique 134" descr="Ligne fléchée : pivoter à gauche">
          <a:extLst>
            <a:ext uri="{FF2B5EF4-FFF2-40B4-BE49-F238E27FC236}">
              <a16:creationId xmlns:a16="http://schemas.microsoft.com/office/drawing/2014/main" id="{797EB0D7-85E2-4722-B8F9-7552D8A7E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3102" y="5162981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528819</xdr:colOff>
      <xdr:row>23</xdr:row>
      <xdr:rowOff>197798</xdr:rowOff>
    </xdr:from>
    <xdr:to>
      <xdr:col>24</xdr:col>
      <xdr:colOff>739373</xdr:colOff>
      <xdr:row>24</xdr:row>
      <xdr:rowOff>187772</xdr:rowOff>
    </xdr:to>
    <xdr:pic>
      <xdr:nvPicPr>
        <xdr:cNvPr id="136" name="Graphique 135" descr="Ligne fléchée : pivoter à gauche">
          <a:extLst>
            <a:ext uri="{FF2B5EF4-FFF2-40B4-BE49-F238E27FC236}">
              <a16:creationId xmlns:a16="http://schemas.microsoft.com/office/drawing/2014/main" id="{BFFE5362-3ABB-4DDF-95BE-ACECCFE25C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59369" y="537939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542774</xdr:colOff>
      <xdr:row>24</xdr:row>
      <xdr:rowOff>217291</xdr:rowOff>
    </xdr:from>
    <xdr:to>
      <xdr:col>24</xdr:col>
      <xdr:colOff>753328</xdr:colOff>
      <xdr:row>25</xdr:row>
      <xdr:rowOff>207266</xdr:rowOff>
    </xdr:to>
    <xdr:pic>
      <xdr:nvPicPr>
        <xdr:cNvPr id="137" name="Graphique 136" descr="Ligne fléchée : pivoter à gauche">
          <a:extLst>
            <a:ext uri="{FF2B5EF4-FFF2-40B4-BE49-F238E27FC236}">
              <a16:creationId xmlns:a16="http://schemas.microsoft.com/office/drawing/2014/main" id="{B3478BB1-4B81-4464-8E2C-997921F804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3324" y="561796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547040</xdr:colOff>
      <xdr:row>8</xdr:row>
      <xdr:rowOff>14074</xdr:rowOff>
    </xdr:from>
    <xdr:to>
      <xdr:col>24</xdr:col>
      <xdr:colOff>757594</xdr:colOff>
      <xdr:row>9</xdr:row>
      <xdr:rowOff>5200</xdr:rowOff>
    </xdr:to>
    <xdr:pic macro="[0]!REPORT01">
      <xdr:nvPicPr>
        <xdr:cNvPr id="138" name="Graphique 137" descr="Ligne fléchée : pivoter à gauche">
          <a:extLst>
            <a:ext uri="{FF2B5EF4-FFF2-40B4-BE49-F238E27FC236}">
              <a16:creationId xmlns:a16="http://schemas.microsoft.com/office/drawing/2014/main" id="{4BCEAFD3-1625-4A62-BA1F-FC68942D11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7590" y="1909549"/>
          <a:ext cx="210554" cy="210201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" textlink="">
      <xdr:nvSpPr>
        <xdr:cNvPr id="139" name="Rectangle 138">
          <a:extLst>
            <a:ext uri="{FF2B5EF4-FFF2-40B4-BE49-F238E27FC236}">
              <a16:creationId xmlns:a16="http://schemas.microsoft.com/office/drawing/2014/main" id="{C8E90A9A-D98C-4A39-B2A0-F14D6CC48392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140" name="Rectangle 139">
          <a:extLst>
            <a:ext uri="{FF2B5EF4-FFF2-40B4-BE49-F238E27FC236}">
              <a16:creationId xmlns:a16="http://schemas.microsoft.com/office/drawing/2014/main" id="{C1F26454-934E-4278-90EA-591C29671EB3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141" name="Rectangle 140">
          <a:extLst>
            <a:ext uri="{FF2B5EF4-FFF2-40B4-BE49-F238E27FC236}">
              <a16:creationId xmlns:a16="http://schemas.microsoft.com/office/drawing/2014/main" id="{CCA8DCD0-1EBF-4A5E-8530-481A4A3D7B81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142" name="Rectangle 141">
          <a:extLst>
            <a:ext uri="{FF2B5EF4-FFF2-40B4-BE49-F238E27FC236}">
              <a16:creationId xmlns:a16="http://schemas.microsoft.com/office/drawing/2014/main" id="{9C2035E4-B943-4CE1-8A76-3C1285855B08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143" name="Rectangle 142">
          <a:extLst>
            <a:ext uri="{FF2B5EF4-FFF2-40B4-BE49-F238E27FC236}">
              <a16:creationId xmlns:a16="http://schemas.microsoft.com/office/drawing/2014/main" id="{DD4735D4-E87E-4515-845A-8E36C21F73A6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144" name="Rectangle : avec coins supérieurs arrondis 143">
          <a:extLst>
            <a:ext uri="{FF2B5EF4-FFF2-40B4-BE49-F238E27FC236}">
              <a16:creationId xmlns:a16="http://schemas.microsoft.com/office/drawing/2014/main" id="{E1FAA9D3-9F36-450E-B6D9-8FFCEA85E3B3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47</xdr:row>
      <xdr:rowOff>129802</xdr:rowOff>
    </xdr:from>
    <xdr:to>
      <xdr:col>2</xdr:col>
      <xdr:colOff>160814</xdr:colOff>
      <xdr:row>55</xdr:row>
      <xdr:rowOff>142171</xdr:rowOff>
    </xdr:to>
    <xdr:sp macro="" textlink="">
      <xdr:nvSpPr>
        <xdr:cNvPr id="145" name="ZoneTexte 144">
          <a:extLst>
            <a:ext uri="{FF2B5EF4-FFF2-40B4-BE49-F238E27FC236}">
              <a16:creationId xmlns:a16="http://schemas.microsoft.com/office/drawing/2014/main" id="{10065F30-6E04-43B9-BEBE-5077A1D9A71F}"/>
            </a:ext>
          </a:extLst>
        </xdr:cNvPr>
        <xdr:cNvSpPr txBox="1"/>
      </xdr:nvSpPr>
      <xdr:spPr>
        <a:xfrm rot="16200000">
          <a:off x="-154872" y="1145651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28022</xdr:colOff>
      <xdr:row>36</xdr:row>
      <xdr:rowOff>182671</xdr:rowOff>
    </xdr:from>
    <xdr:to>
      <xdr:col>2</xdr:col>
      <xdr:colOff>151725</xdr:colOff>
      <xdr:row>47</xdr:row>
      <xdr:rowOff>68122</xdr:rowOff>
    </xdr:to>
    <xdr:sp macro="" textlink="">
      <xdr:nvSpPr>
        <xdr:cNvPr id="146" name="ZoneTexte 145">
          <a:extLst>
            <a:ext uri="{FF2B5EF4-FFF2-40B4-BE49-F238E27FC236}">
              <a16:creationId xmlns:a16="http://schemas.microsoft.com/office/drawing/2014/main" id="{B8892CDE-A126-4FA3-BFAB-3A2ED595322C}"/>
            </a:ext>
          </a:extLst>
        </xdr:cNvPr>
        <xdr:cNvSpPr txBox="1"/>
      </xdr:nvSpPr>
      <xdr:spPr>
        <a:xfrm rot="16200000">
          <a:off x="-510077" y="928374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47" name="Rectangle 146">
          <a:extLst>
            <a:ext uri="{FF2B5EF4-FFF2-40B4-BE49-F238E27FC236}">
              <a16:creationId xmlns:a16="http://schemas.microsoft.com/office/drawing/2014/main" id="{5FE40601-922A-4DBB-BACC-C3A6D1DD25AA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48" name="Rectangle 147">
          <a:extLst>
            <a:ext uri="{FF2B5EF4-FFF2-40B4-BE49-F238E27FC236}">
              <a16:creationId xmlns:a16="http://schemas.microsoft.com/office/drawing/2014/main" id="{B8272E6E-4BFC-4968-8CBF-AC1866FA6AC3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49" name="Rectangle 148">
          <a:extLst>
            <a:ext uri="{FF2B5EF4-FFF2-40B4-BE49-F238E27FC236}">
              <a16:creationId xmlns:a16="http://schemas.microsoft.com/office/drawing/2014/main" id="{4A57C6CD-CC24-4328-AE7E-0781BCC82270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50" name="Rectangle 149">
          <a:extLst>
            <a:ext uri="{FF2B5EF4-FFF2-40B4-BE49-F238E27FC236}">
              <a16:creationId xmlns:a16="http://schemas.microsoft.com/office/drawing/2014/main" id="{AB7DBDF7-46ED-434C-A4F6-214F37D79921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151" name="ZoneTexte 150">
          <a:extLst>
            <a:ext uri="{FF2B5EF4-FFF2-40B4-BE49-F238E27FC236}">
              <a16:creationId xmlns:a16="http://schemas.microsoft.com/office/drawing/2014/main" id="{B78F9978-608F-41EE-BCD3-B1998FC34C3A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26</xdr:row>
      <xdr:rowOff>15251</xdr:rowOff>
    </xdr:from>
    <xdr:to>
      <xdr:col>2</xdr:col>
      <xdr:colOff>111332</xdr:colOff>
      <xdr:row>34</xdr:row>
      <xdr:rowOff>88624</xdr:rowOff>
    </xdr:to>
    <xdr:sp macro="" textlink="">
      <xdr:nvSpPr>
        <xdr:cNvPr id="152" name="ZoneTexte 151">
          <a:extLst>
            <a:ext uri="{FF2B5EF4-FFF2-40B4-BE49-F238E27FC236}">
              <a16:creationId xmlns:a16="http://schemas.microsoft.com/office/drawing/2014/main" id="{F992E821-2489-43E9-8DF2-A6F9D6E37D74}"/>
            </a:ext>
          </a:extLst>
        </xdr:cNvPr>
        <xdr:cNvSpPr txBox="1"/>
      </xdr:nvSpPr>
      <xdr:spPr>
        <a:xfrm rot="16200000">
          <a:off x="-191560" y="665325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53" name="Rectangle 152">
          <a:extLst>
            <a:ext uri="{FF2B5EF4-FFF2-40B4-BE49-F238E27FC236}">
              <a16:creationId xmlns:a16="http://schemas.microsoft.com/office/drawing/2014/main" id="{BC536101-206E-45EC-A3B5-A5AFBC0CE5DF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54" name="Rectangle 153">
          <a:extLst>
            <a:ext uri="{FF2B5EF4-FFF2-40B4-BE49-F238E27FC236}">
              <a16:creationId xmlns:a16="http://schemas.microsoft.com/office/drawing/2014/main" id="{87C3B49A-06AE-4140-B0D0-CBFDB0D5C105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55" name="Rectangle 154">
          <a:extLst>
            <a:ext uri="{FF2B5EF4-FFF2-40B4-BE49-F238E27FC236}">
              <a16:creationId xmlns:a16="http://schemas.microsoft.com/office/drawing/2014/main" id="{B1C77C37-CCE8-447E-9A52-CE23F971F62E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56" name="Rectangle 155">
          <a:extLst>
            <a:ext uri="{FF2B5EF4-FFF2-40B4-BE49-F238E27FC236}">
              <a16:creationId xmlns:a16="http://schemas.microsoft.com/office/drawing/2014/main" id="{C39C4F8D-92DB-422B-BFF1-3112A108573B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57" name="Rectangle 156">
          <a:extLst>
            <a:ext uri="{FF2B5EF4-FFF2-40B4-BE49-F238E27FC236}">
              <a16:creationId xmlns:a16="http://schemas.microsoft.com/office/drawing/2014/main" id="{10337461-906C-46C3-9A53-B5E9BFCDC1DC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58" name="Rectangle 157">
          <a:extLst>
            <a:ext uri="{FF2B5EF4-FFF2-40B4-BE49-F238E27FC236}">
              <a16:creationId xmlns:a16="http://schemas.microsoft.com/office/drawing/2014/main" id="{B4486CD8-5C19-4FE7-940C-1076B23D4DDD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59" name="Rectangle 158">
          <a:extLst>
            <a:ext uri="{FF2B5EF4-FFF2-40B4-BE49-F238E27FC236}">
              <a16:creationId xmlns:a16="http://schemas.microsoft.com/office/drawing/2014/main" id="{324BD429-1BFD-405C-B41B-C3ECE49A7167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60" name="Rectangle 159">
          <a:extLst>
            <a:ext uri="{FF2B5EF4-FFF2-40B4-BE49-F238E27FC236}">
              <a16:creationId xmlns:a16="http://schemas.microsoft.com/office/drawing/2014/main" id="{DDBA4EBB-E963-4137-A6D1-A637EDDCDEBD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61" name="Rectangle 160">
          <a:extLst>
            <a:ext uri="{FF2B5EF4-FFF2-40B4-BE49-F238E27FC236}">
              <a16:creationId xmlns:a16="http://schemas.microsoft.com/office/drawing/2014/main" id="{B3016355-68B8-4166-874C-4654B7DAA51C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62" name="Rectangle 161">
          <a:extLst>
            <a:ext uri="{FF2B5EF4-FFF2-40B4-BE49-F238E27FC236}">
              <a16:creationId xmlns:a16="http://schemas.microsoft.com/office/drawing/2014/main" id="{7E4D7392-F955-4410-8D8D-239FE2B417B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163" name="ZoneTexte 162">
          <a:extLst>
            <a:ext uri="{FF2B5EF4-FFF2-40B4-BE49-F238E27FC236}">
              <a16:creationId xmlns:a16="http://schemas.microsoft.com/office/drawing/2014/main" id="{DD3E9CF0-B6F9-4498-9DE9-544F59D27396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64" name="Rectangle 163">
          <a:extLst>
            <a:ext uri="{FF2B5EF4-FFF2-40B4-BE49-F238E27FC236}">
              <a16:creationId xmlns:a16="http://schemas.microsoft.com/office/drawing/2014/main" id="{F053EE11-B4ED-4509-99D1-6D08D379B328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65" name="Rectangle 164">
          <a:extLst>
            <a:ext uri="{FF2B5EF4-FFF2-40B4-BE49-F238E27FC236}">
              <a16:creationId xmlns:a16="http://schemas.microsoft.com/office/drawing/2014/main" id="{5192ACDB-B4D9-4219-AFB6-6F131FC1B402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166" name="Rectangle : avec coins supérieurs arrondis 165">
          <a:extLst>
            <a:ext uri="{FF2B5EF4-FFF2-40B4-BE49-F238E27FC236}">
              <a16:creationId xmlns:a16="http://schemas.microsoft.com/office/drawing/2014/main" id="{1AD8C524-A2F2-4DA2-8FE4-8C18907BC4E3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167" name="Rectangle : avec coins supérieurs arrondis 166">
          <a:extLst>
            <a:ext uri="{FF2B5EF4-FFF2-40B4-BE49-F238E27FC236}">
              <a16:creationId xmlns:a16="http://schemas.microsoft.com/office/drawing/2014/main" id="{F69E2736-42EE-4E93-83E3-98B23A1E4E44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168" name="Rectangle : avec coins supérieurs arrondis 167">
          <a:extLst>
            <a:ext uri="{FF2B5EF4-FFF2-40B4-BE49-F238E27FC236}">
              <a16:creationId xmlns:a16="http://schemas.microsoft.com/office/drawing/2014/main" id="{7EEFF097-3F38-4C71-A087-B56065D03969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169" name="Rectangle : avec coins supérieurs arrondis 168">
          <a:extLst>
            <a:ext uri="{FF2B5EF4-FFF2-40B4-BE49-F238E27FC236}">
              <a16:creationId xmlns:a16="http://schemas.microsoft.com/office/drawing/2014/main" id="{CA31FF90-4724-4F79-A8DA-C8C43366E202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170" name="Rectangle : avec coins supérieurs arrondis 169">
          <a:extLst>
            <a:ext uri="{FF2B5EF4-FFF2-40B4-BE49-F238E27FC236}">
              <a16:creationId xmlns:a16="http://schemas.microsoft.com/office/drawing/2014/main" id="{73C2F5D1-997B-4951-8129-98BF44F66EF0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171" name="Rectangle : avec coins supérieurs arrondis 170">
          <a:extLst>
            <a:ext uri="{FF2B5EF4-FFF2-40B4-BE49-F238E27FC236}">
              <a16:creationId xmlns:a16="http://schemas.microsoft.com/office/drawing/2014/main" id="{C3D80420-151F-40E2-BC5B-3B1FAD232BD0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172" name="Rectangle : avec coins supérieurs arrondis 171">
          <a:extLst>
            <a:ext uri="{FF2B5EF4-FFF2-40B4-BE49-F238E27FC236}">
              <a16:creationId xmlns:a16="http://schemas.microsoft.com/office/drawing/2014/main" id="{928568A0-441D-4A17-BC47-8CC8F42E5459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173" name="Rectangle : avec coins supérieurs arrondis 172">
          <a:extLst>
            <a:ext uri="{FF2B5EF4-FFF2-40B4-BE49-F238E27FC236}">
              <a16:creationId xmlns:a16="http://schemas.microsoft.com/office/drawing/2014/main" id="{63FCDE4B-EBDD-43CC-AE94-47FE72A19E55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174" name="Rectangle : avec coins supérieurs arrondis 173">
          <a:extLst>
            <a:ext uri="{FF2B5EF4-FFF2-40B4-BE49-F238E27FC236}">
              <a16:creationId xmlns:a16="http://schemas.microsoft.com/office/drawing/2014/main" id="{28BB01EC-BF1D-4B02-B994-75F34963CAF5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175" name="Rectangle : avec coins supérieurs arrondis 174">
          <a:extLst>
            <a:ext uri="{FF2B5EF4-FFF2-40B4-BE49-F238E27FC236}">
              <a16:creationId xmlns:a16="http://schemas.microsoft.com/office/drawing/2014/main" id="{8C11EFDD-8B64-4C49-A5B3-A40A98AD558E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176" name="Rectangle : avec coins supérieurs arrondis 175">
          <a:extLst>
            <a:ext uri="{FF2B5EF4-FFF2-40B4-BE49-F238E27FC236}">
              <a16:creationId xmlns:a16="http://schemas.microsoft.com/office/drawing/2014/main" id="{1797C37F-07E8-4154-AF70-61236AE4B40F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177" name="Rectangle 176">
          <a:extLst>
            <a:ext uri="{FF2B5EF4-FFF2-40B4-BE49-F238E27FC236}">
              <a16:creationId xmlns:a16="http://schemas.microsoft.com/office/drawing/2014/main" id="{05185BD9-3CE2-43CC-972E-FECB053200E6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178" name="Rectangle 177">
          <a:extLst>
            <a:ext uri="{FF2B5EF4-FFF2-40B4-BE49-F238E27FC236}">
              <a16:creationId xmlns:a16="http://schemas.microsoft.com/office/drawing/2014/main" id="{F4784950-A4D3-4179-BA26-6618DF550079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" textlink="">
      <xdr:nvSpPr>
        <xdr:cNvPr id="179" name="Rectangle 178">
          <a:extLst>
            <a:ext uri="{FF2B5EF4-FFF2-40B4-BE49-F238E27FC236}">
              <a16:creationId xmlns:a16="http://schemas.microsoft.com/office/drawing/2014/main" id="{31DC5E83-9FF4-473A-B672-E034170AB6D1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" textlink="">
      <xdr:nvSpPr>
        <xdr:cNvPr id="180" name="Rectangle 179">
          <a:extLst>
            <a:ext uri="{FF2B5EF4-FFF2-40B4-BE49-F238E27FC236}">
              <a16:creationId xmlns:a16="http://schemas.microsoft.com/office/drawing/2014/main" id="{A7CF03A7-9C15-4138-A092-967ED882775C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181" name="Rectangle 180">
          <a:extLst>
            <a:ext uri="{FF2B5EF4-FFF2-40B4-BE49-F238E27FC236}">
              <a16:creationId xmlns:a16="http://schemas.microsoft.com/office/drawing/2014/main" id="{72BDAA3D-B288-4501-B9BC-68B568C811CF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182" name="Rectangle 181">
          <a:extLst>
            <a:ext uri="{FF2B5EF4-FFF2-40B4-BE49-F238E27FC236}">
              <a16:creationId xmlns:a16="http://schemas.microsoft.com/office/drawing/2014/main" id="{D4B837BC-4018-4EB3-81B5-01E845068754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183" name="Rectangle 182">
          <a:extLst>
            <a:ext uri="{FF2B5EF4-FFF2-40B4-BE49-F238E27FC236}">
              <a16:creationId xmlns:a16="http://schemas.microsoft.com/office/drawing/2014/main" id="{D89C2CBE-D8EA-4135-ABD1-A46A5B782A0C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184" name="Rectangle 183">
          <a:extLst>
            <a:ext uri="{FF2B5EF4-FFF2-40B4-BE49-F238E27FC236}">
              <a16:creationId xmlns:a16="http://schemas.microsoft.com/office/drawing/2014/main" id="{7E6B5D78-6317-431B-90A2-AF8067EB4F37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185" name="Rectangle 184">
          <a:extLst>
            <a:ext uri="{FF2B5EF4-FFF2-40B4-BE49-F238E27FC236}">
              <a16:creationId xmlns:a16="http://schemas.microsoft.com/office/drawing/2014/main" id="{4D10F7C1-252D-4D11-88C6-697190DE56CB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186" name="Rectangle 185">
          <a:extLst>
            <a:ext uri="{FF2B5EF4-FFF2-40B4-BE49-F238E27FC236}">
              <a16:creationId xmlns:a16="http://schemas.microsoft.com/office/drawing/2014/main" id="{5CD4D1D8-B206-4354-876B-ECF8468476BA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187" name="Rectangle 186">
          <a:extLst>
            <a:ext uri="{FF2B5EF4-FFF2-40B4-BE49-F238E27FC236}">
              <a16:creationId xmlns:a16="http://schemas.microsoft.com/office/drawing/2014/main" id="{9A251381-434F-44EC-9D6A-81F37ACF4B0E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24</xdr:row>
      <xdr:rowOff>1819</xdr:rowOff>
    </xdr:from>
    <xdr:to>
      <xdr:col>24</xdr:col>
      <xdr:colOff>449406</xdr:colOff>
      <xdr:row>25</xdr:row>
      <xdr:rowOff>1821</xdr:rowOff>
    </xdr:to>
    <xdr:sp macro="" textlink="">
      <xdr:nvSpPr>
        <xdr:cNvPr id="188" name="Rectangle 187">
          <a:extLst>
            <a:ext uri="{FF2B5EF4-FFF2-40B4-BE49-F238E27FC236}">
              <a16:creationId xmlns:a16="http://schemas.microsoft.com/office/drawing/2014/main" id="{87237D78-2B36-4EAF-B4A9-F3DCD191D3E9}"/>
            </a:ext>
          </a:extLst>
        </xdr:cNvPr>
        <xdr:cNvSpPr/>
      </xdr:nvSpPr>
      <xdr:spPr>
        <a:xfrm>
          <a:off x="15847729" y="5402494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25</xdr:row>
      <xdr:rowOff>4002</xdr:rowOff>
    </xdr:from>
    <xdr:to>
      <xdr:col>24</xdr:col>
      <xdr:colOff>448288</xdr:colOff>
      <xdr:row>26</xdr:row>
      <xdr:rowOff>4003</xdr:rowOff>
    </xdr:to>
    <xdr:sp macro="" textlink="">
      <xdr:nvSpPr>
        <xdr:cNvPr id="189" name="Rectangle 188">
          <a:extLst>
            <a:ext uri="{FF2B5EF4-FFF2-40B4-BE49-F238E27FC236}">
              <a16:creationId xmlns:a16="http://schemas.microsoft.com/office/drawing/2014/main" id="{E8A1586B-2E8B-435C-A84F-F8D044731F9E}"/>
            </a:ext>
          </a:extLst>
        </xdr:cNvPr>
        <xdr:cNvSpPr/>
      </xdr:nvSpPr>
      <xdr:spPr>
        <a:xfrm>
          <a:off x="15846611" y="562375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[0]!MACROFEVRIERSUPP01" textlink="">
      <xdr:nvSpPr>
        <xdr:cNvPr id="190" name="Rectangle 189">
          <a:extLst>
            <a:ext uri="{FF2B5EF4-FFF2-40B4-BE49-F238E27FC236}">
              <a16:creationId xmlns:a16="http://schemas.microsoft.com/office/drawing/2014/main" id="{31E651B8-B6BC-4E3E-9D55-2F1BB392B283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191" name="Rectangle 190">
          <a:extLst>
            <a:ext uri="{FF2B5EF4-FFF2-40B4-BE49-F238E27FC236}">
              <a16:creationId xmlns:a16="http://schemas.microsoft.com/office/drawing/2014/main" id="{16F63196-F830-454E-8322-A1AE16783CBB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192" name="Rectangle 191">
          <a:extLst>
            <a:ext uri="{FF2B5EF4-FFF2-40B4-BE49-F238E27FC236}">
              <a16:creationId xmlns:a16="http://schemas.microsoft.com/office/drawing/2014/main" id="{15EF3649-664F-4F06-AF49-284B580367A4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193" name="Rectangle 192">
          <a:extLst>
            <a:ext uri="{FF2B5EF4-FFF2-40B4-BE49-F238E27FC236}">
              <a16:creationId xmlns:a16="http://schemas.microsoft.com/office/drawing/2014/main" id="{FAF2E6C3-2B66-4A77-BB45-08C360E73831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194" name="Rectangle 193">
          <a:extLst>
            <a:ext uri="{FF2B5EF4-FFF2-40B4-BE49-F238E27FC236}">
              <a16:creationId xmlns:a16="http://schemas.microsoft.com/office/drawing/2014/main" id="{EB74D310-E791-4045-ABC7-8BE9EA3B1202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195" name="Rectangle : avec coins supérieurs arrondis 19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9710B4-7DFC-478C-B9F1-06B7F5A17A75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47</xdr:row>
      <xdr:rowOff>129802</xdr:rowOff>
    </xdr:from>
    <xdr:to>
      <xdr:col>2</xdr:col>
      <xdr:colOff>160814</xdr:colOff>
      <xdr:row>55</xdr:row>
      <xdr:rowOff>142171</xdr:rowOff>
    </xdr:to>
    <xdr:sp macro="" textlink="">
      <xdr:nvSpPr>
        <xdr:cNvPr id="196" name="ZoneTexte 195">
          <a:extLst>
            <a:ext uri="{FF2B5EF4-FFF2-40B4-BE49-F238E27FC236}">
              <a16:creationId xmlns:a16="http://schemas.microsoft.com/office/drawing/2014/main" id="{D5A4CBE6-5FC3-44E6-B2CE-FDFF75BB8DF3}"/>
            </a:ext>
          </a:extLst>
        </xdr:cNvPr>
        <xdr:cNvSpPr txBox="1"/>
      </xdr:nvSpPr>
      <xdr:spPr>
        <a:xfrm rot="16200000">
          <a:off x="-154872" y="1145651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28022</xdr:colOff>
      <xdr:row>36</xdr:row>
      <xdr:rowOff>182671</xdr:rowOff>
    </xdr:from>
    <xdr:to>
      <xdr:col>2</xdr:col>
      <xdr:colOff>151725</xdr:colOff>
      <xdr:row>47</xdr:row>
      <xdr:rowOff>68122</xdr:rowOff>
    </xdr:to>
    <xdr:sp macro="" textlink="">
      <xdr:nvSpPr>
        <xdr:cNvPr id="197" name="ZoneTexte 196">
          <a:extLst>
            <a:ext uri="{FF2B5EF4-FFF2-40B4-BE49-F238E27FC236}">
              <a16:creationId xmlns:a16="http://schemas.microsoft.com/office/drawing/2014/main" id="{72862920-8D58-482A-A630-6D105CC46C84}"/>
            </a:ext>
          </a:extLst>
        </xdr:cNvPr>
        <xdr:cNvSpPr txBox="1"/>
      </xdr:nvSpPr>
      <xdr:spPr>
        <a:xfrm rot="16200000">
          <a:off x="-510077" y="928374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98" name="Rectangle 197">
          <a:extLst>
            <a:ext uri="{FF2B5EF4-FFF2-40B4-BE49-F238E27FC236}">
              <a16:creationId xmlns:a16="http://schemas.microsoft.com/office/drawing/2014/main" id="{2CAB8C7D-D109-4E5D-AEC7-7B95B71A5494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99" name="Rectangle 198">
          <a:extLst>
            <a:ext uri="{FF2B5EF4-FFF2-40B4-BE49-F238E27FC236}">
              <a16:creationId xmlns:a16="http://schemas.microsoft.com/office/drawing/2014/main" id="{2BCC74F4-D6C7-4FE4-BEA4-B6F091C1D9C3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00" name="Rectangle 199">
          <a:extLst>
            <a:ext uri="{FF2B5EF4-FFF2-40B4-BE49-F238E27FC236}">
              <a16:creationId xmlns:a16="http://schemas.microsoft.com/office/drawing/2014/main" id="{703751B2-FED4-451A-AE91-A9946CEC8A6F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01" name="Rectangle 200">
          <a:extLst>
            <a:ext uri="{FF2B5EF4-FFF2-40B4-BE49-F238E27FC236}">
              <a16:creationId xmlns:a16="http://schemas.microsoft.com/office/drawing/2014/main" id="{BE672ED1-0200-4A85-BC82-7A4AB7E2FAC6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202" name="ZoneTexte 201">
          <a:extLst>
            <a:ext uri="{FF2B5EF4-FFF2-40B4-BE49-F238E27FC236}">
              <a16:creationId xmlns:a16="http://schemas.microsoft.com/office/drawing/2014/main" id="{A483ACF2-6016-42E8-B8B7-0C717C381C5C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</a:t>
          </a:r>
        </a:p>
      </xdr:txBody>
    </xdr:sp>
    <xdr:clientData/>
  </xdr:twoCellAnchor>
  <xdr:twoCellAnchor>
    <xdr:from>
      <xdr:col>1</xdr:col>
      <xdr:colOff>74221</xdr:colOff>
      <xdr:row>26</xdr:row>
      <xdr:rowOff>15251</xdr:rowOff>
    </xdr:from>
    <xdr:to>
      <xdr:col>2</xdr:col>
      <xdr:colOff>111332</xdr:colOff>
      <xdr:row>34</xdr:row>
      <xdr:rowOff>88624</xdr:rowOff>
    </xdr:to>
    <xdr:sp macro="" textlink="">
      <xdr:nvSpPr>
        <xdr:cNvPr id="203" name="ZoneTexte 202">
          <a:extLst>
            <a:ext uri="{FF2B5EF4-FFF2-40B4-BE49-F238E27FC236}">
              <a16:creationId xmlns:a16="http://schemas.microsoft.com/office/drawing/2014/main" id="{92309EB2-A3BA-4615-B8C3-E4BC06275D7C}"/>
            </a:ext>
          </a:extLst>
        </xdr:cNvPr>
        <xdr:cNvSpPr txBox="1"/>
      </xdr:nvSpPr>
      <xdr:spPr>
        <a:xfrm rot="16200000">
          <a:off x="-191560" y="665325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04" name="Rectangle 203">
          <a:extLst>
            <a:ext uri="{FF2B5EF4-FFF2-40B4-BE49-F238E27FC236}">
              <a16:creationId xmlns:a16="http://schemas.microsoft.com/office/drawing/2014/main" id="{B30C3230-D553-46D1-A69A-C10AD1375E21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05" name="Rectangle 204">
          <a:extLst>
            <a:ext uri="{FF2B5EF4-FFF2-40B4-BE49-F238E27FC236}">
              <a16:creationId xmlns:a16="http://schemas.microsoft.com/office/drawing/2014/main" id="{FC02B4BC-0525-4420-A02D-39D729DEC58D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06" name="Rectangle 205">
          <a:extLst>
            <a:ext uri="{FF2B5EF4-FFF2-40B4-BE49-F238E27FC236}">
              <a16:creationId xmlns:a16="http://schemas.microsoft.com/office/drawing/2014/main" id="{6BAADD89-C853-4CD1-A120-3879A8A87A53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07" name="Rectangle 206">
          <a:extLst>
            <a:ext uri="{FF2B5EF4-FFF2-40B4-BE49-F238E27FC236}">
              <a16:creationId xmlns:a16="http://schemas.microsoft.com/office/drawing/2014/main" id="{E19D8713-8774-43D6-8931-B6DAA3E3287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08" name="Rectangle 207">
          <a:extLst>
            <a:ext uri="{FF2B5EF4-FFF2-40B4-BE49-F238E27FC236}">
              <a16:creationId xmlns:a16="http://schemas.microsoft.com/office/drawing/2014/main" id="{5A2805CC-60D2-40F5-A5C4-04AD2036530A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09" name="Rectangle 208">
          <a:extLst>
            <a:ext uri="{FF2B5EF4-FFF2-40B4-BE49-F238E27FC236}">
              <a16:creationId xmlns:a16="http://schemas.microsoft.com/office/drawing/2014/main" id="{B281906E-1D2C-4C92-9867-BC7046C8AEE6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10" name="Rectangle 209">
          <a:extLst>
            <a:ext uri="{FF2B5EF4-FFF2-40B4-BE49-F238E27FC236}">
              <a16:creationId xmlns:a16="http://schemas.microsoft.com/office/drawing/2014/main" id="{F5E75279-7615-4F5C-80AE-3B6E7632A19E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11" name="Rectangle 210">
          <a:extLst>
            <a:ext uri="{FF2B5EF4-FFF2-40B4-BE49-F238E27FC236}">
              <a16:creationId xmlns:a16="http://schemas.microsoft.com/office/drawing/2014/main" id="{1370A185-642F-4B77-8768-C91AFA32CA00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12" name="Rectangle 211">
          <a:extLst>
            <a:ext uri="{FF2B5EF4-FFF2-40B4-BE49-F238E27FC236}">
              <a16:creationId xmlns:a16="http://schemas.microsoft.com/office/drawing/2014/main" id="{5B90E760-9B67-4D83-AA40-B2E303FC615E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13" name="Rectangle 212">
          <a:extLst>
            <a:ext uri="{FF2B5EF4-FFF2-40B4-BE49-F238E27FC236}">
              <a16:creationId xmlns:a16="http://schemas.microsoft.com/office/drawing/2014/main" id="{1E292C1D-7925-4390-B458-E00D7CF327D3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14" name="ZoneTexte 213">
          <a:extLst>
            <a:ext uri="{FF2B5EF4-FFF2-40B4-BE49-F238E27FC236}">
              <a16:creationId xmlns:a16="http://schemas.microsoft.com/office/drawing/2014/main" id="{765464A1-ECB9-4CC1-8731-CC28B29BC556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15" name="Rectangle 214">
          <a:extLst>
            <a:ext uri="{FF2B5EF4-FFF2-40B4-BE49-F238E27FC236}">
              <a16:creationId xmlns:a16="http://schemas.microsoft.com/office/drawing/2014/main" id="{6AB3351B-7D6B-4F23-A63C-1EDEAC0CA2E5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16" name="Rectangle 215">
          <a:extLst>
            <a:ext uri="{FF2B5EF4-FFF2-40B4-BE49-F238E27FC236}">
              <a16:creationId xmlns:a16="http://schemas.microsoft.com/office/drawing/2014/main" id="{2A1D41CE-5D45-4C3C-92A2-24A498D79D0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17" name="Rectangle : avec coins supérieurs arrondis 2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83956A8-525E-49AE-8180-79998C27B5A8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218" name="Rectangle : avec coins supérieurs arrondis 21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320D0CD6-9DFF-4D9D-9FCD-88AA6ECBEEEA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219" name="Rectangle : avec coins supérieurs arrondis 21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CC13BC91-640A-452E-9A0B-313DE45B77C5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220" name="Rectangle : avec coins supérieurs arrondis 219">
          <a:extLst>
            <a:ext uri="{FF2B5EF4-FFF2-40B4-BE49-F238E27FC236}">
              <a16:creationId xmlns:a16="http://schemas.microsoft.com/office/drawing/2014/main" id="{F8C0DBFF-9F4B-4FC9-82B0-0B120F706395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221" name="Rectangle : avec coins supérieurs arrondis 220">
          <a:extLst>
            <a:ext uri="{FF2B5EF4-FFF2-40B4-BE49-F238E27FC236}">
              <a16:creationId xmlns:a16="http://schemas.microsoft.com/office/drawing/2014/main" id="{2CCBB152-AB8A-4960-BBFF-2C204226A3D8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222" name="Rectangle : avec coins supérieurs arrondis 221">
          <a:extLst>
            <a:ext uri="{FF2B5EF4-FFF2-40B4-BE49-F238E27FC236}">
              <a16:creationId xmlns:a16="http://schemas.microsoft.com/office/drawing/2014/main" id="{BCB7E2CE-33BB-4C81-88B1-FD877D538245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223" name="Rectangle : avec coins supérieurs arrondis 222">
          <a:extLst>
            <a:ext uri="{FF2B5EF4-FFF2-40B4-BE49-F238E27FC236}">
              <a16:creationId xmlns:a16="http://schemas.microsoft.com/office/drawing/2014/main" id="{1C1ABC9F-DC6B-4775-A9D0-35EC0CDD8DBA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224" name="Rectangle : avec coins supérieurs arrondis 223">
          <a:extLst>
            <a:ext uri="{FF2B5EF4-FFF2-40B4-BE49-F238E27FC236}">
              <a16:creationId xmlns:a16="http://schemas.microsoft.com/office/drawing/2014/main" id="{58DD83D9-75EB-4425-AD43-41E2357E082F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225" name="Rectangle : avec coins supérieurs arrondis 224">
          <a:extLst>
            <a:ext uri="{FF2B5EF4-FFF2-40B4-BE49-F238E27FC236}">
              <a16:creationId xmlns:a16="http://schemas.microsoft.com/office/drawing/2014/main" id="{1C39D506-392F-4350-BF6B-9218AF39A20E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226" name="Rectangle : avec coins supérieurs arrondis 225">
          <a:extLst>
            <a:ext uri="{FF2B5EF4-FFF2-40B4-BE49-F238E27FC236}">
              <a16:creationId xmlns:a16="http://schemas.microsoft.com/office/drawing/2014/main" id="{C5A57F11-3722-48B8-A817-345CBA6CC286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227" name="Rectangle 226">
          <a:extLst>
            <a:ext uri="{FF2B5EF4-FFF2-40B4-BE49-F238E27FC236}">
              <a16:creationId xmlns:a16="http://schemas.microsoft.com/office/drawing/2014/main" id="{EC3EC8A6-19CA-40B1-84A4-E9E9A8088FC0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228" name="Rectangle 227">
          <a:extLst>
            <a:ext uri="{FF2B5EF4-FFF2-40B4-BE49-F238E27FC236}">
              <a16:creationId xmlns:a16="http://schemas.microsoft.com/office/drawing/2014/main" id="{DD1B56B6-E9CD-4F13-B4CC-3B83B7FCF641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[0]!REPORT07" textlink="">
      <xdr:nvSpPr>
        <xdr:cNvPr id="229" name="Rectangle 228">
          <a:extLst>
            <a:ext uri="{FF2B5EF4-FFF2-40B4-BE49-F238E27FC236}">
              <a16:creationId xmlns:a16="http://schemas.microsoft.com/office/drawing/2014/main" id="{1C9FE37A-CFC6-4F46-B0B6-BE0576C584E9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[0]!REPORT07" textlink="">
      <xdr:nvSpPr>
        <xdr:cNvPr id="230" name="Rectangle 229">
          <a:extLst>
            <a:ext uri="{FF2B5EF4-FFF2-40B4-BE49-F238E27FC236}">
              <a16:creationId xmlns:a16="http://schemas.microsoft.com/office/drawing/2014/main" id="{5C75C940-7E2B-4AD7-98BB-7FE067AC073E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231" name="Rectangle 230">
          <a:extLst>
            <a:ext uri="{FF2B5EF4-FFF2-40B4-BE49-F238E27FC236}">
              <a16:creationId xmlns:a16="http://schemas.microsoft.com/office/drawing/2014/main" id="{6B4624E5-523B-4950-90BD-686A01C0D8DE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232" name="Rectangle 231">
          <a:extLst>
            <a:ext uri="{FF2B5EF4-FFF2-40B4-BE49-F238E27FC236}">
              <a16:creationId xmlns:a16="http://schemas.microsoft.com/office/drawing/2014/main" id="{150BD12E-FDC8-4A13-A872-BD73BB17CBC4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233" name="Rectangle 232">
          <a:extLst>
            <a:ext uri="{FF2B5EF4-FFF2-40B4-BE49-F238E27FC236}">
              <a16:creationId xmlns:a16="http://schemas.microsoft.com/office/drawing/2014/main" id="{0169BFB5-A4DE-4BBB-823D-C17F4C81887A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234" name="Rectangle 233">
          <a:extLst>
            <a:ext uri="{FF2B5EF4-FFF2-40B4-BE49-F238E27FC236}">
              <a16:creationId xmlns:a16="http://schemas.microsoft.com/office/drawing/2014/main" id="{EB87933A-7514-4EBE-AA2E-FC9855C49D1C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235" name="Rectangle 234">
          <a:extLst>
            <a:ext uri="{FF2B5EF4-FFF2-40B4-BE49-F238E27FC236}">
              <a16:creationId xmlns:a16="http://schemas.microsoft.com/office/drawing/2014/main" id="{7729834A-8F83-473C-B5C3-8727E2A1756E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236" name="Rectangle 235">
          <a:extLst>
            <a:ext uri="{FF2B5EF4-FFF2-40B4-BE49-F238E27FC236}">
              <a16:creationId xmlns:a16="http://schemas.microsoft.com/office/drawing/2014/main" id="{52E696E2-E45D-4750-91CC-F9E59ACE3AFD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237" name="Rectangle 236">
          <a:extLst>
            <a:ext uri="{FF2B5EF4-FFF2-40B4-BE49-F238E27FC236}">
              <a16:creationId xmlns:a16="http://schemas.microsoft.com/office/drawing/2014/main" id="{84B8B467-845E-4C38-8195-0267A11AA389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24</xdr:row>
      <xdr:rowOff>1819</xdr:rowOff>
    </xdr:from>
    <xdr:to>
      <xdr:col>24</xdr:col>
      <xdr:colOff>449406</xdr:colOff>
      <xdr:row>25</xdr:row>
      <xdr:rowOff>1821</xdr:rowOff>
    </xdr:to>
    <xdr:sp macro="" textlink="">
      <xdr:nvSpPr>
        <xdr:cNvPr id="238" name="Rectangle 237">
          <a:extLst>
            <a:ext uri="{FF2B5EF4-FFF2-40B4-BE49-F238E27FC236}">
              <a16:creationId xmlns:a16="http://schemas.microsoft.com/office/drawing/2014/main" id="{838786E9-9249-4A72-A40F-BBF22B0BB560}"/>
            </a:ext>
          </a:extLst>
        </xdr:cNvPr>
        <xdr:cNvSpPr/>
      </xdr:nvSpPr>
      <xdr:spPr>
        <a:xfrm>
          <a:off x="15847729" y="5402494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25</xdr:row>
      <xdr:rowOff>4002</xdr:rowOff>
    </xdr:from>
    <xdr:to>
      <xdr:col>24</xdr:col>
      <xdr:colOff>448288</xdr:colOff>
      <xdr:row>26</xdr:row>
      <xdr:rowOff>4003</xdr:rowOff>
    </xdr:to>
    <xdr:sp macro="" textlink="">
      <xdr:nvSpPr>
        <xdr:cNvPr id="239" name="Rectangle 238">
          <a:extLst>
            <a:ext uri="{FF2B5EF4-FFF2-40B4-BE49-F238E27FC236}">
              <a16:creationId xmlns:a16="http://schemas.microsoft.com/office/drawing/2014/main" id="{B467B7E1-BA82-43B1-94A9-35D528BA68BE}"/>
            </a:ext>
          </a:extLst>
        </xdr:cNvPr>
        <xdr:cNvSpPr/>
      </xdr:nvSpPr>
      <xdr:spPr>
        <a:xfrm>
          <a:off x="15846611" y="562375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458137</xdr:colOff>
      <xdr:row>8</xdr:row>
      <xdr:rowOff>4503</xdr:rowOff>
    </xdr:from>
    <xdr:to>
      <xdr:col>25</xdr:col>
      <xdr:colOff>3035</xdr:colOff>
      <xdr:row>9</xdr:row>
      <xdr:rowOff>4504</xdr:rowOff>
    </xdr:to>
    <xdr:sp macro="" textlink="">
      <xdr:nvSpPr>
        <xdr:cNvPr id="240" name="Rectangle 239">
          <a:extLst>
            <a:ext uri="{FF2B5EF4-FFF2-40B4-BE49-F238E27FC236}">
              <a16:creationId xmlns:a16="http://schemas.microsoft.com/office/drawing/2014/main" id="{1841931A-7843-45A1-8139-7A9D90044F40}"/>
            </a:ext>
          </a:extLst>
        </xdr:cNvPr>
        <xdr:cNvSpPr/>
      </xdr:nvSpPr>
      <xdr:spPr>
        <a:xfrm>
          <a:off x="16288687" y="189997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  </a:t>
          </a:r>
          <a:endParaRPr lang="fr-FR" sz="1100" b="1"/>
        </a:p>
      </xdr:txBody>
    </xdr:sp>
    <xdr:clientData/>
  </xdr:twoCellAnchor>
  <xdr:twoCellAnchor>
    <xdr:from>
      <xdr:col>24</xdr:col>
      <xdr:colOff>458047</xdr:colOff>
      <xdr:row>9</xdr:row>
      <xdr:rowOff>6508</xdr:rowOff>
    </xdr:from>
    <xdr:to>
      <xdr:col>25</xdr:col>
      <xdr:colOff>2945</xdr:colOff>
      <xdr:row>10</xdr:row>
      <xdr:rowOff>6509</xdr:rowOff>
    </xdr:to>
    <xdr:sp macro="" textlink="">
      <xdr:nvSpPr>
        <xdr:cNvPr id="241" name="Rectangle 240">
          <a:extLst>
            <a:ext uri="{FF2B5EF4-FFF2-40B4-BE49-F238E27FC236}">
              <a16:creationId xmlns:a16="http://schemas.microsoft.com/office/drawing/2014/main" id="{C892DA17-8CF6-4006-9A28-91C7E174BE07}"/>
            </a:ext>
          </a:extLst>
        </xdr:cNvPr>
        <xdr:cNvSpPr/>
      </xdr:nvSpPr>
      <xdr:spPr>
        <a:xfrm>
          <a:off x="16288597" y="212105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454881</xdr:colOff>
      <xdr:row>10</xdr:row>
      <xdr:rowOff>11611</xdr:rowOff>
    </xdr:from>
    <xdr:to>
      <xdr:col>24</xdr:col>
      <xdr:colOff>884751</xdr:colOff>
      <xdr:row>11</xdr:row>
      <xdr:rowOff>11612</xdr:rowOff>
    </xdr:to>
    <xdr:sp macro="" textlink="">
      <xdr:nvSpPr>
        <xdr:cNvPr id="242" name="Rectangle 241">
          <a:extLst>
            <a:ext uri="{FF2B5EF4-FFF2-40B4-BE49-F238E27FC236}">
              <a16:creationId xmlns:a16="http://schemas.microsoft.com/office/drawing/2014/main" id="{8FFE42E5-1102-485F-863A-237363C6EC5D}"/>
            </a:ext>
          </a:extLst>
        </xdr:cNvPr>
        <xdr:cNvSpPr/>
      </xdr:nvSpPr>
      <xdr:spPr>
        <a:xfrm>
          <a:off x="16285431" y="2345236"/>
          <a:ext cx="429870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458009</xdr:colOff>
      <xdr:row>11</xdr:row>
      <xdr:rowOff>11185</xdr:rowOff>
    </xdr:from>
    <xdr:to>
      <xdr:col>25</xdr:col>
      <xdr:colOff>2907</xdr:colOff>
      <xdr:row>12</xdr:row>
      <xdr:rowOff>11185</xdr:rowOff>
    </xdr:to>
    <xdr:sp macro="" textlink="">
      <xdr:nvSpPr>
        <xdr:cNvPr id="243" name="Rectangle 242">
          <a:extLst>
            <a:ext uri="{FF2B5EF4-FFF2-40B4-BE49-F238E27FC236}">
              <a16:creationId xmlns:a16="http://schemas.microsoft.com/office/drawing/2014/main" id="{24E7AED8-8BCC-442F-8341-132F2BB9EC0F}"/>
            </a:ext>
          </a:extLst>
        </xdr:cNvPr>
        <xdr:cNvSpPr/>
      </xdr:nvSpPr>
      <xdr:spPr>
        <a:xfrm>
          <a:off x="16288559" y="2563885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457582</xdr:colOff>
      <xdr:row>12</xdr:row>
      <xdr:rowOff>10758</xdr:rowOff>
    </xdr:from>
    <xdr:to>
      <xdr:col>25</xdr:col>
      <xdr:colOff>2480</xdr:colOff>
      <xdr:row>13</xdr:row>
      <xdr:rowOff>10759</xdr:rowOff>
    </xdr:to>
    <xdr:sp macro="" textlink="">
      <xdr:nvSpPr>
        <xdr:cNvPr id="244" name="Rectangle 243">
          <a:extLst>
            <a:ext uri="{FF2B5EF4-FFF2-40B4-BE49-F238E27FC236}">
              <a16:creationId xmlns:a16="http://schemas.microsoft.com/office/drawing/2014/main" id="{BF29E4EF-4170-42BD-93E3-AB150ACBDAB7}"/>
            </a:ext>
          </a:extLst>
        </xdr:cNvPr>
        <xdr:cNvSpPr/>
      </xdr:nvSpPr>
      <xdr:spPr>
        <a:xfrm>
          <a:off x="16288132" y="278253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457156</xdr:colOff>
      <xdr:row>13</xdr:row>
      <xdr:rowOff>17440</xdr:rowOff>
    </xdr:from>
    <xdr:to>
      <xdr:col>25</xdr:col>
      <xdr:colOff>2054</xdr:colOff>
      <xdr:row>14</xdr:row>
      <xdr:rowOff>17440</xdr:rowOff>
    </xdr:to>
    <xdr:sp macro="" textlink="">
      <xdr:nvSpPr>
        <xdr:cNvPr id="245" name="Rectangle 244">
          <a:extLst>
            <a:ext uri="{FF2B5EF4-FFF2-40B4-BE49-F238E27FC236}">
              <a16:creationId xmlns:a16="http://schemas.microsoft.com/office/drawing/2014/main" id="{A58B0F03-28D5-47B6-BEB8-742668B8914A}"/>
            </a:ext>
          </a:extLst>
        </xdr:cNvPr>
        <xdr:cNvSpPr/>
      </xdr:nvSpPr>
      <xdr:spPr>
        <a:xfrm>
          <a:off x="16287706" y="3008290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456730</xdr:colOff>
      <xdr:row>14</xdr:row>
      <xdr:rowOff>13459</xdr:rowOff>
    </xdr:from>
    <xdr:to>
      <xdr:col>25</xdr:col>
      <xdr:colOff>1628</xdr:colOff>
      <xdr:row>15</xdr:row>
      <xdr:rowOff>13460</xdr:rowOff>
    </xdr:to>
    <xdr:sp macro="" textlink="">
      <xdr:nvSpPr>
        <xdr:cNvPr id="246" name="Rectangle 245">
          <a:extLst>
            <a:ext uri="{FF2B5EF4-FFF2-40B4-BE49-F238E27FC236}">
              <a16:creationId xmlns:a16="http://schemas.microsoft.com/office/drawing/2014/main" id="{EE1A6A78-08E9-4A41-8508-67A986BCACA8}"/>
            </a:ext>
          </a:extLst>
        </xdr:cNvPr>
        <xdr:cNvSpPr/>
      </xdr:nvSpPr>
      <xdr:spPr>
        <a:xfrm>
          <a:off x="16287280" y="322338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459857</xdr:colOff>
      <xdr:row>15</xdr:row>
      <xdr:rowOff>9479</xdr:rowOff>
    </xdr:from>
    <xdr:to>
      <xdr:col>25</xdr:col>
      <xdr:colOff>4755</xdr:colOff>
      <xdr:row>16</xdr:row>
      <xdr:rowOff>9479</xdr:rowOff>
    </xdr:to>
    <xdr:sp macro="" textlink="">
      <xdr:nvSpPr>
        <xdr:cNvPr id="247" name="Rectangle 246">
          <a:extLst>
            <a:ext uri="{FF2B5EF4-FFF2-40B4-BE49-F238E27FC236}">
              <a16:creationId xmlns:a16="http://schemas.microsoft.com/office/drawing/2014/main" id="{5C79D28A-C611-4E42-B353-8F5540358B2B}"/>
            </a:ext>
          </a:extLst>
        </xdr:cNvPr>
        <xdr:cNvSpPr/>
      </xdr:nvSpPr>
      <xdr:spPr>
        <a:xfrm>
          <a:off x="16290407" y="3438479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459431</xdr:colOff>
      <xdr:row>16</xdr:row>
      <xdr:rowOff>5498</xdr:rowOff>
    </xdr:from>
    <xdr:to>
      <xdr:col>25</xdr:col>
      <xdr:colOff>4329</xdr:colOff>
      <xdr:row>17</xdr:row>
      <xdr:rowOff>5499</xdr:rowOff>
    </xdr:to>
    <xdr:sp macro="" textlink="">
      <xdr:nvSpPr>
        <xdr:cNvPr id="248" name="Rectangle 247">
          <a:extLst>
            <a:ext uri="{FF2B5EF4-FFF2-40B4-BE49-F238E27FC236}">
              <a16:creationId xmlns:a16="http://schemas.microsoft.com/office/drawing/2014/main" id="{E5AD7810-E031-40FB-A7BB-F394ED233DF9}"/>
            </a:ext>
          </a:extLst>
        </xdr:cNvPr>
        <xdr:cNvSpPr/>
      </xdr:nvSpPr>
      <xdr:spPr>
        <a:xfrm>
          <a:off x="16289981" y="365357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459004</xdr:colOff>
      <xdr:row>17</xdr:row>
      <xdr:rowOff>8626</xdr:rowOff>
    </xdr:from>
    <xdr:to>
      <xdr:col>25</xdr:col>
      <xdr:colOff>3902</xdr:colOff>
      <xdr:row>18</xdr:row>
      <xdr:rowOff>8626</xdr:rowOff>
    </xdr:to>
    <xdr:sp macro="" textlink="">
      <xdr:nvSpPr>
        <xdr:cNvPr id="249" name="Rectangle 248">
          <a:extLst>
            <a:ext uri="{FF2B5EF4-FFF2-40B4-BE49-F238E27FC236}">
              <a16:creationId xmlns:a16="http://schemas.microsoft.com/office/drawing/2014/main" id="{C12B081F-44AD-4556-A2B8-F781C801A75C}"/>
            </a:ext>
          </a:extLst>
        </xdr:cNvPr>
        <xdr:cNvSpPr/>
      </xdr:nvSpPr>
      <xdr:spPr>
        <a:xfrm>
          <a:off x="16289554" y="3875776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458577</xdr:colOff>
      <xdr:row>18</xdr:row>
      <xdr:rowOff>8199</xdr:rowOff>
    </xdr:from>
    <xdr:to>
      <xdr:col>25</xdr:col>
      <xdr:colOff>3475</xdr:colOff>
      <xdr:row>19</xdr:row>
      <xdr:rowOff>8200</xdr:rowOff>
    </xdr:to>
    <xdr:sp macro="" textlink="">
      <xdr:nvSpPr>
        <xdr:cNvPr id="250" name="Rectangle 249">
          <a:extLst>
            <a:ext uri="{FF2B5EF4-FFF2-40B4-BE49-F238E27FC236}">
              <a16:creationId xmlns:a16="http://schemas.microsoft.com/office/drawing/2014/main" id="{7664B2B3-764B-4BED-B973-1CC6AA58FEF5}"/>
            </a:ext>
          </a:extLst>
        </xdr:cNvPr>
        <xdr:cNvSpPr/>
      </xdr:nvSpPr>
      <xdr:spPr>
        <a:xfrm>
          <a:off x="16289127" y="409442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459831</xdr:colOff>
      <xdr:row>19</xdr:row>
      <xdr:rowOff>11327</xdr:rowOff>
    </xdr:from>
    <xdr:to>
      <xdr:col>25</xdr:col>
      <xdr:colOff>2620</xdr:colOff>
      <xdr:row>20</xdr:row>
      <xdr:rowOff>11327</xdr:rowOff>
    </xdr:to>
    <xdr:sp macro="" textlink="">
      <xdr:nvSpPr>
        <xdr:cNvPr id="251" name="Rectangle 250">
          <a:extLst>
            <a:ext uri="{FF2B5EF4-FFF2-40B4-BE49-F238E27FC236}">
              <a16:creationId xmlns:a16="http://schemas.microsoft.com/office/drawing/2014/main" id="{A5CC35A6-4912-433D-AEAE-8A505FE9349D}"/>
            </a:ext>
          </a:extLst>
        </xdr:cNvPr>
        <xdr:cNvSpPr/>
      </xdr:nvSpPr>
      <xdr:spPr>
        <a:xfrm>
          <a:off x="16290381" y="4316627"/>
          <a:ext cx="428614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458701</xdr:colOff>
      <xdr:row>20</xdr:row>
      <xdr:rowOff>3245</xdr:rowOff>
    </xdr:from>
    <xdr:to>
      <xdr:col>25</xdr:col>
      <xdr:colOff>3247</xdr:colOff>
      <xdr:row>21</xdr:row>
      <xdr:rowOff>3246</xdr:rowOff>
    </xdr:to>
    <xdr:sp macro="" textlink="">
      <xdr:nvSpPr>
        <xdr:cNvPr id="252" name="Rectangle 251">
          <a:extLst>
            <a:ext uri="{FF2B5EF4-FFF2-40B4-BE49-F238E27FC236}">
              <a16:creationId xmlns:a16="http://schemas.microsoft.com/office/drawing/2014/main" id="{EA21DB27-A7D5-4486-95B7-6140ED5B66C5}"/>
            </a:ext>
          </a:extLst>
        </xdr:cNvPr>
        <xdr:cNvSpPr/>
      </xdr:nvSpPr>
      <xdr:spPr>
        <a:xfrm>
          <a:off x="16289251" y="4527620"/>
          <a:ext cx="430371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459329</xdr:colOff>
      <xdr:row>21</xdr:row>
      <xdr:rowOff>1257</xdr:rowOff>
    </xdr:from>
    <xdr:to>
      <xdr:col>25</xdr:col>
      <xdr:colOff>3875</xdr:colOff>
      <xdr:row>22</xdr:row>
      <xdr:rowOff>1257</xdr:rowOff>
    </xdr:to>
    <xdr:sp macro="" textlink="">
      <xdr:nvSpPr>
        <xdr:cNvPr id="253" name="Rectangle 252">
          <a:extLst>
            <a:ext uri="{FF2B5EF4-FFF2-40B4-BE49-F238E27FC236}">
              <a16:creationId xmlns:a16="http://schemas.microsoft.com/office/drawing/2014/main" id="{71911BBD-09B2-41E3-BE02-198BEB2546AD}"/>
            </a:ext>
          </a:extLst>
        </xdr:cNvPr>
        <xdr:cNvSpPr/>
      </xdr:nvSpPr>
      <xdr:spPr>
        <a:xfrm>
          <a:off x="16289879" y="474470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459957</xdr:colOff>
      <xdr:row>21</xdr:row>
      <xdr:rowOff>205992</xdr:rowOff>
    </xdr:from>
    <xdr:to>
      <xdr:col>25</xdr:col>
      <xdr:colOff>4503</xdr:colOff>
      <xdr:row>22</xdr:row>
      <xdr:rowOff>205992</xdr:rowOff>
    </xdr:to>
    <xdr:sp macro="" textlink="">
      <xdr:nvSpPr>
        <xdr:cNvPr id="254" name="Rectangle 253">
          <a:extLst>
            <a:ext uri="{FF2B5EF4-FFF2-40B4-BE49-F238E27FC236}">
              <a16:creationId xmlns:a16="http://schemas.microsoft.com/office/drawing/2014/main" id="{6BE4CA27-4963-4432-AA49-FAB5BD9922DA}"/>
            </a:ext>
          </a:extLst>
        </xdr:cNvPr>
        <xdr:cNvSpPr/>
      </xdr:nvSpPr>
      <xdr:spPr>
        <a:xfrm>
          <a:off x="16290507" y="4949442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457968</xdr:colOff>
      <xdr:row>22</xdr:row>
      <xdr:rowOff>206620</xdr:rowOff>
    </xdr:from>
    <xdr:to>
      <xdr:col>25</xdr:col>
      <xdr:colOff>2514</xdr:colOff>
      <xdr:row>23</xdr:row>
      <xdr:rowOff>206620</xdr:rowOff>
    </xdr:to>
    <xdr:sp macro="" textlink="">
      <xdr:nvSpPr>
        <xdr:cNvPr id="255" name="Rectangle 254">
          <a:extLst>
            <a:ext uri="{FF2B5EF4-FFF2-40B4-BE49-F238E27FC236}">
              <a16:creationId xmlns:a16="http://schemas.microsoft.com/office/drawing/2014/main" id="{54223FE4-63D8-4DEE-A8E5-2344858423D7}"/>
            </a:ext>
          </a:extLst>
        </xdr:cNvPr>
        <xdr:cNvSpPr/>
      </xdr:nvSpPr>
      <xdr:spPr>
        <a:xfrm>
          <a:off x="16288518" y="5169145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455980</xdr:colOff>
      <xdr:row>23</xdr:row>
      <xdr:rowOff>207247</xdr:rowOff>
    </xdr:from>
    <xdr:to>
      <xdr:col>25</xdr:col>
      <xdr:colOff>526</xdr:colOff>
      <xdr:row>24</xdr:row>
      <xdr:rowOff>207247</xdr:rowOff>
    </xdr:to>
    <xdr:sp macro="" textlink="">
      <xdr:nvSpPr>
        <xdr:cNvPr id="256" name="Rectangle 255">
          <a:extLst>
            <a:ext uri="{FF2B5EF4-FFF2-40B4-BE49-F238E27FC236}">
              <a16:creationId xmlns:a16="http://schemas.microsoft.com/office/drawing/2014/main" id="{5D44E83F-41AE-4FE2-AFA6-5EE8A5F7B007}"/>
            </a:ext>
          </a:extLst>
        </xdr:cNvPr>
        <xdr:cNvSpPr/>
      </xdr:nvSpPr>
      <xdr:spPr>
        <a:xfrm>
          <a:off x="16286530" y="538884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456608</xdr:colOff>
      <xdr:row>24</xdr:row>
      <xdr:rowOff>210490</xdr:rowOff>
    </xdr:from>
    <xdr:to>
      <xdr:col>25</xdr:col>
      <xdr:colOff>1154</xdr:colOff>
      <xdr:row>26</xdr:row>
      <xdr:rowOff>5232</xdr:rowOff>
    </xdr:to>
    <xdr:sp macro="" textlink="">
      <xdr:nvSpPr>
        <xdr:cNvPr id="257" name="Rectangle 256">
          <a:extLst>
            <a:ext uri="{FF2B5EF4-FFF2-40B4-BE49-F238E27FC236}">
              <a16:creationId xmlns:a16="http://schemas.microsoft.com/office/drawing/2014/main" id="{98C66549-9CD5-4FD4-A611-F5D3E28F2E72}"/>
            </a:ext>
          </a:extLst>
        </xdr:cNvPr>
        <xdr:cNvSpPr/>
      </xdr:nvSpPr>
      <xdr:spPr>
        <a:xfrm>
          <a:off x="16287158" y="5611165"/>
          <a:ext cx="430371" cy="232892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 editAs="oneCell">
    <xdr:from>
      <xdr:col>24</xdr:col>
      <xdr:colOff>558044</xdr:colOff>
      <xdr:row>9</xdr:row>
      <xdr:rowOff>9687</xdr:rowOff>
    </xdr:from>
    <xdr:to>
      <xdr:col>24</xdr:col>
      <xdr:colOff>768598</xdr:colOff>
      <xdr:row>10</xdr:row>
      <xdr:rowOff>812</xdr:rowOff>
    </xdr:to>
    <xdr:pic>
      <xdr:nvPicPr>
        <xdr:cNvPr id="258" name="Graphique 257" descr="Ligne fléchée : pivoter à gauche">
          <a:extLst>
            <a:ext uri="{FF2B5EF4-FFF2-40B4-BE49-F238E27FC236}">
              <a16:creationId xmlns:a16="http://schemas.microsoft.com/office/drawing/2014/main" id="{8ACE4209-C489-43F2-8457-A4CA9F3B1F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8594" y="2124237"/>
          <a:ext cx="210554" cy="210200"/>
        </a:xfrm>
        <a:prstGeom prst="rect">
          <a:avLst/>
        </a:prstGeom>
      </xdr:spPr>
    </xdr:pic>
    <xdr:clientData/>
  </xdr:twoCellAnchor>
  <xdr:twoCellAnchor editAs="oneCell">
    <xdr:from>
      <xdr:col>24</xdr:col>
      <xdr:colOff>555386</xdr:colOff>
      <xdr:row>10</xdr:row>
      <xdr:rowOff>18104</xdr:rowOff>
    </xdr:from>
    <xdr:to>
      <xdr:col>24</xdr:col>
      <xdr:colOff>765940</xdr:colOff>
      <xdr:row>11</xdr:row>
      <xdr:rowOff>8078</xdr:rowOff>
    </xdr:to>
    <xdr:pic>
      <xdr:nvPicPr>
        <xdr:cNvPr id="259" name="Graphique 258" descr="Ligne fléchée : pivoter à gauche">
          <a:extLst>
            <a:ext uri="{FF2B5EF4-FFF2-40B4-BE49-F238E27FC236}">
              <a16:creationId xmlns:a16="http://schemas.microsoft.com/office/drawing/2014/main" id="{AB360332-CE90-4570-A049-E3BCA3277D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5936" y="235172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541653</xdr:colOff>
      <xdr:row>11</xdr:row>
      <xdr:rowOff>19832</xdr:rowOff>
    </xdr:from>
    <xdr:to>
      <xdr:col>24</xdr:col>
      <xdr:colOff>747605</xdr:colOff>
      <xdr:row>12</xdr:row>
      <xdr:rowOff>9807</xdr:rowOff>
    </xdr:to>
    <xdr:pic>
      <xdr:nvPicPr>
        <xdr:cNvPr id="260" name="Graphique 259" descr="Ligne fléchée : pivoter à gauche">
          <a:extLst>
            <a:ext uri="{FF2B5EF4-FFF2-40B4-BE49-F238E27FC236}">
              <a16:creationId xmlns:a16="http://schemas.microsoft.com/office/drawing/2014/main" id="{E7551824-BADC-4C25-971A-A09E4CC325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2203" y="2572532"/>
          <a:ext cx="205952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534393</xdr:colOff>
      <xdr:row>12</xdr:row>
      <xdr:rowOff>27099</xdr:rowOff>
    </xdr:from>
    <xdr:to>
      <xdr:col>24</xdr:col>
      <xdr:colOff>744947</xdr:colOff>
      <xdr:row>13</xdr:row>
      <xdr:rowOff>17074</xdr:rowOff>
    </xdr:to>
    <xdr:pic macro="[0]!REPORT02">
      <xdr:nvPicPr>
        <xdr:cNvPr id="261" name="Graphique 260" descr="Ligne fléchée : pivoter à gauche">
          <a:extLst>
            <a:ext uri="{FF2B5EF4-FFF2-40B4-BE49-F238E27FC236}">
              <a16:creationId xmlns:a16="http://schemas.microsoft.com/office/drawing/2014/main" id="{7EAC45C7-28F2-44D4-B73C-E83E724265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64943" y="2798874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548348</xdr:colOff>
      <xdr:row>13</xdr:row>
      <xdr:rowOff>18903</xdr:rowOff>
    </xdr:from>
    <xdr:to>
      <xdr:col>24</xdr:col>
      <xdr:colOff>757536</xdr:colOff>
      <xdr:row>14</xdr:row>
      <xdr:rowOff>8878</xdr:rowOff>
    </xdr:to>
    <xdr:pic>
      <xdr:nvPicPr>
        <xdr:cNvPr id="262" name="Graphique 261" descr="Ligne fléchée : pivoter à gauche">
          <a:extLst>
            <a:ext uri="{FF2B5EF4-FFF2-40B4-BE49-F238E27FC236}">
              <a16:creationId xmlns:a16="http://schemas.microsoft.com/office/drawing/2014/main" id="{1B22241D-67AB-4B30-8F05-62D41BCD74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8898" y="3009753"/>
          <a:ext cx="209188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549861</xdr:colOff>
      <xdr:row>14</xdr:row>
      <xdr:rowOff>20632</xdr:rowOff>
    </xdr:from>
    <xdr:to>
      <xdr:col>24</xdr:col>
      <xdr:colOff>760415</xdr:colOff>
      <xdr:row>15</xdr:row>
      <xdr:rowOff>10607</xdr:rowOff>
    </xdr:to>
    <xdr:pic>
      <xdr:nvPicPr>
        <xdr:cNvPr id="263" name="Graphique 262" descr="Ligne fléchée : pivoter à gauche">
          <a:extLst>
            <a:ext uri="{FF2B5EF4-FFF2-40B4-BE49-F238E27FC236}">
              <a16:creationId xmlns:a16="http://schemas.microsoft.com/office/drawing/2014/main" id="{82073C11-CC0B-4594-8CD2-C504D7614B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0411" y="3230557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541666</xdr:colOff>
      <xdr:row>15</xdr:row>
      <xdr:rowOff>27899</xdr:rowOff>
    </xdr:from>
    <xdr:to>
      <xdr:col>24</xdr:col>
      <xdr:colOff>752220</xdr:colOff>
      <xdr:row>16</xdr:row>
      <xdr:rowOff>17873</xdr:rowOff>
    </xdr:to>
    <xdr:pic macro="[0]!REPORT07">
      <xdr:nvPicPr>
        <xdr:cNvPr id="264" name="Graphique 263" descr="Ligne fléchée : pivoter à gauche">
          <a:extLst>
            <a:ext uri="{FF2B5EF4-FFF2-40B4-BE49-F238E27FC236}">
              <a16:creationId xmlns:a16="http://schemas.microsoft.com/office/drawing/2014/main" id="{8E1D384C-074A-4321-9933-F8F29C8D45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2216" y="345689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555621</xdr:colOff>
      <xdr:row>16</xdr:row>
      <xdr:rowOff>25241</xdr:rowOff>
    </xdr:from>
    <xdr:to>
      <xdr:col>24</xdr:col>
      <xdr:colOff>766175</xdr:colOff>
      <xdr:row>17</xdr:row>
      <xdr:rowOff>15216</xdr:rowOff>
    </xdr:to>
    <xdr:pic>
      <xdr:nvPicPr>
        <xdr:cNvPr id="265" name="Graphique 264" descr="Ligne fléchée : pivoter à gauche">
          <a:extLst>
            <a:ext uri="{FF2B5EF4-FFF2-40B4-BE49-F238E27FC236}">
              <a16:creationId xmlns:a16="http://schemas.microsoft.com/office/drawing/2014/main" id="{699D76F1-C0B1-4610-88C6-14117496AA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6171" y="367331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547425</xdr:colOff>
      <xdr:row>17</xdr:row>
      <xdr:rowOff>28121</xdr:rowOff>
    </xdr:from>
    <xdr:to>
      <xdr:col>24</xdr:col>
      <xdr:colOff>757979</xdr:colOff>
      <xdr:row>18</xdr:row>
      <xdr:rowOff>18095</xdr:rowOff>
    </xdr:to>
    <xdr:pic>
      <xdr:nvPicPr>
        <xdr:cNvPr id="266" name="Graphique 265" descr="Ligne fléchée : pivoter à gauche">
          <a:extLst>
            <a:ext uri="{FF2B5EF4-FFF2-40B4-BE49-F238E27FC236}">
              <a16:creationId xmlns:a16="http://schemas.microsoft.com/office/drawing/2014/main" id="{C4D53BA5-89C6-4D23-BF2F-55AEF7181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7975" y="3895271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539229</xdr:colOff>
      <xdr:row>18</xdr:row>
      <xdr:rowOff>25463</xdr:rowOff>
    </xdr:from>
    <xdr:to>
      <xdr:col>24</xdr:col>
      <xdr:colOff>749783</xdr:colOff>
      <xdr:row>19</xdr:row>
      <xdr:rowOff>15437</xdr:rowOff>
    </xdr:to>
    <xdr:pic>
      <xdr:nvPicPr>
        <xdr:cNvPr id="267" name="Graphique 266" descr="Ligne fléchée : pivoter à gauche">
          <a:extLst>
            <a:ext uri="{FF2B5EF4-FFF2-40B4-BE49-F238E27FC236}">
              <a16:creationId xmlns:a16="http://schemas.microsoft.com/office/drawing/2014/main" id="{9AE9F07E-0812-4962-BDB5-A1246B6962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69779" y="411168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558723</xdr:colOff>
      <xdr:row>19</xdr:row>
      <xdr:rowOff>33879</xdr:rowOff>
    </xdr:from>
    <xdr:to>
      <xdr:col>24</xdr:col>
      <xdr:colOff>769277</xdr:colOff>
      <xdr:row>20</xdr:row>
      <xdr:rowOff>23854</xdr:rowOff>
    </xdr:to>
    <xdr:pic>
      <xdr:nvPicPr>
        <xdr:cNvPr id="268" name="Graphique 267" descr="Ligne fléchée : pivoter à gauche">
          <a:extLst>
            <a:ext uri="{FF2B5EF4-FFF2-40B4-BE49-F238E27FC236}">
              <a16:creationId xmlns:a16="http://schemas.microsoft.com/office/drawing/2014/main" id="{080BC5B0-ED3B-4A30-B3F2-8717B364F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9273" y="4339179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544989</xdr:colOff>
      <xdr:row>20</xdr:row>
      <xdr:rowOff>3533</xdr:rowOff>
    </xdr:from>
    <xdr:to>
      <xdr:col>24</xdr:col>
      <xdr:colOff>755543</xdr:colOff>
      <xdr:row>20</xdr:row>
      <xdr:rowOff>205494</xdr:rowOff>
    </xdr:to>
    <xdr:pic>
      <xdr:nvPicPr>
        <xdr:cNvPr id="269" name="Graphique 268" descr="Ligne fléchée : pivoter à gauche">
          <a:extLst>
            <a:ext uri="{FF2B5EF4-FFF2-40B4-BE49-F238E27FC236}">
              <a16:creationId xmlns:a16="http://schemas.microsoft.com/office/drawing/2014/main" id="{978D082F-CF77-4C29-9B9C-E96786C396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5539" y="4527908"/>
          <a:ext cx="210554" cy="211486"/>
        </a:xfrm>
        <a:prstGeom prst="rect">
          <a:avLst/>
        </a:prstGeom>
      </xdr:spPr>
    </xdr:pic>
    <xdr:clientData/>
  </xdr:twoCellAnchor>
  <xdr:twoCellAnchor editAs="oneCell">
    <xdr:from>
      <xdr:col>24</xdr:col>
      <xdr:colOff>542331</xdr:colOff>
      <xdr:row>20</xdr:row>
      <xdr:rowOff>216848</xdr:rowOff>
    </xdr:from>
    <xdr:to>
      <xdr:col>24</xdr:col>
      <xdr:colOff>752885</xdr:colOff>
      <xdr:row>21</xdr:row>
      <xdr:rowOff>206822</xdr:rowOff>
    </xdr:to>
    <xdr:pic>
      <xdr:nvPicPr>
        <xdr:cNvPr id="270" name="Graphique 269" descr="Ligne fléchée : pivoter à gauche">
          <a:extLst>
            <a:ext uri="{FF2B5EF4-FFF2-40B4-BE49-F238E27FC236}">
              <a16:creationId xmlns:a16="http://schemas.microsoft.com/office/drawing/2014/main" id="{C503E585-A163-4CA4-AA3B-409B108E37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2881" y="4741223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534135</xdr:colOff>
      <xdr:row>21</xdr:row>
      <xdr:rowOff>186502</xdr:rowOff>
    </xdr:from>
    <xdr:to>
      <xdr:col>24</xdr:col>
      <xdr:colOff>744689</xdr:colOff>
      <xdr:row>22</xdr:row>
      <xdr:rowOff>176476</xdr:rowOff>
    </xdr:to>
    <xdr:pic>
      <xdr:nvPicPr>
        <xdr:cNvPr id="271" name="Graphique 270" descr="Ligne fléchée : pivoter à gauche">
          <a:extLst>
            <a:ext uri="{FF2B5EF4-FFF2-40B4-BE49-F238E27FC236}">
              <a16:creationId xmlns:a16="http://schemas.microsoft.com/office/drawing/2014/main" id="{7FDCB9B4-52C4-4F96-904D-F699FA10C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64685" y="4929952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542552</xdr:colOff>
      <xdr:row>22</xdr:row>
      <xdr:rowOff>200456</xdr:rowOff>
    </xdr:from>
    <xdr:to>
      <xdr:col>24</xdr:col>
      <xdr:colOff>753106</xdr:colOff>
      <xdr:row>23</xdr:row>
      <xdr:rowOff>190431</xdr:rowOff>
    </xdr:to>
    <xdr:pic>
      <xdr:nvPicPr>
        <xdr:cNvPr id="272" name="Graphique 271" descr="Ligne fléchée : pivoter à gauche">
          <a:extLst>
            <a:ext uri="{FF2B5EF4-FFF2-40B4-BE49-F238E27FC236}">
              <a16:creationId xmlns:a16="http://schemas.microsoft.com/office/drawing/2014/main" id="{743AEBC7-D551-4676-B93D-9A7E48D5ED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3102" y="5162981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528819</xdr:colOff>
      <xdr:row>23</xdr:row>
      <xdr:rowOff>197798</xdr:rowOff>
    </xdr:from>
    <xdr:to>
      <xdr:col>24</xdr:col>
      <xdr:colOff>739373</xdr:colOff>
      <xdr:row>24</xdr:row>
      <xdr:rowOff>187772</xdr:rowOff>
    </xdr:to>
    <xdr:pic>
      <xdr:nvPicPr>
        <xdr:cNvPr id="273" name="Graphique 272" descr="Ligne fléchée : pivoter à gauche">
          <a:extLst>
            <a:ext uri="{FF2B5EF4-FFF2-40B4-BE49-F238E27FC236}">
              <a16:creationId xmlns:a16="http://schemas.microsoft.com/office/drawing/2014/main" id="{2D5EB429-DE6B-450D-B720-9A653E3463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59369" y="537939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542774</xdr:colOff>
      <xdr:row>24</xdr:row>
      <xdr:rowOff>217291</xdr:rowOff>
    </xdr:from>
    <xdr:to>
      <xdr:col>24</xdr:col>
      <xdr:colOff>753328</xdr:colOff>
      <xdr:row>25</xdr:row>
      <xdr:rowOff>207266</xdr:rowOff>
    </xdr:to>
    <xdr:pic>
      <xdr:nvPicPr>
        <xdr:cNvPr id="274" name="Graphique 273" descr="Ligne fléchée : pivoter à gauche">
          <a:extLst>
            <a:ext uri="{FF2B5EF4-FFF2-40B4-BE49-F238E27FC236}">
              <a16:creationId xmlns:a16="http://schemas.microsoft.com/office/drawing/2014/main" id="{DC0295C0-5D7F-47A3-9C62-E8357EE05E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3324" y="561796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547040</xdr:colOff>
      <xdr:row>8</xdr:row>
      <xdr:rowOff>14074</xdr:rowOff>
    </xdr:from>
    <xdr:to>
      <xdr:col>24</xdr:col>
      <xdr:colOff>757594</xdr:colOff>
      <xdr:row>9</xdr:row>
      <xdr:rowOff>5200</xdr:rowOff>
    </xdr:to>
    <xdr:pic macro="[0]!REPORT01">
      <xdr:nvPicPr>
        <xdr:cNvPr id="275" name="Graphique 274" descr="Ligne fléchée : pivoter à gauche">
          <a:extLst>
            <a:ext uri="{FF2B5EF4-FFF2-40B4-BE49-F238E27FC236}">
              <a16:creationId xmlns:a16="http://schemas.microsoft.com/office/drawing/2014/main" id="{CB8C25B6-B8E1-4BAA-ABC8-F54983AB57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7590" y="1909549"/>
          <a:ext cx="210554" cy="210201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7C055C7-97FC-49ED-8134-2E651FCD4345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A96AF9BE-9756-4B5B-AB7F-7786D1C4F81B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456DD367-DB92-4152-A0C3-590C4AECDB47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7450A23C-C306-4087-8768-CEF83DEDB41E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683873B0-3426-4015-8FE4-4834FC5F71A5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7" name="Rectangle : avec coins supérieurs arrondis 6">
          <a:extLst>
            <a:ext uri="{FF2B5EF4-FFF2-40B4-BE49-F238E27FC236}">
              <a16:creationId xmlns:a16="http://schemas.microsoft.com/office/drawing/2014/main" id="{40D9DD1A-BBA2-4CFF-9726-5C39BB342571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47</xdr:row>
      <xdr:rowOff>129802</xdr:rowOff>
    </xdr:from>
    <xdr:to>
      <xdr:col>2</xdr:col>
      <xdr:colOff>160814</xdr:colOff>
      <xdr:row>55</xdr:row>
      <xdr:rowOff>142171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290DA736-7DAE-4085-BFFD-38AE3AB6CA79}"/>
            </a:ext>
          </a:extLst>
        </xdr:cNvPr>
        <xdr:cNvSpPr txBox="1"/>
      </xdr:nvSpPr>
      <xdr:spPr>
        <a:xfrm rot="16200000">
          <a:off x="-154872" y="1145651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28022</xdr:colOff>
      <xdr:row>36</xdr:row>
      <xdr:rowOff>182671</xdr:rowOff>
    </xdr:from>
    <xdr:to>
      <xdr:col>2</xdr:col>
      <xdr:colOff>151725</xdr:colOff>
      <xdr:row>47</xdr:row>
      <xdr:rowOff>68122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2C630CF3-6D57-408B-93A1-EBFDA8FAB4A4}"/>
            </a:ext>
          </a:extLst>
        </xdr:cNvPr>
        <xdr:cNvSpPr txBox="1"/>
      </xdr:nvSpPr>
      <xdr:spPr>
        <a:xfrm rot="16200000">
          <a:off x="-510077" y="928374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A0F5D58E-20F1-41A6-B105-3975C2BBCE0A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E2EBFA16-3422-45A4-A430-6BB959C65DEB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88E09638-44B0-4BF8-BAC1-1C13FDBBF060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0BF026AD-B209-475D-B02A-13386E879832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14" name="ZoneTexte 13">
          <a:extLst>
            <a:ext uri="{FF2B5EF4-FFF2-40B4-BE49-F238E27FC236}">
              <a16:creationId xmlns:a16="http://schemas.microsoft.com/office/drawing/2014/main" id="{39D85680-AB86-4ED4-9039-BEA2C5D10930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26</xdr:row>
      <xdr:rowOff>15251</xdr:rowOff>
    </xdr:from>
    <xdr:to>
      <xdr:col>2</xdr:col>
      <xdr:colOff>111332</xdr:colOff>
      <xdr:row>34</xdr:row>
      <xdr:rowOff>88624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128A24C6-4633-4D72-ADCC-856B12CD9680}"/>
            </a:ext>
          </a:extLst>
        </xdr:cNvPr>
        <xdr:cNvSpPr txBox="1"/>
      </xdr:nvSpPr>
      <xdr:spPr>
        <a:xfrm rot="16200000">
          <a:off x="-191560" y="665325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7D6B815F-5E32-4F6B-A817-847E0A4C98A0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CA1630DC-2B61-4564-9A42-9B977925511B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EB516226-2FF0-4C2E-84CF-2231B85732E3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418C8F94-888A-4903-8627-A103A89D8BFA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B143B589-C0D6-456A-85F1-B22C1C88842A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BD8ACB33-0197-4303-831C-4F1F55FF131A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238B002B-4AC3-42C9-BDC4-239832EE3B6F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99A6018A-CE65-42A8-B61A-8FF7D21D463D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8DDDAC83-8848-4AA3-A490-1E5BE5C88F4E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7326020D-7747-4287-959D-13CBDC6CBDC3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590F5420-DB50-432E-8005-3CDF948525CB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B4D0E1BC-AF9B-4CFE-9147-A115365EE7EF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80AA2EDC-2D0A-4493-A21F-74846C65BC44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53AAB1DD-831F-4C92-B1E4-5C819851DFAB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C8FF1474-D7D2-449F-9575-F63221EE401A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D95F17C1-299B-46F2-8D46-7C6A9197CF05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93B47CF9-0296-489D-A82D-15A73E46EDFC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64807883-4AC4-49F1-A1AF-D72D4635A7D8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34" name="Rectangle : avec coins supérieurs arrondis 33">
          <a:extLst>
            <a:ext uri="{FF2B5EF4-FFF2-40B4-BE49-F238E27FC236}">
              <a16:creationId xmlns:a16="http://schemas.microsoft.com/office/drawing/2014/main" id="{FEC339FC-15C1-45F1-B26D-848D2C5022B1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5" name="Rectangle : avec coins supérieurs arrondis 34">
          <a:extLst>
            <a:ext uri="{FF2B5EF4-FFF2-40B4-BE49-F238E27FC236}">
              <a16:creationId xmlns:a16="http://schemas.microsoft.com/office/drawing/2014/main" id="{0E895839-8795-4AAA-8C80-2032164DA490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6" name="Rectangle : avec coins supérieurs arrondis 35">
          <a:extLst>
            <a:ext uri="{FF2B5EF4-FFF2-40B4-BE49-F238E27FC236}">
              <a16:creationId xmlns:a16="http://schemas.microsoft.com/office/drawing/2014/main" id="{562472D3-C7F7-409B-ACB1-6930D8D39088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7" name="Rectangle : avec coins supérieurs arrondis 36">
          <a:extLst>
            <a:ext uri="{FF2B5EF4-FFF2-40B4-BE49-F238E27FC236}">
              <a16:creationId xmlns:a16="http://schemas.microsoft.com/office/drawing/2014/main" id="{50395A7F-FEF4-4291-AB2F-471000F64FF2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8" name="Rectangle : avec coins supérieurs arrondis 37">
          <a:extLst>
            <a:ext uri="{FF2B5EF4-FFF2-40B4-BE49-F238E27FC236}">
              <a16:creationId xmlns:a16="http://schemas.microsoft.com/office/drawing/2014/main" id="{A08BC6EE-A602-48BD-B05C-0EF48028B0DE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9" name="Rectangle : avec coins supérieurs arrondis 38">
          <a:extLst>
            <a:ext uri="{FF2B5EF4-FFF2-40B4-BE49-F238E27FC236}">
              <a16:creationId xmlns:a16="http://schemas.microsoft.com/office/drawing/2014/main" id="{BDB90874-C679-4D68-8D18-A50F5296AE8F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FA8C4037-83C4-4CC3-B965-74F80FE5F986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2FBCB275-DB31-426A-A7F3-725D115AAEC7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E355DFFE-2483-4EFA-9ABF-D34475A07BAD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F6009CDA-1DC2-4880-8338-230161C20BAC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id="{A1626123-16A2-4A35-A278-8D062BE51FF0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id="{16A76B72-6A8C-4986-A69A-138003BE42DE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id="{D8153916-5524-4E0A-AD69-FD918C2A01B5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id="{49C7B738-FD3B-4433-8F42-E831A2D47DC4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id="{DEF9BEC0-6D8B-4F35-AF6A-2B45F9FADC76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id="{F769922B-FFE4-4ECC-B71A-1D36B6A48203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id="{CE4729E2-6037-42D0-BBF8-C001C660849B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24</xdr:row>
      <xdr:rowOff>1819</xdr:rowOff>
    </xdr:from>
    <xdr:to>
      <xdr:col>24</xdr:col>
      <xdr:colOff>449406</xdr:colOff>
      <xdr:row>25</xdr:row>
      <xdr:rowOff>1821</xdr:rowOff>
    </xdr:to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id="{F9BC7442-B163-4EC3-9415-2B31E0D66F44}"/>
            </a:ext>
          </a:extLst>
        </xdr:cNvPr>
        <xdr:cNvSpPr/>
      </xdr:nvSpPr>
      <xdr:spPr>
        <a:xfrm>
          <a:off x="15847729" y="5402494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25</xdr:row>
      <xdr:rowOff>4002</xdr:rowOff>
    </xdr:from>
    <xdr:to>
      <xdr:col>24</xdr:col>
      <xdr:colOff>448288</xdr:colOff>
      <xdr:row>26</xdr:row>
      <xdr:rowOff>4003</xdr:rowOff>
    </xdr:to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id="{A3980A04-7EAA-4B43-A98E-96740C0AB6C8}"/>
            </a:ext>
          </a:extLst>
        </xdr:cNvPr>
        <xdr:cNvSpPr/>
      </xdr:nvSpPr>
      <xdr:spPr>
        <a:xfrm>
          <a:off x="15846611" y="562375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17982</xdr:colOff>
      <xdr:row>8</xdr:row>
      <xdr:rowOff>4002</xdr:rowOff>
    </xdr:from>
    <xdr:to>
      <xdr:col>24</xdr:col>
      <xdr:colOff>450209</xdr:colOff>
      <xdr:row>9</xdr:row>
      <xdr:rowOff>4003</xdr:rowOff>
    </xdr:to>
    <xdr:sp macro="[0]!MACROFEVRIERSUPP01" textlink="">
      <xdr:nvSpPr>
        <xdr:cNvPr id="53" name="Rectangle 52">
          <a:extLst>
            <a:ext uri="{FF2B5EF4-FFF2-40B4-BE49-F238E27FC236}">
              <a16:creationId xmlns:a16="http://schemas.microsoft.com/office/drawing/2014/main" id="{5FB34431-9025-4A82-AB4D-5D3415BB5E3B}"/>
            </a:ext>
          </a:extLst>
        </xdr:cNvPr>
        <xdr:cNvSpPr/>
      </xdr:nvSpPr>
      <xdr:spPr>
        <a:xfrm>
          <a:off x="15848532" y="18994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16935</xdr:colOff>
      <xdr:row>9</xdr:row>
      <xdr:rowOff>7698</xdr:rowOff>
    </xdr:from>
    <xdr:to>
      <xdr:col>24</xdr:col>
      <xdr:colOff>449162</xdr:colOff>
      <xdr:row>10</xdr:row>
      <xdr:rowOff>7699</xdr:rowOff>
    </xdr:to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id="{D9C6F01E-DD84-4111-A523-5FB6C0134F11}"/>
            </a:ext>
          </a:extLst>
        </xdr:cNvPr>
        <xdr:cNvSpPr/>
      </xdr:nvSpPr>
      <xdr:spPr>
        <a:xfrm>
          <a:off x="15847485" y="2122248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16934</xdr:colOff>
      <xdr:row>10</xdr:row>
      <xdr:rowOff>11882</xdr:rowOff>
    </xdr:from>
    <xdr:to>
      <xdr:col>24</xdr:col>
      <xdr:colOff>449161</xdr:colOff>
      <xdr:row>11</xdr:row>
      <xdr:rowOff>11883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id="{243E475B-1F21-4AE2-8CA4-C8B0B65CCA43}"/>
            </a:ext>
          </a:extLst>
        </xdr:cNvPr>
        <xdr:cNvSpPr/>
      </xdr:nvSpPr>
      <xdr:spPr>
        <a:xfrm>
          <a:off x="15847484" y="234550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11</xdr:row>
      <xdr:rowOff>9973</xdr:rowOff>
    </xdr:from>
    <xdr:to>
      <xdr:col>24</xdr:col>
      <xdr:colOff>448532</xdr:colOff>
      <xdr:row>12</xdr:row>
      <xdr:rowOff>9974</xdr:rowOff>
    </xdr:to>
    <xdr:sp macro="" textlink="">
      <xdr:nvSpPr>
        <xdr:cNvPr id="56" name="Rectangle 55">
          <a:extLst>
            <a:ext uri="{FF2B5EF4-FFF2-40B4-BE49-F238E27FC236}">
              <a16:creationId xmlns:a16="http://schemas.microsoft.com/office/drawing/2014/main" id="{0C0E7F1A-915B-45A9-9618-6613889FF0B5}"/>
            </a:ext>
          </a:extLst>
        </xdr:cNvPr>
        <xdr:cNvSpPr/>
      </xdr:nvSpPr>
      <xdr:spPr>
        <a:xfrm>
          <a:off x="15846855" y="2562673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16280</xdr:colOff>
      <xdr:row>12</xdr:row>
      <xdr:rowOff>7833</xdr:rowOff>
    </xdr:from>
    <xdr:to>
      <xdr:col>24</xdr:col>
      <xdr:colOff>448507</xdr:colOff>
      <xdr:row>13</xdr:row>
      <xdr:rowOff>7835</xdr:rowOff>
    </xdr:to>
    <xdr:sp macro="" textlink="">
      <xdr:nvSpPr>
        <xdr:cNvPr id="57" name="Rectangle 56">
          <a:extLst>
            <a:ext uri="{FF2B5EF4-FFF2-40B4-BE49-F238E27FC236}">
              <a16:creationId xmlns:a16="http://schemas.microsoft.com/office/drawing/2014/main" id="{A72B1DBF-236D-4E58-892C-8651291C984C}"/>
            </a:ext>
          </a:extLst>
        </xdr:cNvPr>
        <xdr:cNvSpPr/>
      </xdr:nvSpPr>
      <xdr:spPr>
        <a:xfrm>
          <a:off x="15846830" y="2779608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58" name="Rectangle : avec coins supérieurs arrondis 5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4DAD7C7-76B7-4E26-B2E2-A8056CD6E0ED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47</xdr:row>
      <xdr:rowOff>129802</xdr:rowOff>
    </xdr:from>
    <xdr:to>
      <xdr:col>2</xdr:col>
      <xdr:colOff>160814</xdr:colOff>
      <xdr:row>55</xdr:row>
      <xdr:rowOff>142171</xdr:rowOff>
    </xdr:to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37F707CF-8390-4954-94C9-3431521A607F}"/>
            </a:ext>
          </a:extLst>
        </xdr:cNvPr>
        <xdr:cNvSpPr txBox="1"/>
      </xdr:nvSpPr>
      <xdr:spPr>
        <a:xfrm rot="16200000">
          <a:off x="-154872" y="1145651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28022</xdr:colOff>
      <xdr:row>36</xdr:row>
      <xdr:rowOff>182671</xdr:rowOff>
    </xdr:from>
    <xdr:to>
      <xdr:col>2</xdr:col>
      <xdr:colOff>151725</xdr:colOff>
      <xdr:row>47</xdr:row>
      <xdr:rowOff>68122</xdr:rowOff>
    </xdr:to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15C19E01-AF9A-45BE-BE91-38C70D957E55}"/>
            </a:ext>
          </a:extLst>
        </xdr:cNvPr>
        <xdr:cNvSpPr txBox="1"/>
      </xdr:nvSpPr>
      <xdr:spPr>
        <a:xfrm rot="16200000">
          <a:off x="-510077" y="928374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0383F51B-E5EC-42F2-AFB4-DA90B9101D6D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2" name="Rectangle 61">
          <a:extLst>
            <a:ext uri="{FF2B5EF4-FFF2-40B4-BE49-F238E27FC236}">
              <a16:creationId xmlns:a16="http://schemas.microsoft.com/office/drawing/2014/main" id="{CD4B469F-BF29-4646-8DBA-B1793AC9A66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3" name="Rectangle 62">
          <a:extLst>
            <a:ext uri="{FF2B5EF4-FFF2-40B4-BE49-F238E27FC236}">
              <a16:creationId xmlns:a16="http://schemas.microsoft.com/office/drawing/2014/main" id="{B2F4928E-A152-4E44-ADDC-69AAADD0F930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4" name="Rectangle 63">
          <a:extLst>
            <a:ext uri="{FF2B5EF4-FFF2-40B4-BE49-F238E27FC236}">
              <a16:creationId xmlns:a16="http://schemas.microsoft.com/office/drawing/2014/main" id="{A175FFA1-AC46-4139-B100-70FEE2272AE6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FEVRIER01" textlink="">
      <xdr:nvSpPr>
        <xdr:cNvPr id="65" name="ZoneTexte 64">
          <a:extLst>
            <a:ext uri="{FF2B5EF4-FFF2-40B4-BE49-F238E27FC236}">
              <a16:creationId xmlns:a16="http://schemas.microsoft.com/office/drawing/2014/main" id="{7DB81259-8176-4AAF-9D34-26EEFAAA3201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</a:t>
          </a:r>
        </a:p>
      </xdr:txBody>
    </xdr:sp>
    <xdr:clientData/>
  </xdr:twoCellAnchor>
  <xdr:twoCellAnchor>
    <xdr:from>
      <xdr:col>1</xdr:col>
      <xdr:colOff>74221</xdr:colOff>
      <xdr:row>26</xdr:row>
      <xdr:rowOff>15251</xdr:rowOff>
    </xdr:from>
    <xdr:to>
      <xdr:col>2</xdr:col>
      <xdr:colOff>111332</xdr:colOff>
      <xdr:row>34</xdr:row>
      <xdr:rowOff>88624</xdr:rowOff>
    </xdr:to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45FD9EDC-5FB7-42FB-A806-0E6464117D53}"/>
            </a:ext>
          </a:extLst>
        </xdr:cNvPr>
        <xdr:cNvSpPr txBox="1"/>
      </xdr:nvSpPr>
      <xdr:spPr>
        <a:xfrm rot="16200000">
          <a:off x="-191560" y="665325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7" name="Rectangle 66">
          <a:extLst>
            <a:ext uri="{FF2B5EF4-FFF2-40B4-BE49-F238E27FC236}">
              <a16:creationId xmlns:a16="http://schemas.microsoft.com/office/drawing/2014/main" id="{E3C5C19E-A3F7-4570-A695-B89EBA9FC7D1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8" name="Rectangle 67">
          <a:extLst>
            <a:ext uri="{FF2B5EF4-FFF2-40B4-BE49-F238E27FC236}">
              <a16:creationId xmlns:a16="http://schemas.microsoft.com/office/drawing/2014/main" id="{198649CC-5624-4865-9D17-E73C3A32E155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69" name="Rectangle 68">
          <a:extLst>
            <a:ext uri="{FF2B5EF4-FFF2-40B4-BE49-F238E27FC236}">
              <a16:creationId xmlns:a16="http://schemas.microsoft.com/office/drawing/2014/main" id="{9588586A-16E2-490C-856E-72523DE81467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0" name="Rectangle 69">
          <a:extLst>
            <a:ext uri="{FF2B5EF4-FFF2-40B4-BE49-F238E27FC236}">
              <a16:creationId xmlns:a16="http://schemas.microsoft.com/office/drawing/2014/main" id="{61626699-D8A6-44AC-BBA8-EC67572E7932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1" name="Rectangle 70">
          <a:extLst>
            <a:ext uri="{FF2B5EF4-FFF2-40B4-BE49-F238E27FC236}">
              <a16:creationId xmlns:a16="http://schemas.microsoft.com/office/drawing/2014/main" id="{31DA4E68-2B9A-4DA2-92AA-3EEDFBD1770F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id="{0CEE239D-17E5-4105-AC7D-624BBBF12EF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3" name="Rectangle 72">
          <a:extLst>
            <a:ext uri="{FF2B5EF4-FFF2-40B4-BE49-F238E27FC236}">
              <a16:creationId xmlns:a16="http://schemas.microsoft.com/office/drawing/2014/main" id="{41E51518-3958-4931-9E4A-ACE76A5CF7B8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4" name="Rectangle 73">
          <a:extLst>
            <a:ext uri="{FF2B5EF4-FFF2-40B4-BE49-F238E27FC236}">
              <a16:creationId xmlns:a16="http://schemas.microsoft.com/office/drawing/2014/main" id="{5971893E-22C8-47C4-BC4F-3AD08C7554C8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5" name="Rectangle 74">
          <a:extLst>
            <a:ext uri="{FF2B5EF4-FFF2-40B4-BE49-F238E27FC236}">
              <a16:creationId xmlns:a16="http://schemas.microsoft.com/office/drawing/2014/main" id="{37311F42-5904-48B3-8D04-233B9E6563F2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6" name="Rectangle 75">
          <a:extLst>
            <a:ext uri="{FF2B5EF4-FFF2-40B4-BE49-F238E27FC236}">
              <a16:creationId xmlns:a16="http://schemas.microsoft.com/office/drawing/2014/main" id="{D1715DF7-5DEC-41BA-AAA7-24829CEE2420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E6A5E9E2-3CE4-417C-9CF2-0CF65FD63DBD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24741</xdr:colOff>
      <xdr:row>35</xdr:row>
      <xdr:rowOff>136073</xdr:rowOff>
    </xdr:from>
    <xdr:to>
      <xdr:col>19</xdr:col>
      <xdr:colOff>0</xdr:colOff>
      <xdr:row>36</xdr:row>
      <xdr:rowOff>272144</xdr:rowOff>
    </xdr:to>
    <xdr:sp macro="" textlink="">
      <xdr:nvSpPr>
        <xdr:cNvPr id="78" name="Rectangle 77">
          <a:extLst>
            <a:ext uri="{FF2B5EF4-FFF2-40B4-BE49-F238E27FC236}">
              <a16:creationId xmlns:a16="http://schemas.microsoft.com/office/drawing/2014/main" id="{3AAD5034-EB73-45E8-A79F-31C01C29D67D}"/>
            </a:ext>
          </a:extLst>
        </xdr:cNvPr>
        <xdr:cNvSpPr/>
      </xdr:nvSpPr>
      <xdr:spPr>
        <a:xfrm>
          <a:off x="7911441" y="7946573"/>
          <a:ext cx="3023259" cy="35514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79" name="Rectangle 78">
          <a:extLst>
            <a:ext uri="{FF2B5EF4-FFF2-40B4-BE49-F238E27FC236}">
              <a16:creationId xmlns:a16="http://schemas.microsoft.com/office/drawing/2014/main" id="{7DAE25EF-E875-4872-8DD0-4BCB0FD525EC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80" name="Rectangle : avec coins supérieurs arrondis 7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2871510-2F39-4DAF-A770-AFC90615FC35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81" name="Rectangle : avec coins supérieurs arrondis 8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0BC5C10-3DAD-47EB-9CA9-3A6EEA4590EF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82" name="Rectangle : avec coins supérieurs arrondis 8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4D28B9C4-B15B-4FE1-A741-8E7E1E528792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83" name="Rectangle : avec coins supérieurs arrondis 82">
          <a:extLst>
            <a:ext uri="{FF2B5EF4-FFF2-40B4-BE49-F238E27FC236}">
              <a16:creationId xmlns:a16="http://schemas.microsoft.com/office/drawing/2014/main" id="{AFA5B93F-FDEA-49E2-ABA9-A1B38F19CD6D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84" name="Rectangle : avec coins supérieurs arrondis 83">
          <a:extLst>
            <a:ext uri="{FF2B5EF4-FFF2-40B4-BE49-F238E27FC236}">
              <a16:creationId xmlns:a16="http://schemas.microsoft.com/office/drawing/2014/main" id="{5CF9F6BB-46CE-468E-BF71-6C3E5EC78266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85" name="Rectangle : avec coins supérieurs arrondis 84">
          <a:extLst>
            <a:ext uri="{FF2B5EF4-FFF2-40B4-BE49-F238E27FC236}">
              <a16:creationId xmlns:a16="http://schemas.microsoft.com/office/drawing/2014/main" id="{B3D3806D-688D-441B-90C8-7F4462CB60F4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86" name="Rectangle : avec coins supérieurs arrondis 85">
          <a:extLst>
            <a:ext uri="{FF2B5EF4-FFF2-40B4-BE49-F238E27FC236}">
              <a16:creationId xmlns:a16="http://schemas.microsoft.com/office/drawing/2014/main" id="{5A6F0993-C6C3-46E8-9ADB-2B5F7EADF576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87" name="Rectangle : avec coins supérieurs arrondis 86">
          <a:extLst>
            <a:ext uri="{FF2B5EF4-FFF2-40B4-BE49-F238E27FC236}">
              <a16:creationId xmlns:a16="http://schemas.microsoft.com/office/drawing/2014/main" id="{D7C3987E-DB71-44CD-9F04-5BB02CFB8D40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88" name="Rectangle : avec coins supérieurs arrondis 87">
          <a:extLst>
            <a:ext uri="{FF2B5EF4-FFF2-40B4-BE49-F238E27FC236}">
              <a16:creationId xmlns:a16="http://schemas.microsoft.com/office/drawing/2014/main" id="{DEB9B4E3-5925-420B-B6C5-AD33114BA0D4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89" name="Rectangle : avec coins supérieurs arrondis 88">
          <a:extLst>
            <a:ext uri="{FF2B5EF4-FFF2-40B4-BE49-F238E27FC236}">
              <a16:creationId xmlns:a16="http://schemas.microsoft.com/office/drawing/2014/main" id="{940DCD99-5208-491A-A7F3-18572F416341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24</xdr:col>
      <xdr:colOff>15168</xdr:colOff>
      <xdr:row>13</xdr:row>
      <xdr:rowOff>11110</xdr:rowOff>
    </xdr:from>
    <xdr:to>
      <xdr:col>24</xdr:col>
      <xdr:colOff>447395</xdr:colOff>
      <xdr:row>14</xdr:row>
      <xdr:rowOff>11111</xdr:rowOff>
    </xdr:to>
    <xdr:sp macro="" textlink="">
      <xdr:nvSpPr>
        <xdr:cNvPr id="90" name="Rectangle 89">
          <a:extLst>
            <a:ext uri="{FF2B5EF4-FFF2-40B4-BE49-F238E27FC236}">
              <a16:creationId xmlns:a16="http://schemas.microsoft.com/office/drawing/2014/main" id="{4AD60478-5EB4-4FB2-846E-2080A7C172D3}"/>
            </a:ext>
          </a:extLst>
        </xdr:cNvPr>
        <xdr:cNvSpPr/>
      </xdr:nvSpPr>
      <xdr:spPr>
        <a:xfrm>
          <a:off x="15845718" y="3001960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16305</xdr:colOff>
      <xdr:row>14</xdr:row>
      <xdr:rowOff>4997</xdr:rowOff>
    </xdr:from>
    <xdr:to>
      <xdr:col>24</xdr:col>
      <xdr:colOff>448532</xdr:colOff>
      <xdr:row>15</xdr:row>
      <xdr:rowOff>4999</xdr:rowOff>
    </xdr:to>
    <xdr:sp macro="" textlink="">
      <xdr:nvSpPr>
        <xdr:cNvPr id="91" name="Rectangle 90">
          <a:extLst>
            <a:ext uri="{FF2B5EF4-FFF2-40B4-BE49-F238E27FC236}">
              <a16:creationId xmlns:a16="http://schemas.microsoft.com/office/drawing/2014/main" id="{D909ED0E-987D-4D75-83C4-A11DE4815399}"/>
            </a:ext>
          </a:extLst>
        </xdr:cNvPr>
        <xdr:cNvSpPr/>
      </xdr:nvSpPr>
      <xdr:spPr>
        <a:xfrm>
          <a:off x="15846855" y="3214922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15878</xdr:colOff>
      <xdr:row>15</xdr:row>
      <xdr:rowOff>3860</xdr:rowOff>
    </xdr:from>
    <xdr:to>
      <xdr:col>24</xdr:col>
      <xdr:colOff>449669</xdr:colOff>
      <xdr:row>16</xdr:row>
      <xdr:rowOff>3860</xdr:rowOff>
    </xdr:to>
    <xdr:sp macro="[0]!REPORT07" textlink="">
      <xdr:nvSpPr>
        <xdr:cNvPr id="92" name="Rectangle 91">
          <a:extLst>
            <a:ext uri="{FF2B5EF4-FFF2-40B4-BE49-F238E27FC236}">
              <a16:creationId xmlns:a16="http://schemas.microsoft.com/office/drawing/2014/main" id="{477E6107-2D27-4C6D-B053-6815E4062D49}"/>
            </a:ext>
          </a:extLst>
        </xdr:cNvPr>
        <xdr:cNvSpPr/>
      </xdr:nvSpPr>
      <xdr:spPr>
        <a:xfrm>
          <a:off x="15846428" y="3432860"/>
          <a:ext cx="433791" cy="2190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17178</xdr:colOff>
      <xdr:row>16</xdr:row>
      <xdr:rowOff>4002</xdr:rowOff>
    </xdr:from>
    <xdr:to>
      <xdr:col>24</xdr:col>
      <xdr:colOff>449405</xdr:colOff>
      <xdr:row>17</xdr:row>
      <xdr:rowOff>4003</xdr:rowOff>
    </xdr:to>
    <xdr:sp macro="[0]!REPORT07" textlink="">
      <xdr:nvSpPr>
        <xdr:cNvPr id="93" name="Rectangle 92">
          <a:extLst>
            <a:ext uri="{FF2B5EF4-FFF2-40B4-BE49-F238E27FC236}">
              <a16:creationId xmlns:a16="http://schemas.microsoft.com/office/drawing/2014/main" id="{A5AFB8F6-56E6-4667-8DAD-12E432C619E1}"/>
            </a:ext>
          </a:extLst>
        </xdr:cNvPr>
        <xdr:cNvSpPr/>
      </xdr:nvSpPr>
      <xdr:spPr>
        <a:xfrm>
          <a:off x="15847728" y="365207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17</xdr:row>
      <xdr:rowOff>3363</xdr:rowOff>
    </xdr:from>
    <xdr:to>
      <xdr:col>24</xdr:col>
      <xdr:colOff>449406</xdr:colOff>
      <xdr:row>18</xdr:row>
      <xdr:rowOff>3365</xdr:rowOff>
    </xdr:to>
    <xdr:sp macro="" textlink="">
      <xdr:nvSpPr>
        <xdr:cNvPr id="94" name="Rectangle 93">
          <a:extLst>
            <a:ext uri="{FF2B5EF4-FFF2-40B4-BE49-F238E27FC236}">
              <a16:creationId xmlns:a16="http://schemas.microsoft.com/office/drawing/2014/main" id="{7C6FDEA2-4B71-40D9-9CAA-FE54796E9928}"/>
            </a:ext>
          </a:extLst>
        </xdr:cNvPr>
        <xdr:cNvSpPr/>
      </xdr:nvSpPr>
      <xdr:spPr>
        <a:xfrm>
          <a:off x="15847729" y="387051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17711</xdr:colOff>
      <xdr:row>17</xdr:row>
      <xdr:rowOff>216851</xdr:rowOff>
    </xdr:from>
    <xdr:to>
      <xdr:col>24</xdr:col>
      <xdr:colOff>448980</xdr:colOff>
      <xdr:row>18</xdr:row>
      <xdr:rowOff>216853</xdr:rowOff>
    </xdr:to>
    <xdr:sp macro="" textlink="">
      <xdr:nvSpPr>
        <xdr:cNvPr id="95" name="Rectangle 94">
          <a:extLst>
            <a:ext uri="{FF2B5EF4-FFF2-40B4-BE49-F238E27FC236}">
              <a16:creationId xmlns:a16="http://schemas.microsoft.com/office/drawing/2014/main" id="{EFEAECD3-41CF-4915-A8DC-A422C847C761}"/>
            </a:ext>
          </a:extLst>
        </xdr:cNvPr>
        <xdr:cNvSpPr/>
      </xdr:nvSpPr>
      <xdr:spPr>
        <a:xfrm>
          <a:off x="15848261" y="4084001"/>
          <a:ext cx="431269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17604</xdr:colOff>
      <xdr:row>19</xdr:row>
      <xdr:rowOff>3363</xdr:rowOff>
    </xdr:from>
    <xdr:to>
      <xdr:col>24</xdr:col>
      <xdr:colOff>449831</xdr:colOff>
      <xdr:row>20</xdr:row>
      <xdr:rowOff>3365</xdr:rowOff>
    </xdr:to>
    <xdr:sp macro="" textlink="">
      <xdr:nvSpPr>
        <xdr:cNvPr id="96" name="Rectangle 95">
          <a:extLst>
            <a:ext uri="{FF2B5EF4-FFF2-40B4-BE49-F238E27FC236}">
              <a16:creationId xmlns:a16="http://schemas.microsoft.com/office/drawing/2014/main" id="{4105A8A7-0DAB-476D-959D-DD7364062566}"/>
            </a:ext>
          </a:extLst>
        </xdr:cNvPr>
        <xdr:cNvSpPr/>
      </xdr:nvSpPr>
      <xdr:spPr>
        <a:xfrm>
          <a:off x="15848154" y="4308663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18722</xdr:colOff>
      <xdr:row>19</xdr:row>
      <xdr:rowOff>204027</xdr:rowOff>
    </xdr:from>
    <xdr:to>
      <xdr:col>24</xdr:col>
      <xdr:colOff>450949</xdr:colOff>
      <xdr:row>20</xdr:row>
      <xdr:rowOff>204028</xdr:rowOff>
    </xdr:to>
    <xdr:sp macro="" textlink="">
      <xdr:nvSpPr>
        <xdr:cNvPr id="97" name="Rectangle 96">
          <a:extLst>
            <a:ext uri="{FF2B5EF4-FFF2-40B4-BE49-F238E27FC236}">
              <a16:creationId xmlns:a16="http://schemas.microsoft.com/office/drawing/2014/main" id="{7CFED569-096C-464B-B592-B7B31BFCA93D}"/>
            </a:ext>
          </a:extLst>
        </xdr:cNvPr>
        <xdr:cNvSpPr/>
      </xdr:nvSpPr>
      <xdr:spPr>
        <a:xfrm>
          <a:off x="15849272" y="4509327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19840</xdr:colOff>
      <xdr:row>20</xdr:row>
      <xdr:rowOff>205570</xdr:rowOff>
    </xdr:from>
    <xdr:to>
      <xdr:col>24</xdr:col>
      <xdr:colOff>452067</xdr:colOff>
      <xdr:row>21</xdr:row>
      <xdr:rowOff>205571</xdr:rowOff>
    </xdr:to>
    <xdr:sp macro="" textlink="">
      <xdr:nvSpPr>
        <xdr:cNvPr id="98" name="Rectangle 97">
          <a:extLst>
            <a:ext uri="{FF2B5EF4-FFF2-40B4-BE49-F238E27FC236}">
              <a16:creationId xmlns:a16="http://schemas.microsoft.com/office/drawing/2014/main" id="{EF7C7DC5-DB25-4B9C-ADE6-8BE7D6819E7B}"/>
            </a:ext>
          </a:extLst>
        </xdr:cNvPr>
        <xdr:cNvSpPr/>
      </xdr:nvSpPr>
      <xdr:spPr>
        <a:xfrm>
          <a:off x="15850390" y="472994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21</xdr:row>
      <xdr:rowOff>204868</xdr:rowOff>
    </xdr:from>
    <xdr:to>
      <xdr:col>24</xdr:col>
      <xdr:colOff>449406</xdr:colOff>
      <xdr:row>22</xdr:row>
      <xdr:rowOff>214244</xdr:rowOff>
    </xdr:to>
    <xdr:sp macro="" textlink="">
      <xdr:nvSpPr>
        <xdr:cNvPr id="99" name="Rectangle 98">
          <a:extLst>
            <a:ext uri="{FF2B5EF4-FFF2-40B4-BE49-F238E27FC236}">
              <a16:creationId xmlns:a16="http://schemas.microsoft.com/office/drawing/2014/main" id="{3D5D1971-E2F7-48CA-98F1-B035AA461664}"/>
            </a:ext>
          </a:extLst>
        </xdr:cNvPr>
        <xdr:cNvSpPr/>
      </xdr:nvSpPr>
      <xdr:spPr>
        <a:xfrm>
          <a:off x="15847729" y="4948318"/>
          <a:ext cx="432227" cy="228451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22</xdr:row>
      <xdr:rowOff>217330</xdr:rowOff>
    </xdr:from>
    <xdr:to>
      <xdr:col>24</xdr:col>
      <xdr:colOff>449406</xdr:colOff>
      <xdr:row>23</xdr:row>
      <xdr:rowOff>217331</xdr:rowOff>
    </xdr:to>
    <xdr:sp macro="" textlink="">
      <xdr:nvSpPr>
        <xdr:cNvPr id="100" name="Rectangle 99">
          <a:extLst>
            <a:ext uri="{FF2B5EF4-FFF2-40B4-BE49-F238E27FC236}">
              <a16:creationId xmlns:a16="http://schemas.microsoft.com/office/drawing/2014/main" id="{E119D738-4CEF-45F3-8848-938257BBFBB9}"/>
            </a:ext>
          </a:extLst>
        </xdr:cNvPr>
        <xdr:cNvSpPr/>
      </xdr:nvSpPr>
      <xdr:spPr>
        <a:xfrm>
          <a:off x="15847729" y="5179855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17179</xdr:colOff>
      <xdr:row>24</xdr:row>
      <xdr:rowOff>1819</xdr:rowOff>
    </xdr:from>
    <xdr:to>
      <xdr:col>24</xdr:col>
      <xdr:colOff>449406</xdr:colOff>
      <xdr:row>25</xdr:row>
      <xdr:rowOff>1821</xdr:rowOff>
    </xdr:to>
    <xdr:sp macro="" textlink="">
      <xdr:nvSpPr>
        <xdr:cNvPr id="101" name="Rectangle 100">
          <a:extLst>
            <a:ext uri="{FF2B5EF4-FFF2-40B4-BE49-F238E27FC236}">
              <a16:creationId xmlns:a16="http://schemas.microsoft.com/office/drawing/2014/main" id="{F3D50E2E-ACB9-4757-961D-45B4E5763006}"/>
            </a:ext>
          </a:extLst>
        </xdr:cNvPr>
        <xdr:cNvSpPr/>
      </xdr:nvSpPr>
      <xdr:spPr>
        <a:xfrm>
          <a:off x="15847729" y="5402494"/>
          <a:ext cx="432227" cy="219077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16061</xdr:colOff>
      <xdr:row>25</xdr:row>
      <xdr:rowOff>4002</xdr:rowOff>
    </xdr:from>
    <xdr:to>
      <xdr:col>24</xdr:col>
      <xdr:colOff>448288</xdr:colOff>
      <xdr:row>26</xdr:row>
      <xdr:rowOff>4003</xdr:rowOff>
    </xdr:to>
    <xdr:sp macro="" textlink="">
      <xdr:nvSpPr>
        <xdr:cNvPr id="102" name="Rectangle 101">
          <a:extLst>
            <a:ext uri="{FF2B5EF4-FFF2-40B4-BE49-F238E27FC236}">
              <a16:creationId xmlns:a16="http://schemas.microsoft.com/office/drawing/2014/main" id="{CCF10022-C6F1-422E-9F29-0604E95D88DA}"/>
            </a:ext>
          </a:extLst>
        </xdr:cNvPr>
        <xdr:cNvSpPr/>
      </xdr:nvSpPr>
      <xdr:spPr>
        <a:xfrm>
          <a:off x="15846611" y="5623752"/>
          <a:ext cx="432227" cy="219076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x</a:t>
          </a:r>
        </a:p>
      </xdr:txBody>
    </xdr:sp>
    <xdr:clientData/>
  </xdr:twoCellAnchor>
  <xdr:twoCellAnchor>
    <xdr:from>
      <xdr:col>24</xdr:col>
      <xdr:colOff>458137</xdr:colOff>
      <xdr:row>8</xdr:row>
      <xdr:rowOff>4503</xdr:rowOff>
    </xdr:from>
    <xdr:to>
      <xdr:col>25</xdr:col>
      <xdr:colOff>3035</xdr:colOff>
      <xdr:row>9</xdr:row>
      <xdr:rowOff>4504</xdr:rowOff>
    </xdr:to>
    <xdr:sp macro="" textlink="">
      <xdr:nvSpPr>
        <xdr:cNvPr id="103" name="Rectangle 102">
          <a:extLst>
            <a:ext uri="{FF2B5EF4-FFF2-40B4-BE49-F238E27FC236}">
              <a16:creationId xmlns:a16="http://schemas.microsoft.com/office/drawing/2014/main" id="{3071DAD3-4061-4BFF-AA87-8B07B413C5D1}"/>
            </a:ext>
          </a:extLst>
        </xdr:cNvPr>
        <xdr:cNvSpPr/>
      </xdr:nvSpPr>
      <xdr:spPr>
        <a:xfrm>
          <a:off x="16288687" y="189997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  </a:t>
          </a:r>
          <a:endParaRPr lang="fr-FR" sz="1100" b="1"/>
        </a:p>
      </xdr:txBody>
    </xdr:sp>
    <xdr:clientData/>
  </xdr:twoCellAnchor>
  <xdr:twoCellAnchor>
    <xdr:from>
      <xdr:col>24</xdr:col>
      <xdr:colOff>458047</xdr:colOff>
      <xdr:row>9</xdr:row>
      <xdr:rowOff>6508</xdr:rowOff>
    </xdr:from>
    <xdr:to>
      <xdr:col>25</xdr:col>
      <xdr:colOff>2945</xdr:colOff>
      <xdr:row>10</xdr:row>
      <xdr:rowOff>6509</xdr:rowOff>
    </xdr:to>
    <xdr:sp macro="" textlink="">
      <xdr:nvSpPr>
        <xdr:cNvPr id="104" name="Rectangle 103">
          <a:extLst>
            <a:ext uri="{FF2B5EF4-FFF2-40B4-BE49-F238E27FC236}">
              <a16:creationId xmlns:a16="http://schemas.microsoft.com/office/drawing/2014/main" id="{86AD438C-A1DB-45F4-B4A0-2E1B08571960}"/>
            </a:ext>
          </a:extLst>
        </xdr:cNvPr>
        <xdr:cNvSpPr/>
      </xdr:nvSpPr>
      <xdr:spPr>
        <a:xfrm>
          <a:off x="16288597" y="2121058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454881</xdr:colOff>
      <xdr:row>10</xdr:row>
      <xdr:rowOff>11611</xdr:rowOff>
    </xdr:from>
    <xdr:to>
      <xdr:col>24</xdr:col>
      <xdr:colOff>884751</xdr:colOff>
      <xdr:row>11</xdr:row>
      <xdr:rowOff>11612</xdr:rowOff>
    </xdr:to>
    <xdr:sp macro="" textlink="">
      <xdr:nvSpPr>
        <xdr:cNvPr id="105" name="Rectangle 104">
          <a:extLst>
            <a:ext uri="{FF2B5EF4-FFF2-40B4-BE49-F238E27FC236}">
              <a16:creationId xmlns:a16="http://schemas.microsoft.com/office/drawing/2014/main" id="{0C050EBA-82A0-414E-B5BF-90E8D3F15ABE}"/>
            </a:ext>
          </a:extLst>
        </xdr:cNvPr>
        <xdr:cNvSpPr/>
      </xdr:nvSpPr>
      <xdr:spPr>
        <a:xfrm>
          <a:off x="16285431" y="2345236"/>
          <a:ext cx="429870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458009</xdr:colOff>
      <xdr:row>11</xdr:row>
      <xdr:rowOff>11185</xdr:rowOff>
    </xdr:from>
    <xdr:to>
      <xdr:col>25</xdr:col>
      <xdr:colOff>2907</xdr:colOff>
      <xdr:row>12</xdr:row>
      <xdr:rowOff>11185</xdr:rowOff>
    </xdr:to>
    <xdr:sp macro="" textlink="">
      <xdr:nvSpPr>
        <xdr:cNvPr id="106" name="Rectangle 105">
          <a:extLst>
            <a:ext uri="{FF2B5EF4-FFF2-40B4-BE49-F238E27FC236}">
              <a16:creationId xmlns:a16="http://schemas.microsoft.com/office/drawing/2014/main" id="{C574804A-5DF0-4F84-ABAE-ABE07E80A753}"/>
            </a:ext>
          </a:extLst>
        </xdr:cNvPr>
        <xdr:cNvSpPr/>
      </xdr:nvSpPr>
      <xdr:spPr>
        <a:xfrm>
          <a:off x="16288559" y="2563885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457582</xdr:colOff>
      <xdr:row>12</xdr:row>
      <xdr:rowOff>10758</xdr:rowOff>
    </xdr:from>
    <xdr:to>
      <xdr:col>25</xdr:col>
      <xdr:colOff>2480</xdr:colOff>
      <xdr:row>13</xdr:row>
      <xdr:rowOff>10759</xdr:rowOff>
    </xdr:to>
    <xdr:sp macro="" textlink="">
      <xdr:nvSpPr>
        <xdr:cNvPr id="107" name="Rectangle 106">
          <a:extLst>
            <a:ext uri="{FF2B5EF4-FFF2-40B4-BE49-F238E27FC236}">
              <a16:creationId xmlns:a16="http://schemas.microsoft.com/office/drawing/2014/main" id="{BC8D92C0-7C0C-430E-A574-DBF71D7DDE08}"/>
            </a:ext>
          </a:extLst>
        </xdr:cNvPr>
        <xdr:cNvSpPr/>
      </xdr:nvSpPr>
      <xdr:spPr>
        <a:xfrm>
          <a:off x="16288132" y="278253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457156</xdr:colOff>
      <xdr:row>13</xdr:row>
      <xdr:rowOff>17440</xdr:rowOff>
    </xdr:from>
    <xdr:to>
      <xdr:col>25</xdr:col>
      <xdr:colOff>2054</xdr:colOff>
      <xdr:row>14</xdr:row>
      <xdr:rowOff>17440</xdr:rowOff>
    </xdr:to>
    <xdr:sp macro="" textlink="">
      <xdr:nvSpPr>
        <xdr:cNvPr id="108" name="Rectangle 107">
          <a:extLst>
            <a:ext uri="{FF2B5EF4-FFF2-40B4-BE49-F238E27FC236}">
              <a16:creationId xmlns:a16="http://schemas.microsoft.com/office/drawing/2014/main" id="{1554D369-6C92-4267-8B2C-5EF05FF8F009}"/>
            </a:ext>
          </a:extLst>
        </xdr:cNvPr>
        <xdr:cNvSpPr/>
      </xdr:nvSpPr>
      <xdr:spPr>
        <a:xfrm>
          <a:off x="16287706" y="3008290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456730</xdr:colOff>
      <xdr:row>14</xdr:row>
      <xdr:rowOff>13459</xdr:rowOff>
    </xdr:from>
    <xdr:to>
      <xdr:col>25</xdr:col>
      <xdr:colOff>1628</xdr:colOff>
      <xdr:row>15</xdr:row>
      <xdr:rowOff>13460</xdr:rowOff>
    </xdr:to>
    <xdr:sp macro="" textlink="">
      <xdr:nvSpPr>
        <xdr:cNvPr id="109" name="Rectangle 108">
          <a:extLst>
            <a:ext uri="{FF2B5EF4-FFF2-40B4-BE49-F238E27FC236}">
              <a16:creationId xmlns:a16="http://schemas.microsoft.com/office/drawing/2014/main" id="{00C107D8-C8CA-4413-927C-C41DBF233FF7}"/>
            </a:ext>
          </a:extLst>
        </xdr:cNvPr>
        <xdr:cNvSpPr/>
      </xdr:nvSpPr>
      <xdr:spPr>
        <a:xfrm>
          <a:off x="16287280" y="322338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459857</xdr:colOff>
      <xdr:row>15</xdr:row>
      <xdr:rowOff>9479</xdr:rowOff>
    </xdr:from>
    <xdr:to>
      <xdr:col>25</xdr:col>
      <xdr:colOff>4755</xdr:colOff>
      <xdr:row>16</xdr:row>
      <xdr:rowOff>9479</xdr:rowOff>
    </xdr:to>
    <xdr:sp macro="" textlink="">
      <xdr:nvSpPr>
        <xdr:cNvPr id="110" name="Rectangle 109">
          <a:extLst>
            <a:ext uri="{FF2B5EF4-FFF2-40B4-BE49-F238E27FC236}">
              <a16:creationId xmlns:a16="http://schemas.microsoft.com/office/drawing/2014/main" id="{ED8F619E-F9E7-49B2-826A-29A61604F8C6}"/>
            </a:ext>
          </a:extLst>
        </xdr:cNvPr>
        <xdr:cNvSpPr/>
      </xdr:nvSpPr>
      <xdr:spPr>
        <a:xfrm>
          <a:off x="16290407" y="3438479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459431</xdr:colOff>
      <xdr:row>16</xdr:row>
      <xdr:rowOff>5498</xdr:rowOff>
    </xdr:from>
    <xdr:to>
      <xdr:col>25</xdr:col>
      <xdr:colOff>4329</xdr:colOff>
      <xdr:row>17</xdr:row>
      <xdr:rowOff>5499</xdr:rowOff>
    </xdr:to>
    <xdr:sp macro="" textlink="">
      <xdr:nvSpPr>
        <xdr:cNvPr id="111" name="Rectangle 110">
          <a:extLst>
            <a:ext uri="{FF2B5EF4-FFF2-40B4-BE49-F238E27FC236}">
              <a16:creationId xmlns:a16="http://schemas.microsoft.com/office/drawing/2014/main" id="{586D8739-AA9A-4483-9A12-B18998144364}"/>
            </a:ext>
          </a:extLst>
        </xdr:cNvPr>
        <xdr:cNvSpPr/>
      </xdr:nvSpPr>
      <xdr:spPr>
        <a:xfrm>
          <a:off x="16289981" y="3653573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459004</xdr:colOff>
      <xdr:row>17</xdr:row>
      <xdr:rowOff>8626</xdr:rowOff>
    </xdr:from>
    <xdr:to>
      <xdr:col>25</xdr:col>
      <xdr:colOff>3902</xdr:colOff>
      <xdr:row>18</xdr:row>
      <xdr:rowOff>8626</xdr:rowOff>
    </xdr:to>
    <xdr:sp macro="" textlink="">
      <xdr:nvSpPr>
        <xdr:cNvPr id="112" name="Rectangle 111">
          <a:extLst>
            <a:ext uri="{FF2B5EF4-FFF2-40B4-BE49-F238E27FC236}">
              <a16:creationId xmlns:a16="http://schemas.microsoft.com/office/drawing/2014/main" id="{85E82A2F-4B71-43D5-A8D8-00C642583C4F}"/>
            </a:ext>
          </a:extLst>
        </xdr:cNvPr>
        <xdr:cNvSpPr/>
      </xdr:nvSpPr>
      <xdr:spPr>
        <a:xfrm>
          <a:off x="16289554" y="3875776"/>
          <a:ext cx="430723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458577</xdr:colOff>
      <xdr:row>18</xdr:row>
      <xdr:rowOff>8199</xdr:rowOff>
    </xdr:from>
    <xdr:to>
      <xdr:col>25</xdr:col>
      <xdr:colOff>3475</xdr:colOff>
      <xdr:row>19</xdr:row>
      <xdr:rowOff>8200</xdr:rowOff>
    </xdr:to>
    <xdr:sp macro="" textlink="">
      <xdr:nvSpPr>
        <xdr:cNvPr id="113" name="Rectangle 112">
          <a:extLst>
            <a:ext uri="{FF2B5EF4-FFF2-40B4-BE49-F238E27FC236}">
              <a16:creationId xmlns:a16="http://schemas.microsoft.com/office/drawing/2014/main" id="{0FD4C875-6B0A-48DF-892A-60834B22A81E}"/>
            </a:ext>
          </a:extLst>
        </xdr:cNvPr>
        <xdr:cNvSpPr/>
      </xdr:nvSpPr>
      <xdr:spPr>
        <a:xfrm>
          <a:off x="16289127" y="4094424"/>
          <a:ext cx="430723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459831</xdr:colOff>
      <xdr:row>19</xdr:row>
      <xdr:rowOff>11327</xdr:rowOff>
    </xdr:from>
    <xdr:to>
      <xdr:col>25</xdr:col>
      <xdr:colOff>2620</xdr:colOff>
      <xdr:row>20</xdr:row>
      <xdr:rowOff>11327</xdr:rowOff>
    </xdr:to>
    <xdr:sp macro="" textlink="">
      <xdr:nvSpPr>
        <xdr:cNvPr id="114" name="Rectangle 113">
          <a:extLst>
            <a:ext uri="{FF2B5EF4-FFF2-40B4-BE49-F238E27FC236}">
              <a16:creationId xmlns:a16="http://schemas.microsoft.com/office/drawing/2014/main" id="{892FED08-0C34-4C23-88F3-A3A5AE125031}"/>
            </a:ext>
          </a:extLst>
        </xdr:cNvPr>
        <xdr:cNvSpPr/>
      </xdr:nvSpPr>
      <xdr:spPr>
        <a:xfrm>
          <a:off x="16290381" y="4316627"/>
          <a:ext cx="428614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458701</xdr:colOff>
      <xdr:row>20</xdr:row>
      <xdr:rowOff>3245</xdr:rowOff>
    </xdr:from>
    <xdr:to>
      <xdr:col>25</xdr:col>
      <xdr:colOff>3247</xdr:colOff>
      <xdr:row>21</xdr:row>
      <xdr:rowOff>3246</xdr:rowOff>
    </xdr:to>
    <xdr:sp macro="" textlink="">
      <xdr:nvSpPr>
        <xdr:cNvPr id="115" name="Rectangle 114">
          <a:extLst>
            <a:ext uri="{FF2B5EF4-FFF2-40B4-BE49-F238E27FC236}">
              <a16:creationId xmlns:a16="http://schemas.microsoft.com/office/drawing/2014/main" id="{D41D57A5-D833-48DE-AA20-65C7FFDFA78E}"/>
            </a:ext>
          </a:extLst>
        </xdr:cNvPr>
        <xdr:cNvSpPr/>
      </xdr:nvSpPr>
      <xdr:spPr>
        <a:xfrm>
          <a:off x="16289251" y="4527620"/>
          <a:ext cx="430371" cy="219076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459329</xdr:colOff>
      <xdr:row>21</xdr:row>
      <xdr:rowOff>1257</xdr:rowOff>
    </xdr:from>
    <xdr:to>
      <xdr:col>25</xdr:col>
      <xdr:colOff>3875</xdr:colOff>
      <xdr:row>22</xdr:row>
      <xdr:rowOff>1257</xdr:rowOff>
    </xdr:to>
    <xdr:sp macro="" textlink="">
      <xdr:nvSpPr>
        <xdr:cNvPr id="116" name="Rectangle 115">
          <a:extLst>
            <a:ext uri="{FF2B5EF4-FFF2-40B4-BE49-F238E27FC236}">
              <a16:creationId xmlns:a16="http://schemas.microsoft.com/office/drawing/2014/main" id="{9BED2E74-87A6-464F-B8E8-CDF576E60EA8}"/>
            </a:ext>
          </a:extLst>
        </xdr:cNvPr>
        <xdr:cNvSpPr/>
      </xdr:nvSpPr>
      <xdr:spPr>
        <a:xfrm>
          <a:off x="16289879" y="474470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459957</xdr:colOff>
      <xdr:row>21</xdr:row>
      <xdr:rowOff>205992</xdr:rowOff>
    </xdr:from>
    <xdr:to>
      <xdr:col>25</xdr:col>
      <xdr:colOff>4503</xdr:colOff>
      <xdr:row>22</xdr:row>
      <xdr:rowOff>205992</xdr:rowOff>
    </xdr:to>
    <xdr:sp macro="" textlink="">
      <xdr:nvSpPr>
        <xdr:cNvPr id="117" name="Rectangle 116">
          <a:extLst>
            <a:ext uri="{FF2B5EF4-FFF2-40B4-BE49-F238E27FC236}">
              <a16:creationId xmlns:a16="http://schemas.microsoft.com/office/drawing/2014/main" id="{BEC031ED-2FD8-480E-BDEB-97F452B82C81}"/>
            </a:ext>
          </a:extLst>
        </xdr:cNvPr>
        <xdr:cNvSpPr/>
      </xdr:nvSpPr>
      <xdr:spPr>
        <a:xfrm>
          <a:off x="16290507" y="4949442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457968</xdr:colOff>
      <xdr:row>22</xdr:row>
      <xdr:rowOff>206620</xdr:rowOff>
    </xdr:from>
    <xdr:to>
      <xdr:col>25</xdr:col>
      <xdr:colOff>2514</xdr:colOff>
      <xdr:row>23</xdr:row>
      <xdr:rowOff>206620</xdr:rowOff>
    </xdr:to>
    <xdr:sp macro="" textlink="">
      <xdr:nvSpPr>
        <xdr:cNvPr id="118" name="Rectangle 117">
          <a:extLst>
            <a:ext uri="{FF2B5EF4-FFF2-40B4-BE49-F238E27FC236}">
              <a16:creationId xmlns:a16="http://schemas.microsoft.com/office/drawing/2014/main" id="{384958B2-B4FF-403D-B397-1F3065FAED4D}"/>
            </a:ext>
          </a:extLst>
        </xdr:cNvPr>
        <xdr:cNvSpPr/>
      </xdr:nvSpPr>
      <xdr:spPr>
        <a:xfrm>
          <a:off x="16288518" y="5169145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455980</xdr:colOff>
      <xdr:row>23</xdr:row>
      <xdr:rowOff>207247</xdr:rowOff>
    </xdr:from>
    <xdr:to>
      <xdr:col>25</xdr:col>
      <xdr:colOff>526</xdr:colOff>
      <xdr:row>24</xdr:row>
      <xdr:rowOff>207247</xdr:rowOff>
    </xdr:to>
    <xdr:sp macro="" textlink="">
      <xdr:nvSpPr>
        <xdr:cNvPr id="119" name="Rectangle 118">
          <a:extLst>
            <a:ext uri="{FF2B5EF4-FFF2-40B4-BE49-F238E27FC236}">
              <a16:creationId xmlns:a16="http://schemas.microsoft.com/office/drawing/2014/main" id="{9D327104-C864-40B1-87AF-2D9FD4F3B118}"/>
            </a:ext>
          </a:extLst>
        </xdr:cNvPr>
        <xdr:cNvSpPr/>
      </xdr:nvSpPr>
      <xdr:spPr>
        <a:xfrm>
          <a:off x="16286530" y="5388847"/>
          <a:ext cx="430371" cy="219075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24</xdr:col>
      <xdr:colOff>456608</xdr:colOff>
      <xdr:row>24</xdr:row>
      <xdr:rowOff>210490</xdr:rowOff>
    </xdr:from>
    <xdr:to>
      <xdr:col>25</xdr:col>
      <xdr:colOff>1154</xdr:colOff>
      <xdr:row>26</xdr:row>
      <xdr:rowOff>5232</xdr:rowOff>
    </xdr:to>
    <xdr:sp macro="" textlink="">
      <xdr:nvSpPr>
        <xdr:cNvPr id="120" name="Rectangle 119">
          <a:extLst>
            <a:ext uri="{FF2B5EF4-FFF2-40B4-BE49-F238E27FC236}">
              <a16:creationId xmlns:a16="http://schemas.microsoft.com/office/drawing/2014/main" id="{22D44BA7-152C-4D37-8679-0847845A3C18}"/>
            </a:ext>
          </a:extLst>
        </xdr:cNvPr>
        <xdr:cNvSpPr/>
      </xdr:nvSpPr>
      <xdr:spPr>
        <a:xfrm>
          <a:off x="16287158" y="5611165"/>
          <a:ext cx="430371" cy="232892"/>
        </a:xfrm>
        <a:prstGeom prst="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/>
        </a:p>
      </xdr:txBody>
    </xdr:sp>
    <xdr:clientData/>
  </xdr:twoCellAnchor>
  <xdr:twoCellAnchor editAs="oneCell">
    <xdr:from>
      <xdr:col>24</xdr:col>
      <xdr:colOff>558044</xdr:colOff>
      <xdr:row>9</xdr:row>
      <xdr:rowOff>9687</xdr:rowOff>
    </xdr:from>
    <xdr:to>
      <xdr:col>24</xdr:col>
      <xdr:colOff>768598</xdr:colOff>
      <xdr:row>10</xdr:row>
      <xdr:rowOff>812</xdr:rowOff>
    </xdr:to>
    <xdr:pic>
      <xdr:nvPicPr>
        <xdr:cNvPr id="121" name="Graphique 120" descr="Ligne fléchée : pivoter à gauche">
          <a:extLst>
            <a:ext uri="{FF2B5EF4-FFF2-40B4-BE49-F238E27FC236}">
              <a16:creationId xmlns:a16="http://schemas.microsoft.com/office/drawing/2014/main" id="{C2C50A65-CDE7-45D7-9076-3B6E9497B2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8594" y="2124237"/>
          <a:ext cx="210554" cy="210200"/>
        </a:xfrm>
        <a:prstGeom prst="rect">
          <a:avLst/>
        </a:prstGeom>
      </xdr:spPr>
    </xdr:pic>
    <xdr:clientData/>
  </xdr:twoCellAnchor>
  <xdr:twoCellAnchor editAs="oneCell">
    <xdr:from>
      <xdr:col>24</xdr:col>
      <xdr:colOff>555386</xdr:colOff>
      <xdr:row>10</xdr:row>
      <xdr:rowOff>18104</xdr:rowOff>
    </xdr:from>
    <xdr:to>
      <xdr:col>24</xdr:col>
      <xdr:colOff>765940</xdr:colOff>
      <xdr:row>11</xdr:row>
      <xdr:rowOff>8078</xdr:rowOff>
    </xdr:to>
    <xdr:pic>
      <xdr:nvPicPr>
        <xdr:cNvPr id="122" name="Graphique 121" descr="Ligne fléchée : pivoter à gauche">
          <a:extLst>
            <a:ext uri="{FF2B5EF4-FFF2-40B4-BE49-F238E27FC236}">
              <a16:creationId xmlns:a16="http://schemas.microsoft.com/office/drawing/2014/main" id="{95AF3274-FC6B-4171-9059-0074047BD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5936" y="235172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541653</xdr:colOff>
      <xdr:row>11</xdr:row>
      <xdr:rowOff>19832</xdr:rowOff>
    </xdr:from>
    <xdr:to>
      <xdr:col>24</xdr:col>
      <xdr:colOff>747605</xdr:colOff>
      <xdr:row>12</xdr:row>
      <xdr:rowOff>9807</xdr:rowOff>
    </xdr:to>
    <xdr:pic>
      <xdr:nvPicPr>
        <xdr:cNvPr id="123" name="Graphique 122" descr="Ligne fléchée : pivoter à gauche">
          <a:extLst>
            <a:ext uri="{FF2B5EF4-FFF2-40B4-BE49-F238E27FC236}">
              <a16:creationId xmlns:a16="http://schemas.microsoft.com/office/drawing/2014/main" id="{8BA36185-0346-4A09-9BD4-46FFF6942B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2203" y="2572532"/>
          <a:ext cx="205952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534393</xdr:colOff>
      <xdr:row>12</xdr:row>
      <xdr:rowOff>27099</xdr:rowOff>
    </xdr:from>
    <xdr:to>
      <xdr:col>24</xdr:col>
      <xdr:colOff>744947</xdr:colOff>
      <xdr:row>13</xdr:row>
      <xdr:rowOff>17074</xdr:rowOff>
    </xdr:to>
    <xdr:pic macro="[0]!REPORT02">
      <xdr:nvPicPr>
        <xdr:cNvPr id="124" name="Graphique 123" descr="Ligne fléchée : pivoter à gauche">
          <a:extLst>
            <a:ext uri="{FF2B5EF4-FFF2-40B4-BE49-F238E27FC236}">
              <a16:creationId xmlns:a16="http://schemas.microsoft.com/office/drawing/2014/main" id="{570D0C18-A04B-4AB4-94BA-8834130B22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64943" y="2798874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548348</xdr:colOff>
      <xdr:row>13</xdr:row>
      <xdr:rowOff>18903</xdr:rowOff>
    </xdr:from>
    <xdr:to>
      <xdr:col>24</xdr:col>
      <xdr:colOff>757536</xdr:colOff>
      <xdr:row>14</xdr:row>
      <xdr:rowOff>8878</xdr:rowOff>
    </xdr:to>
    <xdr:pic>
      <xdr:nvPicPr>
        <xdr:cNvPr id="125" name="Graphique 124" descr="Ligne fléchée : pivoter à gauche">
          <a:extLst>
            <a:ext uri="{FF2B5EF4-FFF2-40B4-BE49-F238E27FC236}">
              <a16:creationId xmlns:a16="http://schemas.microsoft.com/office/drawing/2014/main" id="{57A8EBFD-33CF-4604-A792-AA114323DF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8898" y="3009753"/>
          <a:ext cx="209188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549861</xdr:colOff>
      <xdr:row>14</xdr:row>
      <xdr:rowOff>20632</xdr:rowOff>
    </xdr:from>
    <xdr:to>
      <xdr:col>24</xdr:col>
      <xdr:colOff>760415</xdr:colOff>
      <xdr:row>15</xdr:row>
      <xdr:rowOff>10607</xdr:rowOff>
    </xdr:to>
    <xdr:pic>
      <xdr:nvPicPr>
        <xdr:cNvPr id="126" name="Graphique 125" descr="Ligne fléchée : pivoter à gauche">
          <a:extLst>
            <a:ext uri="{FF2B5EF4-FFF2-40B4-BE49-F238E27FC236}">
              <a16:creationId xmlns:a16="http://schemas.microsoft.com/office/drawing/2014/main" id="{1763AC41-7032-413E-A07E-08C603906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0411" y="3230557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541666</xdr:colOff>
      <xdr:row>15</xdr:row>
      <xdr:rowOff>27899</xdr:rowOff>
    </xdr:from>
    <xdr:to>
      <xdr:col>24</xdr:col>
      <xdr:colOff>752220</xdr:colOff>
      <xdr:row>16</xdr:row>
      <xdr:rowOff>17873</xdr:rowOff>
    </xdr:to>
    <xdr:pic macro="[0]!REPORT07">
      <xdr:nvPicPr>
        <xdr:cNvPr id="127" name="Graphique 126" descr="Ligne fléchée : pivoter à gauche">
          <a:extLst>
            <a:ext uri="{FF2B5EF4-FFF2-40B4-BE49-F238E27FC236}">
              <a16:creationId xmlns:a16="http://schemas.microsoft.com/office/drawing/2014/main" id="{58D247DA-28D4-445C-A54A-111BA0D3D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2216" y="3456899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555621</xdr:colOff>
      <xdr:row>16</xdr:row>
      <xdr:rowOff>25241</xdr:rowOff>
    </xdr:from>
    <xdr:to>
      <xdr:col>24</xdr:col>
      <xdr:colOff>766175</xdr:colOff>
      <xdr:row>17</xdr:row>
      <xdr:rowOff>15216</xdr:rowOff>
    </xdr:to>
    <xdr:pic>
      <xdr:nvPicPr>
        <xdr:cNvPr id="128" name="Graphique 127" descr="Ligne fléchée : pivoter à gauche">
          <a:extLst>
            <a:ext uri="{FF2B5EF4-FFF2-40B4-BE49-F238E27FC236}">
              <a16:creationId xmlns:a16="http://schemas.microsoft.com/office/drawing/2014/main" id="{B82FF291-3C17-41ED-980D-8CA3CFEC8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6171" y="367331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547425</xdr:colOff>
      <xdr:row>17</xdr:row>
      <xdr:rowOff>28121</xdr:rowOff>
    </xdr:from>
    <xdr:to>
      <xdr:col>24</xdr:col>
      <xdr:colOff>757979</xdr:colOff>
      <xdr:row>18</xdr:row>
      <xdr:rowOff>18095</xdr:rowOff>
    </xdr:to>
    <xdr:pic>
      <xdr:nvPicPr>
        <xdr:cNvPr id="129" name="Graphique 128" descr="Ligne fléchée : pivoter à gauche">
          <a:extLst>
            <a:ext uri="{FF2B5EF4-FFF2-40B4-BE49-F238E27FC236}">
              <a16:creationId xmlns:a16="http://schemas.microsoft.com/office/drawing/2014/main" id="{96F9DEFC-08CC-4545-831B-B3767262AD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7975" y="3895271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539229</xdr:colOff>
      <xdr:row>18</xdr:row>
      <xdr:rowOff>25463</xdr:rowOff>
    </xdr:from>
    <xdr:to>
      <xdr:col>24</xdr:col>
      <xdr:colOff>749783</xdr:colOff>
      <xdr:row>19</xdr:row>
      <xdr:rowOff>15437</xdr:rowOff>
    </xdr:to>
    <xdr:pic>
      <xdr:nvPicPr>
        <xdr:cNvPr id="130" name="Graphique 129" descr="Ligne fléchée : pivoter à gauche">
          <a:extLst>
            <a:ext uri="{FF2B5EF4-FFF2-40B4-BE49-F238E27FC236}">
              <a16:creationId xmlns:a16="http://schemas.microsoft.com/office/drawing/2014/main" id="{AA30D2E5-9CF8-4F1E-BA33-0EBFED6C90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69779" y="411168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558723</xdr:colOff>
      <xdr:row>19</xdr:row>
      <xdr:rowOff>33879</xdr:rowOff>
    </xdr:from>
    <xdr:to>
      <xdr:col>24</xdr:col>
      <xdr:colOff>769277</xdr:colOff>
      <xdr:row>20</xdr:row>
      <xdr:rowOff>23854</xdr:rowOff>
    </xdr:to>
    <xdr:pic>
      <xdr:nvPicPr>
        <xdr:cNvPr id="131" name="Graphique 130" descr="Ligne fléchée : pivoter à gauche">
          <a:extLst>
            <a:ext uri="{FF2B5EF4-FFF2-40B4-BE49-F238E27FC236}">
              <a16:creationId xmlns:a16="http://schemas.microsoft.com/office/drawing/2014/main" id="{2E678D75-3FF1-4BCC-B576-6E42DACCC9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89273" y="4339179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544989</xdr:colOff>
      <xdr:row>20</xdr:row>
      <xdr:rowOff>3533</xdr:rowOff>
    </xdr:from>
    <xdr:to>
      <xdr:col>24</xdr:col>
      <xdr:colOff>755543</xdr:colOff>
      <xdr:row>20</xdr:row>
      <xdr:rowOff>205494</xdr:rowOff>
    </xdr:to>
    <xdr:pic>
      <xdr:nvPicPr>
        <xdr:cNvPr id="132" name="Graphique 131" descr="Ligne fléchée : pivoter à gauche">
          <a:extLst>
            <a:ext uri="{FF2B5EF4-FFF2-40B4-BE49-F238E27FC236}">
              <a16:creationId xmlns:a16="http://schemas.microsoft.com/office/drawing/2014/main" id="{155D64B5-CB11-46BA-9A53-E15A8A4D3D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5539" y="4527908"/>
          <a:ext cx="210554" cy="211486"/>
        </a:xfrm>
        <a:prstGeom prst="rect">
          <a:avLst/>
        </a:prstGeom>
      </xdr:spPr>
    </xdr:pic>
    <xdr:clientData/>
  </xdr:twoCellAnchor>
  <xdr:twoCellAnchor editAs="oneCell">
    <xdr:from>
      <xdr:col>24</xdr:col>
      <xdr:colOff>542331</xdr:colOff>
      <xdr:row>20</xdr:row>
      <xdr:rowOff>216848</xdr:rowOff>
    </xdr:from>
    <xdr:to>
      <xdr:col>24</xdr:col>
      <xdr:colOff>752885</xdr:colOff>
      <xdr:row>21</xdr:row>
      <xdr:rowOff>206822</xdr:rowOff>
    </xdr:to>
    <xdr:pic>
      <xdr:nvPicPr>
        <xdr:cNvPr id="133" name="Graphique 132" descr="Ligne fléchée : pivoter à gauche">
          <a:extLst>
            <a:ext uri="{FF2B5EF4-FFF2-40B4-BE49-F238E27FC236}">
              <a16:creationId xmlns:a16="http://schemas.microsoft.com/office/drawing/2014/main" id="{289B6503-49BD-4614-92EC-0B7D21D2CC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2881" y="4741223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534135</xdr:colOff>
      <xdr:row>21</xdr:row>
      <xdr:rowOff>186502</xdr:rowOff>
    </xdr:from>
    <xdr:to>
      <xdr:col>24</xdr:col>
      <xdr:colOff>744689</xdr:colOff>
      <xdr:row>22</xdr:row>
      <xdr:rowOff>176476</xdr:rowOff>
    </xdr:to>
    <xdr:pic>
      <xdr:nvPicPr>
        <xdr:cNvPr id="134" name="Graphique 133" descr="Ligne fléchée : pivoter à gauche">
          <a:extLst>
            <a:ext uri="{FF2B5EF4-FFF2-40B4-BE49-F238E27FC236}">
              <a16:creationId xmlns:a16="http://schemas.microsoft.com/office/drawing/2014/main" id="{26BCDDE5-1272-4818-A78E-E0E313D721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64685" y="4929952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542552</xdr:colOff>
      <xdr:row>22</xdr:row>
      <xdr:rowOff>200456</xdr:rowOff>
    </xdr:from>
    <xdr:to>
      <xdr:col>24</xdr:col>
      <xdr:colOff>753106</xdr:colOff>
      <xdr:row>23</xdr:row>
      <xdr:rowOff>190431</xdr:rowOff>
    </xdr:to>
    <xdr:pic>
      <xdr:nvPicPr>
        <xdr:cNvPr id="135" name="Graphique 134" descr="Ligne fléchée : pivoter à gauche">
          <a:extLst>
            <a:ext uri="{FF2B5EF4-FFF2-40B4-BE49-F238E27FC236}">
              <a16:creationId xmlns:a16="http://schemas.microsoft.com/office/drawing/2014/main" id="{73639094-1B0A-4872-B5D5-2CD432359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3102" y="5162981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528819</xdr:colOff>
      <xdr:row>23</xdr:row>
      <xdr:rowOff>197798</xdr:rowOff>
    </xdr:from>
    <xdr:to>
      <xdr:col>24</xdr:col>
      <xdr:colOff>739373</xdr:colOff>
      <xdr:row>24</xdr:row>
      <xdr:rowOff>187772</xdr:rowOff>
    </xdr:to>
    <xdr:pic>
      <xdr:nvPicPr>
        <xdr:cNvPr id="136" name="Graphique 135" descr="Ligne fléchée : pivoter à gauche">
          <a:extLst>
            <a:ext uri="{FF2B5EF4-FFF2-40B4-BE49-F238E27FC236}">
              <a16:creationId xmlns:a16="http://schemas.microsoft.com/office/drawing/2014/main" id="{F5B3B126-BFE1-4277-886E-110BB49CFA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59369" y="5379398"/>
          <a:ext cx="210554" cy="209049"/>
        </a:xfrm>
        <a:prstGeom prst="rect">
          <a:avLst/>
        </a:prstGeom>
      </xdr:spPr>
    </xdr:pic>
    <xdr:clientData/>
  </xdr:twoCellAnchor>
  <xdr:twoCellAnchor editAs="oneCell">
    <xdr:from>
      <xdr:col>24</xdr:col>
      <xdr:colOff>542774</xdr:colOff>
      <xdr:row>24</xdr:row>
      <xdr:rowOff>217291</xdr:rowOff>
    </xdr:from>
    <xdr:to>
      <xdr:col>24</xdr:col>
      <xdr:colOff>753328</xdr:colOff>
      <xdr:row>25</xdr:row>
      <xdr:rowOff>207266</xdr:rowOff>
    </xdr:to>
    <xdr:pic>
      <xdr:nvPicPr>
        <xdr:cNvPr id="137" name="Graphique 136" descr="Ligne fléchée : pivoter à gauche">
          <a:extLst>
            <a:ext uri="{FF2B5EF4-FFF2-40B4-BE49-F238E27FC236}">
              <a16:creationId xmlns:a16="http://schemas.microsoft.com/office/drawing/2014/main" id="{0D63DCD7-EB6F-47B5-A65E-8114EB99DA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3324" y="5617966"/>
          <a:ext cx="210554" cy="209050"/>
        </a:xfrm>
        <a:prstGeom prst="rect">
          <a:avLst/>
        </a:prstGeom>
      </xdr:spPr>
    </xdr:pic>
    <xdr:clientData/>
  </xdr:twoCellAnchor>
  <xdr:twoCellAnchor editAs="oneCell">
    <xdr:from>
      <xdr:col>24</xdr:col>
      <xdr:colOff>547040</xdr:colOff>
      <xdr:row>8</xdr:row>
      <xdr:rowOff>14074</xdr:rowOff>
    </xdr:from>
    <xdr:to>
      <xdr:col>24</xdr:col>
      <xdr:colOff>757594</xdr:colOff>
      <xdr:row>9</xdr:row>
      <xdr:rowOff>5200</xdr:rowOff>
    </xdr:to>
    <xdr:pic macro="[0]!REPORT01">
      <xdr:nvPicPr>
        <xdr:cNvPr id="138" name="Graphique 137" descr="Ligne fléchée : pivoter à gauche">
          <a:extLst>
            <a:ext uri="{FF2B5EF4-FFF2-40B4-BE49-F238E27FC236}">
              <a16:creationId xmlns:a16="http://schemas.microsoft.com/office/drawing/2014/main" id="{5C0DB3BC-F052-4D0F-8026-48FB3911B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6377590" y="1909549"/>
          <a:ext cx="210554" cy="21020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ce%20de%20suivi%20des%20collaborateurs/Matrice%20de%20suivi%20-%20CAMBIERE%20Clair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ce%20de%20suivi%20-%20Tableau%20dynamiqu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ultats"/>
      <sheetName val="Exemple"/>
      <sheetName val="Janvier"/>
      <sheetName val="Mars"/>
      <sheetName val="Avril"/>
      <sheetName val="Mai"/>
      <sheetName val="Février"/>
      <sheetName val="Juin"/>
      <sheetName val="Juillet"/>
      <sheetName val="Août"/>
      <sheetName val="Septembre"/>
      <sheetName val="Octobre"/>
      <sheetName val="Novembre"/>
      <sheetName val="Décembre"/>
      <sheetName val="Légende"/>
      <sheetName val="(Paramètres)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3">
          <cell r="P3">
            <v>1</v>
          </cell>
        </row>
        <row r="4">
          <cell r="P4"/>
        </row>
        <row r="12">
          <cell r="O12" t="str">
            <v>En cours</v>
          </cell>
        </row>
        <row r="13">
          <cell r="O13" t="str">
            <v>Finalisé</v>
          </cell>
        </row>
        <row r="35">
          <cell r="E35" t="str">
            <v>Terre de vie</v>
          </cell>
        </row>
        <row r="36">
          <cell r="E36" t="str">
            <v>Terre de rêve</v>
          </cell>
        </row>
        <row r="37">
          <cell r="E37" t="str">
            <v>Vivépargne II</v>
          </cell>
        </row>
        <row r="38">
          <cell r="E38" t="str">
            <v>Génerétio</v>
          </cell>
          <cell r="H38">
            <v>1</v>
          </cell>
        </row>
        <row r="39">
          <cell r="E39" t="str">
            <v>Rente universelle</v>
          </cell>
          <cell r="H39" t="str">
            <v>non</v>
          </cell>
        </row>
        <row r="40">
          <cell r="E40" t="str">
            <v>PEE</v>
          </cell>
        </row>
        <row r="41">
          <cell r="E41" t="str">
            <v>PERCO</v>
          </cell>
          <cell r="G41" t="str">
            <v>Prospect</v>
          </cell>
        </row>
        <row r="42">
          <cell r="E42" t="str">
            <v>Participation</v>
          </cell>
          <cell r="G42" t="str">
            <v>Sociétaire</v>
          </cell>
        </row>
        <row r="43">
          <cell r="E43" t="str">
            <v>Intéressement</v>
          </cell>
        </row>
        <row r="44">
          <cell r="E44" t="str">
            <v>CET</v>
          </cell>
        </row>
        <row r="45">
          <cell r="E45" t="str">
            <v>CM</v>
          </cell>
        </row>
        <row r="103">
          <cell r="F103">
            <v>42736</v>
          </cell>
        </row>
        <row r="104">
          <cell r="F104">
            <v>42737</v>
          </cell>
        </row>
        <row r="105">
          <cell r="F105">
            <v>42738</v>
          </cell>
        </row>
        <row r="106">
          <cell r="F106">
            <v>42739</v>
          </cell>
        </row>
        <row r="107">
          <cell r="F107">
            <v>42740</v>
          </cell>
        </row>
        <row r="108">
          <cell r="F108">
            <v>42741</v>
          </cell>
        </row>
        <row r="109">
          <cell r="F109">
            <v>42742</v>
          </cell>
        </row>
        <row r="110">
          <cell r="F110">
            <v>42743</v>
          </cell>
        </row>
        <row r="111">
          <cell r="F111">
            <v>42744</v>
          </cell>
        </row>
        <row r="112">
          <cell r="F112">
            <v>42745</v>
          </cell>
        </row>
        <row r="113">
          <cell r="F113">
            <v>42746</v>
          </cell>
        </row>
        <row r="114">
          <cell r="F114">
            <v>42747</v>
          </cell>
        </row>
        <row r="115">
          <cell r="F115">
            <v>42748</v>
          </cell>
        </row>
        <row r="116">
          <cell r="F116">
            <v>42749</v>
          </cell>
        </row>
        <row r="117">
          <cell r="F117">
            <v>42750</v>
          </cell>
        </row>
        <row r="118">
          <cell r="F118">
            <v>42751</v>
          </cell>
        </row>
        <row r="119">
          <cell r="F119">
            <v>42752</v>
          </cell>
        </row>
        <row r="120">
          <cell r="F120">
            <v>42753</v>
          </cell>
        </row>
        <row r="121">
          <cell r="F121">
            <v>42754</v>
          </cell>
        </row>
        <row r="122">
          <cell r="F122">
            <v>42755</v>
          </cell>
        </row>
        <row r="123">
          <cell r="F123">
            <v>42756</v>
          </cell>
        </row>
        <row r="124">
          <cell r="F124">
            <v>42757</v>
          </cell>
        </row>
        <row r="125">
          <cell r="F125">
            <v>42758</v>
          </cell>
        </row>
        <row r="126">
          <cell r="F126">
            <v>42759</v>
          </cell>
        </row>
        <row r="127">
          <cell r="F127">
            <v>42760</v>
          </cell>
        </row>
        <row r="128">
          <cell r="F128">
            <v>42761</v>
          </cell>
        </row>
        <row r="129">
          <cell r="F129">
            <v>42762</v>
          </cell>
        </row>
        <row r="130">
          <cell r="F130">
            <v>42763</v>
          </cell>
        </row>
        <row r="131">
          <cell r="F131">
            <v>42764</v>
          </cell>
        </row>
        <row r="132">
          <cell r="F132">
            <v>42765</v>
          </cell>
        </row>
        <row r="133">
          <cell r="F133">
            <v>42766</v>
          </cell>
        </row>
        <row r="134">
          <cell r="F134">
            <v>42767</v>
          </cell>
        </row>
        <row r="135">
          <cell r="F135">
            <v>42768</v>
          </cell>
        </row>
        <row r="136">
          <cell r="F136">
            <v>42769</v>
          </cell>
        </row>
        <row r="137">
          <cell r="F137">
            <v>42770</v>
          </cell>
        </row>
        <row r="138">
          <cell r="F138">
            <v>42771</v>
          </cell>
        </row>
        <row r="139">
          <cell r="F139">
            <v>42772</v>
          </cell>
        </row>
        <row r="140">
          <cell r="F140">
            <v>42773</v>
          </cell>
        </row>
        <row r="141">
          <cell r="F141">
            <v>42774</v>
          </cell>
        </row>
        <row r="142">
          <cell r="F142">
            <v>42775</v>
          </cell>
        </row>
        <row r="143">
          <cell r="F143">
            <v>42776</v>
          </cell>
        </row>
        <row r="144">
          <cell r="F144">
            <v>42777</v>
          </cell>
        </row>
        <row r="145">
          <cell r="F145">
            <v>42778</v>
          </cell>
        </row>
        <row r="146">
          <cell r="F146">
            <v>42779</v>
          </cell>
        </row>
        <row r="147">
          <cell r="F147">
            <v>42780</v>
          </cell>
        </row>
        <row r="148">
          <cell r="F148">
            <v>42781</v>
          </cell>
        </row>
        <row r="149">
          <cell r="F149">
            <v>42782</v>
          </cell>
        </row>
        <row r="150">
          <cell r="F150">
            <v>42783</v>
          </cell>
        </row>
        <row r="151">
          <cell r="F151">
            <v>42784</v>
          </cell>
        </row>
        <row r="152">
          <cell r="F152">
            <v>42785</v>
          </cell>
        </row>
        <row r="153">
          <cell r="F153">
            <v>42786</v>
          </cell>
        </row>
        <row r="154">
          <cell r="F154">
            <v>42787</v>
          </cell>
        </row>
        <row r="155">
          <cell r="F155">
            <v>42788</v>
          </cell>
        </row>
        <row r="156">
          <cell r="F156">
            <v>42789</v>
          </cell>
        </row>
        <row r="157">
          <cell r="F157">
            <v>42790</v>
          </cell>
        </row>
        <row r="158">
          <cell r="F158">
            <v>42791</v>
          </cell>
        </row>
        <row r="159">
          <cell r="F159">
            <v>42792</v>
          </cell>
        </row>
        <row r="160">
          <cell r="F160">
            <v>42793</v>
          </cell>
        </row>
        <row r="161">
          <cell r="F161">
            <v>42794</v>
          </cell>
        </row>
        <row r="162">
          <cell r="F162">
            <v>42795</v>
          </cell>
        </row>
        <row r="163">
          <cell r="F163">
            <v>42796</v>
          </cell>
        </row>
        <row r="164">
          <cell r="F164">
            <v>42797</v>
          </cell>
        </row>
        <row r="165">
          <cell r="F165">
            <v>42798</v>
          </cell>
        </row>
        <row r="166">
          <cell r="F166">
            <v>42799</v>
          </cell>
        </row>
        <row r="167">
          <cell r="F167">
            <v>42800</v>
          </cell>
        </row>
        <row r="168">
          <cell r="F168">
            <v>42801</v>
          </cell>
        </row>
        <row r="169">
          <cell r="F169">
            <v>42802</v>
          </cell>
        </row>
        <row r="170">
          <cell r="F170">
            <v>42803</v>
          </cell>
        </row>
        <row r="171">
          <cell r="F171">
            <v>42804</v>
          </cell>
        </row>
        <row r="172">
          <cell r="F172">
            <v>42805</v>
          </cell>
        </row>
        <row r="173">
          <cell r="F173">
            <v>42806</v>
          </cell>
        </row>
        <row r="174">
          <cell r="F174">
            <v>42807</v>
          </cell>
        </row>
        <row r="175">
          <cell r="F175">
            <v>42808</v>
          </cell>
        </row>
        <row r="176">
          <cell r="F176">
            <v>42809</v>
          </cell>
        </row>
        <row r="177">
          <cell r="F177">
            <v>42810</v>
          </cell>
        </row>
        <row r="178">
          <cell r="F178">
            <v>42811</v>
          </cell>
        </row>
        <row r="179">
          <cell r="F179">
            <v>42812</v>
          </cell>
        </row>
        <row r="180">
          <cell r="F180">
            <v>42813</v>
          </cell>
        </row>
        <row r="181">
          <cell r="F181">
            <v>42814</v>
          </cell>
        </row>
        <row r="182">
          <cell r="F182">
            <v>42815</v>
          </cell>
        </row>
        <row r="183">
          <cell r="F183">
            <v>42816</v>
          </cell>
        </row>
        <row r="184">
          <cell r="F184">
            <v>42817</v>
          </cell>
        </row>
        <row r="185">
          <cell r="F185">
            <v>42818</v>
          </cell>
        </row>
        <row r="186">
          <cell r="F186">
            <v>42819</v>
          </cell>
        </row>
        <row r="187">
          <cell r="F187">
            <v>42820</v>
          </cell>
        </row>
        <row r="188">
          <cell r="F188">
            <v>42821</v>
          </cell>
        </row>
        <row r="189">
          <cell r="F189">
            <v>42822</v>
          </cell>
        </row>
        <row r="190">
          <cell r="F190">
            <v>42823</v>
          </cell>
        </row>
        <row r="191">
          <cell r="F191">
            <v>42824</v>
          </cell>
        </row>
        <row r="192">
          <cell r="F192">
            <v>42825</v>
          </cell>
        </row>
        <row r="193">
          <cell r="F193">
            <v>42826</v>
          </cell>
        </row>
        <row r="194">
          <cell r="F194">
            <v>42827</v>
          </cell>
        </row>
        <row r="195">
          <cell r="F195">
            <v>42828</v>
          </cell>
        </row>
        <row r="196">
          <cell r="F196">
            <v>42829</v>
          </cell>
        </row>
        <row r="197">
          <cell r="F197">
            <v>42830</v>
          </cell>
        </row>
        <row r="198">
          <cell r="F198">
            <v>42831</v>
          </cell>
        </row>
        <row r="199">
          <cell r="F199">
            <v>42832</v>
          </cell>
        </row>
        <row r="200">
          <cell r="F200">
            <v>42833</v>
          </cell>
        </row>
        <row r="201">
          <cell r="F201">
            <v>42834</v>
          </cell>
        </row>
        <row r="202">
          <cell r="F202">
            <v>42835</v>
          </cell>
        </row>
        <row r="203">
          <cell r="F203">
            <v>42836</v>
          </cell>
        </row>
        <row r="204">
          <cell r="F204">
            <v>42837</v>
          </cell>
        </row>
        <row r="205">
          <cell r="F205">
            <v>42838</v>
          </cell>
        </row>
        <row r="206">
          <cell r="F206">
            <v>42839</v>
          </cell>
        </row>
        <row r="207">
          <cell r="F207">
            <v>42840</v>
          </cell>
        </row>
        <row r="208">
          <cell r="F208">
            <v>42841</v>
          </cell>
        </row>
        <row r="209">
          <cell r="F209">
            <v>42842</v>
          </cell>
        </row>
        <row r="210">
          <cell r="F210">
            <v>42843</v>
          </cell>
        </row>
        <row r="211">
          <cell r="F211">
            <v>42844</v>
          </cell>
        </row>
        <row r="212">
          <cell r="F212">
            <v>42845</v>
          </cell>
        </row>
        <row r="213">
          <cell r="F213">
            <v>42846</v>
          </cell>
        </row>
        <row r="214">
          <cell r="F214">
            <v>42847</v>
          </cell>
        </row>
        <row r="215">
          <cell r="F215">
            <v>42848</v>
          </cell>
        </row>
        <row r="216">
          <cell r="F216">
            <v>42849</v>
          </cell>
        </row>
        <row r="217">
          <cell r="F217">
            <v>42850</v>
          </cell>
        </row>
        <row r="218">
          <cell r="F218">
            <v>42851</v>
          </cell>
        </row>
        <row r="219">
          <cell r="F219">
            <v>42852</v>
          </cell>
        </row>
        <row r="220">
          <cell r="F220">
            <v>42853</v>
          </cell>
        </row>
        <row r="221">
          <cell r="F221">
            <v>42854</v>
          </cell>
        </row>
        <row r="222">
          <cell r="F222">
            <v>42855</v>
          </cell>
        </row>
        <row r="223">
          <cell r="F223">
            <v>42856</v>
          </cell>
        </row>
        <row r="224">
          <cell r="F224">
            <v>42857</v>
          </cell>
        </row>
        <row r="225">
          <cell r="F225">
            <v>42858</v>
          </cell>
        </row>
        <row r="226">
          <cell r="F226">
            <v>42859</v>
          </cell>
        </row>
        <row r="227">
          <cell r="F227">
            <v>42860</v>
          </cell>
        </row>
        <row r="228">
          <cell r="F228">
            <v>42861</v>
          </cell>
        </row>
        <row r="229">
          <cell r="F229">
            <v>42862</v>
          </cell>
        </row>
        <row r="230">
          <cell r="F230">
            <v>42863</v>
          </cell>
        </row>
        <row r="231">
          <cell r="F231">
            <v>42864</v>
          </cell>
        </row>
        <row r="232">
          <cell r="F232">
            <v>42865</v>
          </cell>
        </row>
        <row r="233">
          <cell r="F233">
            <v>42866</v>
          </cell>
        </row>
        <row r="234">
          <cell r="F234">
            <v>42867</v>
          </cell>
        </row>
        <row r="235">
          <cell r="F235">
            <v>42868</v>
          </cell>
        </row>
        <row r="236">
          <cell r="F236">
            <v>42869</v>
          </cell>
        </row>
        <row r="237">
          <cell r="F237">
            <v>42870</v>
          </cell>
        </row>
        <row r="238">
          <cell r="F238">
            <v>42871</v>
          </cell>
        </row>
        <row r="239">
          <cell r="F239">
            <v>42872</v>
          </cell>
        </row>
        <row r="240">
          <cell r="F240">
            <v>42873</v>
          </cell>
        </row>
        <row r="241">
          <cell r="F241">
            <v>42874</v>
          </cell>
        </row>
        <row r="242">
          <cell r="F242">
            <v>42875</v>
          </cell>
        </row>
        <row r="243">
          <cell r="F243">
            <v>42876</v>
          </cell>
        </row>
        <row r="244">
          <cell r="F244">
            <v>42877</v>
          </cell>
        </row>
        <row r="245">
          <cell r="F245">
            <v>42878</v>
          </cell>
        </row>
        <row r="246">
          <cell r="F246">
            <v>42879</v>
          </cell>
        </row>
        <row r="247">
          <cell r="F247">
            <v>42880</v>
          </cell>
        </row>
        <row r="248">
          <cell r="F248">
            <v>42881</v>
          </cell>
        </row>
        <row r="249">
          <cell r="F249">
            <v>42882</v>
          </cell>
        </row>
        <row r="250">
          <cell r="F250">
            <v>42883</v>
          </cell>
        </row>
        <row r="251">
          <cell r="F251">
            <v>42884</v>
          </cell>
        </row>
        <row r="252">
          <cell r="F252">
            <v>42885</v>
          </cell>
        </row>
        <row r="253">
          <cell r="F253">
            <v>42886</v>
          </cell>
        </row>
        <row r="254">
          <cell r="F254">
            <v>42887</v>
          </cell>
        </row>
        <row r="255">
          <cell r="F255">
            <v>42888</v>
          </cell>
        </row>
        <row r="256">
          <cell r="F256">
            <v>42889</v>
          </cell>
        </row>
        <row r="257">
          <cell r="F257">
            <v>42890</v>
          </cell>
        </row>
        <row r="258">
          <cell r="F258">
            <v>42891</v>
          </cell>
        </row>
        <row r="259">
          <cell r="F259">
            <v>42892</v>
          </cell>
        </row>
        <row r="260">
          <cell r="F260">
            <v>42893</v>
          </cell>
        </row>
        <row r="261">
          <cell r="F261">
            <v>42894</v>
          </cell>
        </row>
        <row r="262">
          <cell r="F262">
            <v>42895</v>
          </cell>
        </row>
        <row r="263">
          <cell r="F263">
            <v>42896</v>
          </cell>
        </row>
        <row r="264">
          <cell r="F264">
            <v>42897</v>
          </cell>
        </row>
        <row r="265">
          <cell r="F265">
            <v>42898</v>
          </cell>
        </row>
        <row r="266">
          <cell r="F266">
            <v>42899</v>
          </cell>
        </row>
        <row r="267">
          <cell r="F267">
            <v>42900</v>
          </cell>
        </row>
        <row r="268">
          <cell r="F268">
            <v>42901</v>
          </cell>
        </row>
        <row r="269">
          <cell r="F269">
            <v>42902</v>
          </cell>
        </row>
        <row r="270">
          <cell r="F270">
            <v>42903</v>
          </cell>
        </row>
        <row r="271">
          <cell r="F271">
            <v>42904</v>
          </cell>
        </row>
        <row r="272">
          <cell r="F272">
            <v>42905</v>
          </cell>
        </row>
        <row r="273">
          <cell r="F273">
            <v>42906</v>
          </cell>
        </row>
        <row r="274">
          <cell r="F274">
            <v>42907</v>
          </cell>
        </row>
        <row r="275">
          <cell r="F275">
            <v>42908</v>
          </cell>
        </row>
        <row r="276">
          <cell r="F276">
            <v>42909</v>
          </cell>
        </row>
        <row r="277">
          <cell r="F277">
            <v>42910</v>
          </cell>
        </row>
        <row r="278">
          <cell r="F278">
            <v>42911</v>
          </cell>
        </row>
        <row r="279">
          <cell r="F279">
            <v>42912</v>
          </cell>
        </row>
        <row r="280">
          <cell r="F280">
            <v>42913</v>
          </cell>
        </row>
        <row r="281">
          <cell r="F281">
            <v>42914</v>
          </cell>
        </row>
        <row r="282">
          <cell r="F282">
            <v>42915</v>
          </cell>
        </row>
        <row r="283">
          <cell r="F283">
            <v>42916</v>
          </cell>
        </row>
        <row r="284">
          <cell r="F284">
            <v>42917</v>
          </cell>
        </row>
        <row r="285">
          <cell r="F285">
            <v>42918</v>
          </cell>
        </row>
        <row r="286">
          <cell r="F286">
            <v>42919</v>
          </cell>
        </row>
        <row r="287">
          <cell r="F287">
            <v>42920</v>
          </cell>
        </row>
        <row r="288">
          <cell r="F288">
            <v>42921</v>
          </cell>
        </row>
        <row r="289">
          <cell r="F289">
            <v>42922</v>
          </cell>
        </row>
        <row r="290">
          <cell r="F290">
            <v>42923</v>
          </cell>
        </row>
        <row r="291">
          <cell r="F291">
            <v>42924</v>
          </cell>
        </row>
        <row r="292">
          <cell r="F292">
            <v>42925</v>
          </cell>
        </row>
        <row r="293">
          <cell r="F293">
            <v>42926</v>
          </cell>
        </row>
        <row r="294">
          <cell r="F294">
            <v>42927</v>
          </cell>
        </row>
        <row r="295">
          <cell r="F295">
            <v>42928</v>
          </cell>
        </row>
        <row r="296">
          <cell r="F296">
            <v>42929</v>
          </cell>
        </row>
        <row r="297">
          <cell r="F297">
            <v>42930</v>
          </cell>
        </row>
        <row r="298">
          <cell r="F298">
            <v>42931</v>
          </cell>
        </row>
        <row r="299">
          <cell r="F299">
            <v>42932</v>
          </cell>
        </row>
        <row r="300">
          <cell r="F300">
            <v>42933</v>
          </cell>
        </row>
        <row r="301">
          <cell r="F301">
            <v>42934</v>
          </cell>
        </row>
        <row r="302">
          <cell r="F302">
            <v>42935</v>
          </cell>
        </row>
        <row r="303">
          <cell r="F303">
            <v>42936</v>
          </cell>
        </row>
        <row r="304">
          <cell r="F304">
            <v>42937</v>
          </cell>
        </row>
        <row r="305">
          <cell r="F305">
            <v>42938</v>
          </cell>
        </row>
        <row r="306">
          <cell r="F306">
            <v>42939</v>
          </cell>
        </row>
        <row r="307">
          <cell r="F307">
            <v>42940</v>
          </cell>
        </row>
        <row r="308">
          <cell r="F308">
            <v>42941</v>
          </cell>
        </row>
        <row r="309">
          <cell r="F309">
            <v>42942</v>
          </cell>
        </row>
        <row r="310">
          <cell r="F310">
            <v>42943</v>
          </cell>
        </row>
        <row r="311">
          <cell r="F311">
            <v>42944</v>
          </cell>
        </row>
        <row r="312">
          <cell r="F312">
            <v>42945</v>
          </cell>
        </row>
        <row r="313">
          <cell r="F313">
            <v>42946</v>
          </cell>
        </row>
        <row r="314">
          <cell r="F314">
            <v>42947</v>
          </cell>
        </row>
        <row r="315">
          <cell r="F315">
            <v>42948</v>
          </cell>
        </row>
        <row r="316">
          <cell r="F316">
            <v>42949</v>
          </cell>
        </row>
        <row r="317">
          <cell r="F317">
            <v>42950</v>
          </cell>
        </row>
        <row r="318">
          <cell r="F318">
            <v>42951</v>
          </cell>
        </row>
        <row r="319">
          <cell r="F319">
            <v>42952</v>
          </cell>
        </row>
        <row r="320">
          <cell r="F320">
            <v>42953</v>
          </cell>
        </row>
        <row r="321">
          <cell r="F321">
            <v>42954</v>
          </cell>
        </row>
        <row r="322">
          <cell r="F322">
            <v>42955</v>
          </cell>
        </row>
        <row r="323">
          <cell r="F323">
            <v>42956</v>
          </cell>
        </row>
        <row r="324">
          <cell r="F324">
            <v>42957</v>
          </cell>
        </row>
        <row r="325">
          <cell r="F325">
            <v>42958</v>
          </cell>
        </row>
        <row r="326">
          <cell r="F326">
            <v>42959</v>
          </cell>
        </row>
        <row r="327">
          <cell r="F327">
            <v>42960</v>
          </cell>
        </row>
        <row r="328">
          <cell r="F328">
            <v>42961</v>
          </cell>
        </row>
        <row r="329">
          <cell r="F329">
            <v>42962</v>
          </cell>
        </row>
        <row r="330">
          <cell r="F330">
            <v>42963</v>
          </cell>
        </row>
        <row r="331">
          <cell r="F331">
            <v>42964</v>
          </cell>
        </row>
        <row r="332">
          <cell r="F332">
            <v>42965</v>
          </cell>
        </row>
        <row r="333">
          <cell r="F333">
            <v>42966</v>
          </cell>
        </row>
        <row r="334">
          <cell r="F334">
            <v>42967</v>
          </cell>
        </row>
        <row r="335">
          <cell r="F335">
            <v>42968</v>
          </cell>
        </row>
        <row r="336">
          <cell r="F336">
            <v>42969</v>
          </cell>
        </row>
        <row r="337">
          <cell r="F337">
            <v>42970</v>
          </cell>
        </row>
        <row r="338">
          <cell r="F338">
            <v>42971</v>
          </cell>
        </row>
        <row r="339">
          <cell r="F339">
            <v>42972</v>
          </cell>
        </row>
        <row r="340">
          <cell r="F340">
            <v>42973</v>
          </cell>
        </row>
        <row r="341">
          <cell r="F341">
            <v>42974</v>
          </cell>
        </row>
        <row r="342">
          <cell r="F342">
            <v>42975</v>
          </cell>
        </row>
        <row r="343">
          <cell r="F343">
            <v>42976</v>
          </cell>
        </row>
        <row r="344">
          <cell r="F344">
            <v>42977</v>
          </cell>
        </row>
        <row r="345">
          <cell r="F345">
            <v>42978</v>
          </cell>
        </row>
        <row r="346">
          <cell r="F346">
            <v>42979</v>
          </cell>
        </row>
        <row r="347">
          <cell r="F347">
            <v>42980</v>
          </cell>
        </row>
        <row r="348">
          <cell r="F348">
            <v>42981</v>
          </cell>
        </row>
        <row r="349">
          <cell r="F349">
            <v>42982</v>
          </cell>
        </row>
        <row r="350">
          <cell r="F350">
            <v>42983</v>
          </cell>
        </row>
        <row r="351">
          <cell r="F351">
            <v>42984</v>
          </cell>
        </row>
        <row r="352">
          <cell r="F352">
            <v>42985</v>
          </cell>
        </row>
        <row r="353">
          <cell r="F353">
            <v>42986</v>
          </cell>
        </row>
        <row r="354">
          <cell r="F354">
            <v>42987</v>
          </cell>
        </row>
        <row r="355">
          <cell r="F355">
            <v>42988</v>
          </cell>
        </row>
        <row r="356">
          <cell r="F356">
            <v>42989</v>
          </cell>
        </row>
        <row r="357">
          <cell r="F357">
            <v>42990</v>
          </cell>
        </row>
        <row r="358">
          <cell r="F358">
            <v>42991</v>
          </cell>
        </row>
        <row r="359">
          <cell r="F359">
            <v>42992</v>
          </cell>
        </row>
        <row r="360">
          <cell r="F360">
            <v>42993</v>
          </cell>
        </row>
        <row r="361">
          <cell r="F361">
            <v>42994</v>
          </cell>
        </row>
        <row r="362">
          <cell r="F362">
            <v>42995</v>
          </cell>
        </row>
        <row r="363">
          <cell r="F363">
            <v>42996</v>
          </cell>
        </row>
        <row r="364">
          <cell r="F364">
            <v>42997</v>
          </cell>
        </row>
        <row r="365">
          <cell r="F365">
            <v>42998</v>
          </cell>
        </row>
        <row r="366">
          <cell r="F366">
            <v>42999</v>
          </cell>
        </row>
        <row r="367">
          <cell r="F367">
            <v>43000</v>
          </cell>
        </row>
        <row r="368">
          <cell r="F368">
            <v>43001</v>
          </cell>
        </row>
        <row r="369">
          <cell r="F369">
            <v>43002</v>
          </cell>
        </row>
        <row r="370">
          <cell r="F370">
            <v>43003</v>
          </cell>
        </row>
        <row r="371">
          <cell r="F371">
            <v>43004</v>
          </cell>
        </row>
        <row r="372">
          <cell r="F372">
            <v>43005</v>
          </cell>
        </row>
        <row r="373">
          <cell r="F373">
            <v>43006</v>
          </cell>
        </row>
        <row r="374">
          <cell r="F374">
            <v>43007</v>
          </cell>
        </row>
        <row r="375">
          <cell r="F375">
            <v>43008</v>
          </cell>
        </row>
        <row r="376">
          <cell r="F376">
            <v>43009</v>
          </cell>
        </row>
        <row r="377">
          <cell r="F377">
            <v>43010</v>
          </cell>
        </row>
        <row r="378">
          <cell r="F378">
            <v>43011</v>
          </cell>
        </row>
        <row r="379">
          <cell r="F379">
            <v>43012</v>
          </cell>
        </row>
        <row r="380">
          <cell r="F380">
            <v>43013</v>
          </cell>
        </row>
        <row r="381">
          <cell r="F381">
            <v>43014</v>
          </cell>
        </row>
        <row r="382">
          <cell r="F382">
            <v>43015</v>
          </cell>
        </row>
        <row r="383">
          <cell r="F383">
            <v>43016</v>
          </cell>
        </row>
        <row r="384">
          <cell r="F384">
            <v>43017</v>
          </cell>
        </row>
        <row r="385">
          <cell r="F385">
            <v>43018</v>
          </cell>
        </row>
        <row r="386">
          <cell r="F386">
            <v>43019</v>
          </cell>
        </row>
        <row r="387">
          <cell r="F387">
            <v>43020</v>
          </cell>
        </row>
        <row r="388">
          <cell r="F388">
            <v>43021</v>
          </cell>
        </row>
        <row r="389">
          <cell r="F389">
            <v>43022</v>
          </cell>
        </row>
        <row r="390">
          <cell r="F390">
            <v>43023</v>
          </cell>
        </row>
        <row r="391">
          <cell r="F391">
            <v>43024</v>
          </cell>
        </row>
        <row r="392">
          <cell r="F392">
            <v>43025</v>
          </cell>
        </row>
        <row r="393">
          <cell r="F393">
            <v>43026</v>
          </cell>
        </row>
        <row r="394">
          <cell r="F394">
            <v>43027</v>
          </cell>
        </row>
        <row r="395">
          <cell r="F395">
            <v>43028</v>
          </cell>
        </row>
        <row r="396">
          <cell r="F396">
            <v>43029</v>
          </cell>
        </row>
        <row r="397">
          <cell r="F397">
            <v>43030</v>
          </cell>
        </row>
        <row r="398">
          <cell r="F398">
            <v>43031</v>
          </cell>
        </row>
        <row r="399">
          <cell r="F399">
            <v>43032</v>
          </cell>
        </row>
        <row r="400">
          <cell r="F400">
            <v>43033</v>
          </cell>
        </row>
        <row r="401">
          <cell r="F401">
            <v>43034</v>
          </cell>
        </row>
        <row r="402">
          <cell r="F402">
            <v>43035</v>
          </cell>
        </row>
        <row r="403">
          <cell r="F403">
            <v>43036</v>
          </cell>
        </row>
        <row r="404">
          <cell r="F404">
            <v>43037</v>
          </cell>
        </row>
        <row r="405">
          <cell r="F405">
            <v>43038</v>
          </cell>
        </row>
        <row r="406">
          <cell r="F406">
            <v>43039</v>
          </cell>
        </row>
        <row r="407">
          <cell r="F407">
            <v>43040</v>
          </cell>
        </row>
        <row r="408">
          <cell r="F408">
            <v>43041</v>
          </cell>
        </row>
        <row r="409">
          <cell r="F409">
            <v>43042</v>
          </cell>
        </row>
        <row r="410">
          <cell r="F410">
            <v>43043</v>
          </cell>
        </row>
        <row r="411">
          <cell r="F411">
            <v>43044</v>
          </cell>
        </row>
        <row r="412">
          <cell r="F412">
            <v>43045</v>
          </cell>
        </row>
        <row r="413">
          <cell r="F413">
            <v>43046</v>
          </cell>
        </row>
        <row r="414">
          <cell r="F414">
            <v>43047</v>
          </cell>
        </row>
        <row r="415">
          <cell r="F415">
            <v>43048</v>
          </cell>
        </row>
        <row r="416">
          <cell r="F416">
            <v>43049</v>
          </cell>
        </row>
        <row r="417">
          <cell r="F417">
            <v>43050</v>
          </cell>
        </row>
        <row r="418">
          <cell r="F418">
            <v>43051</v>
          </cell>
        </row>
        <row r="419">
          <cell r="F419">
            <v>43052</v>
          </cell>
        </row>
        <row r="420">
          <cell r="F420">
            <v>43053</v>
          </cell>
        </row>
        <row r="421">
          <cell r="F421">
            <v>43054</v>
          </cell>
        </row>
        <row r="422">
          <cell r="F422">
            <v>43055</v>
          </cell>
        </row>
        <row r="423">
          <cell r="F423">
            <v>43056</v>
          </cell>
        </row>
        <row r="424">
          <cell r="F424">
            <v>43057</v>
          </cell>
        </row>
        <row r="425">
          <cell r="F425">
            <v>43058</v>
          </cell>
        </row>
        <row r="426">
          <cell r="F426">
            <v>43059</v>
          </cell>
        </row>
        <row r="427">
          <cell r="F427">
            <v>43060</v>
          </cell>
        </row>
        <row r="428">
          <cell r="F428">
            <v>43061</v>
          </cell>
        </row>
        <row r="429">
          <cell r="F429">
            <v>43062</v>
          </cell>
        </row>
        <row r="430">
          <cell r="F430">
            <v>43063</v>
          </cell>
        </row>
        <row r="431">
          <cell r="F431">
            <v>43064</v>
          </cell>
        </row>
        <row r="432">
          <cell r="F432">
            <v>43065</v>
          </cell>
        </row>
        <row r="433">
          <cell r="F433">
            <v>43066</v>
          </cell>
        </row>
        <row r="434">
          <cell r="F434">
            <v>43067</v>
          </cell>
        </row>
        <row r="435">
          <cell r="F435">
            <v>43068</v>
          </cell>
        </row>
        <row r="436">
          <cell r="F436">
            <v>43069</v>
          </cell>
        </row>
        <row r="437">
          <cell r="F437">
            <v>43070</v>
          </cell>
        </row>
        <row r="438">
          <cell r="F438">
            <v>43071</v>
          </cell>
        </row>
        <row r="439">
          <cell r="F439">
            <v>43072</v>
          </cell>
        </row>
        <row r="440">
          <cell r="F440">
            <v>43073</v>
          </cell>
        </row>
        <row r="441">
          <cell r="F441">
            <v>43074</v>
          </cell>
        </row>
        <row r="442">
          <cell r="F442">
            <v>43075</v>
          </cell>
        </row>
        <row r="443">
          <cell r="F443">
            <v>43076</v>
          </cell>
        </row>
        <row r="444">
          <cell r="F444">
            <v>43077</v>
          </cell>
        </row>
        <row r="445">
          <cell r="F445">
            <v>43078</v>
          </cell>
        </row>
        <row r="446">
          <cell r="F446">
            <v>43079</v>
          </cell>
        </row>
        <row r="447">
          <cell r="F447">
            <v>43080</v>
          </cell>
        </row>
        <row r="448">
          <cell r="F448">
            <v>43081</v>
          </cell>
        </row>
        <row r="449">
          <cell r="F449">
            <v>43082</v>
          </cell>
        </row>
        <row r="450">
          <cell r="F450">
            <v>43083</v>
          </cell>
        </row>
        <row r="451">
          <cell r="F451">
            <v>43084</v>
          </cell>
        </row>
        <row r="452">
          <cell r="F452">
            <v>43085</v>
          </cell>
        </row>
        <row r="453">
          <cell r="F453">
            <v>43086</v>
          </cell>
        </row>
        <row r="454">
          <cell r="F454">
            <v>43087</v>
          </cell>
        </row>
        <row r="455">
          <cell r="F455">
            <v>43088</v>
          </cell>
        </row>
        <row r="456">
          <cell r="F456">
            <v>43089</v>
          </cell>
        </row>
        <row r="457">
          <cell r="F457">
            <v>43090</v>
          </cell>
        </row>
        <row r="458">
          <cell r="F458">
            <v>43091</v>
          </cell>
        </row>
        <row r="459">
          <cell r="F459">
            <v>43092</v>
          </cell>
        </row>
        <row r="460">
          <cell r="F460">
            <v>43093</v>
          </cell>
        </row>
        <row r="461">
          <cell r="F461">
            <v>43094</v>
          </cell>
        </row>
        <row r="462">
          <cell r="F462">
            <v>43095</v>
          </cell>
        </row>
        <row r="463">
          <cell r="F463">
            <v>43096</v>
          </cell>
        </row>
        <row r="464">
          <cell r="F464">
            <v>43097</v>
          </cell>
        </row>
        <row r="465">
          <cell r="F465">
            <v>43098</v>
          </cell>
        </row>
        <row r="466">
          <cell r="F466">
            <v>43099</v>
          </cell>
        </row>
        <row r="467">
          <cell r="F467">
            <v>43100</v>
          </cell>
        </row>
        <row r="468">
          <cell r="F468">
            <v>43101</v>
          </cell>
        </row>
        <row r="469">
          <cell r="F469">
            <v>43102</v>
          </cell>
        </row>
        <row r="470">
          <cell r="F470">
            <v>43103</v>
          </cell>
        </row>
        <row r="471">
          <cell r="F471">
            <v>43104</v>
          </cell>
        </row>
        <row r="472">
          <cell r="F472">
            <v>43105</v>
          </cell>
        </row>
        <row r="473">
          <cell r="F473">
            <v>43106</v>
          </cell>
        </row>
        <row r="474">
          <cell r="F474">
            <v>43107</v>
          </cell>
        </row>
        <row r="475">
          <cell r="F475">
            <v>43108</v>
          </cell>
        </row>
        <row r="476">
          <cell r="F476">
            <v>43109</v>
          </cell>
        </row>
        <row r="477">
          <cell r="F477">
            <v>43110</v>
          </cell>
        </row>
        <row r="478">
          <cell r="F478">
            <v>43111</v>
          </cell>
        </row>
        <row r="479">
          <cell r="F479">
            <v>43112</v>
          </cell>
        </row>
        <row r="480">
          <cell r="F480">
            <v>43113</v>
          </cell>
        </row>
        <row r="481">
          <cell r="F481">
            <v>43114</v>
          </cell>
        </row>
        <row r="482">
          <cell r="F482">
            <v>43115</v>
          </cell>
        </row>
        <row r="483">
          <cell r="F483">
            <v>43116</v>
          </cell>
        </row>
        <row r="484">
          <cell r="F484">
            <v>43117</v>
          </cell>
        </row>
        <row r="485">
          <cell r="F485">
            <v>43118</v>
          </cell>
        </row>
        <row r="486">
          <cell r="F486">
            <v>43119</v>
          </cell>
        </row>
        <row r="487">
          <cell r="F487">
            <v>43120</v>
          </cell>
        </row>
        <row r="488">
          <cell r="F488">
            <v>43121</v>
          </cell>
        </row>
        <row r="489">
          <cell r="F489">
            <v>43122</v>
          </cell>
        </row>
        <row r="490">
          <cell r="F490">
            <v>43123</v>
          </cell>
        </row>
        <row r="491">
          <cell r="F491">
            <v>43124</v>
          </cell>
        </row>
        <row r="492">
          <cell r="F492">
            <v>43125</v>
          </cell>
        </row>
        <row r="493">
          <cell r="F493">
            <v>43126</v>
          </cell>
        </row>
        <row r="494">
          <cell r="F494">
            <v>43127</v>
          </cell>
        </row>
        <row r="495">
          <cell r="F495">
            <v>43128</v>
          </cell>
        </row>
        <row r="496">
          <cell r="F496">
            <v>43129</v>
          </cell>
        </row>
        <row r="497">
          <cell r="F497">
            <v>43130</v>
          </cell>
        </row>
        <row r="498">
          <cell r="F498">
            <v>43131</v>
          </cell>
        </row>
        <row r="499">
          <cell r="F499">
            <v>43132</v>
          </cell>
        </row>
        <row r="500">
          <cell r="F500">
            <v>43133</v>
          </cell>
        </row>
        <row r="501">
          <cell r="F501">
            <v>43134</v>
          </cell>
        </row>
        <row r="502">
          <cell r="F502">
            <v>43135</v>
          </cell>
        </row>
        <row r="503">
          <cell r="F503">
            <v>43136</v>
          </cell>
        </row>
        <row r="504">
          <cell r="F504">
            <v>43137</v>
          </cell>
        </row>
        <row r="505">
          <cell r="F505">
            <v>43138</v>
          </cell>
        </row>
        <row r="506">
          <cell r="F506">
            <v>43139</v>
          </cell>
        </row>
        <row r="507">
          <cell r="F507">
            <v>43140</v>
          </cell>
        </row>
        <row r="508">
          <cell r="F508">
            <v>43141</v>
          </cell>
        </row>
        <row r="509">
          <cell r="F509">
            <v>43142</v>
          </cell>
        </row>
        <row r="510">
          <cell r="F510">
            <v>43143</v>
          </cell>
        </row>
        <row r="511">
          <cell r="F511">
            <v>43144</v>
          </cell>
        </row>
        <row r="512">
          <cell r="F512">
            <v>43145</v>
          </cell>
        </row>
        <row r="513">
          <cell r="F513">
            <v>43146</v>
          </cell>
        </row>
        <row r="514">
          <cell r="F514">
            <v>43147</v>
          </cell>
        </row>
        <row r="515">
          <cell r="F515">
            <v>43148</v>
          </cell>
        </row>
        <row r="516">
          <cell r="F516">
            <v>43149</v>
          </cell>
        </row>
        <row r="517">
          <cell r="F517">
            <v>43150</v>
          </cell>
        </row>
        <row r="518">
          <cell r="F518">
            <v>43151</v>
          </cell>
        </row>
        <row r="519">
          <cell r="F519">
            <v>43152</v>
          </cell>
        </row>
        <row r="520">
          <cell r="F520">
            <v>43153</v>
          </cell>
        </row>
        <row r="521">
          <cell r="F521">
            <v>43154</v>
          </cell>
        </row>
        <row r="522">
          <cell r="F522">
            <v>43155</v>
          </cell>
        </row>
        <row r="523">
          <cell r="F523">
            <v>43156</v>
          </cell>
        </row>
        <row r="524">
          <cell r="F524">
            <v>43157</v>
          </cell>
        </row>
        <row r="525">
          <cell r="F525">
            <v>43158</v>
          </cell>
        </row>
        <row r="526">
          <cell r="F526">
            <v>43159</v>
          </cell>
        </row>
        <row r="527">
          <cell r="F527">
            <v>43160</v>
          </cell>
        </row>
        <row r="528">
          <cell r="F528">
            <v>43161</v>
          </cell>
        </row>
        <row r="529">
          <cell r="F529">
            <v>43162</v>
          </cell>
        </row>
        <row r="530">
          <cell r="F530">
            <v>43163</v>
          </cell>
        </row>
        <row r="531">
          <cell r="F531">
            <v>43164</v>
          </cell>
        </row>
        <row r="532">
          <cell r="F532">
            <v>43165</v>
          </cell>
        </row>
        <row r="533">
          <cell r="F533">
            <v>43166</v>
          </cell>
        </row>
        <row r="534">
          <cell r="F534">
            <v>43167</v>
          </cell>
        </row>
        <row r="535">
          <cell r="F535">
            <v>43168</v>
          </cell>
        </row>
        <row r="536">
          <cell r="F536">
            <v>43169</v>
          </cell>
        </row>
        <row r="537">
          <cell r="F537">
            <v>43170</v>
          </cell>
        </row>
        <row r="538">
          <cell r="F538">
            <v>43171</v>
          </cell>
        </row>
        <row r="539">
          <cell r="F539">
            <v>43172</v>
          </cell>
        </row>
        <row r="540">
          <cell r="F540">
            <v>43173</v>
          </cell>
        </row>
        <row r="541">
          <cell r="F541">
            <v>43174</v>
          </cell>
        </row>
        <row r="542">
          <cell r="F542">
            <v>43175</v>
          </cell>
        </row>
        <row r="543">
          <cell r="F543">
            <v>43176</v>
          </cell>
        </row>
        <row r="544">
          <cell r="F544">
            <v>43177</v>
          </cell>
        </row>
        <row r="545">
          <cell r="F545">
            <v>43178</v>
          </cell>
        </row>
        <row r="546">
          <cell r="F546">
            <v>43179</v>
          </cell>
        </row>
        <row r="547">
          <cell r="F547">
            <v>43180</v>
          </cell>
        </row>
        <row r="548">
          <cell r="F548">
            <v>43181</v>
          </cell>
        </row>
        <row r="549">
          <cell r="F549">
            <v>43182</v>
          </cell>
        </row>
        <row r="550">
          <cell r="F550">
            <v>43183</v>
          </cell>
        </row>
        <row r="551">
          <cell r="F551">
            <v>43184</v>
          </cell>
        </row>
        <row r="552">
          <cell r="F552">
            <v>43185</v>
          </cell>
        </row>
        <row r="553">
          <cell r="F553">
            <v>43186</v>
          </cell>
        </row>
        <row r="554">
          <cell r="F554">
            <v>43187</v>
          </cell>
        </row>
        <row r="555">
          <cell r="F555">
            <v>43188</v>
          </cell>
        </row>
        <row r="556">
          <cell r="F556">
            <v>43189</v>
          </cell>
        </row>
        <row r="557">
          <cell r="F557">
            <v>43190</v>
          </cell>
        </row>
        <row r="558">
          <cell r="F558">
            <v>43191</v>
          </cell>
        </row>
        <row r="559">
          <cell r="F559">
            <v>43192</v>
          </cell>
        </row>
        <row r="560">
          <cell r="F560">
            <v>43193</v>
          </cell>
        </row>
        <row r="561">
          <cell r="F561">
            <v>43194</v>
          </cell>
        </row>
        <row r="562">
          <cell r="F562">
            <v>43195</v>
          </cell>
        </row>
        <row r="563">
          <cell r="F563">
            <v>43196</v>
          </cell>
        </row>
        <row r="564">
          <cell r="F564">
            <v>43197</v>
          </cell>
        </row>
        <row r="565">
          <cell r="F565">
            <v>43198</v>
          </cell>
        </row>
        <row r="566">
          <cell r="F566">
            <v>43199</v>
          </cell>
        </row>
        <row r="567">
          <cell r="F567">
            <v>43200</v>
          </cell>
        </row>
        <row r="568">
          <cell r="F568">
            <v>43201</v>
          </cell>
        </row>
        <row r="569">
          <cell r="F569">
            <v>43202</v>
          </cell>
        </row>
        <row r="570">
          <cell r="F570">
            <v>43203</v>
          </cell>
        </row>
        <row r="571">
          <cell r="F571">
            <v>43204</v>
          </cell>
        </row>
        <row r="572">
          <cell r="F572">
            <v>43205</v>
          </cell>
        </row>
        <row r="573">
          <cell r="F573">
            <v>43206</v>
          </cell>
        </row>
        <row r="574">
          <cell r="F574">
            <v>43207</v>
          </cell>
        </row>
        <row r="575">
          <cell r="F575">
            <v>43208</v>
          </cell>
        </row>
        <row r="576">
          <cell r="F576">
            <v>43209</v>
          </cell>
        </row>
        <row r="577">
          <cell r="F577">
            <v>43210</v>
          </cell>
        </row>
        <row r="578">
          <cell r="F578">
            <v>43211</v>
          </cell>
        </row>
        <row r="579">
          <cell r="F579">
            <v>43212</v>
          </cell>
        </row>
        <row r="580">
          <cell r="F580">
            <v>43213</v>
          </cell>
        </row>
        <row r="581">
          <cell r="F581">
            <v>43214</v>
          </cell>
        </row>
        <row r="582">
          <cell r="F582">
            <v>43215</v>
          </cell>
        </row>
        <row r="583">
          <cell r="F583">
            <v>43216</v>
          </cell>
        </row>
        <row r="584">
          <cell r="F584">
            <v>43217</v>
          </cell>
        </row>
        <row r="585">
          <cell r="F585">
            <v>43218</v>
          </cell>
        </row>
        <row r="586">
          <cell r="F586">
            <v>43219</v>
          </cell>
        </row>
        <row r="587">
          <cell r="F587">
            <v>43220</v>
          </cell>
        </row>
        <row r="588">
          <cell r="F588">
            <v>43221</v>
          </cell>
        </row>
        <row r="589">
          <cell r="F589">
            <v>43222</v>
          </cell>
        </row>
        <row r="590">
          <cell r="F590">
            <v>43223</v>
          </cell>
        </row>
        <row r="591">
          <cell r="F591">
            <v>43224</v>
          </cell>
        </row>
        <row r="592">
          <cell r="F592">
            <v>43225</v>
          </cell>
        </row>
        <row r="593">
          <cell r="F593">
            <v>43226</v>
          </cell>
        </row>
        <row r="594">
          <cell r="F594">
            <v>43227</v>
          </cell>
        </row>
        <row r="595">
          <cell r="F595">
            <v>43228</v>
          </cell>
        </row>
        <row r="596">
          <cell r="F596">
            <v>43229</v>
          </cell>
        </row>
        <row r="597">
          <cell r="F597">
            <v>43230</v>
          </cell>
        </row>
        <row r="598">
          <cell r="F598">
            <v>43231</v>
          </cell>
        </row>
        <row r="599">
          <cell r="F599">
            <v>43232</v>
          </cell>
        </row>
        <row r="600">
          <cell r="F600">
            <v>43233</v>
          </cell>
        </row>
        <row r="601">
          <cell r="F601">
            <v>43234</v>
          </cell>
        </row>
        <row r="602">
          <cell r="F602">
            <v>43235</v>
          </cell>
        </row>
        <row r="603">
          <cell r="F603">
            <v>43236</v>
          </cell>
        </row>
        <row r="604">
          <cell r="F604">
            <v>43237</v>
          </cell>
        </row>
        <row r="605">
          <cell r="F605">
            <v>43238</v>
          </cell>
        </row>
        <row r="606">
          <cell r="F606">
            <v>43239</v>
          </cell>
        </row>
        <row r="607">
          <cell r="F607">
            <v>43240</v>
          </cell>
        </row>
        <row r="608">
          <cell r="F608">
            <v>43241</v>
          </cell>
        </row>
        <row r="609">
          <cell r="F609">
            <v>43242</v>
          </cell>
        </row>
        <row r="610">
          <cell r="F610">
            <v>43243</v>
          </cell>
        </row>
        <row r="611">
          <cell r="F611">
            <v>43244</v>
          </cell>
        </row>
        <row r="612">
          <cell r="F612">
            <v>43245</v>
          </cell>
        </row>
        <row r="613">
          <cell r="F613">
            <v>43246</v>
          </cell>
        </row>
        <row r="614">
          <cell r="F614">
            <v>43247</v>
          </cell>
        </row>
        <row r="615">
          <cell r="F615">
            <v>43248</v>
          </cell>
        </row>
        <row r="616">
          <cell r="F616">
            <v>43249</v>
          </cell>
        </row>
        <row r="617">
          <cell r="F617">
            <v>43250</v>
          </cell>
        </row>
        <row r="618">
          <cell r="F618">
            <v>43252</v>
          </cell>
        </row>
        <row r="619">
          <cell r="F619">
            <v>43253</v>
          </cell>
        </row>
        <row r="620">
          <cell r="F620">
            <v>43254</v>
          </cell>
        </row>
        <row r="621">
          <cell r="F621">
            <v>43255</v>
          </cell>
        </row>
        <row r="622">
          <cell r="F622">
            <v>43256</v>
          </cell>
        </row>
        <row r="623">
          <cell r="F623">
            <v>43257</v>
          </cell>
        </row>
        <row r="624">
          <cell r="F624">
            <v>43258</v>
          </cell>
        </row>
        <row r="625">
          <cell r="F625">
            <v>43259</v>
          </cell>
        </row>
        <row r="626">
          <cell r="F626">
            <v>43260</v>
          </cell>
        </row>
        <row r="627">
          <cell r="F627">
            <v>43261</v>
          </cell>
        </row>
        <row r="628">
          <cell r="F628">
            <v>43262</v>
          </cell>
        </row>
        <row r="629">
          <cell r="F629">
            <v>43263</v>
          </cell>
        </row>
        <row r="630">
          <cell r="F630">
            <v>43264</v>
          </cell>
        </row>
        <row r="631">
          <cell r="F631">
            <v>43265</v>
          </cell>
        </row>
        <row r="632">
          <cell r="F632">
            <v>43266</v>
          </cell>
        </row>
        <row r="633">
          <cell r="F633">
            <v>43267</v>
          </cell>
        </row>
        <row r="634">
          <cell r="F634">
            <v>43268</v>
          </cell>
        </row>
        <row r="635">
          <cell r="F635">
            <v>43269</v>
          </cell>
        </row>
        <row r="636">
          <cell r="F636">
            <v>43270</v>
          </cell>
        </row>
        <row r="637">
          <cell r="F637">
            <v>43271</v>
          </cell>
        </row>
        <row r="638">
          <cell r="F638">
            <v>43272</v>
          </cell>
        </row>
        <row r="639">
          <cell r="F639">
            <v>43273</v>
          </cell>
        </row>
        <row r="640">
          <cell r="F640">
            <v>43274</v>
          </cell>
        </row>
        <row r="641">
          <cell r="F641">
            <v>43275</v>
          </cell>
        </row>
        <row r="642">
          <cell r="F642">
            <v>43276</v>
          </cell>
        </row>
        <row r="643">
          <cell r="F643">
            <v>43277</v>
          </cell>
        </row>
        <row r="644">
          <cell r="F644">
            <v>43278</v>
          </cell>
        </row>
        <row r="645">
          <cell r="F645">
            <v>43279</v>
          </cell>
        </row>
        <row r="646">
          <cell r="F646">
            <v>43280</v>
          </cell>
        </row>
        <row r="647">
          <cell r="F647">
            <v>43281</v>
          </cell>
        </row>
        <row r="648">
          <cell r="F648">
            <v>43251</v>
          </cell>
        </row>
        <row r="649">
          <cell r="F649">
            <v>43282</v>
          </cell>
        </row>
        <row r="650">
          <cell r="F650">
            <v>43283</v>
          </cell>
        </row>
        <row r="651">
          <cell r="F651">
            <v>43284</v>
          </cell>
        </row>
        <row r="652">
          <cell r="F652">
            <v>43285</v>
          </cell>
        </row>
        <row r="653">
          <cell r="F653">
            <v>43286</v>
          </cell>
        </row>
        <row r="654">
          <cell r="F654">
            <v>43287</v>
          </cell>
        </row>
        <row r="655">
          <cell r="F655">
            <v>43288</v>
          </cell>
        </row>
        <row r="656">
          <cell r="F656">
            <v>43289</v>
          </cell>
        </row>
        <row r="657">
          <cell r="F657">
            <v>43290</v>
          </cell>
        </row>
        <row r="658">
          <cell r="F658">
            <v>43291</v>
          </cell>
        </row>
        <row r="659">
          <cell r="F659">
            <v>43292</v>
          </cell>
        </row>
        <row r="660">
          <cell r="F660">
            <v>43293</v>
          </cell>
        </row>
        <row r="661">
          <cell r="F661">
            <v>43294</v>
          </cell>
        </row>
        <row r="662">
          <cell r="F662">
            <v>43295</v>
          </cell>
        </row>
        <row r="663">
          <cell r="F663">
            <v>43296</v>
          </cell>
        </row>
        <row r="664">
          <cell r="F664">
            <v>43297</v>
          </cell>
        </row>
        <row r="665">
          <cell r="F665">
            <v>43298</v>
          </cell>
        </row>
        <row r="666">
          <cell r="F666">
            <v>43299</v>
          </cell>
        </row>
        <row r="667">
          <cell r="F667">
            <v>43300</v>
          </cell>
        </row>
        <row r="668">
          <cell r="F668">
            <v>43301</v>
          </cell>
        </row>
        <row r="669">
          <cell r="F669">
            <v>43302</v>
          </cell>
        </row>
        <row r="670">
          <cell r="F670">
            <v>43303</v>
          </cell>
        </row>
        <row r="671">
          <cell r="F671">
            <v>43304</v>
          </cell>
        </row>
        <row r="672">
          <cell r="F672">
            <v>43305</v>
          </cell>
        </row>
        <row r="673">
          <cell r="F673">
            <v>43306</v>
          </cell>
        </row>
        <row r="674">
          <cell r="F674">
            <v>43307</v>
          </cell>
        </row>
        <row r="675">
          <cell r="F675">
            <v>43308</v>
          </cell>
        </row>
        <row r="676">
          <cell r="F676">
            <v>43309</v>
          </cell>
        </row>
        <row r="677">
          <cell r="F677">
            <v>43310</v>
          </cell>
        </row>
        <row r="678">
          <cell r="F678">
            <v>43311</v>
          </cell>
        </row>
        <row r="679">
          <cell r="F679">
            <v>43313</v>
          </cell>
        </row>
        <row r="680">
          <cell r="F680">
            <v>43314</v>
          </cell>
        </row>
        <row r="681">
          <cell r="F681">
            <v>43315</v>
          </cell>
        </row>
        <row r="682">
          <cell r="F682">
            <v>43316</v>
          </cell>
        </row>
        <row r="683">
          <cell r="F683">
            <v>43317</v>
          </cell>
        </row>
        <row r="684">
          <cell r="F684">
            <v>43318</v>
          </cell>
        </row>
        <row r="685">
          <cell r="F685">
            <v>43319</v>
          </cell>
        </row>
        <row r="686">
          <cell r="F686">
            <v>43320</v>
          </cell>
        </row>
        <row r="687">
          <cell r="F687">
            <v>43321</v>
          </cell>
        </row>
        <row r="688">
          <cell r="F688">
            <v>43322</v>
          </cell>
        </row>
        <row r="689">
          <cell r="F689">
            <v>43323</v>
          </cell>
        </row>
        <row r="690">
          <cell r="F690">
            <v>43324</v>
          </cell>
        </row>
        <row r="691">
          <cell r="F691">
            <v>43325</v>
          </cell>
        </row>
        <row r="692">
          <cell r="F692">
            <v>43326</v>
          </cell>
        </row>
        <row r="693">
          <cell r="F693">
            <v>43327</v>
          </cell>
        </row>
        <row r="694">
          <cell r="F694">
            <v>43328</v>
          </cell>
        </row>
        <row r="695">
          <cell r="F695">
            <v>43329</v>
          </cell>
        </row>
        <row r="696">
          <cell r="F696">
            <v>43330</v>
          </cell>
        </row>
        <row r="697">
          <cell r="F697">
            <v>43331</v>
          </cell>
        </row>
        <row r="698">
          <cell r="F698">
            <v>43332</v>
          </cell>
        </row>
        <row r="699">
          <cell r="F699">
            <v>43333</v>
          </cell>
        </row>
        <row r="700">
          <cell r="F700">
            <v>43334</v>
          </cell>
        </row>
        <row r="701">
          <cell r="F701">
            <v>43335</v>
          </cell>
        </row>
        <row r="702">
          <cell r="F702">
            <v>43336</v>
          </cell>
        </row>
        <row r="703">
          <cell r="F703">
            <v>43337</v>
          </cell>
        </row>
        <row r="704">
          <cell r="F704">
            <v>43338</v>
          </cell>
        </row>
        <row r="705">
          <cell r="F705">
            <v>43339</v>
          </cell>
        </row>
        <row r="706">
          <cell r="F706">
            <v>43340</v>
          </cell>
        </row>
        <row r="707">
          <cell r="F707">
            <v>43341</v>
          </cell>
        </row>
        <row r="708">
          <cell r="F708">
            <v>43342</v>
          </cell>
        </row>
        <row r="709">
          <cell r="F709">
            <v>43312</v>
          </cell>
        </row>
        <row r="710">
          <cell r="F710">
            <v>43344</v>
          </cell>
        </row>
        <row r="711">
          <cell r="F711">
            <v>43345</v>
          </cell>
        </row>
        <row r="712">
          <cell r="F712">
            <v>43346</v>
          </cell>
        </row>
        <row r="713">
          <cell r="F713">
            <v>43347</v>
          </cell>
        </row>
        <row r="714">
          <cell r="F714">
            <v>43348</v>
          </cell>
        </row>
        <row r="715">
          <cell r="F715">
            <v>43349</v>
          </cell>
        </row>
        <row r="716">
          <cell r="F716">
            <v>43350</v>
          </cell>
        </row>
        <row r="717">
          <cell r="F717">
            <v>43351</v>
          </cell>
        </row>
        <row r="718">
          <cell r="F718">
            <v>43352</v>
          </cell>
        </row>
        <row r="719">
          <cell r="F719">
            <v>43353</v>
          </cell>
        </row>
        <row r="720">
          <cell r="F720">
            <v>43354</v>
          </cell>
        </row>
        <row r="721">
          <cell r="F721">
            <v>43355</v>
          </cell>
        </row>
        <row r="722">
          <cell r="F722">
            <v>43356</v>
          </cell>
        </row>
        <row r="723">
          <cell r="F723">
            <v>43357</v>
          </cell>
        </row>
        <row r="724">
          <cell r="F724">
            <v>43358</v>
          </cell>
        </row>
        <row r="725">
          <cell r="F725">
            <v>43359</v>
          </cell>
        </row>
        <row r="726">
          <cell r="F726">
            <v>43360</v>
          </cell>
        </row>
        <row r="727">
          <cell r="F727">
            <v>43361</v>
          </cell>
        </row>
        <row r="728">
          <cell r="F728">
            <v>43362</v>
          </cell>
        </row>
        <row r="729">
          <cell r="F729">
            <v>43363</v>
          </cell>
        </row>
        <row r="730">
          <cell r="F730">
            <v>43364</v>
          </cell>
        </row>
        <row r="731">
          <cell r="F731">
            <v>43365</v>
          </cell>
        </row>
        <row r="732">
          <cell r="F732">
            <v>43366</v>
          </cell>
        </row>
        <row r="733">
          <cell r="F733">
            <v>43367</v>
          </cell>
        </row>
        <row r="734">
          <cell r="F734">
            <v>43368</v>
          </cell>
        </row>
        <row r="735">
          <cell r="F735">
            <v>43369</v>
          </cell>
        </row>
        <row r="736">
          <cell r="F736">
            <v>43370</v>
          </cell>
        </row>
        <row r="737">
          <cell r="F737">
            <v>43371</v>
          </cell>
        </row>
        <row r="738">
          <cell r="F738">
            <v>43372</v>
          </cell>
        </row>
        <row r="739">
          <cell r="F739">
            <v>43373</v>
          </cell>
        </row>
        <row r="740">
          <cell r="F740">
            <v>43343</v>
          </cell>
        </row>
        <row r="741">
          <cell r="F741">
            <v>43374</v>
          </cell>
        </row>
        <row r="742">
          <cell r="F742">
            <v>43375</v>
          </cell>
        </row>
        <row r="743">
          <cell r="F743">
            <v>43376</v>
          </cell>
        </row>
        <row r="744">
          <cell r="F744">
            <v>43377</v>
          </cell>
        </row>
        <row r="745">
          <cell r="F745">
            <v>43378</v>
          </cell>
        </row>
        <row r="746">
          <cell r="F746">
            <v>43379</v>
          </cell>
        </row>
        <row r="747">
          <cell r="F747">
            <v>43380</v>
          </cell>
        </row>
        <row r="748">
          <cell r="F748">
            <v>43381</v>
          </cell>
        </row>
        <row r="749">
          <cell r="F749">
            <v>43382</v>
          </cell>
        </row>
        <row r="750">
          <cell r="F750">
            <v>43383</v>
          </cell>
        </row>
        <row r="751">
          <cell r="F751">
            <v>43384</v>
          </cell>
        </row>
        <row r="752">
          <cell r="F752">
            <v>43385</v>
          </cell>
        </row>
        <row r="753">
          <cell r="F753">
            <v>43386</v>
          </cell>
        </row>
        <row r="754">
          <cell r="F754">
            <v>43387</v>
          </cell>
        </row>
        <row r="755">
          <cell r="F755">
            <v>43388</v>
          </cell>
        </row>
        <row r="756">
          <cell r="F756">
            <v>43389</v>
          </cell>
        </row>
        <row r="757">
          <cell r="F757">
            <v>43390</v>
          </cell>
        </row>
        <row r="758">
          <cell r="F758">
            <v>43391</v>
          </cell>
        </row>
        <row r="759">
          <cell r="F759">
            <v>43392</v>
          </cell>
        </row>
        <row r="760">
          <cell r="F760">
            <v>43393</v>
          </cell>
        </row>
        <row r="761">
          <cell r="F761">
            <v>43394</v>
          </cell>
        </row>
        <row r="762">
          <cell r="F762">
            <v>43395</v>
          </cell>
        </row>
        <row r="763">
          <cell r="F763">
            <v>43396</v>
          </cell>
        </row>
        <row r="764">
          <cell r="F764">
            <v>43397</v>
          </cell>
        </row>
        <row r="765">
          <cell r="F765">
            <v>43398</v>
          </cell>
        </row>
        <row r="766">
          <cell r="F766">
            <v>43399</v>
          </cell>
        </row>
        <row r="767">
          <cell r="F767">
            <v>43400</v>
          </cell>
        </row>
        <row r="768">
          <cell r="F768">
            <v>43401</v>
          </cell>
        </row>
        <row r="769">
          <cell r="F769">
            <v>43402</v>
          </cell>
        </row>
        <row r="770">
          <cell r="F770">
            <v>43403</v>
          </cell>
        </row>
        <row r="771">
          <cell r="F771">
            <v>43405</v>
          </cell>
        </row>
        <row r="772">
          <cell r="F772">
            <v>43406</v>
          </cell>
        </row>
        <row r="773">
          <cell r="F773">
            <v>43407</v>
          </cell>
        </row>
        <row r="774">
          <cell r="F774">
            <v>43408</v>
          </cell>
        </row>
        <row r="775">
          <cell r="F775">
            <v>43409</v>
          </cell>
        </row>
        <row r="776">
          <cell r="F776">
            <v>43410</v>
          </cell>
        </row>
        <row r="777">
          <cell r="F777">
            <v>43411</v>
          </cell>
        </row>
        <row r="778">
          <cell r="F778">
            <v>43412</v>
          </cell>
        </row>
        <row r="779">
          <cell r="F779">
            <v>43413</v>
          </cell>
        </row>
        <row r="780">
          <cell r="F780">
            <v>43414</v>
          </cell>
        </row>
        <row r="781">
          <cell r="F781">
            <v>43415</v>
          </cell>
        </row>
        <row r="782">
          <cell r="F782">
            <v>43416</v>
          </cell>
        </row>
        <row r="783">
          <cell r="F783">
            <v>43417</v>
          </cell>
        </row>
        <row r="784">
          <cell r="F784">
            <v>43418</v>
          </cell>
        </row>
        <row r="785">
          <cell r="F785">
            <v>43419</v>
          </cell>
        </row>
        <row r="786">
          <cell r="F786">
            <v>43420</v>
          </cell>
        </row>
        <row r="787">
          <cell r="F787">
            <v>43421</v>
          </cell>
        </row>
        <row r="788">
          <cell r="F788">
            <v>43422</v>
          </cell>
        </row>
        <row r="789">
          <cell r="F789">
            <v>43423</v>
          </cell>
        </row>
        <row r="790">
          <cell r="F790">
            <v>43424</v>
          </cell>
        </row>
        <row r="791">
          <cell r="F791">
            <v>43425</v>
          </cell>
        </row>
        <row r="792">
          <cell r="F792">
            <v>43426</v>
          </cell>
        </row>
        <row r="793">
          <cell r="F793">
            <v>43427</v>
          </cell>
        </row>
        <row r="794">
          <cell r="F794">
            <v>43428</v>
          </cell>
        </row>
        <row r="795">
          <cell r="F795">
            <v>43429</v>
          </cell>
        </row>
        <row r="796">
          <cell r="F796">
            <v>43430</v>
          </cell>
        </row>
        <row r="797">
          <cell r="F797">
            <v>43431</v>
          </cell>
        </row>
        <row r="798">
          <cell r="F798">
            <v>43432</v>
          </cell>
        </row>
        <row r="799">
          <cell r="F799">
            <v>43433</v>
          </cell>
        </row>
        <row r="800">
          <cell r="F800">
            <v>43434</v>
          </cell>
        </row>
        <row r="801">
          <cell r="F801">
            <v>43435</v>
          </cell>
        </row>
        <row r="802">
          <cell r="F802">
            <v>43436</v>
          </cell>
        </row>
        <row r="803">
          <cell r="F803">
            <v>43437</v>
          </cell>
        </row>
        <row r="804">
          <cell r="F804">
            <v>43438</v>
          </cell>
        </row>
        <row r="805">
          <cell r="F805">
            <v>43439</v>
          </cell>
        </row>
        <row r="806">
          <cell r="F806">
            <v>43440</v>
          </cell>
        </row>
        <row r="807">
          <cell r="F807">
            <v>43441</v>
          </cell>
        </row>
        <row r="808">
          <cell r="F808">
            <v>43442</v>
          </cell>
        </row>
        <row r="809">
          <cell r="F809">
            <v>43443</v>
          </cell>
        </row>
        <row r="810">
          <cell r="F810">
            <v>43444</v>
          </cell>
        </row>
        <row r="811">
          <cell r="F811">
            <v>43445</v>
          </cell>
        </row>
        <row r="812">
          <cell r="F812">
            <v>43446</v>
          </cell>
        </row>
        <row r="813">
          <cell r="F813">
            <v>43447</v>
          </cell>
        </row>
        <row r="814">
          <cell r="F814">
            <v>43448</v>
          </cell>
        </row>
        <row r="815">
          <cell r="F815">
            <v>43449</v>
          </cell>
        </row>
        <row r="816">
          <cell r="F816">
            <v>43450</v>
          </cell>
        </row>
        <row r="817">
          <cell r="F817">
            <v>43451</v>
          </cell>
        </row>
        <row r="818">
          <cell r="F818">
            <v>43452</v>
          </cell>
        </row>
        <row r="819">
          <cell r="F819">
            <v>43453</v>
          </cell>
        </row>
        <row r="820">
          <cell r="F820">
            <v>43454</v>
          </cell>
        </row>
        <row r="821">
          <cell r="F821">
            <v>43455</v>
          </cell>
        </row>
        <row r="822">
          <cell r="F822">
            <v>43456</v>
          </cell>
        </row>
        <row r="823">
          <cell r="F823">
            <v>43457</v>
          </cell>
        </row>
        <row r="824">
          <cell r="F824">
            <v>43458</v>
          </cell>
        </row>
        <row r="825">
          <cell r="F825">
            <v>43459</v>
          </cell>
        </row>
        <row r="826">
          <cell r="F826">
            <v>43460</v>
          </cell>
        </row>
        <row r="827">
          <cell r="F827">
            <v>43461</v>
          </cell>
        </row>
        <row r="828">
          <cell r="F828">
            <v>43462</v>
          </cell>
        </row>
        <row r="829">
          <cell r="F829">
            <v>43463</v>
          </cell>
        </row>
        <row r="830">
          <cell r="F830">
            <v>43464</v>
          </cell>
        </row>
        <row r="831">
          <cell r="F831">
            <v>43465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ultats"/>
      <sheetName val="Exemple 1"/>
      <sheetName val="Exemple 2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Paramètres"/>
      <sheetName val="Essai"/>
      <sheetName val="Essai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3">
          <cell r="A3">
            <v>1</v>
          </cell>
        </row>
        <row r="6">
          <cell r="A6" t="str">
            <v>Signé</v>
          </cell>
        </row>
        <row r="7">
          <cell r="A7" t="str">
            <v>Abandon</v>
          </cell>
        </row>
        <row r="10">
          <cell r="A10" t="str">
            <v>En cours…</v>
          </cell>
        </row>
        <row r="13">
          <cell r="A13" t="str">
            <v>PE</v>
          </cell>
        </row>
        <row r="14">
          <cell r="A14" t="str">
            <v>EV</v>
          </cell>
        </row>
        <row r="15">
          <cell r="A15" t="str">
            <v>EVS</v>
          </cell>
        </row>
        <row r="16">
          <cell r="A16" t="str">
            <v>Signature</v>
          </cell>
        </row>
        <row r="18">
          <cell r="A18" t="str">
            <v>R.A.S</v>
          </cell>
        </row>
        <row r="22">
          <cell r="A22" t="str">
            <v>PE+</v>
          </cell>
        </row>
        <row r="23">
          <cell r="A23" t="str">
            <v>EV+</v>
          </cell>
        </row>
        <row r="24">
          <cell r="A24" t="str">
            <v>EVS+</v>
          </cell>
        </row>
        <row r="193">
          <cell r="B193">
            <v>43191</v>
          </cell>
        </row>
        <row r="194">
          <cell r="B194">
            <v>43192</v>
          </cell>
        </row>
        <row r="195">
          <cell r="B195">
            <v>43193</v>
          </cell>
        </row>
        <row r="196">
          <cell r="B196">
            <v>43194</v>
          </cell>
        </row>
        <row r="197">
          <cell r="B197">
            <v>43195</v>
          </cell>
        </row>
        <row r="198">
          <cell r="B198">
            <v>43196</v>
          </cell>
        </row>
        <row r="199">
          <cell r="B199">
            <v>43197</v>
          </cell>
        </row>
        <row r="200">
          <cell r="B200">
            <v>43198</v>
          </cell>
        </row>
        <row r="201">
          <cell r="B201">
            <v>43199</v>
          </cell>
        </row>
        <row r="202">
          <cell r="B202">
            <v>43200</v>
          </cell>
        </row>
        <row r="203">
          <cell r="B203">
            <v>43201</v>
          </cell>
        </row>
        <row r="204">
          <cell r="B204">
            <v>43202</v>
          </cell>
        </row>
        <row r="205">
          <cell r="B205">
            <v>43203</v>
          </cell>
        </row>
        <row r="206">
          <cell r="B206">
            <v>43204</v>
          </cell>
        </row>
        <row r="207">
          <cell r="B207">
            <v>43205</v>
          </cell>
        </row>
        <row r="208">
          <cell r="B208">
            <v>43206</v>
          </cell>
        </row>
        <row r="209">
          <cell r="B209">
            <v>43207</v>
          </cell>
        </row>
        <row r="210">
          <cell r="B210">
            <v>43208</v>
          </cell>
        </row>
        <row r="211">
          <cell r="B211">
            <v>43209</v>
          </cell>
        </row>
        <row r="212">
          <cell r="B212">
            <v>43210</v>
          </cell>
        </row>
        <row r="213">
          <cell r="B213">
            <v>43211</v>
          </cell>
        </row>
        <row r="214">
          <cell r="B214">
            <v>43212</v>
          </cell>
        </row>
        <row r="215">
          <cell r="B215">
            <v>43213</v>
          </cell>
        </row>
        <row r="216">
          <cell r="B216">
            <v>43214</v>
          </cell>
        </row>
        <row r="217">
          <cell r="B217">
            <v>43215</v>
          </cell>
        </row>
        <row r="218">
          <cell r="B218">
            <v>43216</v>
          </cell>
        </row>
        <row r="219">
          <cell r="B219">
            <v>43217</v>
          </cell>
        </row>
        <row r="220">
          <cell r="B220">
            <v>43218</v>
          </cell>
        </row>
        <row r="221">
          <cell r="B221">
            <v>43219</v>
          </cell>
        </row>
        <row r="222">
          <cell r="B222">
            <v>43220</v>
          </cell>
        </row>
        <row r="223">
          <cell r="B223">
            <v>43221</v>
          </cell>
        </row>
        <row r="224">
          <cell r="B224">
            <v>43222</v>
          </cell>
        </row>
        <row r="225">
          <cell r="B225">
            <v>43223</v>
          </cell>
        </row>
        <row r="226">
          <cell r="B226">
            <v>43224</v>
          </cell>
        </row>
        <row r="227">
          <cell r="B227">
            <v>43225</v>
          </cell>
        </row>
        <row r="228">
          <cell r="B228">
            <v>43226</v>
          </cell>
        </row>
        <row r="229">
          <cell r="B229">
            <v>43227</v>
          </cell>
        </row>
        <row r="230">
          <cell r="B230">
            <v>43228</v>
          </cell>
        </row>
        <row r="231">
          <cell r="B231">
            <v>43229</v>
          </cell>
        </row>
        <row r="232">
          <cell r="B232">
            <v>43230</v>
          </cell>
        </row>
        <row r="233">
          <cell r="B233">
            <v>43231</v>
          </cell>
        </row>
        <row r="234">
          <cell r="B234">
            <v>43232</v>
          </cell>
        </row>
        <row r="235">
          <cell r="B235">
            <v>43233</v>
          </cell>
        </row>
        <row r="236">
          <cell r="B236">
            <v>43234</v>
          </cell>
        </row>
        <row r="237">
          <cell r="B237">
            <v>43235</v>
          </cell>
        </row>
        <row r="238">
          <cell r="B238">
            <v>43236</v>
          </cell>
        </row>
        <row r="239">
          <cell r="B239">
            <v>43237</v>
          </cell>
        </row>
        <row r="240">
          <cell r="B240">
            <v>43238</v>
          </cell>
        </row>
        <row r="241">
          <cell r="B241">
            <v>43239</v>
          </cell>
        </row>
        <row r="242">
          <cell r="B242">
            <v>43240</v>
          </cell>
        </row>
        <row r="243">
          <cell r="B243">
            <v>43241</v>
          </cell>
        </row>
        <row r="244">
          <cell r="B244">
            <v>43242</v>
          </cell>
        </row>
        <row r="245">
          <cell r="B245">
            <v>43243</v>
          </cell>
        </row>
        <row r="246">
          <cell r="B246">
            <v>43244</v>
          </cell>
        </row>
        <row r="247">
          <cell r="B247">
            <v>43245</v>
          </cell>
        </row>
        <row r="248">
          <cell r="B248">
            <v>43246</v>
          </cell>
        </row>
        <row r="249">
          <cell r="B249">
            <v>43247</v>
          </cell>
        </row>
        <row r="250">
          <cell r="B250">
            <v>43248</v>
          </cell>
        </row>
        <row r="251">
          <cell r="B251">
            <v>43249</v>
          </cell>
        </row>
        <row r="252">
          <cell r="B252">
            <v>43250</v>
          </cell>
        </row>
      </sheetData>
      <sheetData sheetId="16"/>
      <sheetData sheetId="17"/>
    </sheetDataSet>
  </externalBook>
</externalLink>
</file>

<file path=xl/theme/theme1.xml><?xml version="1.0" encoding="utf-8"?>
<a:theme xmlns:a="http://schemas.openxmlformats.org/drawingml/2006/main" name="Badge">
  <a:themeElements>
    <a:clrScheme name="Badge">
      <a:dk1>
        <a:sysClr val="windowText" lastClr="000000"/>
      </a:dk1>
      <a:lt1>
        <a:sysClr val="window" lastClr="FFFFFF"/>
      </a:lt1>
      <a:dk2>
        <a:srgbClr val="2A1A00"/>
      </a:dk2>
      <a:lt2>
        <a:srgbClr val="F3F3F2"/>
      </a:lt2>
      <a:accent1>
        <a:srgbClr val="F8B323"/>
      </a:accent1>
      <a:accent2>
        <a:srgbClr val="656A59"/>
      </a:accent2>
      <a:accent3>
        <a:srgbClr val="46B2B5"/>
      </a:accent3>
      <a:accent4>
        <a:srgbClr val="8CAA7E"/>
      </a:accent4>
      <a:accent5>
        <a:srgbClr val="D36F68"/>
      </a:accent5>
      <a:accent6>
        <a:srgbClr val="826276"/>
      </a:accent6>
      <a:hlink>
        <a:srgbClr val="46B2B5"/>
      </a:hlink>
      <a:folHlink>
        <a:srgbClr val="A46694"/>
      </a:folHlink>
    </a:clrScheme>
    <a:fontScheme name="Badge">
      <a:majorFont>
        <a:latin typeface="Impact" panose="020B080603090205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Gill Sans MT" panose="020B0502020104020203"/>
        <a:ea typeface=""/>
        <a:cs typeface=""/>
        <a:font script="Grek" typeface="Corbel"/>
        <a:font script="Cyrl" typeface="Corbel"/>
        <a:font script="Jpan" typeface="メイリオ"/>
        <a:font script="Hang" typeface="휴먼매직체"/>
        <a:font script="Hans" typeface="华文中宋"/>
        <a:font script="Hant" typeface="微軟正黑體"/>
        <a:font script="Arab" typeface="Majalla UI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Badg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in">
          <a:solidFill>
            <a:schemeClr val="phClr"/>
          </a:solidFill>
          <a:prstDash val="solid"/>
        </a:ln>
        <a:ln w="12700" cap="flat" cmpd="sng" algn="in">
          <a:solidFill>
            <a:schemeClr val="phClr"/>
          </a:solidFill>
          <a:prstDash val="solid"/>
        </a:ln>
        <a:ln w="50800" cap="flat" cmpd="sng" algn="in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5400" dir="5400000" algn="ctr" rotWithShape="0">
              <a:srgbClr val="000000">
                <a:alpha val="2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dge" id="{71A07785-5930-41D4-9A83-E23602B48E98}" vid="{771EA782-DFA6-45B1-AEA3-661F1715B310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Z62"/>
  <sheetViews>
    <sheetView showGridLines="0" topLeftCell="B40" zoomScale="73" zoomScaleNormal="73" workbookViewId="0">
      <selection activeCell="D48" sqref="D48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3"/>
    </row>
    <row r="3" spans="2:26" x14ac:dyDescent="0.35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6"/>
    </row>
    <row r="4" spans="2:26" ht="30" customHeight="1" x14ac:dyDescent="0.35">
      <c r="B4" s="4"/>
      <c r="C4" s="5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6"/>
    </row>
    <row r="5" spans="2:26" x14ac:dyDescent="0.35">
      <c r="B5" s="4"/>
      <c r="C5" s="7"/>
      <c r="D5" s="112" t="s">
        <v>0</v>
      </c>
      <c r="E5" s="113"/>
      <c r="F5" s="113"/>
      <c r="G5" s="113"/>
      <c r="H5" s="118" t="s">
        <v>1</v>
      </c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9" t="s">
        <v>2</v>
      </c>
      <c r="U5" s="122" t="s">
        <v>3</v>
      </c>
      <c r="V5" s="125" t="s">
        <v>4</v>
      </c>
      <c r="W5" s="128" t="s">
        <v>5</v>
      </c>
      <c r="X5" s="131" t="s">
        <v>6</v>
      </c>
      <c r="Y5" s="50"/>
      <c r="Z5" s="6"/>
    </row>
    <row r="6" spans="2:26" x14ac:dyDescent="0.35">
      <c r="B6" s="4"/>
      <c r="C6" s="7"/>
      <c r="D6" s="114"/>
      <c r="E6" s="115"/>
      <c r="F6" s="115"/>
      <c r="G6" s="115"/>
      <c r="H6" s="137" t="s">
        <v>7</v>
      </c>
      <c r="I6" s="138"/>
      <c r="J6" s="139"/>
      <c r="K6" s="137" t="s">
        <v>8</v>
      </c>
      <c r="L6" s="138"/>
      <c r="M6" s="139"/>
      <c r="N6" s="137" t="s">
        <v>9</v>
      </c>
      <c r="O6" s="138"/>
      <c r="P6" s="139"/>
      <c r="Q6" s="137" t="s">
        <v>10</v>
      </c>
      <c r="R6" s="138"/>
      <c r="S6" s="139"/>
      <c r="T6" s="120"/>
      <c r="U6" s="123"/>
      <c r="V6" s="126"/>
      <c r="W6" s="129"/>
      <c r="X6" s="132"/>
      <c r="Y6" s="50"/>
      <c r="Z6" s="6"/>
    </row>
    <row r="7" spans="2:26" x14ac:dyDescent="0.35">
      <c r="B7" s="4"/>
      <c r="C7" s="7"/>
      <c r="D7" s="116"/>
      <c r="E7" s="117"/>
      <c r="F7" s="117"/>
      <c r="G7" s="117"/>
      <c r="H7" s="103" t="s">
        <v>64</v>
      </c>
      <c r="I7" s="105" t="s">
        <v>12</v>
      </c>
      <c r="J7" s="106"/>
      <c r="K7" s="103" t="s">
        <v>11</v>
      </c>
      <c r="L7" s="140" t="s">
        <v>12</v>
      </c>
      <c r="M7" s="141"/>
      <c r="N7" s="103" t="s">
        <v>11</v>
      </c>
      <c r="O7" s="140" t="s">
        <v>12</v>
      </c>
      <c r="P7" s="141"/>
      <c r="Q7" s="103" t="s">
        <v>11</v>
      </c>
      <c r="R7" s="105" t="s">
        <v>12</v>
      </c>
      <c r="S7" s="106"/>
      <c r="T7" s="120"/>
      <c r="U7" s="123"/>
      <c r="V7" s="126"/>
      <c r="W7" s="129"/>
      <c r="X7" s="132"/>
      <c r="Y7" s="50"/>
      <c r="Z7" s="6"/>
    </row>
    <row r="8" spans="2:26" x14ac:dyDescent="0.35">
      <c r="B8" s="4"/>
      <c r="C8" s="142"/>
      <c r="D8" s="8" t="s">
        <v>13</v>
      </c>
      <c r="E8" s="8" t="s">
        <v>14</v>
      </c>
      <c r="F8" s="8" t="s">
        <v>45</v>
      </c>
      <c r="G8" s="9" t="s">
        <v>46</v>
      </c>
      <c r="H8" s="104"/>
      <c r="I8" s="42" t="s">
        <v>16</v>
      </c>
      <c r="J8" s="10" t="s">
        <v>17</v>
      </c>
      <c r="K8" s="104"/>
      <c r="L8" s="10" t="s">
        <v>16</v>
      </c>
      <c r="M8" s="11" t="s">
        <v>17</v>
      </c>
      <c r="N8" s="104"/>
      <c r="O8" s="11" t="s">
        <v>16</v>
      </c>
      <c r="P8" s="11" t="s">
        <v>17</v>
      </c>
      <c r="Q8" s="104"/>
      <c r="R8" s="10" t="s">
        <v>16</v>
      </c>
      <c r="S8" s="11" t="s">
        <v>17</v>
      </c>
      <c r="T8" s="121"/>
      <c r="U8" s="124"/>
      <c r="V8" s="127"/>
      <c r="W8" s="130"/>
      <c r="X8" s="133"/>
      <c r="Y8" s="50"/>
      <c r="Z8" s="6"/>
    </row>
    <row r="9" spans="2:26" x14ac:dyDescent="0.35">
      <c r="B9" s="4"/>
      <c r="C9" s="142"/>
      <c r="D9" s="12" t="s">
        <v>50</v>
      </c>
      <c r="E9" s="12" t="s">
        <v>18</v>
      </c>
      <c r="F9" s="13">
        <v>43108</v>
      </c>
      <c r="G9" s="12" t="s">
        <v>19</v>
      </c>
      <c r="H9" s="14" t="str">
        <f t="shared" ref="H9:H28" si="0">IF(AND(U9&gt;=1,U9&lt;=99999),"3",IF(AND(U9&gt;=300000),"3",""))</f>
        <v>3</v>
      </c>
      <c r="I9" s="14" t="str">
        <f>IF(AND(U9&gt;=100000,U9&lt;=299999),"3","")</f>
        <v/>
      </c>
      <c r="J9" s="14" t="str">
        <f t="shared" ref="J9" si="1">IF(AND(U9&gt;=100000,U9&lt;=299999),"3","")</f>
        <v/>
      </c>
      <c r="K9" s="15"/>
      <c r="L9" s="15" t="str">
        <f t="shared" ref="L9:L15" si="2">IF(U9&gt;=300000,"3","")</f>
        <v/>
      </c>
      <c r="M9" s="15" t="str">
        <f t="shared" ref="M9:M15" si="3">IF(U9&gt;=300000,"3","")</f>
        <v/>
      </c>
      <c r="N9" s="14"/>
      <c r="O9" s="14"/>
      <c r="P9" s="14"/>
      <c r="Q9" s="15" t="str">
        <f>IF(U9&gt;=100000,"3","")</f>
        <v/>
      </c>
      <c r="R9" s="15" t="s">
        <v>81</v>
      </c>
      <c r="S9" s="15" t="str">
        <f t="shared" ref="S9:S13" si="4">IF(AND(U9&gt;=1,U9&lt;=99999),"3","")</f>
        <v>3</v>
      </c>
      <c r="T9" s="16">
        <v>8000</v>
      </c>
      <c r="U9" s="18">
        <v>5000</v>
      </c>
      <c r="V9" s="17" t="s">
        <v>20</v>
      </c>
      <c r="W9" s="18" t="s">
        <v>21</v>
      </c>
      <c r="X9" s="18" t="str">
        <f>IF(W9="Signé 100%",U9,IF(W9="Reporté","RIEN",IF(W9="Abandon","0",IF(ISBLANK(W9),"",IF(W9="En cours…","R.A.S","")))))</f>
        <v>R.A.S</v>
      </c>
      <c r="Y9" s="48"/>
      <c r="Z9" s="6"/>
    </row>
    <row r="10" spans="2:26" x14ac:dyDescent="0.35">
      <c r="B10" s="4"/>
      <c r="C10" s="142"/>
      <c r="D10" s="12" t="s">
        <v>51</v>
      </c>
      <c r="E10" s="12" t="s">
        <v>23</v>
      </c>
      <c r="F10" s="13">
        <v>43154</v>
      </c>
      <c r="G10" s="12" t="s">
        <v>24</v>
      </c>
      <c r="H10" s="14" t="str">
        <f t="shared" si="0"/>
        <v>3</v>
      </c>
      <c r="I10" s="14" t="str">
        <f t="shared" ref="I10:I28" si="5">IF(AND(U10&gt;=100000,U10&lt;=299999),"3","")</f>
        <v/>
      </c>
      <c r="J10" s="14" t="str">
        <f t="shared" ref="J10:J28" si="6">IF(AND(U10&gt;=100000,U10&lt;=299999),"3","")</f>
        <v/>
      </c>
      <c r="K10" s="15" t="s">
        <v>80</v>
      </c>
      <c r="L10" s="15" t="str">
        <f t="shared" si="2"/>
        <v/>
      </c>
      <c r="M10" s="15" t="str">
        <f t="shared" si="3"/>
        <v/>
      </c>
      <c r="N10" s="14"/>
      <c r="O10" s="14"/>
      <c r="P10" s="14"/>
      <c r="Q10" s="15" t="str">
        <f t="shared" ref="Q10:Q36" si="7">IF(U10&gt;=100000,"3","")</f>
        <v/>
      </c>
      <c r="R10" s="15" t="s">
        <v>81</v>
      </c>
      <c r="S10" s="15" t="str">
        <f t="shared" si="4"/>
        <v>3</v>
      </c>
      <c r="T10" s="16">
        <v>50000</v>
      </c>
      <c r="U10" s="18">
        <v>35000</v>
      </c>
      <c r="V10" s="17" t="s">
        <v>25</v>
      </c>
      <c r="W10" s="18" t="s">
        <v>21</v>
      </c>
      <c r="X10" s="18" t="str">
        <f t="shared" ref="X10:X28" si="8">IF(W10="Signé 100%",U10,IF(W10="Reporté","RIEN",IF(W10="Abandon","0",IF(ISBLANK(W10),"",IF(W10="En cours…","R.A.S","")))))</f>
        <v>R.A.S</v>
      </c>
      <c r="Y10" s="48"/>
      <c r="Z10" s="6"/>
    </row>
    <row r="11" spans="2:26" x14ac:dyDescent="0.35">
      <c r="B11" s="4"/>
      <c r="C11" s="142"/>
      <c r="D11" s="12" t="s">
        <v>52</v>
      </c>
      <c r="E11" s="12" t="s">
        <v>23</v>
      </c>
      <c r="F11" s="13">
        <v>43180</v>
      </c>
      <c r="G11" s="12" t="s">
        <v>19</v>
      </c>
      <c r="H11" s="14" t="str">
        <f t="shared" si="0"/>
        <v>3</v>
      </c>
      <c r="I11" s="14" t="str">
        <f t="shared" si="5"/>
        <v/>
      </c>
      <c r="J11" s="14" t="str">
        <f t="shared" si="6"/>
        <v/>
      </c>
      <c r="K11" s="15" t="s">
        <v>80</v>
      </c>
      <c r="L11" s="15" t="str">
        <f t="shared" si="2"/>
        <v/>
      </c>
      <c r="M11" s="15" t="str">
        <f t="shared" si="3"/>
        <v/>
      </c>
      <c r="N11" s="14"/>
      <c r="O11" s="14"/>
      <c r="P11" s="14"/>
      <c r="Q11" s="15" t="str">
        <f t="shared" si="7"/>
        <v/>
      </c>
      <c r="R11" s="15" t="str">
        <f t="shared" ref="R11:R16" si="9">IF(AND(U11&gt;=1,U11&lt;=99999),"3","")</f>
        <v>3</v>
      </c>
      <c r="S11" s="15" t="str">
        <f t="shared" si="4"/>
        <v>3</v>
      </c>
      <c r="T11" s="16">
        <v>20000</v>
      </c>
      <c r="U11" s="18">
        <v>20000</v>
      </c>
      <c r="V11" s="17" t="s">
        <v>20</v>
      </c>
      <c r="W11" s="18" t="str">
        <f t="shared" ref="W11:W28" si="10">IF(U11&gt;1,"En cours…", "")</f>
        <v>En cours…</v>
      </c>
      <c r="X11" s="18" t="str">
        <f t="shared" si="8"/>
        <v>R.A.S</v>
      </c>
      <c r="Y11" s="48"/>
      <c r="Z11" s="6"/>
    </row>
    <row r="12" spans="2:26" x14ac:dyDescent="0.35">
      <c r="B12" s="4"/>
      <c r="C12" s="142"/>
      <c r="D12" s="12" t="s">
        <v>16</v>
      </c>
      <c r="E12" s="12" t="s">
        <v>18</v>
      </c>
      <c r="F12" s="13">
        <v>43197</v>
      </c>
      <c r="G12" s="12" t="s">
        <v>24</v>
      </c>
      <c r="H12" s="14" t="str">
        <f t="shared" si="0"/>
        <v>3</v>
      </c>
      <c r="I12" s="14" t="str">
        <f t="shared" si="5"/>
        <v/>
      </c>
      <c r="J12" s="14" t="str">
        <f t="shared" si="6"/>
        <v/>
      </c>
      <c r="K12" s="15"/>
      <c r="L12" s="15" t="str">
        <f t="shared" si="2"/>
        <v/>
      </c>
      <c r="M12" s="15" t="str">
        <f t="shared" si="3"/>
        <v/>
      </c>
      <c r="N12" s="14"/>
      <c r="O12" s="14"/>
      <c r="P12" s="14"/>
      <c r="Q12" s="15" t="str">
        <f t="shared" si="7"/>
        <v/>
      </c>
      <c r="R12" s="15" t="str">
        <f t="shared" si="9"/>
        <v>3</v>
      </c>
      <c r="S12" s="15" t="str">
        <f t="shared" si="4"/>
        <v>3</v>
      </c>
      <c r="T12" s="18">
        <v>7500</v>
      </c>
      <c r="U12" s="18">
        <v>7500</v>
      </c>
      <c r="V12" s="17" t="s">
        <v>26</v>
      </c>
      <c r="W12" s="18" t="str">
        <f t="shared" si="10"/>
        <v>En cours…</v>
      </c>
      <c r="X12" s="18" t="str">
        <f t="shared" si="8"/>
        <v>R.A.S</v>
      </c>
      <c r="Y12" s="48"/>
      <c r="Z12" s="6"/>
    </row>
    <row r="13" spans="2:26" x14ac:dyDescent="0.35">
      <c r="B13" s="4"/>
      <c r="C13" s="142"/>
      <c r="D13" s="12" t="s">
        <v>53</v>
      </c>
      <c r="E13" s="12" t="s">
        <v>23</v>
      </c>
      <c r="F13" s="13">
        <v>43212</v>
      </c>
      <c r="G13" s="12" t="s">
        <v>19</v>
      </c>
      <c r="H13" s="14" t="str">
        <f t="shared" si="0"/>
        <v>3</v>
      </c>
      <c r="I13" s="14" t="str">
        <f t="shared" si="5"/>
        <v/>
      </c>
      <c r="J13" s="14" t="str">
        <f t="shared" si="6"/>
        <v/>
      </c>
      <c r="K13" s="15"/>
      <c r="L13" s="15" t="str">
        <f t="shared" si="2"/>
        <v/>
      </c>
      <c r="M13" s="15" t="str">
        <f t="shared" si="3"/>
        <v/>
      </c>
      <c r="N13" s="14"/>
      <c r="O13" s="14"/>
      <c r="P13" s="14"/>
      <c r="Q13" s="15" t="str">
        <f t="shared" si="7"/>
        <v/>
      </c>
      <c r="R13" s="15" t="str">
        <f t="shared" si="9"/>
        <v>3</v>
      </c>
      <c r="S13" s="15" t="str">
        <f t="shared" si="4"/>
        <v>3</v>
      </c>
      <c r="T13" s="16">
        <v>5000</v>
      </c>
      <c r="U13" s="18">
        <v>5000</v>
      </c>
      <c r="V13" s="17" t="s">
        <v>26</v>
      </c>
      <c r="W13" s="18" t="str">
        <f t="shared" si="10"/>
        <v>En cours…</v>
      </c>
      <c r="X13" s="18" t="str">
        <f t="shared" si="8"/>
        <v>R.A.S</v>
      </c>
      <c r="Y13" s="48"/>
      <c r="Z13" s="6"/>
    </row>
    <row r="14" spans="2:26" x14ac:dyDescent="0.35">
      <c r="B14" s="4"/>
      <c r="C14" s="142"/>
      <c r="D14" s="12" t="s">
        <v>54</v>
      </c>
      <c r="E14" s="12" t="s">
        <v>18</v>
      </c>
      <c r="F14" s="13">
        <v>43216</v>
      </c>
      <c r="G14" s="12" t="s">
        <v>19</v>
      </c>
      <c r="H14" s="14" t="s">
        <v>81</v>
      </c>
      <c r="I14" s="14" t="str">
        <f t="shared" si="5"/>
        <v/>
      </c>
      <c r="J14" s="14" t="str">
        <f t="shared" si="6"/>
        <v/>
      </c>
      <c r="K14" s="15"/>
      <c r="L14" s="15" t="s">
        <v>81</v>
      </c>
      <c r="M14" s="15" t="str">
        <f t="shared" si="3"/>
        <v>3</v>
      </c>
      <c r="N14" s="14"/>
      <c r="O14" s="14"/>
      <c r="P14" s="14"/>
      <c r="Q14" s="15" t="s">
        <v>81</v>
      </c>
      <c r="R14" s="15" t="str">
        <f t="shared" si="9"/>
        <v/>
      </c>
      <c r="S14" s="15" t="str">
        <f t="shared" ref="S14:S17" si="11">IF(AND(U14&gt;=1,U14&lt;=99999),"3","")</f>
        <v/>
      </c>
      <c r="T14" s="18">
        <v>500000</v>
      </c>
      <c r="U14" s="18">
        <v>300000</v>
      </c>
      <c r="V14" s="17" t="s">
        <v>28</v>
      </c>
      <c r="W14" s="18" t="str">
        <f t="shared" si="10"/>
        <v>En cours…</v>
      </c>
      <c r="X14" s="18" t="str">
        <f t="shared" si="8"/>
        <v>R.A.S</v>
      </c>
      <c r="Y14" s="48"/>
      <c r="Z14" s="6"/>
    </row>
    <row r="15" spans="2:26" x14ac:dyDescent="0.35">
      <c r="B15" s="4"/>
      <c r="C15" s="142"/>
      <c r="D15" s="12" t="s">
        <v>55</v>
      </c>
      <c r="E15" s="12" t="s">
        <v>23</v>
      </c>
      <c r="F15" s="13">
        <v>43231</v>
      </c>
      <c r="G15" s="12" t="s">
        <v>27</v>
      </c>
      <c r="H15" s="14" t="str">
        <f t="shared" si="0"/>
        <v>3</v>
      </c>
      <c r="I15" s="14" t="str">
        <f t="shared" si="5"/>
        <v/>
      </c>
      <c r="J15" s="14" t="str">
        <f t="shared" si="6"/>
        <v/>
      </c>
      <c r="K15" s="15"/>
      <c r="L15" s="15" t="str">
        <f t="shared" si="2"/>
        <v/>
      </c>
      <c r="M15" s="15" t="str">
        <f t="shared" si="3"/>
        <v/>
      </c>
      <c r="N15" s="14"/>
      <c r="O15" s="14"/>
      <c r="P15" s="14"/>
      <c r="Q15" s="15" t="str">
        <f t="shared" si="7"/>
        <v/>
      </c>
      <c r="R15" s="15" t="str">
        <f t="shared" si="9"/>
        <v>3</v>
      </c>
      <c r="S15" s="15" t="str">
        <f t="shared" si="11"/>
        <v>3</v>
      </c>
      <c r="T15" s="18">
        <v>15000</v>
      </c>
      <c r="U15" s="18">
        <v>10000</v>
      </c>
      <c r="V15" s="17" t="s">
        <v>26</v>
      </c>
      <c r="W15" s="18" t="str">
        <f t="shared" si="10"/>
        <v>En cours…</v>
      </c>
      <c r="X15" s="18" t="str">
        <f t="shared" si="8"/>
        <v>R.A.S</v>
      </c>
      <c r="Y15" s="48"/>
      <c r="Z15" s="6"/>
    </row>
    <row r="16" spans="2:26" x14ac:dyDescent="0.35">
      <c r="B16" s="4"/>
      <c r="C16" s="142"/>
      <c r="D16" s="12" t="s">
        <v>56</v>
      </c>
      <c r="E16" s="12" t="s">
        <v>23</v>
      </c>
      <c r="F16" s="13">
        <v>43252</v>
      </c>
      <c r="G16" s="12" t="s">
        <v>27</v>
      </c>
      <c r="H16" s="14" t="str">
        <f t="shared" si="0"/>
        <v/>
      </c>
      <c r="I16" s="14" t="str">
        <f t="shared" si="5"/>
        <v>3</v>
      </c>
      <c r="J16" s="14" t="str">
        <f t="shared" si="6"/>
        <v>3</v>
      </c>
      <c r="K16" s="15"/>
      <c r="L16" s="15" t="str">
        <f t="shared" ref="L16:L28" si="12">IF(U16&gt;=300000,"3","")</f>
        <v/>
      </c>
      <c r="M16" s="15" t="str">
        <f t="shared" ref="M16:M28" si="13">IF(U16&gt;=300000,"3","")</f>
        <v/>
      </c>
      <c r="N16" s="14"/>
      <c r="O16" s="14"/>
      <c r="P16" s="14"/>
      <c r="Q16" s="15" t="str">
        <f t="shared" si="7"/>
        <v>3</v>
      </c>
      <c r="R16" s="15" t="str">
        <f t="shared" si="9"/>
        <v/>
      </c>
      <c r="S16" s="15" t="str">
        <f t="shared" si="11"/>
        <v/>
      </c>
      <c r="T16" s="16">
        <v>150000</v>
      </c>
      <c r="U16" s="18">
        <v>100000</v>
      </c>
      <c r="V16" s="17" t="s">
        <v>25</v>
      </c>
      <c r="W16" s="18" t="str">
        <f t="shared" si="10"/>
        <v>En cours…</v>
      </c>
      <c r="X16" s="18" t="str">
        <f t="shared" si="8"/>
        <v>R.A.S</v>
      </c>
      <c r="Y16" s="48"/>
      <c r="Z16" s="6"/>
    </row>
    <row r="17" spans="2:26" x14ac:dyDescent="0.35">
      <c r="B17" s="4"/>
      <c r="C17" s="142"/>
      <c r="D17" s="12" t="s">
        <v>91</v>
      </c>
      <c r="E17" s="12" t="s">
        <v>23</v>
      </c>
      <c r="F17" s="13">
        <v>43260</v>
      </c>
      <c r="G17" s="12" t="s">
        <v>24</v>
      </c>
      <c r="H17" s="14" t="str">
        <f t="shared" si="0"/>
        <v>3</v>
      </c>
      <c r="I17" s="14" t="str">
        <f t="shared" si="5"/>
        <v/>
      </c>
      <c r="J17" s="14" t="str">
        <f t="shared" si="6"/>
        <v/>
      </c>
      <c r="K17" s="15"/>
      <c r="L17" s="15" t="str">
        <f t="shared" si="12"/>
        <v>3</v>
      </c>
      <c r="M17" s="15" t="str">
        <f t="shared" si="13"/>
        <v>3</v>
      </c>
      <c r="N17" s="14"/>
      <c r="O17" s="14"/>
      <c r="P17" s="14"/>
      <c r="Q17" s="15" t="str">
        <f t="shared" si="7"/>
        <v>3</v>
      </c>
      <c r="R17" s="15" t="str">
        <f t="shared" ref="R17:R28" si="14">IF(AND(U17&gt;=1,U17&lt;=99999),"3","")</f>
        <v/>
      </c>
      <c r="S17" s="15" t="str">
        <f t="shared" si="11"/>
        <v/>
      </c>
      <c r="T17" s="16">
        <v>1000000</v>
      </c>
      <c r="U17" s="18">
        <v>1000000</v>
      </c>
      <c r="V17" s="26" t="s">
        <v>25</v>
      </c>
      <c r="W17" s="18" t="str">
        <f t="shared" si="10"/>
        <v>En cours…</v>
      </c>
      <c r="X17" s="18" t="str">
        <f t="shared" si="8"/>
        <v>R.A.S</v>
      </c>
      <c r="Y17" s="48"/>
      <c r="Z17" s="6"/>
    </row>
    <row r="18" spans="2:26" x14ac:dyDescent="0.35">
      <c r="B18" s="4"/>
      <c r="C18" s="142"/>
      <c r="D18" s="12"/>
      <c r="E18" s="12"/>
      <c r="F18" s="13"/>
      <c r="G18" s="12"/>
      <c r="H18" s="14"/>
      <c r="I18" s="14"/>
      <c r="J18" s="14"/>
      <c r="K18" s="15"/>
      <c r="L18" s="15"/>
      <c r="M18" s="15"/>
      <c r="N18" s="14"/>
      <c r="O18" s="14"/>
      <c r="P18" s="14"/>
      <c r="Q18" s="15"/>
      <c r="R18" s="15"/>
      <c r="S18" s="15"/>
      <c r="T18" s="16"/>
      <c r="U18" s="16"/>
      <c r="V18" s="26"/>
      <c r="W18" s="18" t="str">
        <f t="shared" si="10"/>
        <v/>
      </c>
      <c r="X18" s="18" t="str">
        <f t="shared" si="8"/>
        <v/>
      </c>
      <c r="Y18" s="48"/>
      <c r="Z18" s="6"/>
    </row>
    <row r="19" spans="2:26" x14ac:dyDescent="0.35">
      <c r="B19" s="4"/>
      <c r="C19" s="142"/>
      <c r="D19" s="12"/>
      <c r="E19" s="12"/>
      <c r="F19" s="13"/>
      <c r="G19" s="12"/>
      <c r="H19" s="14"/>
      <c r="I19" s="14"/>
      <c r="J19" s="14"/>
      <c r="K19" s="15"/>
      <c r="L19" s="15"/>
      <c r="M19" s="15"/>
      <c r="N19" s="14"/>
      <c r="O19" s="14"/>
      <c r="P19" s="14"/>
      <c r="Q19" s="15"/>
      <c r="R19" s="15"/>
      <c r="S19" s="15"/>
      <c r="T19" s="16"/>
      <c r="U19" s="16"/>
      <c r="V19" s="26"/>
      <c r="W19" s="18" t="str">
        <f t="shared" si="10"/>
        <v/>
      </c>
      <c r="X19" s="18" t="str">
        <f t="shared" si="8"/>
        <v/>
      </c>
      <c r="Y19" s="48"/>
      <c r="Z19" s="6"/>
    </row>
    <row r="20" spans="2:26" x14ac:dyDescent="0.35">
      <c r="B20" s="4"/>
      <c r="C20" s="142"/>
      <c r="D20" s="12"/>
      <c r="E20" s="12"/>
      <c r="F20" s="13"/>
      <c r="G20" s="12"/>
      <c r="H20" s="14"/>
      <c r="I20" s="14"/>
      <c r="J20" s="14"/>
      <c r="K20" s="15"/>
      <c r="L20" s="15"/>
      <c r="M20" s="15"/>
      <c r="N20" s="14"/>
      <c r="O20" s="14"/>
      <c r="P20" s="14"/>
      <c r="Q20" s="15"/>
      <c r="R20" s="15"/>
      <c r="S20" s="15"/>
      <c r="T20" s="16"/>
      <c r="U20" s="16"/>
      <c r="V20" s="26"/>
      <c r="W20" s="18" t="str">
        <f t="shared" si="10"/>
        <v/>
      </c>
      <c r="X20" s="18" t="str">
        <f t="shared" si="8"/>
        <v/>
      </c>
      <c r="Y20" s="48"/>
      <c r="Z20" s="6"/>
    </row>
    <row r="21" spans="2:26" x14ac:dyDescent="0.35">
      <c r="B21" s="4"/>
      <c r="C21" s="142"/>
      <c r="D21" s="12"/>
      <c r="E21" s="12"/>
      <c r="F21" s="13"/>
      <c r="G21" s="12"/>
      <c r="H21" s="14"/>
      <c r="I21" s="14"/>
      <c r="J21" s="14"/>
      <c r="K21" s="15"/>
      <c r="L21" s="15"/>
      <c r="M21" s="15"/>
      <c r="N21" s="14"/>
      <c r="O21" s="14"/>
      <c r="P21" s="14"/>
      <c r="Q21" s="15"/>
      <c r="R21" s="15"/>
      <c r="S21" s="15"/>
      <c r="T21" s="18"/>
      <c r="U21" s="16"/>
      <c r="V21" s="26"/>
      <c r="W21" s="18" t="str">
        <f t="shared" si="10"/>
        <v/>
      </c>
      <c r="X21" s="18" t="str">
        <f t="shared" si="8"/>
        <v/>
      </c>
      <c r="Y21" s="48"/>
      <c r="Z21" s="6"/>
    </row>
    <row r="22" spans="2:26" x14ac:dyDescent="0.35">
      <c r="B22" s="4"/>
      <c r="C22" s="142"/>
      <c r="D22" s="12"/>
      <c r="E22" s="12"/>
      <c r="F22" s="13"/>
      <c r="G22" s="12"/>
      <c r="H22" s="14"/>
      <c r="I22" s="14"/>
      <c r="J22" s="14"/>
      <c r="K22" s="15"/>
      <c r="L22" s="15"/>
      <c r="M22" s="15"/>
      <c r="N22" s="14"/>
      <c r="O22" s="14"/>
      <c r="P22" s="14"/>
      <c r="Q22" s="15"/>
      <c r="R22" s="15"/>
      <c r="S22" s="15"/>
      <c r="T22" s="16"/>
      <c r="U22" s="16"/>
      <c r="V22" s="26"/>
      <c r="W22" s="18" t="str">
        <f t="shared" si="10"/>
        <v/>
      </c>
      <c r="X22" s="18" t="str">
        <f t="shared" si="8"/>
        <v/>
      </c>
      <c r="Y22" s="48"/>
      <c r="Z22" s="6"/>
    </row>
    <row r="23" spans="2:26" x14ac:dyDescent="0.35">
      <c r="B23" s="4"/>
      <c r="C23" s="142"/>
      <c r="D23" s="12"/>
      <c r="E23" s="12"/>
      <c r="F23" s="13"/>
      <c r="G23" s="12"/>
      <c r="H23" s="14"/>
      <c r="I23" s="14"/>
      <c r="J23" s="14"/>
      <c r="K23" s="15"/>
      <c r="L23" s="15"/>
      <c r="M23" s="15"/>
      <c r="N23" s="14"/>
      <c r="O23" s="14"/>
      <c r="P23" s="14"/>
      <c r="Q23" s="15"/>
      <c r="R23" s="15"/>
      <c r="S23" s="15"/>
      <c r="T23" s="16"/>
      <c r="U23" s="16"/>
      <c r="V23" s="26"/>
      <c r="W23" s="18" t="str">
        <f t="shared" si="10"/>
        <v/>
      </c>
      <c r="X23" s="18" t="str">
        <f t="shared" si="8"/>
        <v/>
      </c>
      <c r="Y23" s="48"/>
      <c r="Z23" s="6"/>
    </row>
    <row r="24" spans="2:26" x14ac:dyDescent="0.35">
      <c r="B24" s="4"/>
      <c r="C24" s="142"/>
      <c r="D24" s="12"/>
      <c r="E24" s="12"/>
      <c r="F24" s="13"/>
      <c r="G24" s="12"/>
      <c r="H24" s="14"/>
      <c r="I24" s="14"/>
      <c r="J24" s="14"/>
      <c r="K24" s="15"/>
      <c r="L24" s="15"/>
      <c r="M24" s="15"/>
      <c r="N24" s="14"/>
      <c r="O24" s="14"/>
      <c r="P24" s="14"/>
      <c r="Q24" s="15"/>
      <c r="R24" s="15"/>
      <c r="S24" s="15"/>
      <c r="T24" s="16"/>
      <c r="U24" s="16"/>
      <c r="V24" s="26"/>
      <c r="W24" s="18" t="str">
        <f t="shared" si="10"/>
        <v/>
      </c>
      <c r="X24" s="18" t="str">
        <f t="shared" si="8"/>
        <v/>
      </c>
      <c r="Y24" s="48"/>
      <c r="Z24" s="6"/>
    </row>
    <row r="25" spans="2:26" x14ac:dyDescent="0.35">
      <c r="B25" s="4"/>
      <c r="C25" s="142"/>
      <c r="D25" s="12"/>
      <c r="E25" s="12"/>
      <c r="F25" s="13"/>
      <c r="G25" s="12"/>
      <c r="H25" s="14"/>
      <c r="I25" s="14"/>
      <c r="J25" s="14"/>
      <c r="K25" s="15"/>
      <c r="L25" s="15"/>
      <c r="M25" s="15"/>
      <c r="N25" s="14"/>
      <c r="O25" s="14"/>
      <c r="P25" s="14"/>
      <c r="Q25" s="15"/>
      <c r="R25" s="15"/>
      <c r="S25" s="15"/>
      <c r="T25" s="18"/>
      <c r="U25" s="16"/>
      <c r="V25" s="26"/>
      <c r="W25" s="18" t="str">
        <f t="shared" si="10"/>
        <v/>
      </c>
      <c r="X25" s="18" t="str">
        <f t="shared" si="8"/>
        <v/>
      </c>
      <c r="Y25" s="48"/>
      <c r="Z25" s="6"/>
    </row>
    <row r="26" spans="2:26" x14ac:dyDescent="0.35">
      <c r="B26" s="4"/>
      <c r="C26" s="142"/>
      <c r="D26" s="12"/>
      <c r="E26" s="12"/>
      <c r="F26" s="13"/>
      <c r="G26" s="12"/>
      <c r="H26" s="14"/>
      <c r="I26" s="14"/>
      <c r="J26" s="14"/>
      <c r="K26" s="15"/>
      <c r="L26" s="15"/>
      <c r="M26" s="15"/>
      <c r="N26" s="14"/>
      <c r="O26" s="14"/>
      <c r="P26" s="14"/>
      <c r="Q26" s="15"/>
      <c r="R26" s="15"/>
      <c r="S26" s="15"/>
      <c r="T26" s="16"/>
      <c r="U26" s="16"/>
      <c r="V26" s="26"/>
      <c r="W26" s="18" t="str">
        <f t="shared" si="10"/>
        <v/>
      </c>
      <c r="X26" s="18" t="str">
        <f t="shared" si="8"/>
        <v/>
      </c>
      <c r="Y26" s="48"/>
      <c r="Z26" s="6"/>
    </row>
    <row r="27" spans="2:26" x14ac:dyDescent="0.35">
      <c r="B27" s="4"/>
      <c r="C27" s="142"/>
      <c r="D27" s="12"/>
      <c r="E27" s="12"/>
      <c r="F27" s="13"/>
      <c r="G27" s="12"/>
      <c r="H27" s="14" t="str">
        <f t="shared" ref="H27" si="15">IF(AND(U27&gt;=1,U27&lt;=99999),"3",IF(AND(U27&gt;=300000),"3",""))</f>
        <v/>
      </c>
      <c r="I27" s="14" t="str">
        <f t="shared" ref="I27" si="16">IF(AND(U27&gt;=100000,U27&lt;=299999),"3","")</f>
        <v/>
      </c>
      <c r="J27" s="14" t="str">
        <f t="shared" ref="J27" si="17">IF(AND(U27&gt;=100000,U27&lt;=299999),"3","")</f>
        <v/>
      </c>
      <c r="K27" s="15"/>
      <c r="L27" s="15" t="str">
        <f t="shared" si="12"/>
        <v/>
      </c>
      <c r="M27" s="15" t="str">
        <f t="shared" ref="M27" si="18">IF(U27&gt;=300000,"3","")</f>
        <v/>
      </c>
      <c r="N27" s="14"/>
      <c r="O27" s="14"/>
      <c r="P27" s="14"/>
      <c r="Q27" s="15" t="str">
        <f t="shared" ref="Q27" si="19">IF(U27&gt;=100000,"3","")</f>
        <v/>
      </c>
      <c r="R27" s="15" t="str">
        <f t="shared" ref="R27" si="20">IF(AND(U27&gt;=1,U27&lt;=99999),"3","")</f>
        <v/>
      </c>
      <c r="S27" s="15" t="str">
        <f t="shared" ref="S27" si="21">IF(AND(U27&gt;=1,U27&lt;=99999),"3","")</f>
        <v/>
      </c>
      <c r="T27" s="16"/>
      <c r="U27" s="16"/>
      <c r="V27" s="26"/>
      <c r="W27" s="18" t="str">
        <f t="shared" si="10"/>
        <v/>
      </c>
      <c r="X27" s="18" t="str">
        <f t="shared" si="8"/>
        <v/>
      </c>
      <c r="Y27" s="48"/>
      <c r="Z27" s="6"/>
    </row>
    <row r="28" spans="2:26" x14ac:dyDescent="0.35">
      <c r="B28" s="4"/>
      <c r="C28" s="142"/>
      <c r="D28" s="12"/>
      <c r="E28" s="12"/>
      <c r="F28" s="13"/>
      <c r="G28" s="12"/>
      <c r="H28" s="14" t="str">
        <f t="shared" si="0"/>
        <v/>
      </c>
      <c r="I28" s="14" t="str">
        <f t="shared" si="5"/>
        <v/>
      </c>
      <c r="J28" s="14" t="str">
        <f t="shared" si="6"/>
        <v/>
      </c>
      <c r="K28" s="15"/>
      <c r="L28" s="15" t="str">
        <f t="shared" si="12"/>
        <v/>
      </c>
      <c r="M28" s="15" t="str">
        <f t="shared" si="13"/>
        <v/>
      </c>
      <c r="N28" s="14"/>
      <c r="O28" s="14"/>
      <c r="P28" s="14"/>
      <c r="Q28" s="15" t="str">
        <f t="shared" si="7"/>
        <v/>
      </c>
      <c r="R28" s="15" t="str">
        <f t="shared" si="14"/>
        <v/>
      </c>
      <c r="S28" s="15" t="str">
        <f t="shared" ref="S28" si="22">IF(AND(U28&gt;=1,U28&lt;=99999),"3","")</f>
        <v/>
      </c>
      <c r="T28" s="16"/>
      <c r="U28" s="18"/>
      <c r="V28" s="26"/>
      <c r="W28" s="18" t="str">
        <f t="shared" si="10"/>
        <v/>
      </c>
      <c r="X28" s="18" t="str">
        <f t="shared" si="8"/>
        <v/>
      </c>
      <c r="Y28" s="48"/>
      <c r="Z28" s="6"/>
    </row>
    <row r="29" spans="2:26" x14ac:dyDescent="0.35">
      <c r="B29" s="4"/>
      <c r="C29" s="7"/>
      <c r="D29" s="19"/>
      <c r="E29" s="19"/>
      <c r="F29" s="19"/>
      <c r="G29" s="41">
        <f>COUNTA(G9:G28)</f>
        <v>9</v>
      </c>
      <c r="H29" s="41">
        <f t="shared" ref="H29:U29" si="23">SUM(H9:H28)</f>
        <v>0</v>
      </c>
      <c r="I29" s="41">
        <f t="shared" si="23"/>
        <v>0</v>
      </c>
      <c r="J29" s="41">
        <f t="shared" si="23"/>
        <v>0</v>
      </c>
      <c r="K29" s="41">
        <f t="shared" si="23"/>
        <v>0</v>
      </c>
      <c r="L29" s="41">
        <f t="shared" si="23"/>
        <v>0</v>
      </c>
      <c r="M29" s="41">
        <f t="shared" si="23"/>
        <v>0</v>
      </c>
      <c r="N29" s="41">
        <f t="shared" si="23"/>
        <v>0</v>
      </c>
      <c r="O29" s="41">
        <f t="shared" si="23"/>
        <v>0</v>
      </c>
      <c r="P29" s="41">
        <f t="shared" si="23"/>
        <v>0</v>
      </c>
      <c r="Q29" s="41">
        <f t="shared" si="23"/>
        <v>0</v>
      </c>
      <c r="R29" s="41">
        <f t="shared" si="23"/>
        <v>0</v>
      </c>
      <c r="S29" s="41">
        <f t="shared" si="23"/>
        <v>0</v>
      </c>
      <c r="T29" s="45">
        <f t="shared" si="23"/>
        <v>1755500</v>
      </c>
      <c r="U29" s="45">
        <f t="shared" si="23"/>
        <v>1482500</v>
      </c>
      <c r="V29" s="22"/>
      <c r="W29" s="22"/>
      <c r="X29" s="22"/>
      <c r="Y29" s="4"/>
      <c r="Z29" s="6"/>
    </row>
    <row r="30" spans="2:26" x14ac:dyDescent="0.35">
      <c r="B30" s="4"/>
      <c r="C30" s="7"/>
      <c r="D30" s="12" t="s">
        <v>47</v>
      </c>
      <c r="E30" s="12" t="s">
        <v>23</v>
      </c>
      <c r="F30" s="13">
        <v>43238</v>
      </c>
      <c r="G30" s="12" t="s">
        <v>88</v>
      </c>
      <c r="H30" s="14" t="s">
        <v>81</v>
      </c>
      <c r="I30" s="14" t="str">
        <f>IF(AND(U30&gt;=100000,U30&lt;=299999),"3","")</f>
        <v/>
      </c>
      <c r="J30" s="14" t="str">
        <f t="shared" ref="J30:J36" si="24">IF(AND(U30&gt;=100000,U30&lt;=299999),"3","")</f>
        <v/>
      </c>
      <c r="K30" s="15"/>
      <c r="L30" s="15" t="str">
        <f t="shared" ref="L30:L36" si="25">IF(U30&gt;=300000,"3","")</f>
        <v>3</v>
      </c>
      <c r="M30" s="15" t="str">
        <f t="shared" ref="M30:M36" si="26">IF(U30&gt;=300000,"3","")</f>
        <v>3</v>
      </c>
      <c r="N30" s="14"/>
      <c r="O30" s="14"/>
      <c r="P30" s="14"/>
      <c r="Q30" s="15" t="str">
        <f t="shared" si="7"/>
        <v>3</v>
      </c>
      <c r="R30" s="15" t="str">
        <f>IF(AND(U30&gt;=1,U30&lt;=99999),"3","")</f>
        <v/>
      </c>
      <c r="S30" s="15" t="str">
        <f t="shared" ref="S30:S36" si="27">IF(AND(U30&gt;=1,U30&lt;=99999),"3","")</f>
        <v/>
      </c>
      <c r="T30" s="16">
        <v>300000</v>
      </c>
      <c r="U30" s="16">
        <v>300000</v>
      </c>
      <c r="V30" s="17" t="s">
        <v>25</v>
      </c>
      <c r="W30" s="23" t="s">
        <v>78</v>
      </c>
      <c r="X30" s="18" t="str">
        <f>IF(W30="Signé 100%",U30,IF(W30="Reporté","RIEN",IF(W30="Abandon","0",IF(ISBLANK(U30),"","")) ))</f>
        <v/>
      </c>
      <c r="Y30" s="4"/>
      <c r="Z30" s="6"/>
    </row>
    <row r="31" spans="2:26" x14ac:dyDescent="0.35">
      <c r="B31" s="4"/>
      <c r="C31" s="7"/>
      <c r="D31" s="12" t="s">
        <v>48</v>
      </c>
      <c r="E31" s="12" t="s">
        <v>18</v>
      </c>
      <c r="F31" s="13">
        <v>43246</v>
      </c>
      <c r="G31" s="12" t="s">
        <v>72</v>
      </c>
      <c r="H31" s="14" t="str">
        <f t="shared" ref="H31:H36" si="28">IF(AND(U31&gt;=1,U31&lt;=99999),"3",IF(AND(U31&gt;=300000),"3",""))</f>
        <v>3</v>
      </c>
      <c r="I31" s="14" t="str">
        <f t="shared" ref="I31:I36" si="29">IF(AND(U31&gt;=100000,U31&lt;=299999),"3","")</f>
        <v/>
      </c>
      <c r="J31" s="14" t="str">
        <f t="shared" si="24"/>
        <v/>
      </c>
      <c r="K31" s="15"/>
      <c r="L31" s="15" t="str">
        <f t="shared" si="25"/>
        <v/>
      </c>
      <c r="M31" s="15" t="str">
        <f t="shared" si="26"/>
        <v/>
      </c>
      <c r="N31" s="14"/>
      <c r="O31" s="14"/>
      <c r="P31" s="14"/>
      <c r="Q31" s="15" t="s">
        <v>80</v>
      </c>
      <c r="R31" s="15" t="str">
        <f t="shared" ref="R31:R36" si="30">IF(AND(U31&gt;=1,U31&lt;=99999),"3","")</f>
        <v>3</v>
      </c>
      <c r="S31" s="15" t="str">
        <f t="shared" si="27"/>
        <v>3</v>
      </c>
      <c r="T31" s="18">
        <v>35000</v>
      </c>
      <c r="U31" s="16">
        <v>20000</v>
      </c>
      <c r="V31" s="17" t="s">
        <v>20</v>
      </c>
      <c r="W31" s="23" t="s">
        <v>30</v>
      </c>
      <c r="X31" s="18" t="str">
        <f t="shared" ref="X31:X36" si="31">IF(W31="Signé 100%",U31,IF(W31="Reporté","RIEN",IF(W31="Abandon","0",IF(ISBLANK(U31),"","")) ))</f>
        <v>0</v>
      </c>
      <c r="Y31" s="4"/>
      <c r="Z31" s="6"/>
    </row>
    <row r="32" spans="2:26" x14ac:dyDescent="0.35">
      <c r="B32" s="4"/>
      <c r="C32" s="7"/>
      <c r="D32" s="12" t="s">
        <v>49</v>
      </c>
      <c r="E32" s="12" t="s">
        <v>23</v>
      </c>
      <c r="F32" s="13">
        <v>43257</v>
      </c>
      <c r="G32" s="12" t="s">
        <v>88</v>
      </c>
      <c r="H32" s="14" t="s">
        <v>81</v>
      </c>
      <c r="I32" s="14" t="str">
        <f t="shared" si="29"/>
        <v/>
      </c>
      <c r="J32" s="14" t="str">
        <f t="shared" si="24"/>
        <v/>
      </c>
      <c r="K32" s="15"/>
      <c r="L32" s="15" t="str">
        <f t="shared" si="25"/>
        <v/>
      </c>
      <c r="M32" s="15" t="str">
        <f t="shared" si="26"/>
        <v/>
      </c>
      <c r="N32" s="14"/>
      <c r="O32" s="14"/>
      <c r="P32" s="14"/>
      <c r="Q32" s="15" t="str">
        <f t="shared" si="7"/>
        <v/>
      </c>
      <c r="R32" s="15" t="s">
        <v>81</v>
      </c>
      <c r="S32" s="15" t="str">
        <f t="shared" si="27"/>
        <v>3</v>
      </c>
      <c r="T32" s="16">
        <v>100000</v>
      </c>
      <c r="U32" s="16">
        <v>50000</v>
      </c>
      <c r="V32" s="26" t="s">
        <v>25</v>
      </c>
      <c r="W32" s="23" t="s">
        <v>77</v>
      </c>
      <c r="X32" s="18">
        <f t="shared" si="31"/>
        <v>50000</v>
      </c>
      <c r="Y32" s="4"/>
      <c r="Z32" s="6"/>
    </row>
    <row r="33" spans="2:26" x14ac:dyDescent="0.35">
      <c r="B33" s="4"/>
      <c r="C33" s="7"/>
      <c r="D33" s="12"/>
      <c r="E33" s="12"/>
      <c r="F33" s="13"/>
      <c r="G33" s="12"/>
      <c r="H33" s="14" t="str">
        <f t="shared" si="28"/>
        <v/>
      </c>
      <c r="I33" s="14" t="str">
        <f t="shared" si="29"/>
        <v/>
      </c>
      <c r="J33" s="14" t="str">
        <f t="shared" si="24"/>
        <v/>
      </c>
      <c r="K33" s="15"/>
      <c r="L33" s="15" t="str">
        <f t="shared" si="25"/>
        <v/>
      </c>
      <c r="M33" s="15" t="str">
        <f t="shared" si="26"/>
        <v/>
      </c>
      <c r="N33" s="14"/>
      <c r="O33" s="14"/>
      <c r="P33" s="14"/>
      <c r="Q33" s="15" t="str">
        <f t="shared" si="7"/>
        <v/>
      </c>
      <c r="R33" s="15" t="str">
        <f t="shared" si="30"/>
        <v/>
      </c>
      <c r="S33" s="15" t="str">
        <f t="shared" si="27"/>
        <v/>
      </c>
      <c r="T33" s="18"/>
      <c r="U33" s="16"/>
      <c r="V33" s="26"/>
      <c r="W33" s="23" t="s">
        <v>77</v>
      </c>
      <c r="X33" s="18">
        <f t="shared" si="31"/>
        <v>0</v>
      </c>
      <c r="Y33" s="4"/>
      <c r="Z33" s="6"/>
    </row>
    <row r="34" spans="2:26" x14ac:dyDescent="0.35">
      <c r="B34" s="4"/>
      <c r="C34" s="7"/>
      <c r="D34" s="12"/>
      <c r="E34" s="12"/>
      <c r="F34" s="13"/>
      <c r="G34" s="12"/>
      <c r="H34" s="14" t="str">
        <f t="shared" si="28"/>
        <v/>
      </c>
      <c r="I34" s="14" t="str">
        <f t="shared" si="29"/>
        <v/>
      </c>
      <c r="J34" s="14" t="str">
        <f t="shared" si="24"/>
        <v/>
      </c>
      <c r="K34" s="15"/>
      <c r="L34" s="15" t="str">
        <f t="shared" si="25"/>
        <v/>
      </c>
      <c r="M34" s="15" t="str">
        <f t="shared" si="26"/>
        <v/>
      </c>
      <c r="N34" s="14"/>
      <c r="O34" s="14"/>
      <c r="P34" s="14"/>
      <c r="Q34" s="15" t="str">
        <f t="shared" si="7"/>
        <v/>
      </c>
      <c r="R34" s="15" t="str">
        <f t="shared" si="30"/>
        <v/>
      </c>
      <c r="S34" s="15" t="str">
        <f t="shared" si="27"/>
        <v/>
      </c>
      <c r="T34" s="16"/>
      <c r="U34" s="16"/>
      <c r="V34" s="26"/>
      <c r="W34" s="23"/>
      <c r="X34" s="18" t="str">
        <f t="shared" si="31"/>
        <v/>
      </c>
      <c r="Y34" s="4"/>
      <c r="Z34" s="6"/>
    </row>
    <row r="35" spans="2:26" x14ac:dyDescent="0.35">
      <c r="B35" s="4"/>
      <c r="C35" s="7"/>
      <c r="D35" s="12"/>
      <c r="E35" s="12"/>
      <c r="F35" s="13"/>
      <c r="G35" s="12"/>
      <c r="H35" s="14" t="str">
        <f t="shared" si="28"/>
        <v/>
      </c>
      <c r="I35" s="14" t="str">
        <f t="shared" si="29"/>
        <v/>
      </c>
      <c r="J35" s="14" t="str">
        <f t="shared" si="24"/>
        <v/>
      </c>
      <c r="K35" s="15"/>
      <c r="L35" s="15" t="str">
        <f t="shared" si="25"/>
        <v/>
      </c>
      <c r="M35" s="15" t="str">
        <f t="shared" si="26"/>
        <v/>
      </c>
      <c r="N35" s="14"/>
      <c r="O35" s="14"/>
      <c r="P35" s="14"/>
      <c r="Q35" s="15" t="str">
        <f t="shared" si="7"/>
        <v/>
      </c>
      <c r="R35" s="15" t="str">
        <f t="shared" si="30"/>
        <v/>
      </c>
      <c r="S35" s="15" t="str">
        <f t="shared" si="27"/>
        <v/>
      </c>
      <c r="T35" s="16"/>
      <c r="U35" s="16"/>
      <c r="V35" s="26"/>
      <c r="W35" s="23"/>
      <c r="X35" s="18" t="str">
        <f>IF(W35="Signé 100%",U35,IF(W35="Reporté","RIEN",IF(W35="Abandon","0",IF(ISBLANK(U35),"","")) ))</f>
        <v/>
      </c>
      <c r="Y35" s="4"/>
      <c r="Z35" s="6"/>
    </row>
    <row r="36" spans="2:26" x14ac:dyDescent="0.35">
      <c r="B36" s="4"/>
      <c r="C36" s="7"/>
      <c r="D36" s="12"/>
      <c r="E36" s="12"/>
      <c r="F36" s="13"/>
      <c r="G36" s="12"/>
      <c r="H36" s="14" t="str">
        <f t="shared" si="28"/>
        <v/>
      </c>
      <c r="I36" s="14" t="str">
        <f t="shared" si="29"/>
        <v/>
      </c>
      <c r="J36" s="14" t="str">
        <f t="shared" si="24"/>
        <v/>
      </c>
      <c r="K36" s="15"/>
      <c r="L36" s="15" t="str">
        <f t="shared" si="25"/>
        <v/>
      </c>
      <c r="M36" s="15" t="str">
        <f t="shared" si="26"/>
        <v/>
      </c>
      <c r="N36" s="14"/>
      <c r="O36" s="14"/>
      <c r="P36" s="14"/>
      <c r="Q36" s="15" t="str">
        <f t="shared" si="7"/>
        <v/>
      </c>
      <c r="R36" s="15" t="str">
        <f t="shared" si="30"/>
        <v/>
      </c>
      <c r="S36" s="15" t="str">
        <f t="shared" si="27"/>
        <v/>
      </c>
      <c r="T36" s="16"/>
      <c r="U36" s="16"/>
      <c r="V36" s="17"/>
      <c r="W36" s="23"/>
      <c r="X36" s="18" t="str">
        <f t="shared" si="31"/>
        <v/>
      </c>
      <c r="Y36" s="4"/>
      <c r="Z36" s="6"/>
    </row>
    <row r="37" spans="2:26" x14ac:dyDescent="0.35">
      <c r="B37" s="4"/>
      <c r="C37" s="7"/>
      <c r="D37" s="19"/>
      <c r="E37" s="19"/>
      <c r="F37" s="19"/>
      <c r="G37" s="41">
        <f>COUNTA(G30:G36)</f>
        <v>3</v>
      </c>
      <c r="H37" s="41">
        <f t="shared" ref="H37:T37" si="32">SUM(H30:H36)</f>
        <v>0</v>
      </c>
      <c r="I37" s="41">
        <f t="shared" si="32"/>
        <v>0</v>
      </c>
      <c r="J37" s="41">
        <f t="shared" si="32"/>
        <v>0</v>
      </c>
      <c r="K37" s="41">
        <f t="shared" si="32"/>
        <v>0</v>
      </c>
      <c r="L37" s="41">
        <f t="shared" si="32"/>
        <v>0</v>
      </c>
      <c r="M37" s="41">
        <f t="shared" si="32"/>
        <v>0</v>
      </c>
      <c r="N37" s="41">
        <f t="shared" si="32"/>
        <v>0</v>
      </c>
      <c r="O37" s="41">
        <f t="shared" si="32"/>
        <v>0</v>
      </c>
      <c r="P37" s="41">
        <f t="shared" si="32"/>
        <v>0</v>
      </c>
      <c r="Q37" s="41">
        <f t="shared" si="32"/>
        <v>0</v>
      </c>
      <c r="R37" s="41">
        <f t="shared" si="32"/>
        <v>0</v>
      </c>
      <c r="S37" s="41">
        <f t="shared" si="32"/>
        <v>0</v>
      </c>
      <c r="T37" s="45">
        <f t="shared" si="32"/>
        <v>435000</v>
      </c>
      <c r="U37" s="45">
        <f>SUM(U30:U36)</f>
        <v>370000</v>
      </c>
      <c r="V37" s="22"/>
      <c r="W37" s="59"/>
      <c r="X37" s="24">
        <f>SUM(X30:X36)</f>
        <v>50000</v>
      </c>
      <c r="Y37" s="5"/>
      <c r="Z37" s="6"/>
    </row>
    <row r="38" spans="2:26" x14ac:dyDescent="0.35">
      <c r="B38" s="4"/>
      <c r="C38" s="7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61">
        <f>(X37/U37)</f>
        <v>0.13513513513513514</v>
      </c>
      <c r="Y38" s="5"/>
      <c r="Z38" s="6"/>
    </row>
    <row r="39" spans="2:26" ht="30" customHeight="1" x14ac:dyDescent="0.35">
      <c r="B39" s="4"/>
      <c r="C39" s="7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6"/>
    </row>
    <row r="40" spans="2:26" x14ac:dyDescent="0.35">
      <c r="B40" s="4"/>
      <c r="C40" s="5"/>
      <c r="D40" s="112" t="s">
        <v>0</v>
      </c>
      <c r="E40" s="113"/>
      <c r="F40" s="113"/>
      <c r="G40" s="113"/>
      <c r="H40" s="118" t="s">
        <v>31</v>
      </c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9" t="s">
        <v>32</v>
      </c>
      <c r="U40" s="122" t="s">
        <v>3</v>
      </c>
      <c r="V40" s="125" t="s">
        <v>4</v>
      </c>
      <c r="W40" s="128" t="s">
        <v>5</v>
      </c>
      <c r="X40" s="131" t="s">
        <v>6</v>
      </c>
      <c r="Y40" s="134" t="s">
        <v>33</v>
      </c>
      <c r="Z40" s="6"/>
    </row>
    <row r="41" spans="2:26" x14ac:dyDescent="0.35">
      <c r="B41" s="4"/>
      <c r="C41" s="5"/>
      <c r="D41" s="114"/>
      <c r="E41" s="115"/>
      <c r="F41" s="115"/>
      <c r="G41" s="115"/>
      <c r="H41" s="137" t="s">
        <v>7</v>
      </c>
      <c r="I41" s="138"/>
      <c r="J41" s="139"/>
      <c r="K41" s="137" t="s">
        <v>8</v>
      </c>
      <c r="L41" s="138"/>
      <c r="M41" s="139"/>
      <c r="N41" s="137" t="s">
        <v>9</v>
      </c>
      <c r="O41" s="138"/>
      <c r="P41" s="139"/>
      <c r="Q41" s="43"/>
      <c r="R41" s="43"/>
      <c r="S41" s="44"/>
      <c r="T41" s="120"/>
      <c r="U41" s="123"/>
      <c r="V41" s="126"/>
      <c r="W41" s="129"/>
      <c r="X41" s="132"/>
      <c r="Y41" s="135"/>
      <c r="Z41" s="6"/>
    </row>
    <row r="42" spans="2:26" x14ac:dyDescent="0.35">
      <c r="B42" s="4"/>
      <c r="C42" s="5"/>
      <c r="D42" s="116"/>
      <c r="E42" s="117"/>
      <c r="F42" s="117"/>
      <c r="G42" s="117"/>
      <c r="H42" s="103" t="s">
        <v>11</v>
      </c>
      <c r="I42" s="105" t="s">
        <v>12</v>
      </c>
      <c r="J42" s="106"/>
      <c r="K42" s="103" t="s">
        <v>11</v>
      </c>
      <c r="L42" s="140" t="s">
        <v>12</v>
      </c>
      <c r="M42" s="141"/>
      <c r="N42" s="103" t="s">
        <v>11</v>
      </c>
      <c r="O42" s="105" t="s">
        <v>12</v>
      </c>
      <c r="P42" s="106"/>
      <c r="Q42" s="103" t="s">
        <v>11</v>
      </c>
      <c r="R42" s="105" t="s">
        <v>12</v>
      </c>
      <c r="S42" s="106"/>
      <c r="T42" s="120"/>
      <c r="U42" s="123"/>
      <c r="V42" s="126"/>
      <c r="W42" s="129"/>
      <c r="X42" s="132"/>
      <c r="Y42" s="135"/>
      <c r="Z42" s="6"/>
    </row>
    <row r="43" spans="2:26" x14ac:dyDescent="0.35">
      <c r="B43" s="4"/>
      <c r="C43" s="5"/>
      <c r="D43" s="8" t="s">
        <v>13</v>
      </c>
      <c r="E43" s="8" t="s">
        <v>14</v>
      </c>
      <c r="F43" s="8" t="s">
        <v>15</v>
      </c>
      <c r="G43" s="9" t="s">
        <v>34</v>
      </c>
      <c r="H43" s="104"/>
      <c r="I43" s="10" t="s">
        <v>16</v>
      </c>
      <c r="J43" s="10" t="s">
        <v>17</v>
      </c>
      <c r="K43" s="104"/>
      <c r="L43" s="10" t="s">
        <v>16</v>
      </c>
      <c r="M43" s="11" t="s">
        <v>17</v>
      </c>
      <c r="N43" s="104"/>
      <c r="O43" s="11" t="s">
        <v>16</v>
      </c>
      <c r="P43" s="11" t="s">
        <v>17</v>
      </c>
      <c r="Q43" s="104"/>
      <c r="R43" s="10" t="s">
        <v>16</v>
      </c>
      <c r="S43" s="11" t="s">
        <v>17</v>
      </c>
      <c r="T43" s="121"/>
      <c r="U43" s="124"/>
      <c r="V43" s="127"/>
      <c r="W43" s="130"/>
      <c r="X43" s="133"/>
      <c r="Y43" s="136"/>
      <c r="Z43" s="6"/>
    </row>
    <row r="44" spans="2:26" x14ac:dyDescent="0.35">
      <c r="B44" s="4"/>
      <c r="C44" s="5"/>
      <c r="D44" s="12" t="s">
        <v>82</v>
      </c>
      <c r="E44" s="12" t="s">
        <v>23</v>
      </c>
      <c r="F44" s="13">
        <v>43231</v>
      </c>
      <c r="G44" s="12" t="s">
        <v>24</v>
      </c>
      <c r="H44" s="14" t="s">
        <v>81</v>
      </c>
      <c r="I44" s="14" t="str">
        <f>IF(AND(U44&gt;=100000,U44&lt;=299999),"3","")</f>
        <v/>
      </c>
      <c r="J44" s="14" t="str">
        <f>IF(AND(U44&gt;=100000,U44&lt;=299999),"3","")</f>
        <v/>
      </c>
      <c r="K44" s="15"/>
      <c r="L44" s="15" t="str">
        <f t="shared" ref="L44" si="33">IF(U44&gt;=300000,"3","")</f>
        <v/>
      </c>
      <c r="M44" s="15" t="str">
        <f>IF(U44&gt;=300000,"3","")</f>
        <v/>
      </c>
      <c r="N44" s="14"/>
      <c r="O44" s="14"/>
      <c r="P44" s="14"/>
      <c r="Q44" s="15" t="str">
        <f t="shared" ref="Q44:Q55" si="34">IF(U44&gt;=100000,"3","")</f>
        <v/>
      </c>
      <c r="R44" s="15" t="s">
        <v>81</v>
      </c>
      <c r="S44" s="15" t="str">
        <f t="shared" ref="S44:S46" si="35">IF(AND(U44&gt;=1,U44&lt;=99999),"3","")</f>
        <v>3</v>
      </c>
      <c r="T44" s="16">
        <v>15000</v>
      </c>
      <c r="U44" s="16">
        <v>15000</v>
      </c>
      <c r="V44" s="26" t="s">
        <v>26</v>
      </c>
      <c r="W44" s="18" t="str">
        <f t="shared" ref="W44:W47" si="36">IF(U44&gt;1,"En cours…", "")</f>
        <v>En cours…</v>
      </c>
      <c r="X44" s="18" t="str">
        <f>IF(W44="Signé 100%",U44,IF(W44="Reporté","RIEN",IF(W44="Abandon","0",IF(ISBLANK(W44),"",IF(W44="En cours…","R.A.S","")))))</f>
        <v>R.A.S</v>
      </c>
      <c r="Y44" s="27" t="s">
        <v>74</v>
      </c>
      <c r="Z44" s="6"/>
    </row>
    <row r="45" spans="2:26" x14ac:dyDescent="0.35">
      <c r="B45" s="4"/>
      <c r="C45" s="5"/>
      <c r="D45" s="12" t="s">
        <v>83</v>
      </c>
      <c r="E45" s="12" t="s">
        <v>18</v>
      </c>
      <c r="F45" s="13">
        <v>43243</v>
      </c>
      <c r="G45" s="12" t="s">
        <v>24</v>
      </c>
      <c r="H45" s="14" t="str">
        <f t="shared" ref="H45:H49" si="37">IF(AND(U45&gt;=1,U45&lt;=99999),"3",IF(AND(U45&gt;=300000),"3",""))</f>
        <v>3</v>
      </c>
      <c r="I45" s="14" t="str">
        <f t="shared" ref="I45:I49" si="38">IF(AND(U45&gt;=100000,U45&lt;=299999),"3","")</f>
        <v/>
      </c>
      <c r="J45" s="14" t="str">
        <f t="shared" ref="J45:J49" si="39">IF(AND(U45&gt;=100000,U45&lt;=299999),"3","")</f>
        <v/>
      </c>
      <c r="K45" s="15"/>
      <c r="L45" s="15" t="str">
        <f t="shared" ref="L45:L49" si="40">IF(U45&gt;=300000,"3","")</f>
        <v/>
      </c>
      <c r="M45" s="15" t="str">
        <f t="shared" ref="M45:M49" si="41">IF(U45&gt;=300000,"3","")</f>
        <v/>
      </c>
      <c r="N45" s="14"/>
      <c r="O45" s="14"/>
      <c r="P45" s="14"/>
      <c r="Q45" s="15" t="s">
        <v>80</v>
      </c>
      <c r="R45" s="15" t="str">
        <f t="shared" ref="R45:R49" si="42">IF(AND(U45&gt;=1,U45&lt;=99999),"3","")</f>
        <v>3</v>
      </c>
      <c r="S45" s="15" t="str">
        <f t="shared" si="35"/>
        <v>3</v>
      </c>
      <c r="T45" s="16">
        <v>7500</v>
      </c>
      <c r="U45" s="16">
        <v>7500</v>
      </c>
      <c r="V45" s="26" t="s">
        <v>20</v>
      </c>
      <c r="W45" s="18" t="str">
        <f t="shared" si="36"/>
        <v>En cours…</v>
      </c>
      <c r="X45" s="18" t="str">
        <f t="shared" ref="X45:X49" si="43">IF(W45="Signé 100%",U45,IF(W45="Reporté","RIEN",IF(W45="Abandon","0",IF(ISBLANK(W45),"",IF(W45="En cours…","R.A.S","")))))</f>
        <v>R.A.S</v>
      </c>
      <c r="Y45" s="27" t="s">
        <v>35</v>
      </c>
      <c r="Z45" s="6"/>
    </row>
    <row r="46" spans="2:26" x14ac:dyDescent="0.35">
      <c r="B46" s="4"/>
      <c r="C46" s="5"/>
      <c r="D46" s="12" t="s">
        <v>84</v>
      </c>
      <c r="E46" s="12" t="s">
        <v>23</v>
      </c>
      <c r="F46" s="13">
        <v>43250</v>
      </c>
      <c r="G46" s="12" t="s">
        <v>19</v>
      </c>
      <c r="H46" s="14" t="str">
        <f t="shared" si="37"/>
        <v/>
      </c>
      <c r="I46" s="14" t="str">
        <f t="shared" si="38"/>
        <v>3</v>
      </c>
      <c r="J46" s="14" t="str">
        <f t="shared" si="39"/>
        <v>3</v>
      </c>
      <c r="K46" s="15"/>
      <c r="L46" s="15" t="str">
        <f t="shared" si="40"/>
        <v/>
      </c>
      <c r="M46" s="15" t="str">
        <f t="shared" si="41"/>
        <v/>
      </c>
      <c r="N46" s="14"/>
      <c r="O46" s="14"/>
      <c r="P46" s="14"/>
      <c r="Q46" s="15" t="str">
        <f t="shared" si="34"/>
        <v>3</v>
      </c>
      <c r="R46" s="15" t="str">
        <f t="shared" si="42"/>
        <v/>
      </c>
      <c r="S46" s="15" t="str">
        <f t="shared" si="35"/>
        <v/>
      </c>
      <c r="T46" s="16">
        <v>200000</v>
      </c>
      <c r="U46" s="16">
        <v>100000</v>
      </c>
      <c r="V46" s="26" t="s">
        <v>25</v>
      </c>
      <c r="W46" s="18" t="str">
        <f t="shared" si="36"/>
        <v>En cours…</v>
      </c>
      <c r="X46" s="18" t="str">
        <f t="shared" si="43"/>
        <v>R.A.S</v>
      </c>
      <c r="Y46" s="27" t="s">
        <v>74</v>
      </c>
      <c r="Z46" s="6"/>
    </row>
    <row r="47" spans="2:26" x14ac:dyDescent="0.35">
      <c r="B47" s="4"/>
      <c r="C47" s="5"/>
      <c r="D47" s="12" t="s">
        <v>85</v>
      </c>
      <c r="E47" s="12" t="s">
        <v>23</v>
      </c>
      <c r="F47" s="13">
        <v>43255</v>
      </c>
      <c r="G47" s="12" t="s">
        <v>19</v>
      </c>
      <c r="H47" s="14" t="str">
        <f t="shared" si="37"/>
        <v>3</v>
      </c>
      <c r="I47" s="14" t="str">
        <f t="shared" si="38"/>
        <v/>
      </c>
      <c r="J47" s="14" t="str">
        <f t="shared" si="39"/>
        <v/>
      </c>
      <c r="K47" s="15"/>
      <c r="L47" s="15" t="str">
        <f t="shared" si="40"/>
        <v/>
      </c>
      <c r="M47" s="15" t="str">
        <f t="shared" si="41"/>
        <v/>
      </c>
      <c r="N47" s="14"/>
      <c r="O47" s="14"/>
      <c r="P47" s="14"/>
      <c r="Q47" s="15" t="str">
        <f t="shared" si="34"/>
        <v/>
      </c>
      <c r="R47" s="15" t="str">
        <f t="shared" si="42"/>
        <v>3</v>
      </c>
      <c r="S47" s="15" t="str">
        <f>IF(AND(U47&gt;=1,U47&lt;=99999),"3","")</f>
        <v>3</v>
      </c>
      <c r="T47" s="18">
        <v>4500</v>
      </c>
      <c r="U47" s="16">
        <v>4500</v>
      </c>
      <c r="V47" s="26" t="s">
        <v>26</v>
      </c>
      <c r="W47" s="18" t="str">
        <f t="shared" si="36"/>
        <v>En cours…</v>
      </c>
      <c r="X47" s="18" t="str">
        <f t="shared" si="43"/>
        <v>R.A.S</v>
      </c>
      <c r="Y47" s="27" t="s">
        <v>74</v>
      </c>
      <c r="Z47" s="6"/>
    </row>
    <row r="48" spans="2:26" x14ac:dyDescent="0.35">
      <c r="B48" s="4"/>
      <c r="C48" s="5"/>
      <c r="D48" s="12"/>
      <c r="E48" s="12"/>
      <c r="F48" s="13"/>
      <c r="G48" s="12"/>
      <c r="H48" s="14" t="str">
        <f t="shared" si="37"/>
        <v/>
      </c>
      <c r="I48" s="14" t="str">
        <f t="shared" si="38"/>
        <v/>
      </c>
      <c r="J48" s="14" t="str">
        <f t="shared" si="39"/>
        <v/>
      </c>
      <c r="K48" s="15"/>
      <c r="L48" s="15" t="str">
        <f t="shared" si="40"/>
        <v/>
      </c>
      <c r="M48" s="15" t="str">
        <f t="shared" si="41"/>
        <v/>
      </c>
      <c r="N48" s="14"/>
      <c r="O48" s="14"/>
      <c r="P48" s="14"/>
      <c r="Q48" s="15" t="str">
        <f t="shared" si="34"/>
        <v/>
      </c>
      <c r="R48" s="15" t="str">
        <f t="shared" si="42"/>
        <v/>
      </c>
      <c r="S48" s="15" t="str">
        <f t="shared" ref="S48:S49" si="44">IF(AND(U48&gt;=1,U48&lt;=99999),"3","")</f>
        <v/>
      </c>
      <c r="T48" s="16"/>
      <c r="U48" s="16"/>
      <c r="V48" s="26"/>
      <c r="W48" s="18"/>
      <c r="X48" s="18" t="str">
        <f t="shared" si="43"/>
        <v/>
      </c>
      <c r="Y48" s="27"/>
      <c r="Z48" s="6"/>
    </row>
    <row r="49" spans="2:26" x14ac:dyDescent="0.35">
      <c r="B49" s="4"/>
      <c r="C49" s="5"/>
      <c r="D49" s="12"/>
      <c r="E49" s="12"/>
      <c r="F49" s="13"/>
      <c r="G49" s="12"/>
      <c r="H49" s="14" t="str">
        <f t="shared" si="37"/>
        <v/>
      </c>
      <c r="I49" s="14" t="str">
        <f t="shared" si="38"/>
        <v/>
      </c>
      <c r="J49" s="14" t="str">
        <f t="shared" si="39"/>
        <v/>
      </c>
      <c r="K49" s="15"/>
      <c r="L49" s="15" t="str">
        <f t="shared" si="40"/>
        <v/>
      </c>
      <c r="M49" s="15" t="str">
        <f t="shared" si="41"/>
        <v/>
      </c>
      <c r="N49" s="14"/>
      <c r="O49" s="14"/>
      <c r="P49" s="14"/>
      <c r="Q49" s="15" t="str">
        <f t="shared" si="34"/>
        <v/>
      </c>
      <c r="R49" s="15" t="str">
        <f t="shared" si="42"/>
        <v/>
      </c>
      <c r="S49" s="15" t="str">
        <f t="shared" si="44"/>
        <v/>
      </c>
      <c r="T49" s="16"/>
      <c r="U49" s="16"/>
      <c r="V49" s="26"/>
      <c r="W49" s="18"/>
      <c r="X49" s="18" t="str">
        <f t="shared" si="43"/>
        <v/>
      </c>
      <c r="Y49" s="27"/>
      <c r="Z49" s="6"/>
    </row>
    <row r="50" spans="2:26" x14ac:dyDescent="0.35">
      <c r="B50" s="4"/>
      <c r="C50" s="5"/>
      <c r="D50" s="28"/>
      <c r="E50" s="28"/>
      <c r="F50" s="29"/>
      <c r="G50" s="41">
        <f>COUNTA(G44:G49)</f>
        <v>4</v>
      </c>
      <c r="H50" s="41">
        <f t="shared" ref="H50:U50" si="45">SUM(H44:H49)</f>
        <v>0</v>
      </c>
      <c r="I50" s="41">
        <f t="shared" si="45"/>
        <v>0</v>
      </c>
      <c r="J50" s="41">
        <f t="shared" si="45"/>
        <v>0</v>
      </c>
      <c r="K50" s="41">
        <f t="shared" si="45"/>
        <v>0</v>
      </c>
      <c r="L50" s="41">
        <f t="shared" si="45"/>
        <v>0</v>
      </c>
      <c r="M50" s="41">
        <f t="shared" si="45"/>
        <v>0</v>
      </c>
      <c r="N50" s="41">
        <f t="shared" si="45"/>
        <v>0</v>
      </c>
      <c r="O50" s="41">
        <f t="shared" si="45"/>
        <v>0</v>
      </c>
      <c r="P50" s="41">
        <f t="shared" si="45"/>
        <v>0</v>
      </c>
      <c r="Q50" s="51">
        <f t="shared" si="45"/>
        <v>0</v>
      </c>
      <c r="R50" s="41">
        <f t="shared" si="45"/>
        <v>0</v>
      </c>
      <c r="S50" s="41">
        <f t="shared" si="45"/>
        <v>0</v>
      </c>
      <c r="T50" s="45">
        <f t="shared" si="45"/>
        <v>227000</v>
      </c>
      <c r="U50" s="45">
        <f t="shared" si="45"/>
        <v>127000</v>
      </c>
      <c r="V50" s="28"/>
      <c r="W50" s="28"/>
      <c r="X50" s="28"/>
      <c r="Y50" s="34">
        <f>COUNTIF(Y44:Y49,"*oui*")</f>
        <v>3</v>
      </c>
      <c r="Z50" s="6"/>
    </row>
    <row r="51" spans="2:26" x14ac:dyDescent="0.35">
      <c r="B51" s="4"/>
      <c r="C51" s="5"/>
      <c r="D51" s="12" t="s">
        <v>92</v>
      </c>
      <c r="E51" s="12" t="s">
        <v>23</v>
      </c>
      <c r="F51" s="13">
        <v>43244</v>
      </c>
      <c r="G51" s="12" t="s">
        <v>29</v>
      </c>
      <c r="H51" s="14" t="str">
        <f>IF(AND(U51&gt;=1,U51&lt;=99999),"3",IF(AND(U51&gt;=300000),"3",""))</f>
        <v>3</v>
      </c>
      <c r="I51" s="14" t="str">
        <f>IF(AND(U51&gt;=100000,U51&lt;=299999),"3","")</f>
        <v/>
      </c>
      <c r="J51" s="14" t="str">
        <f>IF(AND(U51&gt;=100000,U51&lt;=299999),"3","")</f>
        <v/>
      </c>
      <c r="K51" s="15"/>
      <c r="L51" s="15" t="str">
        <f t="shared" ref="L51:L55" si="46">IF(U51&gt;=300000,"3","")</f>
        <v/>
      </c>
      <c r="M51" s="15" t="str">
        <f t="shared" ref="M51:M55" si="47">IF(U51&gt;=300000,"3","")</f>
        <v/>
      </c>
      <c r="N51" s="14"/>
      <c r="O51" s="14"/>
      <c r="P51" s="14"/>
      <c r="Q51" s="15" t="str">
        <f t="shared" si="34"/>
        <v/>
      </c>
      <c r="R51" s="15" t="str">
        <f t="shared" ref="R51:R55" si="48">IF(AND(U51&gt;=1,U51&lt;=99999),"3","")</f>
        <v>3</v>
      </c>
      <c r="S51" s="15" t="str">
        <f t="shared" ref="S51:S52" si="49">IF(AND(U51&gt;=1,U51&lt;=99999),"3","")</f>
        <v>3</v>
      </c>
      <c r="T51" s="16">
        <v>11000</v>
      </c>
      <c r="U51" s="18">
        <v>11000</v>
      </c>
      <c r="V51" s="26" t="s">
        <v>26</v>
      </c>
      <c r="W51" s="52" t="s">
        <v>77</v>
      </c>
      <c r="X51" s="18">
        <f t="shared" ref="X51:X55" si="50">IF(W51="Signé 100%",U51,IF(W51="Reporté","RIEN",IF(W51="Abandon","0",IF(ISBLANK(U51),"","")) ))</f>
        <v>11000</v>
      </c>
      <c r="Y51" s="27" t="s">
        <v>35</v>
      </c>
      <c r="Z51" s="6"/>
    </row>
    <row r="52" spans="2:26" x14ac:dyDescent="0.35">
      <c r="B52" s="4"/>
      <c r="C52" s="5"/>
      <c r="D52" s="12"/>
      <c r="E52" s="12"/>
      <c r="F52" s="13"/>
      <c r="G52" s="12"/>
      <c r="H52" s="14" t="str">
        <f t="shared" ref="H52:H55" si="51">IF(AND(U52&gt;=1,U52&lt;=99999),"3",IF(AND(U52&gt;=300000),"3",""))</f>
        <v/>
      </c>
      <c r="I52" s="14" t="str">
        <f t="shared" ref="I52:I55" si="52">IF(AND(U52&gt;=100000,U52&lt;=299999),"3","")</f>
        <v/>
      </c>
      <c r="J52" s="14" t="str">
        <f t="shared" ref="J52:J55" si="53">IF(AND(U52&gt;=100000,U52&lt;=299999),"3","")</f>
        <v/>
      </c>
      <c r="K52" s="15"/>
      <c r="L52" s="15" t="str">
        <f t="shared" si="46"/>
        <v/>
      </c>
      <c r="M52" s="15" t="str">
        <f t="shared" si="47"/>
        <v/>
      </c>
      <c r="N52" s="14"/>
      <c r="O52" s="14"/>
      <c r="P52" s="14"/>
      <c r="Q52" s="15" t="str">
        <f t="shared" si="34"/>
        <v/>
      </c>
      <c r="R52" s="15" t="str">
        <f t="shared" si="48"/>
        <v/>
      </c>
      <c r="S52" s="15" t="str">
        <f t="shared" si="49"/>
        <v/>
      </c>
      <c r="T52" s="16"/>
      <c r="U52" s="18"/>
      <c r="V52" s="26"/>
      <c r="W52" s="52"/>
      <c r="X52" s="18" t="str">
        <f t="shared" si="50"/>
        <v/>
      </c>
      <c r="Y52" s="27"/>
      <c r="Z52" s="6"/>
    </row>
    <row r="53" spans="2:26" x14ac:dyDescent="0.35">
      <c r="B53" s="4"/>
      <c r="C53" s="5"/>
      <c r="D53" s="12"/>
      <c r="E53" s="12"/>
      <c r="F53" s="13"/>
      <c r="G53" s="12"/>
      <c r="H53" s="14" t="str">
        <f t="shared" si="51"/>
        <v/>
      </c>
      <c r="I53" s="14" t="str">
        <f t="shared" si="52"/>
        <v/>
      </c>
      <c r="J53" s="14" t="str">
        <f t="shared" si="53"/>
        <v/>
      </c>
      <c r="K53" s="15"/>
      <c r="L53" s="15" t="str">
        <f t="shared" si="46"/>
        <v/>
      </c>
      <c r="M53" s="15" t="str">
        <f t="shared" si="47"/>
        <v/>
      </c>
      <c r="N53" s="14"/>
      <c r="O53" s="14"/>
      <c r="P53" s="14"/>
      <c r="Q53" s="15" t="str">
        <f t="shared" si="34"/>
        <v/>
      </c>
      <c r="R53" s="15" t="str">
        <f>IF(AND(U53&gt;=1,U53&lt;=99999),"3","")</f>
        <v/>
      </c>
      <c r="S53" s="15" t="str">
        <f>IF(AND(U53&gt;=1,U53&lt;=99999),"3","")</f>
        <v/>
      </c>
      <c r="T53" s="16"/>
      <c r="U53" s="18"/>
      <c r="V53" s="26"/>
      <c r="W53" s="52"/>
      <c r="X53" s="18" t="str">
        <f>IF(W53="Signé 100%",U53,IF(W53="Reporté","RIEN",IF(W53="Abandon","0",IF(ISBLANK(U53),"","")) ))</f>
        <v/>
      </c>
      <c r="Y53" s="27"/>
      <c r="Z53" s="6"/>
    </row>
    <row r="54" spans="2:26" x14ac:dyDescent="0.35">
      <c r="B54" s="4"/>
      <c r="C54" s="5"/>
      <c r="D54" s="12"/>
      <c r="E54" s="12"/>
      <c r="F54" s="13"/>
      <c r="G54" s="12"/>
      <c r="H54" s="14" t="str">
        <f>IF(AND(U54&gt;=1,U54&lt;=99999),"3",IF(AND(U54&gt;=300000),"3",""))</f>
        <v/>
      </c>
      <c r="I54" s="14" t="str">
        <f t="shared" si="52"/>
        <v/>
      </c>
      <c r="J54" s="14" t="str">
        <f>IF(AND(U54&gt;=100000,U54&lt;=299999),"3","")</f>
        <v/>
      </c>
      <c r="K54" s="15"/>
      <c r="L54" s="15" t="str">
        <f t="shared" si="46"/>
        <v/>
      </c>
      <c r="M54" s="15" t="str">
        <f t="shared" si="47"/>
        <v/>
      </c>
      <c r="N54" s="14"/>
      <c r="O54" s="14"/>
      <c r="P54" s="14"/>
      <c r="Q54" s="15" t="str">
        <f t="shared" si="34"/>
        <v/>
      </c>
      <c r="R54" s="15" t="str">
        <f t="shared" si="48"/>
        <v/>
      </c>
      <c r="S54" s="15" t="str">
        <f t="shared" ref="S54:S55" si="54">IF(AND(U54&gt;=1,U54&lt;=99999),"3","")</f>
        <v/>
      </c>
      <c r="T54" s="16"/>
      <c r="U54" s="18"/>
      <c r="V54" s="26"/>
      <c r="W54" s="52"/>
      <c r="X54" s="18" t="str">
        <f t="shared" si="50"/>
        <v/>
      </c>
      <c r="Y54" s="27"/>
      <c r="Z54" s="6"/>
    </row>
    <row r="55" spans="2:26" x14ac:dyDescent="0.35">
      <c r="B55" s="4"/>
      <c r="C55" s="5"/>
      <c r="D55" s="12"/>
      <c r="E55" s="12"/>
      <c r="F55" s="13"/>
      <c r="G55" s="12"/>
      <c r="H55" s="14" t="str">
        <f t="shared" si="51"/>
        <v/>
      </c>
      <c r="I55" s="14" t="str">
        <f t="shared" si="52"/>
        <v/>
      </c>
      <c r="J55" s="14" t="str">
        <f t="shared" si="53"/>
        <v/>
      </c>
      <c r="K55" s="15"/>
      <c r="L55" s="15" t="str">
        <f t="shared" si="46"/>
        <v/>
      </c>
      <c r="M55" s="15" t="str">
        <f t="shared" si="47"/>
        <v/>
      </c>
      <c r="N55" s="14"/>
      <c r="O55" s="14"/>
      <c r="P55" s="14"/>
      <c r="Q55" s="15" t="str">
        <f t="shared" si="34"/>
        <v/>
      </c>
      <c r="R55" s="15" t="str">
        <f t="shared" si="48"/>
        <v/>
      </c>
      <c r="S55" s="15" t="str">
        <f t="shared" si="54"/>
        <v/>
      </c>
      <c r="T55" s="16"/>
      <c r="U55" s="18"/>
      <c r="V55" s="26"/>
      <c r="W55" s="52"/>
      <c r="X55" s="18" t="str">
        <f t="shared" si="50"/>
        <v/>
      </c>
      <c r="Y55" s="27"/>
      <c r="Z55" s="6"/>
    </row>
    <row r="56" spans="2:26" x14ac:dyDescent="0.35">
      <c r="B56" s="4"/>
      <c r="C56" s="5"/>
      <c r="D56" s="28"/>
      <c r="E56" s="28"/>
      <c r="F56" s="29"/>
      <c r="G56" s="41">
        <f>COUNTA(G51:G55)</f>
        <v>1</v>
      </c>
      <c r="H56" s="68">
        <f>SUM(H51:H55)</f>
        <v>0</v>
      </c>
      <c r="I56" s="68">
        <f>SUM(I51:I55)</f>
        <v>0</v>
      </c>
      <c r="J56" s="68">
        <f>SUM(J51:J55)</f>
        <v>0</v>
      </c>
      <c r="K56" s="41">
        <f>SUM(K51:K55)</f>
        <v>0</v>
      </c>
      <c r="L56" s="41">
        <f>SUM(L51:M55)</f>
        <v>0</v>
      </c>
      <c r="M56" s="41">
        <f t="shared" ref="M56:U56" si="55">SUM(M51:M55)</f>
        <v>0</v>
      </c>
      <c r="N56" s="68">
        <f>SUM(N51:N55)</f>
        <v>0</v>
      </c>
      <c r="O56" s="68">
        <f t="shared" ref="O56:P56" si="56">SUM(O51:O55)</f>
        <v>0</v>
      </c>
      <c r="P56" s="68">
        <f t="shared" si="56"/>
        <v>0</v>
      </c>
      <c r="Q56" s="41">
        <f t="shared" si="55"/>
        <v>0</v>
      </c>
      <c r="R56" s="41">
        <f t="shared" si="55"/>
        <v>0</v>
      </c>
      <c r="S56" s="41">
        <f t="shared" si="55"/>
        <v>0</v>
      </c>
      <c r="T56" s="21">
        <f t="shared" si="55"/>
        <v>11000</v>
      </c>
      <c r="U56" s="21">
        <f t="shared" si="55"/>
        <v>11000</v>
      </c>
      <c r="V56" s="28"/>
      <c r="W56" s="28"/>
      <c r="X56" s="21">
        <f>SUM(X51:X55)</f>
        <v>11000</v>
      </c>
      <c r="Y56" s="34">
        <f>COUNTIF(Y51:Y55,"*oui*")</f>
        <v>0</v>
      </c>
      <c r="Z56" s="6"/>
    </row>
    <row r="57" spans="2:26" x14ac:dyDescent="0.35">
      <c r="B57" s="4"/>
      <c r="C57" s="5"/>
      <c r="D57" s="31"/>
      <c r="E57" s="31"/>
      <c r="F57" s="32"/>
      <c r="G57" s="55">
        <f>SUM(G50+G56)</f>
        <v>5</v>
      </c>
      <c r="H57" s="109">
        <f>SUM(H56+H50)</f>
        <v>0</v>
      </c>
      <c r="I57" s="110"/>
      <c r="J57" s="55">
        <f>SUM(J56+J50)</f>
        <v>0</v>
      </c>
      <c r="K57" s="55">
        <f>SUM(K56+K50)</f>
        <v>0</v>
      </c>
      <c r="L57" s="109">
        <f>SUM(L56+L50)</f>
        <v>0</v>
      </c>
      <c r="M57" s="110"/>
      <c r="N57" s="33">
        <f>SUM(N56+N50)</f>
        <v>0</v>
      </c>
      <c r="O57" s="33">
        <f>SUM(O56+O50)</f>
        <v>0</v>
      </c>
      <c r="P57" s="109">
        <f>SUM(P56+P50)</f>
        <v>0</v>
      </c>
      <c r="Q57" s="110"/>
      <c r="R57" s="55">
        <f>SUM(R56+R50)</f>
        <v>0</v>
      </c>
      <c r="S57" s="55">
        <f>SUM(S56+S50)</f>
        <v>0</v>
      </c>
      <c r="T57" s="24">
        <f>SUM(T56+T50+T37)</f>
        <v>673000</v>
      </c>
      <c r="U57" s="24">
        <f>SUM(U56+U50+U37)</f>
        <v>508000</v>
      </c>
      <c r="V57" s="31"/>
      <c r="W57" s="31"/>
      <c r="X57" s="69">
        <f>(X56/U56)</f>
        <v>1</v>
      </c>
      <c r="Y57" s="34">
        <f>SUM(Y56+Y50)</f>
        <v>3</v>
      </c>
      <c r="Z57" s="6"/>
    </row>
    <row r="58" spans="2:26" x14ac:dyDescent="0.35">
      <c r="B58" s="4"/>
      <c r="C58" s="5"/>
      <c r="D58" s="89" t="s">
        <v>36</v>
      </c>
      <c r="E58" s="90"/>
      <c r="F58" s="91"/>
      <c r="G58" s="56" t="s">
        <v>37</v>
      </c>
      <c r="H58" s="107">
        <f>SUM(H29+K29+N29+Q29)</f>
        <v>0</v>
      </c>
      <c r="I58" s="108"/>
      <c r="J58" s="93" t="s">
        <v>38</v>
      </c>
      <c r="K58" s="95"/>
      <c r="L58" s="107">
        <f>SUM(H37+K37+N37+Q37)</f>
        <v>0</v>
      </c>
      <c r="M58" s="108"/>
      <c r="N58" s="46"/>
      <c r="O58" s="93" t="s">
        <v>39</v>
      </c>
      <c r="P58" s="94"/>
      <c r="Q58" s="94"/>
      <c r="R58" s="94"/>
      <c r="S58" s="95"/>
      <c r="T58" s="56" t="s">
        <v>37</v>
      </c>
      <c r="U58" s="35">
        <f>SUM(H50+K50+N50+Q50)</f>
        <v>0</v>
      </c>
      <c r="V58" s="36" t="s">
        <v>38</v>
      </c>
      <c r="W58" s="35">
        <f>SUM(H56+K56+N56+Q56)</f>
        <v>0</v>
      </c>
      <c r="X58" s="64">
        <f>(X57/X37)</f>
        <v>2.0000000000000002E-5</v>
      </c>
      <c r="Y58" s="5"/>
      <c r="Z58" s="6"/>
    </row>
    <row r="59" spans="2:26" x14ac:dyDescent="0.35">
      <c r="B59" s="4"/>
      <c r="C59" s="5"/>
      <c r="D59" s="82" t="s">
        <v>40</v>
      </c>
      <c r="E59" s="83"/>
      <c r="F59" s="84"/>
      <c r="G59" s="36" t="s">
        <v>37</v>
      </c>
      <c r="H59" s="85">
        <f>SUM(I29+L29+O29+R29)</f>
        <v>0</v>
      </c>
      <c r="I59" s="86"/>
      <c r="J59" s="87" t="s">
        <v>38</v>
      </c>
      <c r="K59" s="88"/>
      <c r="L59" s="85">
        <f>SUM(I37+L37+O37+R37)</f>
        <v>0</v>
      </c>
      <c r="M59" s="86"/>
      <c r="N59" s="47"/>
      <c r="O59" s="89" t="s">
        <v>41</v>
      </c>
      <c r="P59" s="90"/>
      <c r="Q59" s="90"/>
      <c r="R59" s="90"/>
      <c r="S59" s="91"/>
      <c r="T59" s="62" t="s">
        <v>37</v>
      </c>
      <c r="U59" s="35">
        <f>SUM(J50+M50+P50+S50)</f>
        <v>0</v>
      </c>
      <c r="V59" s="36" t="s">
        <v>38</v>
      </c>
      <c r="W59" s="35">
        <f>SUM(I56+L56+O56+R56)</f>
        <v>0</v>
      </c>
      <c r="X59" s="5"/>
      <c r="Y59" s="5"/>
      <c r="Z59" s="6"/>
    </row>
    <row r="60" spans="2:26" x14ac:dyDescent="0.35">
      <c r="B60" s="4"/>
      <c r="C60" s="5"/>
      <c r="D60" s="87" t="s">
        <v>42</v>
      </c>
      <c r="E60" s="92"/>
      <c r="F60" s="88"/>
      <c r="G60" s="36" t="s">
        <v>37</v>
      </c>
      <c r="H60" s="85">
        <f>SUM(J29+M29+P29+S29)</f>
        <v>0</v>
      </c>
      <c r="I60" s="86"/>
      <c r="J60" s="87" t="s">
        <v>38</v>
      </c>
      <c r="K60" s="88"/>
      <c r="L60" s="85">
        <f>SUM(J37+M37+P37+S37)</f>
        <v>0</v>
      </c>
      <c r="M60" s="86"/>
      <c r="N60" s="47"/>
      <c r="O60" s="93" t="s">
        <v>43</v>
      </c>
      <c r="P60" s="94"/>
      <c r="Q60" s="94"/>
      <c r="R60" s="94"/>
      <c r="S60" s="95"/>
      <c r="T60" s="62" t="s">
        <v>37</v>
      </c>
      <c r="U60" s="35">
        <f>SUM(J50+M50+P50+S50)</f>
        <v>0</v>
      </c>
      <c r="V60" s="36" t="s">
        <v>38</v>
      </c>
      <c r="W60" s="35">
        <f>SUM(J56+M56+P56+S56)</f>
        <v>0</v>
      </c>
      <c r="X60" s="5"/>
      <c r="Y60" s="5"/>
      <c r="Z60" s="6"/>
    </row>
    <row r="61" spans="2:26" x14ac:dyDescent="0.35">
      <c r="B61" s="4"/>
      <c r="C61" s="5"/>
      <c r="D61" s="96" t="s">
        <v>44</v>
      </c>
      <c r="E61" s="97"/>
      <c r="F61" s="98"/>
      <c r="G61" s="37" t="s">
        <v>37</v>
      </c>
      <c r="H61" s="99">
        <f>SUM(H58:I60)</f>
        <v>0</v>
      </c>
      <c r="I61" s="100"/>
      <c r="J61" s="101" t="s">
        <v>38</v>
      </c>
      <c r="K61" s="102"/>
      <c r="L61" s="99">
        <f>SUM(L58:M60)</f>
        <v>0</v>
      </c>
      <c r="M61" s="100"/>
      <c r="N61" s="47"/>
      <c r="O61" s="96" t="s">
        <v>44</v>
      </c>
      <c r="P61" s="97"/>
      <c r="Q61" s="97"/>
      <c r="R61" s="97"/>
      <c r="S61" s="98"/>
      <c r="T61" s="37" t="s">
        <v>37</v>
      </c>
      <c r="U61" s="38">
        <f>SUM(U58:U60)</f>
        <v>0</v>
      </c>
      <c r="V61" s="39" t="s">
        <v>38</v>
      </c>
      <c r="W61" s="38">
        <f>SUM(W58:W60)</f>
        <v>0</v>
      </c>
      <c r="X61" s="5"/>
      <c r="Y61" s="5"/>
      <c r="Z61" s="6"/>
    </row>
    <row r="62" spans="2:26" x14ac:dyDescent="0.35">
      <c r="B62" s="40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1"/>
    </row>
  </sheetData>
  <mergeCells count="65"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R7:S7"/>
    <mergeCell ref="C8:C28"/>
    <mergeCell ref="D39:Y39"/>
    <mergeCell ref="D40:G42"/>
    <mergeCell ref="H40:S40"/>
    <mergeCell ref="T40:T43"/>
    <mergeCell ref="U40:U43"/>
    <mergeCell ref="V40:V43"/>
    <mergeCell ref="W40:W43"/>
    <mergeCell ref="X40:X43"/>
    <mergeCell ref="Y40:Y43"/>
    <mergeCell ref="H41:J41"/>
    <mergeCell ref="K41:M41"/>
    <mergeCell ref="N41:P41"/>
    <mergeCell ref="H42:H43"/>
    <mergeCell ref="I42:J42"/>
    <mergeCell ref="K42:K43"/>
    <mergeCell ref="L42:M42"/>
    <mergeCell ref="N42:N43"/>
    <mergeCell ref="O42:P42"/>
    <mergeCell ref="D58:F58"/>
    <mergeCell ref="H58:I58"/>
    <mergeCell ref="J58:K58"/>
    <mergeCell ref="L58:M58"/>
    <mergeCell ref="O58:S58"/>
    <mergeCell ref="Q42:Q43"/>
    <mergeCell ref="R42:S42"/>
    <mergeCell ref="H57:I57"/>
    <mergeCell ref="L57:M57"/>
    <mergeCell ref="P57:Q57"/>
    <mergeCell ref="C62:Z62"/>
    <mergeCell ref="D59:F59"/>
    <mergeCell ref="H59:I59"/>
    <mergeCell ref="J59:K59"/>
    <mergeCell ref="L59:M59"/>
    <mergeCell ref="O59:S59"/>
    <mergeCell ref="D60:F60"/>
    <mergeCell ref="H60:I60"/>
    <mergeCell ref="J60:K60"/>
    <mergeCell ref="L60:M60"/>
    <mergeCell ref="O60:S60"/>
    <mergeCell ref="D61:F61"/>
    <mergeCell ref="H61:I61"/>
    <mergeCell ref="J61:K61"/>
    <mergeCell ref="L61:M61"/>
    <mergeCell ref="O61:S61"/>
  </mergeCells>
  <conditionalFormatting sqref="G37:H38 J37:J38">
    <cfRule type="containsText" priority="3330" operator="containsText" text="x">
      <formula>NOT(ISERROR(SEARCH("x",G37)))</formula>
    </cfRule>
  </conditionalFormatting>
  <conditionalFormatting sqref="G57:H57 J57 G56">
    <cfRule type="containsText" priority="3329" operator="containsText" text="x">
      <formula>NOT(ISERROR(SEARCH("x",G56)))</formula>
    </cfRule>
  </conditionalFormatting>
  <conditionalFormatting sqref="X57:X58">
    <cfRule type="cellIs" dxfId="5620" priority="3323" operator="greaterThan">
      <formula>25000</formula>
    </cfRule>
    <cfRule type="cellIs" dxfId="5619" priority="3324" operator="equal">
      <formula>10000</formula>
    </cfRule>
    <cfRule type="cellIs" dxfId="5618" priority="3325" operator="lessThan">
      <formula>10000</formula>
    </cfRule>
    <cfRule type="cellIs" dxfId="5617" priority="3326" operator="greaterThan">
      <formula>10000</formula>
    </cfRule>
    <cfRule type="cellIs" dxfId="5616" priority="3327" operator="lessThan">
      <formula>25000</formula>
    </cfRule>
    <cfRule type="cellIs" dxfId="5615" priority="3328" operator="greaterThan">
      <formula>25000</formula>
    </cfRule>
  </conditionalFormatting>
  <conditionalFormatting sqref="G29:H29 J29">
    <cfRule type="containsText" priority="3322" operator="containsText" text="x">
      <formula>NOT(ISERROR(SEARCH("x",G29)))</formula>
    </cfRule>
  </conditionalFormatting>
  <conditionalFormatting sqref="G50:H50 J50">
    <cfRule type="containsText" priority="3321" operator="containsText" text="x">
      <formula>NOT(ISERROR(SEARCH("x",G50)))</formula>
    </cfRule>
  </conditionalFormatting>
  <conditionalFormatting sqref="X50:Y50">
    <cfRule type="cellIs" dxfId="5614" priority="3317" operator="equal">
      <formula>10000</formula>
    </cfRule>
    <cfRule type="cellIs" dxfId="5613" priority="3319" operator="greaterThan">
      <formula>10000</formula>
    </cfRule>
  </conditionalFormatting>
  <conditionalFormatting sqref="X37">
    <cfRule type="cellIs" dxfId="5612" priority="3310" operator="equal">
      <formula>10000</formula>
    </cfRule>
    <cfRule type="cellIs" dxfId="5611" priority="3311" operator="lessThan">
      <formula>10000</formula>
    </cfRule>
    <cfRule type="cellIs" dxfId="5610" priority="3312" operator="greaterThan">
      <formula>10000</formula>
    </cfRule>
    <cfRule type="cellIs" dxfId="5609" priority="3313" operator="lessThan">
      <formula>25000</formula>
    </cfRule>
    <cfRule type="cellIs" dxfId="5608" priority="3314" operator="greaterThan">
      <formula>25000</formula>
    </cfRule>
    <cfRule type="cellIs" dxfId="5607" priority="3315" operator="greaterThan">
      <formula>25000</formula>
    </cfRule>
  </conditionalFormatting>
  <conditionalFormatting sqref="N56:P56">
    <cfRule type="cellIs" dxfId="5606" priority="3265" operator="equal">
      <formula>1</formula>
    </cfRule>
  </conditionalFormatting>
  <conditionalFormatting sqref="N56:P56">
    <cfRule type="cellIs" dxfId="5605" priority="3264" operator="equal">
      <formula>1</formula>
    </cfRule>
  </conditionalFormatting>
  <conditionalFormatting sqref="H56:J56">
    <cfRule type="cellIs" dxfId="5604" priority="3263" operator="equal">
      <formula>1</formula>
    </cfRule>
  </conditionalFormatting>
  <conditionalFormatting sqref="H56:J56">
    <cfRule type="cellIs" dxfId="5603" priority="3262" operator="equal">
      <formula>1</formula>
    </cfRule>
  </conditionalFormatting>
  <conditionalFormatting sqref="X50:Y50">
    <cfRule type="containsBlanks" dxfId="5602" priority="3260">
      <formula>LEN(TRIM(X50))=0</formula>
    </cfRule>
    <cfRule type="containsText" dxfId="5601" priority="3261" operator="containsText" text="En cours">
      <formula>NOT(ISERROR(SEARCH("En cours",X50)))</formula>
    </cfRule>
  </conditionalFormatting>
  <conditionalFormatting sqref="X56">
    <cfRule type="containsBlanks" dxfId="5600" priority="3258">
      <formula>LEN(TRIM(X56))=0</formula>
    </cfRule>
    <cfRule type="containsText" dxfId="5599" priority="3259" operator="containsText" text="En cours">
      <formula>NOT(ISERROR(SEARCH("En cours",X56)))</formula>
    </cfRule>
  </conditionalFormatting>
  <conditionalFormatting sqref="Y57 Y9:Y28 D29:Y29 D37:Y43 Y30:Y36 D56:Y56 D50:Y50">
    <cfRule type="containsText" dxfId="5598" priority="3024" operator="containsText" text="2 match">
      <formula>NOT(ISERROR(SEARCH("2 match",D9)))</formula>
    </cfRule>
    <cfRule type="containsText" dxfId="5597" priority="3025" operator="containsText" text="1 facultative">
      <formula>NOT(ISERROR(SEARCH("1 facultative",D9)))</formula>
    </cfRule>
  </conditionalFormatting>
  <conditionalFormatting sqref="X56">
    <cfRule type="cellIs" dxfId="5596" priority="2924" operator="equal">
      <formula>10000</formula>
    </cfRule>
    <cfRule type="cellIs" dxfId="5595" priority="2925" operator="lessThan">
      <formula>10000</formula>
    </cfRule>
    <cfRule type="cellIs" dxfId="5594" priority="2926" operator="greaterThan">
      <formula>10000</formula>
    </cfRule>
    <cfRule type="cellIs" dxfId="5593" priority="2927" operator="lessThan">
      <formula>25000</formula>
    </cfRule>
  </conditionalFormatting>
  <conditionalFormatting sqref="X57">
    <cfRule type="cellIs" dxfId="5592" priority="2918" operator="equal">
      <formula>0.5</formula>
    </cfRule>
    <cfRule type="cellIs" priority="2919" operator="between">
      <formula>30</formula>
      <formula>50</formula>
    </cfRule>
    <cfRule type="cellIs" dxfId="5591" priority="2920" operator="greaterThan">
      <formula>0.5</formula>
    </cfRule>
  </conditionalFormatting>
  <conditionalFormatting sqref="N24:P27">
    <cfRule type="cellIs" dxfId="5590" priority="343" operator="equal">
      <formula>1</formula>
    </cfRule>
  </conditionalFormatting>
  <conditionalFormatting sqref="L24:M27">
    <cfRule type="cellIs" dxfId="5589" priority="317" operator="equal">
      <formula>1</formula>
    </cfRule>
  </conditionalFormatting>
  <conditionalFormatting sqref="N24:P27">
    <cfRule type="cellIs" dxfId="5588" priority="348" operator="equal">
      <formula>1</formula>
    </cfRule>
  </conditionalFormatting>
  <conditionalFormatting sqref="N24:P27">
    <cfRule type="cellIs" dxfId="5587" priority="347" operator="equal">
      <formula>1</formula>
    </cfRule>
  </conditionalFormatting>
  <conditionalFormatting sqref="N30:P30">
    <cfRule type="cellIs" dxfId="5586" priority="2315" operator="equal">
      <formula>1</formula>
    </cfRule>
  </conditionalFormatting>
  <conditionalFormatting sqref="N30:P30">
    <cfRule type="cellIs" dxfId="5585" priority="2314" operator="equal">
      <formula>1</formula>
    </cfRule>
  </conditionalFormatting>
  <conditionalFormatting sqref="N31:P36">
    <cfRule type="cellIs" dxfId="5584" priority="2321" operator="equal">
      <formula>1</formula>
    </cfRule>
  </conditionalFormatting>
  <conditionalFormatting sqref="N31:P36">
    <cfRule type="cellIs" dxfId="5583" priority="2320" operator="equal">
      <formula>1</formula>
    </cfRule>
  </conditionalFormatting>
  <conditionalFormatting sqref="N30:P36">
    <cfRule type="containsText" dxfId="5582" priority="2313" operator="containsText" text="3">
      <formula>NOT(ISERROR(SEARCH("3",N30)))</formula>
    </cfRule>
  </conditionalFormatting>
  <conditionalFormatting sqref="N30:P36 T30:V36 D30:E36 G30:G36">
    <cfRule type="containsText" dxfId="5581" priority="2311" operator="containsText" text="2 match">
      <formula>NOT(ISERROR(SEARCH("2 match",D30)))</formula>
    </cfRule>
    <cfRule type="containsText" dxfId="5580" priority="2312" operator="containsText" text="1 facultative">
      <formula>NOT(ISERROR(SEARCH("1 facultative",D30)))</formula>
    </cfRule>
  </conditionalFormatting>
  <conditionalFormatting sqref="N30:P36">
    <cfRule type="cellIs" dxfId="5579" priority="2301" operator="equal">
      <formula>1</formula>
    </cfRule>
  </conditionalFormatting>
  <conditionalFormatting sqref="N30:P30">
    <cfRule type="cellIs" dxfId="5578" priority="2299" operator="equal">
      <formula>1</formula>
    </cfRule>
  </conditionalFormatting>
  <conditionalFormatting sqref="N30:P30">
    <cfRule type="cellIs" dxfId="5577" priority="2298" operator="equal">
      <formula>1</formula>
    </cfRule>
  </conditionalFormatting>
  <conditionalFormatting sqref="N31:P36">
    <cfRule type="cellIs" dxfId="5576" priority="2303" operator="equal">
      <formula>1</formula>
    </cfRule>
  </conditionalFormatting>
  <conditionalFormatting sqref="N31:P36">
    <cfRule type="cellIs" dxfId="5575" priority="2302" operator="equal">
      <formula>1</formula>
    </cfRule>
  </conditionalFormatting>
  <conditionalFormatting sqref="N30:P36">
    <cfRule type="cellIs" dxfId="5574" priority="2300" operator="equal">
      <formula>1</formula>
    </cfRule>
  </conditionalFormatting>
  <conditionalFormatting sqref="N30:P36">
    <cfRule type="containsText" dxfId="5573" priority="2297" operator="containsText" text="3">
      <formula>NOT(ISERROR(SEARCH("3",N30)))</formula>
    </cfRule>
  </conditionalFormatting>
  <conditionalFormatting sqref="K31:K36">
    <cfRule type="cellIs" dxfId="5572" priority="2279" operator="equal">
      <formula>1</formula>
    </cfRule>
  </conditionalFormatting>
  <conditionalFormatting sqref="K31:K36">
    <cfRule type="cellIs" dxfId="5571" priority="2278" operator="equal">
      <formula>1</formula>
    </cfRule>
  </conditionalFormatting>
  <conditionalFormatting sqref="K30">
    <cfRule type="cellIs" dxfId="5570" priority="2275" operator="equal">
      <formula>1</formula>
    </cfRule>
  </conditionalFormatting>
  <conditionalFormatting sqref="K30">
    <cfRule type="cellIs" dxfId="5569" priority="2274" operator="equal">
      <formula>1</formula>
    </cfRule>
  </conditionalFormatting>
  <conditionalFormatting sqref="K30:K36">
    <cfRule type="containsText" dxfId="5568" priority="2273" operator="containsText" text="3">
      <formula>NOT(ISERROR(SEARCH("3",K30)))</formula>
    </cfRule>
  </conditionalFormatting>
  <conditionalFormatting sqref="K30:K36">
    <cfRule type="containsText" dxfId="5567" priority="2271" operator="containsText" text="2 match">
      <formula>NOT(ISERROR(SEARCH("2 match",K30)))</formula>
    </cfRule>
    <cfRule type="containsText" dxfId="5566" priority="2272" operator="containsText" text="1 facultative">
      <formula>NOT(ISERROR(SEARCH("1 facultative",K30)))</formula>
    </cfRule>
  </conditionalFormatting>
  <conditionalFormatting sqref="K31:K36">
    <cfRule type="cellIs" dxfId="5565" priority="2270" operator="equal">
      <formula>1</formula>
    </cfRule>
  </conditionalFormatting>
  <conditionalFormatting sqref="K31:K36">
    <cfRule type="cellIs" dxfId="5564" priority="2269" operator="equal">
      <formula>1</formula>
    </cfRule>
  </conditionalFormatting>
  <conditionalFormatting sqref="K30:K36">
    <cfRule type="cellIs" dxfId="5563" priority="2268" operator="equal">
      <formula>1</formula>
    </cfRule>
  </conditionalFormatting>
  <conditionalFormatting sqref="K30:K36">
    <cfRule type="cellIs" dxfId="5562" priority="2267" operator="equal">
      <formula>1</formula>
    </cfRule>
  </conditionalFormatting>
  <conditionalFormatting sqref="K30">
    <cfRule type="cellIs" dxfId="5561" priority="2266" operator="equal">
      <formula>1</formula>
    </cfRule>
  </conditionalFormatting>
  <conditionalFormatting sqref="K30">
    <cfRule type="cellIs" dxfId="5560" priority="2265" operator="equal">
      <formula>1</formula>
    </cfRule>
  </conditionalFormatting>
  <conditionalFormatting sqref="K30:K36">
    <cfRule type="containsText" dxfId="5559" priority="2264" operator="containsText" text="3">
      <formula>NOT(ISERROR(SEARCH("3",K30)))</formula>
    </cfRule>
  </conditionalFormatting>
  <conditionalFormatting sqref="Y44:Y49">
    <cfRule type="containsText" dxfId="5558" priority="2262" operator="containsText" text="non">
      <formula>NOT(ISERROR(SEARCH("non",Y44)))</formula>
    </cfRule>
    <cfRule type="containsText" dxfId="5557" priority="2263" operator="containsText" text="oui">
      <formula>NOT(ISERROR(SEARCH("oui",Y44)))</formula>
    </cfRule>
  </conditionalFormatting>
  <conditionalFormatting sqref="W44:W49">
    <cfRule type="containsBlanks" dxfId="5556" priority="2258">
      <formula>LEN(TRIM(W44))=0</formula>
    </cfRule>
    <cfRule type="containsText" dxfId="5555" priority="2259" operator="containsText" text="En cours">
      <formula>NOT(ISERROR(SEARCH("En cours",W44)))</formula>
    </cfRule>
  </conditionalFormatting>
  <conditionalFormatting sqref="N44:P44">
    <cfRule type="cellIs" dxfId="5554" priority="2248" operator="equal">
      <formula>1</formula>
    </cfRule>
  </conditionalFormatting>
  <conditionalFormatting sqref="N44:P44">
    <cfRule type="cellIs" dxfId="5553" priority="2247" operator="equal">
      <formula>1</formula>
    </cfRule>
  </conditionalFormatting>
  <conditionalFormatting sqref="N45:P49">
    <cfRule type="cellIs" dxfId="5552" priority="2256" operator="equal">
      <formula>1</formula>
    </cfRule>
  </conditionalFormatting>
  <conditionalFormatting sqref="N45:P49">
    <cfRule type="cellIs" dxfId="5551" priority="2255" operator="equal">
      <formula>1</formula>
    </cfRule>
  </conditionalFormatting>
  <conditionalFormatting sqref="N44:P49">
    <cfRule type="containsText" dxfId="5550" priority="2246" operator="containsText" text="3">
      <formula>NOT(ISERROR(SEARCH("3",N44)))</formula>
    </cfRule>
  </conditionalFormatting>
  <conditionalFormatting sqref="D44:E49 N44:P49 T44:W49 G44:G49 Y44:Y49">
    <cfRule type="containsText" dxfId="5549" priority="2244" operator="containsText" text="2 match">
      <formula>NOT(ISERROR(SEARCH("2 match",D44)))</formula>
    </cfRule>
    <cfRule type="containsText" dxfId="5548" priority="2245" operator="containsText" text="1 facultative">
      <formula>NOT(ISERROR(SEARCH("1 facultative",D44)))</formula>
    </cfRule>
  </conditionalFormatting>
  <conditionalFormatting sqref="N44:P44">
    <cfRule type="cellIs" dxfId="5547" priority="2206" operator="equal">
      <formula>1</formula>
    </cfRule>
  </conditionalFormatting>
  <conditionalFormatting sqref="N44:P44">
    <cfRule type="cellIs" dxfId="5546" priority="2205" operator="equal">
      <formula>1</formula>
    </cfRule>
  </conditionalFormatting>
  <conditionalFormatting sqref="N45:P49">
    <cfRule type="cellIs" dxfId="5545" priority="2208" operator="equal">
      <formula>1</formula>
    </cfRule>
  </conditionalFormatting>
  <conditionalFormatting sqref="N45:P49">
    <cfRule type="cellIs" dxfId="5544" priority="2207" operator="equal">
      <formula>1</formula>
    </cfRule>
  </conditionalFormatting>
  <conditionalFormatting sqref="N44:P49">
    <cfRule type="containsText" dxfId="5543" priority="2204" operator="containsText" text="3">
      <formula>NOT(ISERROR(SEARCH("3",N44)))</formula>
    </cfRule>
  </conditionalFormatting>
  <conditionalFormatting sqref="N44:P49">
    <cfRule type="cellIs" dxfId="5542" priority="2201" operator="equal">
      <formula>1</formula>
    </cfRule>
  </conditionalFormatting>
  <conditionalFormatting sqref="N44:P44">
    <cfRule type="cellIs" dxfId="5541" priority="2199" operator="equal">
      <formula>1</formula>
    </cfRule>
  </conditionalFormatting>
  <conditionalFormatting sqref="N44:P44">
    <cfRule type="cellIs" dxfId="5540" priority="2198" operator="equal">
      <formula>1</formula>
    </cfRule>
  </conditionalFormatting>
  <conditionalFormatting sqref="N45:P49">
    <cfRule type="cellIs" dxfId="5539" priority="2203" operator="equal">
      <formula>1</formula>
    </cfRule>
  </conditionalFormatting>
  <conditionalFormatting sqref="N45:P49">
    <cfRule type="cellIs" dxfId="5538" priority="2202" operator="equal">
      <formula>1</formula>
    </cfRule>
  </conditionalFormatting>
  <conditionalFormatting sqref="N44:P49">
    <cfRule type="cellIs" dxfId="5537" priority="2200" operator="equal">
      <formula>1</formula>
    </cfRule>
  </conditionalFormatting>
  <conditionalFormatting sqref="N44:P49">
    <cfRule type="containsText" dxfId="5536" priority="2197" operator="containsText" text="3">
      <formula>NOT(ISERROR(SEARCH("3",N44)))</formula>
    </cfRule>
  </conditionalFormatting>
  <conditionalFormatting sqref="Y51:Y55">
    <cfRule type="containsText" dxfId="5535" priority="2187" operator="containsText" text="non">
      <formula>NOT(ISERROR(SEARCH("non",Y51)))</formula>
    </cfRule>
    <cfRule type="containsText" dxfId="5534" priority="2188" operator="containsText" text="oui">
      <formula>NOT(ISERROR(SEARCH("oui",Y51)))</formula>
    </cfRule>
  </conditionalFormatting>
  <conditionalFormatting sqref="W51:W55">
    <cfRule type="containsText" dxfId="5533" priority="2183" operator="containsText" text="Reporté">
      <formula>NOT(ISERROR(SEARCH("Reporté",W51)))</formula>
    </cfRule>
    <cfRule type="containsText" dxfId="5532" priority="2184" operator="containsText" text="Abandon">
      <formula>NOT(ISERROR(SEARCH("Abandon",W51)))</formula>
    </cfRule>
    <cfRule type="containsBlanks" dxfId="5531" priority="2185">
      <formula>LEN(TRIM(W51))=0</formula>
    </cfRule>
    <cfRule type="containsText" dxfId="5530" priority="2186" operator="containsText" text="En cours">
      <formula>NOT(ISERROR(SEARCH("En cours",W51)))</formula>
    </cfRule>
  </conditionalFormatting>
  <conditionalFormatting sqref="I51:J55">
    <cfRule type="cellIs" dxfId="5529" priority="2179" operator="equal">
      <formula>1</formula>
    </cfRule>
  </conditionalFormatting>
  <conditionalFormatting sqref="N51:P55">
    <cfRule type="cellIs" dxfId="5528" priority="2178" operator="equal">
      <formula>1</formula>
    </cfRule>
  </conditionalFormatting>
  <conditionalFormatting sqref="N51:P55 I51:J55">
    <cfRule type="cellIs" dxfId="5527" priority="2177" operator="equal">
      <formula>1</formula>
    </cfRule>
  </conditionalFormatting>
  <conditionalFormatting sqref="H51:J55">
    <cfRule type="cellIs" dxfId="5526" priority="2176" operator="equal">
      <formula>1</formula>
    </cfRule>
  </conditionalFormatting>
  <conditionalFormatting sqref="H51:J55">
    <cfRule type="cellIs" dxfId="5525" priority="2175" operator="equal">
      <formula>1</formula>
    </cfRule>
  </conditionalFormatting>
  <conditionalFormatting sqref="N51:P55 H51:J55">
    <cfRule type="containsText" dxfId="5524" priority="2174" operator="containsText" text="3">
      <formula>NOT(ISERROR(SEARCH("3",H51)))</formula>
    </cfRule>
  </conditionalFormatting>
  <conditionalFormatting sqref="N51:P55 D51:E55 Y51:Y55 T51:W55 G51:J55">
    <cfRule type="containsText" dxfId="5523" priority="2172" operator="containsText" text="2 match">
      <formula>NOT(ISERROR(SEARCH("2 match",D51)))</formula>
    </cfRule>
    <cfRule type="containsText" dxfId="5522" priority="2173" operator="containsText" text="1 facultative">
      <formula>NOT(ISERROR(SEARCH("1 facultative",D51)))</formula>
    </cfRule>
  </conditionalFormatting>
  <conditionalFormatting sqref="I51:J55">
    <cfRule type="cellIs" dxfId="5521" priority="2171" operator="equal">
      <formula>1</formula>
    </cfRule>
  </conditionalFormatting>
  <conditionalFormatting sqref="I51:J55">
    <cfRule type="cellIs" dxfId="5520" priority="2170" operator="equal">
      <formula>1</formula>
    </cfRule>
  </conditionalFormatting>
  <conditionalFormatting sqref="H51:J55">
    <cfRule type="cellIs" dxfId="5519" priority="2169" operator="equal">
      <formula>1</formula>
    </cfRule>
  </conditionalFormatting>
  <conditionalFormatting sqref="H51:J55">
    <cfRule type="cellIs" dxfId="5518" priority="2168" operator="equal">
      <formula>1</formula>
    </cfRule>
  </conditionalFormatting>
  <conditionalFormatting sqref="H51:J55">
    <cfRule type="containsText" dxfId="5517" priority="2167" operator="containsText" text="3">
      <formula>NOT(ISERROR(SEARCH("3",H51)))</formula>
    </cfRule>
  </conditionalFormatting>
  <conditionalFormatting sqref="I51:J55">
    <cfRule type="cellIs" dxfId="5516" priority="2166" operator="equal">
      <formula>1</formula>
    </cfRule>
  </conditionalFormatting>
  <conditionalFormatting sqref="I51:J55">
    <cfRule type="cellIs" dxfId="5515" priority="2165" operator="equal">
      <formula>1</formula>
    </cfRule>
  </conditionalFormatting>
  <conditionalFormatting sqref="H51:J55">
    <cfRule type="cellIs" dxfId="5514" priority="2164" operator="equal">
      <formula>1</formula>
    </cfRule>
  </conditionalFormatting>
  <conditionalFormatting sqref="H51:J55">
    <cfRule type="cellIs" dxfId="5513" priority="2163" operator="equal">
      <formula>1</formula>
    </cfRule>
  </conditionalFormatting>
  <conditionalFormatting sqref="H51:J55">
    <cfRule type="containsText" dxfId="5512" priority="2162" operator="containsText" text="3">
      <formula>NOT(ISERROR(SEARCH("3",H51)))</formula>
    </cfRule>
  </conditionalFormatting>
  <conditionalFormatting sqref="I51:J55">
    <cfRule type="cellIs" dxfId="5511" priority="2161" operator="equal">
      <formula>1</formula>
    </cfRule>
  </conditionalFormatting>
  <conditionalFormatting sqref="I51:J55">
    <cfRule type="cellIs" dxfId="5510" priority="2160" operator="equal">
      <formula>1</formula>
    </cfRule>
  </conditionalFormatting>
  <conditionalFormatting sqref="H51:J55">
    <cfRule type="cellIs" dxfId="5509" priority="2159" operator="equal">
      <formula>1</formula>
    </cfRule>
  </conditionalFormatting>
  <conditionalFormatting sqref="H51:J55">
    <cfRule type="cellIs" dxfId="5508" priority="2158" operator="equal">
      <formula>1</formula>
    </cfRule>
  </conditionalFormatting>
  <conditionalFormatting sqref="H51:J55">
    <cfRule type="containsText" dxfId="5507" priority="2157" operator="containsText" text="3">
      <formula>NOT(ISERROR(SEARCH("3",H51)))</formula>
    </cfRule>
  </conditionalFormatting>
  <conditionalFormatting sqref="I51:J55">
    <cfRule type="cellIs" dxfId="5506" priority="2135" operator="equal">
      <formula>1</formula>
    </cfRule>
  </conditionalFormatting>
  <conditionalFormatting sqref="I51:J55">
    <cfRule type="cellIs" dxfId="5505" priority="2134" operator="equal">
      <formula>1</formula>
    </cfRule>
  </conditionalFormatting>
  <conditionalFormatting sqref="H51:J55">
    <cfRule type="cellIs" dxfId="5504" priority="2133" operator="equal">
      <formula>1</formula>
    </cfRule>
  </conditionalFormatting>
  <conditionalFormatting sqref="H51:J55">
    <cfRule type="cellIs" dxfId="5503" priority="2132" operator="equal">
      <formula>1</formula>
    </cfRule>
  </conditionalFormatting>
  <conditionalFormatting sqref="H51:J55">
    <cfRule type="containsText" dxfId="5502" priority="2131" operator="containsText" text="3">
      <formula>NOT(ISERROR(SEARCH("3",H51)))</formula>
    </cfRule>
  </conditionalFormatting>
  <conditionalFormatting sqref="I51:J55">
    <cfRule type="cellIs" dxfId="5501" priority="2130" operator="equal">
      <formula>1</formula>
    </cfRule>
  </conditionalFormatting>
  <conditionalFormatting sqref="I51:J55">
    <cfRule type="cellIs" dxfId="5500" priority="2129" operator="equal">
      <formula>1</formula>
    </cfRule>
  </conditionalFormatting>
  <conditionalFormatting sqref="H51:J55">
    <cfRule type="cellIs" dxfId="5499" priority="2128" operator="equal">
      <formula>1</formula>
    </cfRule>
  </conditionalFormatting>
  <conditionalFormatting sqref="H51:J55">
    <cfRule type="cellIs" dxfId="5498" priority="2127" operator="equal">
      <formula>1</formula>
    </cfRule>
  </conditionalFormatting>
  <conditionalFormatting sqref="H51:J55">
    <cfRule type="containsText" dxfId="5497" priority="2126" operator="containsText" text="3">
      <formula>NOT(ISERROR(SEARCH("3",H51)))</formula>
    </cfRule>
  </conditionalFormatting>
  <conditionalFormatting sqref="I51:J55">
    <cfRule type="cellIs" dxfId="5496" priority="2125" operator="equal">
      <formula>1</formula>
    </cfRule>
  </conditionalFormatting>
  <conditionalFormatting sqref="I51:J55">
    <cfRule type="cellIs" dxfId="5495" priority="2124" operator="equal">
      <formula>1</formula>
    </cfRule>
  </conditionalFormatting>
  <conditionalFormatting sqref="H51:J55">
    <cfRule type="cellIs" dxfId="5494" priority="2123" operator="equal">
      <formula>1</formula>
    </cfRule>
  </conditionalFormatting>
  <conditionalFormatting sqref="H51:J55">
    <cfRule type="cellIs" dxfId="5493" priority="2122" operator="equal">
      <formula>1</formula>
    </cfRule>
  </conditionalFormatting>
  <conditionalFormatting sqref="H51:J55">
    <cfRule type="containsText" dxfId="5492" priority="2121" operator="containsText" text="3">
      <formula>NOT(ISERROR(SEARCH("3",H51)))</formula>
    </cfRule>
  </conditionalFormatting>
  <conditionalFormatting sqref="I51:J55">
    <cfRule type="cellIs" dxfId="5491" priority="2120" operator="equal">
      <formula>1</formula>
    </cfRule>
  </conditionalFormatting>
  <conditionalFormatting sqref="I51:J55">
    <cfRule type="cellIs" dxfId="5490" priority="2119" operator="equal">
      <formula>1</formula>
    </cfRule>
  </conditionalFormatting>
  <conditionalFormatting sqref="H51:J55">
    <cfRule type="cellIs" dxfId="5489" priority="2118" operator="equal">
      <formula>1</formula>
    </cfRule>
  </conditionalFormatting>
  <conditionalFormatting sqref="H51:J55">
    <cfRule type="cellIs" dxfId="5488" priority="2117" operator="equal">
      <formula>1</formula>
    </cfRule>
  </conditionalFormatting>
  <conditionalFormatting sqref="H51:J55">
    <cfRule type="containsText" dxfId="5487" priority="2116" operator="containsText" text="3">
      <formula>NOT(ISERROR(SEARCH("3",H51)))</formula>
    </cfRule>
  </conditionalFormatting>
  <conditionalFormatting sqref="I51:J55">
    <cfRule type="cellIs" dxfId="5486" priority="2115" operator="equal">
      <formula>1</formula>
    </cfRule>
  </conditionalFormatting>
  <conditionalFormatting sqref="I51:J55">
    <cfRule type="cellIs" dxfId="5485" priority="2114" operator="equal">
      <formula>1</formula>
    </cfRule>
  </conditionalFormatting>
  <conditionalFormatting sqref="H51:J55">
    <cfRule type="cellIs" dxfId="5484" priority="2113" operator="equal">
      <formula>1</formula>
    </cfRule>
  </conditionalFormatting>
  <conditionalFormatting sqref="H51:J55">
    <cfRule type="cellIs" dxfId="5483" priority="2112" operator="equal">
      <formula>1</formula>
    </cfRule>
  </conditionalFormatting>
  <conditionalFormatting sqref="H51:J55">
    <cfRule type="containsText" dxfId="5482" priority="2111" operator="containsText" text="3">
      <formula>NOT(ISERROR(SEARCH("3",H51)))</formula>
    </cfRule>
  </conditionalFormatting>
  <conditionalFormatting sqref="I51:J55">
    <cfRule type="cellIs" dxfId="5481" priority="2110" operator="equal">
      <formula>1</formula>
    </cfRule>
  </conditionalFormatting>
  <conditionalFormatting sqref="I51:J55">
    <cfRule type="cellIs" dxfId="5480" priority="2109" operator="equal">
      <formula>1</formula>
    </cfRule>
  </conditionalFormatting>
  <conditionalFormatting sqref="H51:J55">
    <cfRule type="cellIs" dxfId="5479" priority="2108" operator="equal">
      <formula>1</formula>
    </cfRule>
  </conditionalFormatting>
  <conditionalFormatting sqref="H51:J55">
    <cfRule type="cellIs" dxfId="5478" priority="2107" operator="equal">
      <formula>1</formula>
    </cfRule>
  </conditionalFormatting>
  <conditionalFormatting sqref="H51:J55">
    <cfRule type="containsText" dxfId="5477" priority="2106" operator="containsText" text="3">
      <formula>NOT(ISERROR(SEARCH("3",H51)))</formula>
    </cfRule>
  </conditionalFormatting>
  <conditionalFormatting sqref="N51:P55">
    <cfRule type="cellIs" dxfId="5476" priority="2105" operator="equal">
      <formula>1</formula>
    </cfRule>
  </conditionalFormatting>
  <conditionalFormatting sqref="N51:P55">
    <cfRule type="cellIs" dxfId="5475" priority="2104" operator="equal">
      <formula>1</formula>
    </cfRule>
  </conditionalFormatting>
  <conditionalFormatting sqref="N51:P55">
    <cfRule type="containsText" dxfId="5474" priority="2103" operator="containsText" text="3">
      <formula>NOT(ISERROR(SEARCH("3",N51)))</formula>
    </cfRule>
  </conditionalFormatting>
  <conditionalFormatting sqref="N51:P55">
    <cfRule type="cellIs" dxfId="5473" priority="2102" operator="equal">
      <formula>1</formula>
    </cfRule>
  </conditionalFormatting>
  <conditionalFormatting sqref="N51:P55">
    <cfRule type="cellIs" dxfId="5472" priority="2101" operator="equal">
      <formula>1</formula>
    </cfRule>
  </conditionalFormatting>
  <conditionalFormatting sqref="N51:P55">
    <cfRule type="containsText" dxfId="5471" priority="2100" operator="containsText" text="3">
      <formula>NOT(ISERROR(SEARCH("3",N51)))</formula>
    </cfRule>
  </conditionalFormatting>
  <conditionalFormatting sqref="N51:P55">
    <cfRule type="cellIs" dxfId="5470" priority="2097" operator="equal">
      <formula>1</formula>
    </cfRule>
  </conditionalFormatting>
  <conditionalFormatting sqref="N51:P55">
    <cfRule type="cellIs" dxfId="5469" priority="2099" operator="equal">
      <formula>1</formula>
    </cfRule>
  </conditionalFormatting>
  <conditionalFormatting sqref="N51:P55">
    <cfRule type="cellIs" dxfId="5468" priority="2098" operator="equal">
      <formula>1</formula>
    </cfRule>
  </conditionalFormatting>
  <conditionalFormatting sqref="N51:P55">
    <cfRule type="cellIs" dxfId="5467" priority="2096" operator="equal">
      <formula>1</formula>
    </cfRule>
  </conditionalFormatting>
  <conditionalFormatting sqref="N51:P55">
    <cfRule type="containsText" dxfId="5466" priority="2095" operator="containsText" text="3">
      <formula>NOT(ISERROR(SEARCH("3",N51)))</formula>
    </cfRule>
  </conditionalFormatting>
  <conditionalFormatting sqref="K44:K49">
    <cfRule type="containsText" dxfId="5465" priority="787" operator="containsText" text="2 match">
      <formula>NOT(ISERROR(SEARCH("2 match",K44)))</formula>
    </cfRule>
    <cfRule type="containsText" dxfId="5464" priority="788" operator="containsText" text="1 facultative">
      <formula>NOT(ISERROR(SEARCH("1 facultative",K44)))</formula>
    </cfRule>
  </conditionalFormatting>
  <conditionalFormatting sqref="R30:S36">
    <cfRule type="cellIs" dxfId="5463" priority="2076" operator="equal">
      <formula>1</formula>
    </cfRule>
  </conditionalFormatting>
  <conditionalFormatting sqref="R30:S36">
    <cfRule type="cellIs" dxfId="5462" priority="2073" operator="equal">
      <formula>1</formula>
    </cfRule>
  </conditionalFormatting>
  <conditionalFormatting sqref="R30:S36">
    <cfRule type="cellIs" dxfId="5461" priority="2072" operator="equal">
      <formula>1</formula>
    </cfRule>
  </conditionalFormatting>
  <conditionalFormatting sqref="R30:S36">
    <cfRule type="containsText" dxfId="5460" priority="2069" operator="containsText" text="3">
      <formula>NOT(ISERROR(SEARCH("3",R30)))</formula>
    </cfRule>
  </conditionalFormatting>
  <conditionalFormatting sqref="R30:S36">
    <cfRule type="containsText" dxfId="5459" priority="2067" operator="containsText" text="2 match">
      <formula>NOT(ISERROR(SEARCH("2 match",R30)))</formula>
    </cfRule>
    <cfRule type="containsText" dxfId="5458" priority="2068" operator="containsText" text="1 facultative">
      <formula>NOT(ISERROR(SEARCH("1 facultative",R30)))</formula>
    </cfRule>
  </conditionalFormatting>
  <conditionalFormatting sqref="G9:G16 E28 G28">
    <cfRule type="cellIs" dxfId="5457" priority="990" operator="lessThan">
      <formula>1</formula>
    </cfRule>
  </conditionalFormatting>
  <conditionalFormatting sqref="N9:P9">
    <cfRule type="cellIs" dxfId="5456" priority="989" operator="equal">
      <formula>1</formula>
    </cfRule>
  </conditionalFormatting>
  <conditionalFormatting sqref="N9:P17 N28:P28">
    <cfRule type="cellIs" dxfId="5455" priority="982" operator="equal">
      <formula>1</formula>
    </cfRule>
  </conditionalFormatting>
  <conditionalFormatting sqref="K28">
    <cfRule type="cellIs" dxfId="5454" priority="988" operator="equal">
      <formula>1</formula>
    </cfRule>
  </conditionalFormatting>
  <conditionalFormatting sqref="N28:P28">
    <cfRule type="cellIs" dxfId="5453" priority="986" operator="equal">
      <formula>1</formula>
    </cfRule>
  </conditionalFormatting>
  <conditionalFormatting sqref="K28 N28:P28">
    <cfRule type="cellIs" dxfId="5452" priority="985" operator="equal">
      <formula>1</formula>
    </cfRule>
  </conditionalFormatting>
  <conditionalFormatting sqref="K9:K17 K28">
    <cfRule type="cellIs" dxfId="5451" priority="984" operator="equal">
      <formula>1</formula>
    </cfRule>
  </conditionalFormatting>
  <conditionalFormatting sqref="N10:P17 K9:K17 K28 N28:P28">
    <cfRule type="cellIs" dxfId="5450" priority="981" operator="equal">
      <formula>1</formula>
    </cfRule>
  </conditionalFormatting>
  <conditionalFormatting sqref="K9:K17 N28:P28 K28 N9:P17">
    <cfRule type="containsText" dxfId="5449" priority="974" operator="containsText" text="3">
      <formula>NOT(ISERROR(SEARCH("3",K9)))</formula>
    </cfRule>
  </conditionalFormatting>
  <conditionalFormatting sqref="K9:K17 N28:P28 K28 N9:P17">
    <cfRule type="containsText" dxfId="5448" priority="972" operator="containsText" text="2 match">
      <formula>NOT(ISERROR(SEARCH("2 match",K9)))</formula>
    </cfRule>
    <cfRule type="containsText" dxfId="5447" priority="973" operator="containsText" text="1 facultative">
      <formula>NOT(ISERROR(SEARCH("1 facultative",K9)))</formula>
    </cfRule>
  </conditionalFormatting>
  <conditionalFormatting sqref="I9:J17 I28:J28">
    <cfRule type="cellIs" dxfId="5446" priority="626" operator="equal">
      <formula>1</formula>
    </cfRule>
  </conditionalFormatting>
  <conditionalFormatting sqref="I9:J17 I28:J28">
    <cfRule type="cellIs" dxfId="5445" priority="625" operator="equal">
      <formula>1</formula>
    </cfRule>
  </conditionalFormatting>
  <conditionalFormatting sqref="I9:J17 I28:J28">
    <cfRule type="cellIs" dxfId="5444" priority="619" operator="equal">
      <formula>1</formula>
    </cfRule>
  </conditionalFormatting>
  <conditionalFormatting sqref="I9:J17 I28:J28">
    <cfRule type="cellIs" dxfId="5443" priority="618" operator="equal">
      <formula>1</formula>
    </cfRule>
  </conditionalFormatting>
  <conditionalFormatting sqref="N24:P27">
    <cfRule type="cellIs" dxfId="5442" priority="342" operator="equal">
      <formula>1</formula>
    </cfRule>
  </conditionalFormatting>
  <conditionalFormatting sqref="L44:M49">
    <cfRule type="cellIs" dxfId="5441" priority="781" operator="equal">
      <formula>1</formula>
    </cfRule>
  </conditionalFormatting>
  <conditionalFormatting sqref="L44:M49">
    <cfRule type="cellIs" dxfId="5440" priority="780" operator="equal">
      <formula>1</formula>
    </cfRule>
  </conditionalFormatting>
  <conditionalFormatting sqref="Q9:Q17 Q28">
    <cfRule type="cellIs" dxfId="5439" priority="571" operator="equal">
      <formula>1</formula>
    </cfRule>
  </conditionalFormatting>
  <conditionalFormatting sqref="K44:K49">
    <cfRule type="cellIs" dxfId="5438" priority="791" operator="equal">
      <formula>1</formula>
    </cfRule>
  </conditionalFormatting>
  <conditionalFormatting sqref="K44:K49">
    <cfRule type="cellIs" dxfId="5437" priority="790" operator="equal">
      <formula>1</formula>
    </cfRule>
  </conditionalFormatting>
  <conditionalFormatting sqref="K44:K49">
    <cfRule type="containsText" dxfId="5436" priority="789" operator="containsText" text="3">
      <formula>NOT(ISERROR(SEARCH("3",K44)))</formula>
    </cfRule>
  </conditionalFormatting>
  <conditionalFormatting sqref="N17:P17">
    <cfRule type="cellIs" dxfId="5435" priority="978" operator="equal">
      <formula>1</formula>
    </cfRule>
  </conditionalFormatting>
  <conditionalFormatting sqref="N17:P17">
    <cfRule type="cellIs" dxfId="5434" priority="977" operator="equal">
      <formula>1</formula>
    </cfRule>
  </conditionalFormatting>
  <conditionalFormatting sqref="L31:M36">
    <cfRule type="cellIs" dxfId="5433" priority="860" operator="equal">
      <formula>1</formula>
    </cfRule>
  </conditionalFormatting>
  <conditionalFormatting sqref="K17">
    <cfRule type="cellIs" dxfId="5432" priority="980" operator="equal">
      <formula>1</formula>
    </cfRule>
  </conditionalFormatting>
  <conditionalFormatting sqref="K17">
    <cfRule type="cellIs" dxfId="5431" priority="979" operator="equal">
      <formula>1</formula>
    </cfRule>
  </conditionalFormatting>
  <conditionalFormatting sqref="L31:M36">
    <cfRule type="cellIs" dxfId="5430" priority="859" operator="equal">
      <formula>1</formula>
    </cfRule>
  </conditionalFormatting>
  <conditionalFormatting sqref="K9:K17 N9:P17 N28:P28 K28">
    <cfRule type="containsText" dxfId="5429" priority="902" operator="containsText" text="Néant">
      <formula>NOT(ISERROR(SEARCH("Néant",K9)))</formula>
    </cfRule>
  </conditionalFormatting>
  <conditionalFormatting sqref="K9:K17 K28">
    <cfRule type="containsText" dxfId="5428" priority="901" operator="containsText" text="Néant">
      <formula>NOT(ISERROR(SEARCH("Néant",K9)))</formula>
    </cfRule>
  </conditionalFormatting>
  <conditionalFormatting sqref="L51:M55">
    <cfRule type="containsText" dxfId="5427" priority="449" operator="containsText" text="3">
      <formula>NOT(ISERROR(SEARCH("3",L51)))</formula>
    </cfRule>
  </conditionalFormatting>
  <conditionalFormatting sqref="Q18:Q23">
    <cfRule type="containsText" dxfId="5426" priority="4" operator="containsText" text="2 match">
      <formula>NOT(ISERROR(SEARCH("2 match",Q18)))</formula>
    </cfRule>
    <cfRule type="containsText" dxfId="5425" priority="5" operator="containsText" text="1 facultative">
      <formula>NOT(ISERROR(SEARCH("1 facultative",Q18)))</formula>
    </cfRule>
  </conditionalFormatting>
  <conditionalFormatting sqref="I18:J23">
    <cfRule type="cellIs" dxfId="5424" priority="23" operator="equal">
      <formula>1</formula>
    </cfRule>
  </conditionalFormatting>
  <conditionalFormatting sqref="I18:J23">
    <cfRule type="cellIs" dxfId="5423" priority="22" operator="equal">
      <formula>1</formula>
    </cfRule>
  </conditionalFormatting>
  <conditionalFormatting sqref="I18:J23">
    <cfRule type="cellIs" dxfId="5422" priority="21" operator="equal">
      <formula>1</formula>
    </cfRule>
  </conditionalFormatting>
  <conditionalFormatting sqref="I18:J23">
    <cfRule type="cellIs" dxfId="5421" priority="20" operator="equal">
      <formula>1</formula>
    </cfRule>
  </conditionalFormatting>
  <conditionalFormatting sqref="L51:M55">
    <cfRule type="cellIs" dxfId="5420" priority="464" operator="equal">
      <formula>1</formula>
    </cfRule>
  </conditionalFormatting>
  <conditionalFormatting sqref="L51:M55">
    <cfRule type="cellIs" dxfId="5419" priority="463" operator="equal">
      <formula>1</formula>
    </cfRule>
  </conditionalFormatting>
  <conditionalFormatting sqref="Q18:Q23">
    <cfRule type="cellIs" dxfId="5418" priority="11" operator="equal">
      <formula>1</formula>
    </cfRule>
  </conditionalFormatting>
  <conditionalFormatting sqref="L51:M55">
    <cfRule type="cellIs" dxfId="5417" priority="455" operator="equal">
      <formula>1</formula>
    </cfRule>
  </conditionalFormatting>
  <conditionalFormatting sqref="L51:M55">
    <cfRule type="cellIs" dxfId="5416" priority="454" operator="equal">
      <formula>1</formula>
    </cfRule>
  </conditionalFormatting>
  <conditionalFormatting sqref="I18:J23">
    <cfRule type="cellIs" dxfId="5415" priority="19" operator="equal">
      <formula>1</formula>
    </cfRule>
  </conditionalFormatting>
  <conditionalFormatting sqref="I18:J23">
    <cfRule type="cellIs" dxfId="5414" priority="18" operator="equal">
      <formula>1</formula>
    </cfRule>
  </conditionalFormatting>
  <conditionalFormatting sqref="Q18:Q23">
    <cfRule type="cellIs" dxfId="5413" priority="10" operator="equal">
      <formula>1</formula>
    </cfRule>
  </conditionalFormatting>
  <conditionalFormatting sqref="Q18:Q23">
    <cfRule type="cellIs" dxfId="5412" priority="9" operator="equal">
      <formula>1</formula>
    </cfRule>
  </conditionalFormatting>
  <conditionalFormatting sqref="L30:M36">
    <cfRule type="cellIs" dxfId="5411" priority="858" operator="equal">
      <formula>1</formula>
    </cfRule>
  </conditionalFormatting>
  <conditionalFormatting sqref="L30:M36">
    <cfRule type="cellIs" dxfId="5410" priority="857" operator="equal">
      <formula>1</formula>
    </cfRule>
  </conditionalFormatting>
  <conditionalFormatting sqref="L30:M36">
    <cfRule type="cellIs" dxfId="5409" priority="856" operator="equal">
      <formula>1</formula>
    </cfRule>
  </conditionalFormatting>
  <conditionalFormatting sqref="L30:M36">
    <cfRule type="cellIs" dxfId="5408" priority="855" operator="equal">
      <formula>1</formula>
    </cfRule>
  </conditionalFormatting>
  <conditionalFormatting sqref="L30:M36">
    <cfRule type="containsText" dxfId="5407" priority="854" operator="containsText" text="3">
      <formula>NOT(ISERROR(SEARCH("3",L30)))</formula>
    </cfRule>
  </conditionalFormatting>
  <conditionalFormatting sqref="L30:M36">
    <cfRule type="containsText" dxfId="5406" priority="852" operator="containsText" text="2 match">
      <formula>NOT(ISERROR(SEARCH("2 match",L30)))</formula>
    </cfRule>
    <cfRule type="containsText" dxfId="5405" priority="853" operator="containsText" text="1 facultative">
      <formula>NOT(ISERROR(SEARCH("1 facultative",L30)))</formula>
    </cfRule>
  </conditionalFormatting>
  <conditionalFormatting sqref="L31:M36">
    <cfRule type="cellIs" dxfId="5404" priority="851" operator="equal">
      <formula>1</formula>
    </cfRule>
  </conditionalFormatting>
  <conditionalFormatting sqref="L31:M36">
    <cfRule type="cellIs" dxfId="5403" priority="850" operator="equal">
      <formula>1</formula>
    </cfRule>
  </conditionalFormatting>
  <conditionalFormatting sqref="L30:M36">
    <cfRule type="cellIs" dxfId="5402" priority="849" operator="equal">
      <formula>1</formula>
    </cfRule>
  </conditionalFormatting>
  <conditionalFormatting sqref="L30:M36">
    <cfRule type="cellIs" dxfId="5401" priority="848" operator="equal">
      <formula>1</formula>
    </cfRule>
  </conditionalFormatting>
  <conditionalFormatting sqref="L30:M36">
    <cfRule type="cellIs" dxfId="5400" priority="847" operator="equal">
      <formula>1</formula>
    </cfRule>
  </conditionalFormatting>
  <conditionalFormatting sqref="L30:M36">
    <cfRule type="cellIs" dxfId="5399" priority="846" operator="equal">
      <formula>1</formula>
    </cfRule>
  </conditionalFormatting>
  <conditionalFormatting sqref="L30:M36">
    <cfRule type="containsText" dxfId="5398" priority="845" operator="containsText" text="3">
      <formula>NOT(ISERROR(SEARCH("3",L30)))</formula>
    </cfRule>
  </conditionalFormatting>
  <conditionalFormatting sqref="L9:M17 L28:M28">
    <cfRule type="cellIs" dxfId="5397" priority="501" operator="equal">
      <formula>1</formula>
    </cfRule>
  </conditionalFormatting>
  <conditionalFormatting sqref="L9:M17 L28:M28">
    <cfRule type="cellIs" dxfId="5396" priority="500" operator="equal">
      <formula>1</formula>
    </cfRule>
  </conditionalFormatting>
  <conditionalFormatting sqref="L9:M17 L28:M28">
    <cfRule type="cellIs" dxfId="5395" priority="499" operator="equal">
      <formula>1</formula>
    </cfRule>
  </conditionalFormatting>
  <conditionalFormatting sqref="L9:M17 L28:M28">
    <cfRule type="cellIs" dxfId="5394" priority="498" operator="equal">
      <formula>1</formula>
    </cfRule>
  </conditionalFormatting>
  <conditionalFormatting sqref="L9:M17 L28:M28">
    <cfRule type="cellIs" dxfId="5393" priority="492" operator="equal">
      <formula>1</formula>
    </cfRule>
  </conditionalFormatting>
  <conditionalFormatting sqref="L9:M17 L28:M28">
    <cfRule type="cellIs" dxfId="5392" priority="491" operator="equal">
      <formula>1</formula>
    </cfRule>
  </conditionalFormatting>
  <conditionalFormatting sqref="I19:J23 J18">
    <cfRule type="cellIs" dxfId="5391" priority="43" operator="equal">
      <formula>1</formula>
    </cfRule>
  </conditionalFormatting>
  <conditionalFormatting sqref="I19:J23 J18">
    <cfRule type="cellIs" dxfId="5390" priority="42" operator="equal">
      <formula>1</formula>
    </cfRule>
  </conditionalFormatting>
  <conditionalFormatting sqref="K18:K23">
    <cfRule type="cellIs" dxfId="5389" priority="64" operator="equal">
      <formula>1</formula>
    </cfRule>
  </conditionalFormatting>
  <conditionalFormatting sqref="K18:K23">
    <cfRule type="cellIs" dxfId="5388" priority="63" operator="equal">
      <formula>1</formula>
    </cfRule>
  </conditionalFormatting>
  <conditionalFormatting sqref="K18:K23">
    <cfRule type="cellIs" dxfId="5387" priority="62" operator="equal">
      <formula>1</formula>
    </cfRule>
  </conditionalFormatting>
  <conditionalFormatting sqref="K18:K23">
    <cfRule type="cellIs" dxfId="5386" priority="61" operator="equal">
      <formula>1</formula>
    </cfRule>
  </conditionalFormatting>
  <conditionalFormatting sqref="K18:K23">
    <cfRule type="containsText" dxfId="5385" priority="60" operator="containsText" text="3">
      <formula>NOT(ISERROR(SEARCH("3",K18)))</formula>
    </cfRule>
  </conditionalFormatting>
  <conditionalFormatting sqref="L18:M23">
    <cfRule type="cellIs" dxfId="5384" priority="57" operator="equal">
      <formula>1</formula>
    </cfRule>
  </conditionalFormatting>
  <conditionalFormatting sqref="L18:M23">
    <cfRule type="cellIs" dxfId="5383" priority="56" operator="equal">
      <formula>1</formula>
    </cfRule>
  </conditionalFormatting>
  <conditionalFormatting sqref="L18:M23">
    <cfRule type="cellIs" dxfId="5382" priority="55" operator="equal">
      <formula>1</formula>
    </cfRule>
  </conditionalFormatting>
  <conditionalFormatting sqref="L18:M23">
    <cfRule type="cellIs" dxfId="5381" priority="54" operator="equal">
      <formula>1</formula>
    </cfRule>
  </conditionalFormatting>
  <conditionalFormatting sqref="L51:M55">
    <cfRule type="cellIs" dxfId="5380" priority="451" operator="equal">
      <formula>1</formula>
    </cfRule>
  </conditionalFormatting>
  <conditionalFormatting sqref="L51:M55">
    <cfRule type="cellIs" dxfId="5379" priority="450" operator="equal">
      <formula>1</formula>
    </cfRule>
  </conditionalFormatting>
  <conditionalFormatting sqref="L9:M17 L28:M28">
    <cfRule type="cellIs" dxfId="5378" priority="805" operator="equal">
      <formula>1</formula>
    </cfRule>
  </conditionalFormatting>
  <conditionalFormatting sqref="L9:M17 L28:M28">
    <cfRule type="cellIs" dxfId="5377" priority="804" operator="equal">
      <formula>1</formula>
    </cfRule>
  </conditionalFormatting>
  <conditionalFormatting sqref="L9:M17 L28:M28">
    <cfRule type="cellIs" dxfId="5376" priority="803" operator="equal">
      <formula>1</formula>
    </cfRule>
  </conditionalFormatting>
  <conditionalFormatting sqref="L9:M17 L28:M28">
    <cfRule type="cellIs" dxfId="5375" priority="802" operator="equal">
      <formula>1</formula>
    </cfRule>
  </conditionalFormatting>
  <conditionalFormatting sqref="L9:M17 L28:M28">
    <cfRule type="containsText" dxfId="5374" priority="801" operator="containsText" text="3">
      <formula>NOT(ISERROR(SEARCH("3",L9)))</formula>
    </cfRule>
  </conditionalFormatting>
  <conditionalFormatting sqref="L9:M17 L28:M28">
    <cfRule type="containsText" dxfId="5373" priority="799" operator="containsText" text="2 match">
      <formula>NOT(ISERROR(SEARCH("2 match",L9)))</formula>
    </cfRule>
    <cfRule type="containsText" dxfId="5372" priority="800" operator="containsText" text="1 facultative">
      <formula>NOT(ISERROR(SEARCH("1 facultative",L9)))</formula>
    </cfRule>
  </conditionalFormatting>
  <conditionalFormatting sqref="L9:M17 L28:M28">
    <cfRule type="cellIs" dxfId="5371" priority="796" operator="equal">
      <formula>1</formula>
    </cfRule>
  </conditionalFormatting>
  <conditionalFormatting sqref="L9:M17 L28:M28">
    <cfRule type="cellIs" dxfId="5370" priority="795" operator="equal">
      <formula>1</formula>
    </cfRule>
  </conditionalFormatting>
  <conditionalFormatting sqref="L9:M17 L28:M28">
    <cfRule type="cellIs" dxfId="5369" priority="794" operator="equal">
      <formula>1</formula>
    </cfRule>
  </conditionalFormatting>
  <conditionalFormatting sqref="L9:M17 L28:M28">
    <cfRule type="cellIs" dxfId="5368" priority="793" operator="equal">
      <formula>1</formula>
    </cfRule>
  </conditionalFormatting>
  <conditionalFormatting sqref="L9:M17 L28:M28">
    <cfRule type="containsText" dxfId="5367" priority="792" operator="containsText" text="3">
      <formula>NOT(ISERROR(SEARCH("3",L9)))</formula>
    </cfRule>
  </conditionalFormatting>
  <conditionalFormatting sqref="N24:P27">
    <cfRule type="containsText" dxfId="5366" priority="344" operator="containsText" text="3">
      <formula>NOT(ISERROR(SEARCH("3",N24)))</formula>
    </cfRule>
  </conditionalFormatting>
  <conditionalFormatting sqref="K44:K49">
    <cfRule type="cellIs" dxfId="5365" priority="786" operator="equal">
      <formula>1</formula>
    </cfRule>
  </conditionalFormatting>
  <conditionalFormatting sqref="K44:K49">
    <cfRule type="cellIs" dxfId="5364" priority="785" operator="equal">
      <formula>1</formula>
    </cfRule>
  </conditionalFormatting>
  <conditionalFormatting sqref="K44:K49">
    <cfRule type="cellIs" dxfId="5363" priority="784" operator="equal">
      <formula>1</formula>
    </cfRule>
  </conditionalFormatting>
  <conditionalFormatting sqref="K44:K49">
    <cfRule type="cellIs" dxfId="5362" priority="783" operator="equal">
      <formula>1</formula>
    </cfRule>
  </conditionalFormatting>
  <conditionalFormatting sqref="K44:K49">
    <cfRule type="containsText" dxfId="5361" priority="782" operator="containsText" text="3">
      <formula>NOT(ISERROR(SEARCH("3",K44)))</formula>
    </cfRule>
  </conditionalFormatting>
  <conditionalFormatting sqref="K24:K27">
    <cfRule type="cellIs" dxfId="5360" priority="336" operator="equal">
      <formula>1</formula>
    </cfRule>
  </conditionalFormatting>
  <conditionalFormatting sqref="K24:K27">
    <cfRule type="cellIs" dxfId="5359" priority="335" operator="equal">
      <formula>1</formula>
    </cfRule>
  </conditionalFormatting>
  <conditionalFormatting sqref="L44:M49">
    <cfRule type="cellIs" dxfId="5358" priority="779" operator="equal">
      <formula>1</formula>
    </cfRule>
  </conditionalFormatting>
  <conditionalFormatting sqref="L44:M49">
    <cfRule type="cellIs" dxfId="5357" priority="778" operator="equal">
      <formula>1</formula>
    </cfRule>
  </conditionalFormatting>
  <conditionalFormatting sqref="L44:M49">
    <cfRule type="cellIs" dxfId="5356" priority="777" operator="equal">
      <formula>1</formula>
    </cfRule>
  </conditionalFormatting>
  <conditionalFormatting sqref="L44:M49">
    <cfRule type="cellIs" dxfId="5355" priority="776" operator="equal">
      <formula>1</formula>
    </cfRule>
  </conditionalFormatting>
  <conditionalFormatting sqref="L44:M49">
    <cfRule type="containsText" dxfId="5354" priority="775" operator="containsText" text="3">
      <formula>NOT(ISERROR(SEARCH("3",L44)))</formula>
    </cfRule>
  </conditionalFormatting>
  <conditionalFormatting sqref="L44:M49">
    <cfRule type="containsText" dxfId="5353" priority="773" operator="containsText" text="2 match">
      <formula>NOT(ISERROR(SEARCH("2 match",L44)))</formula>
    </cfRule>
    <cfRule type="containsText" dxfId="5352" priority="774" operator="containsText" text="1 facultative">
      <formula>NOT(ISERROR(SEARCH("1 facultative",L44)))</formula>
    </cfRule>
  </conditionalFormatting>
  <conditionalFormatting sqref="L44:M49">
    <cfRule type="cellIs" dxfId="5351" priority="772" operator="equal">
      <formula>1</formula>
    </cfRule>
  </conditionalFormatting>
  <conditionalFormatting sqref="L44:M49">
    <cfRule type="cellIs" dxfId="5350" priority="771" operator="equal">
      <formula>1</formula>
    </cfRule>
  </conditionalFormatting>
  <conditionalFormatting sqref="L44:M49">
    <cfRule type="cellIs" dxfId="5349" priority="770" operator="equal">
      <formula>1</formula>
    </cfRule>
  </conditionalFormatting>
  <conditionalFormatting sqref="L44:M49">
    <cfRule type="cellIs" dxfId="5348" priority="769" operator="equal">
      <formula>1</formula>
    </cfRule>
  </conditionalFormatting>
  <conditionalFormatting sqref="L44:M49">
    <cfRule type="cellIs" dxfId="5347" priority="768" operator="equal">
      <formula>1</formula>
    </cfRule>
  </conditionalFormatting>
  <conditionalFormatting sqref="L44:M49">
    <cfRule type="cellIs" dxfId="5346" priority="767" operator="equal">
      <formula>1</formula>
    </cfRule>
  </conditionalFormatting>
  <conditionalFormatting sqref="L44:M49">
    <cfRule type="containsText" dxfId="5345" priority="766" operator="containsText" text="3">
      <formula>NOT(ISERROR(SEARCH("3",L44)))</formula>
    </cfRule>
  </conditionalFormatting>
  <conditionalFormatting sqref="K51:K55">
    <cfRule type="cellIs" dxfId="5344" priority="765" operator="equal">
      <formula>1</formula>
    </cfRule>
  </conditionalFormatting>
  <conditionalFormatting sqref="K51:K55">
    <cfRule type="cellIs" dxfId="5343" priority="764" operator="equal">
      <formula>1</formula>
    </cfRule>
  </conditionalFormatting>
  <conditionalFormatting sqref="K51:K55">
    <cfRule type="containsText" dxfId="5342" priority="763" operator="containsText" text="3">
      <formula>NOT(ISERROR(SEARCH("3",K51)))</formula>
    </cfRule>
  </conditionalFormatting>
  <conditionalFormatting sqref="K51:K55">
    <cfRule type="containsText" dxfId="5341" priority="761" operator="containsText" text="2 match">
      <formula>NOT(ISERROR(SEARCH("2 match",K51)))</formula>
    </cfRule>
    <cfRule type="containsText" dxfId="5340" priority="762" operator="containsText" text="1 facultative">
      <formula>NOT(ISERROR(SEARCH("1 facultative",K51)))</formula>
    </cfRule>
  </conditionalFormatting>
  <conditionalFormatting sqref="K51:K55">
    <cfRule type="cellIs" dxfId="5339" priority="760" operator="equal">
      <formula>1</formula>
    </cfRule>
  </conditionalFormatting>
  <conditionalFormatting sqref="K51:K55">
    <cfRule type="cellIs" dxfId="5338" priority="759" operator="equal">
      <formula>1</formula>
    </cfRule>
  </conditionalFormatting>
  <conditionalFormatting sqref="K51:K55">
    <cfRule type="cellIs" dxfId="5337" priority="758" operator="equal">
      <formula>1</formula>
    </cfRule>
  </conditionalFormatting>
  <conditionalFormatting sqref="K51:K55">
    <cfRule type="cellIs" dxfId="5336" priority="757" operator="equal">
      <formula>1</formula>
    </cfRule>
  </conditionalFormatting>
  <conditionalFormatting sqref="K51:K55">
    <cfRule type="containsText" dxfId="5335" priority="756" operator="containsText" text="3">
      <formula>NOT(ISERROR(SEARCH("3",K51)))</formula>
    </cfRule>
  </conditionalFormatting>
  <conditionalFormatting sqref="I24:J27">
    <cfRule type="cellIs" dxfId="5334" priority="290" operator="equal">
      <formula>1</formula>
    </cfRule>
  </conditionalFormatting>
  <conditionalFormatting sqref="I24:J27">
    <cfRule type="cellIs" dxfId="5333" priority="289" operator="equal">
      <formula>1</formula>
    </cfRule>
  </conditionalFormatting>
  <conditionalFormatting sqref="R24:S27">
    <cfRule type="cellIs" dxfId="5332" priority="284" operator="equal">
      <formula>1</formula>
    </cfRule>
  </conditionalFormatting>
  <conditionalFormatting sqref="R24:S27">
    <cfRule type="cellIs" dxfId="5331" priority="283" operator="equal">
      <formula>1</formula>
    </cfRule>
  </conditionalFormatting>
  <conditionalFormatting sqref="R24:S27">
    <cfRule type="cellIs" dxfId="5330" priority="282" operator="equal">
      <formula>1</formula>
    </cfRule>
  </conditionalFormatting>
  <conditionalFormatting sqref="L51:M55">
    <cfRule type="cellIs" dxfId="5329" priority="462" operator="equal">
      <formula>1</formula>
    </cfRule>
  </conditionalFormatting>
  <conditionalFormatting sqref="L51:M55">
    <cfRule type="cellIs" dxfId="5328" priority="460" operator="equal">
      <formula>1</formula>
    </cfRule>
  </conditionalFormatting>
  <conditionalFormatting sqref="L51:M55">
    <cfRule type="cellIs" dxfId="5327" priority="461" operator="equal">
      <formula>1</formula>
    </cfRule>
  </conditionalFormatting>
  <conditionalFormatting sqref="L51:M55">
    <cfRule type="cellIs" dxfId="5326" priority="459" operator="equal">
      <formula>1</formula>
    </cfRule>
  </conditionalFormatting>
  <conditionalFormatting sqref="H18:J23">
    <cfRule type="cellIs" dxfId="5325" priority="29" operator="equal">
      <formula>1</formula>
    </cfRule>
  </conditionalFormatting>
  <conditionalFormatting sqref="H18:J23">
    <cfRule type="cellIs" dxfId="5324" priority="28" operator="equal">
      <formula>1</formula>
    </cfRule>
  </conditionalFormatting>
  <conditionalFormatting sqref="L9:M17 L28:M28">
    <cfRule type="cellIs" dxfId="5323" priority="467" operator="equal">
      <formula>1</formula>
    </cfRule>
  </conditionalFormatting>
  <conditionalFormatting sqref="L9:M17 L28:M28">
    <cfRule type="cellIs" dxfId="5322" priority="466" operator="equal">
      <formula>1</formula>
    </cfRule>
  </conditionalFormatting>
  <conditionalFormatting sqref="L51:M55">
    <cfRule type="containsText" dxfId="5321" priority="458" operator="containsText" text="3">
      <formula>NOT(ISERROR(SEARCH("3",L51)))</formula>
    </cfRule>
  </conditionalFormatting>
  <conditionalFormatting sqref="Q30:Q36">
    <cfRule type="cellIs" dxfId="5320" priority="561" operator="equal">
      <formula>1</formula>
    </cfRule>
  </conditionalFormatting>
  <conditionalFormatting sqref="Q30:Q36">
    <cfRule type="cellIs" dxfId="5319" priority="560" operator="equal">
      <formula>1</formula>
    </cfRule>
  </conditionalFormatting>
  <conditionalFormatting sqref="Q30:Q36">
    <cfRule type="cellIs" dxfId="5318" priority="564" operator="equal">
      <formula>1</formula>
    </cfRule>
  </conditionalFormatting>
  <conditionalFormatting sqref="Q30:Q36">
    <cfRule type="cellIs" dxfId="5317" priority="563" operator="equal">
      <formula>1</formula>
    </cfRule>
  </conditionalFormatting>
  <conditionalFormatting sqref="Q30:Q36">
    <cfRule type="cellIs" dxfId="5316" priority="562" operator="equal">
      <formula>1</formula>
    </cfRule>
  </conditionalFormatting>
  <conditionalFormatting sqref="I32:J36">
    <cfRule type="cellIs" dxfId="5315" priority="701" operator="equal">
      <formula>1</formula>
    </cfRule>
  </conditionalFormatting>
  <conditionalFormatting sqref="H30:J36">
    <cfRule type="cellIs" dxfId="5314" priority="699" operator="equal">
      <formula>1</formula>
    </cfRule>
  </conditionalFormatting>
  <conditionalFormatting sqref="I30:J36">
    <cfRule type="cellIs" dxfId="5313" priority="696" operator="equal">
      <formula>1</formula>
    </cfRule>
  </conditionalFormatting>
  <conditionalFormatting sqref="I32:J36">
    <cfRule type="cellIs" dxfId="5312" priority="700" operator="equal">
      <formula>1</formula>
    </cfRule>
  </conditionalFormatting>
  <conditionalFormatting sqref="H30:J36">
    <cfRule type="cellIs" dxfId="5311" priority="698" operator="equal">
      <formula>1</formula>
    </cfRule>
  </conditionalFormatting>
  <conditionalFormatting sqref="I32:J36">
    <cfRule type="cellIs" dxfId="5310" priority="713" operator="equal">
      <formula>1</formula>
    </cfRule>
  </conditionalFormatting>
  <conditionalFormatting sqref="I32:J36">
    <cfRule type="cellIs" dxfId="5309" priority="712" operator="equal">
      <formula>1</formula>
    </cfRule>
  </conditionalFormatting>
  <conditionalFormatting sqref="H30:J36">
    <cfRule type="cellIs" dxfId="5308" priority="711" operator="equal">
      <formula>1</formula>
    </cfRule>
  </conditionalFormatting>
  <conditionalFormatting sqref="H30:J36">
    <cfRule type="cellIs" dxfId="5307" priority="710" operator="equal">
      <formula>1</formula>
    </cfRule>
  </conditionalFormatting>
  <conditionalFormatting sqref="H30:J36">
    <cfRule type="containsText" dxfId="5306" priority="709" operator="containsText" text="3">
      <formula>NOT(ISERROR(SEARCH("3",H30)))</formula>
    </cfRule>
  </conditionalFormatting>
  <conditionalFormatting sqref="H30:J36">
    <cfRule type="containsText" dxfId="5305" priority="707" operator="containsText" text="2 match">
      <formula>NOT(ISERROR(SEARCH("2 match",H30)))</formula>
    </cfRule>
    <cfRule type="containsText" dxfId="5304" priority="708" operator="containsText" text="1 facultative">
      <formula>NOT(ISERROR(SEARCH("1 facultative",H30)))</formula>
    </cfRule>
  </conditionalFormatting>
  <conditionalFormatting sqref="I32:J36">
    <cfRule type="cellIs" dxfId="5303" priority="706" operator="equal">
      <formula>1</formula>
    </cfRule>
  </conditionalFormatting>
  <conditionalFormatting sqref="I32:J36">
    <cfRule type="cellIs" dxfId="5302" priority="705" operator="equal">
      <formula>1</formula>
    </cfRule>
  </conditionalFormatting>
  <conditionalFormatting sqref="H30:J36">
    <cfRule type="cellIs" dxfId="5301" priority="704" operator="equal">
      <formula>1</formula>
    </cfRule>
  </conditionalFormatting>
  <conditionalFormatting sqref="H30:J36">
    <cfRule type="cellIs" dxfId="5300" priority="703" operator="equal">
      <formula>1</formula>
    </cfRule>
  </conditionalFormatting>
  <conditionalFormatting sqref="H30:J36">
    <cfRule type="containsText" dxfId="5299" priority="702" operator="containsText" text="3">
      <formula>NOT(ISERROR(SEARCH("3",H30)))</formula>
    </cfRule>
  </conditionalFormatting>
  <conditionalFormatting sqref="H30:J36">
    <cfRule type="containsText" dxfId="5298" priority="697" operator="containsText" text="3">
      <formula>NOT(ISERROR(SEARCH("3",H30)))</formula>
    </cfRule>
  </conditionalFormatting>
  <conditionalFormatting sqref="H30:J36">
    <cfRule type="containsText" dxfId="5297" priority="694" operator="containsText" text="Néant">
      <formula>NOT(ISERROR(SEARCH("Néant",H30)))</formula>
    </cfRule>
  </conditionalFormatting>
  <conditionalFormatting sqref="I30:J36">
    <cfRule type="cellIs" dxfId="5296" priority="689" operator="equal">
      <formula>1</formula>
    </cfRule>
  </conditionalFormatting>
  <conditionalFormatting sqref="I30:J36">
    <cfRule type="cellIs" dxfId="5295" priority="688" operator="equal">
      <formula>1</formula>
    </cfRule>
  </conditionalFormatting>
  <conditionalFormatting sqref="I30:J36">
    <cfRule type="cellIs" dxfId="5294" priority="693" operator="equal">
      <formula>1</formula>
    </cfRule>
  </conditionalFormatting>
  <conditionalFormatting sqref="I30:J36">
    <cfRule type="cellIs" dxfId="5293" priority="692" operator="equal">
      <formula>1</formula>
    </cfRule>
  </conditionalFormatting>
  <conditionalFormatting sqref="I30:J36">
    <cfRule type="cellIs" dxfId="5292" priority="691" operator="equal">
      <formula>1</formula>
    </cfRule>
  </conditionalFormatting>
  <conditionalFormatting sqref="I30:J36">
    <cfRule type="cellIs" dxfId="5291" priority="690" operator="equal">
      <formula>1</formula>
    </cfRule>
  </conditionalFormatting>
  <conditionalFormatting sqref="I45:J49 J44:J49">
    <cfRule type="cellIs" dxfId="5290" priority="675" operator="equal">
      <formula>1</formula>
    </cfRule>
  </conditionalFormatting>
  <conditionalFormatting sqref="H44:J49">
    <cfRule type="cellIs" dxfId="5289" priority="673" operator="equal">
      <formula>1</formula>
    </cfRule>
  </conditionalFormatting>
  <conditionalFormatting sqref="I44:J49">
    <cfRule type="cellIs" dxfId="5288" priority="670" operator="equal">
      <formula>1</formula>
    </cfRule>
  </conditionalFormatting>
  <conditionalFormatting sqref="I45:J49 J44:J49">
    <cfRule type="cellIs" dxfId="5287" priority="674" operator="equal">
      <formula>1</formula>
    </cfRule>
  </conditionalFormatting>
  <conditionalFormatting sqref="H44:J49">
    <cfRule type="cellIs" dxfId="5286" priority="672" operator="equal">
      <formula>1</formula>
    </cfRule>
  </conditionalFormatting>
  <conditionalFormatting sqref="I45:J49 J44:J49">
    <cfRule type="cellIs" dxfId="5285" priority="687" operator="equal">
      <formula>1</formula>
    </cfRule>
  </conditionalFormatting>
  <conditionalFormatting sqref="I45:J49 J44:J49">
    <cfRule type="cellIs" dxfId="5284" priority="686" operator="equal">
      <formula>1</formula>
    </cfRule>
  </conditionalFormatting>
  <conditionalFormatting sqref="H44:J49">
    <cfRule type="cellIs" dxfId="5283" priority="685" operator="equal">
      <formula>1</formula>
    </cfRule>
  </conditionalFormatting>
  <conditionalFormatting sqref="H44:J49">
    <cfRule type="cellIs" dxfId="5282" priority="684" operator="equal">
      <formula>1</formula>
    </cfRule>
  </conditionalFormatting>
  <conditionalFormatting sqref="H44:J49">
    <cfRule type="containsText" dxfId="5281" priority="683" operator="containsText" text="3">
      <formula>NOT(ISERROR(SEARCH("3",H44)))</formula>
    </cfRule>
  </conditionalFormatting>
  <conditionalFormatting sqref="H44:J49">
    <cfRule type="containsText" dxfId="5280" priority="681" operator="containsText" text="2 match">
      <formula>NOT(ISERROR(SEARCH("2 match",H44)))</formula>
    </cfRule>
    <cfRule type="containsText" dxfId="5279" priority="682" operator="containsText" text="1 facultative">
      <formula>NOT(ISERROR(SEARCH("1 facultative",H44)))</formula>
    </cfRule>
  </conditionalFormatting>
  <conditionalFormatting sqref="I45:J49 J44:J49">
    <cfRule type="cellIs" dxfId="5278" priority="680" operator="equal">
      <formula>1</formula>
    </cfRule>
  </conditionalFormatting>
  <conditionalFormatting sqref="I45:J49 J44:J49">
    <cfRule type="cellIs" dxfId="5277" priority="679" operator="equal">
      <formula>1</formula>
    </cfRule>
  </conditionalFormatting>
  <conditionalFormatting sqref="H44:J49">
    <cfRule type="cellIs" dxfId="5276" priority="678" operator="equal">
      <formula>1</formula>
    </cfRule>
  </conditionalFormatting>
  <conditionalFormatting sqref="H44:J49">
    <cfRule type="cellIs" dxfId="5275" priority="677" operator="equal">
      <formula>1</formula>
    </cfRule>
  </conditionalFormatting>
  <conditionalFormatting sqref="H44:J49">
    <cfRule type="containsText" dxfId="5274" priority="676" operator="containsText" text="3">
      <formula>NOT(ISERROR(SEARCH("3",H44)))</formula>
    </cfRule>
  </conditionalFormatting>
  <conditionalFormatting sqref="H44:J49">
    <cfRule type="containsText" dxfId="5273" priority="671" operator="containsText" text="3">
      <formula>NOT(ISERROR(SEARCH("3",H44)))</formula>
    </cfRule>
  </conditionalFormatting>
  <conditionalFormatting sqref="H44:J49">
    <cfRule type="containsText" dxfId="5272" priority="668" operator="containsText" text="Néant">
      <formula>NOT(ISERROR(SEARCH("Néant",H44)))</formula>
    </cfRule>
  </conditionalFormatting>
  <conditionalFormatting sqref="I44:J49">
    <cfRule type="cellIs" dxfId="5271" priority="663" operator="equal">
      <formula>1</formula>
    </cfRule>
  </conditionalFormatting>
  <conditionalFormatting sqref="I44:J49">
    <cfRule type="cellIs" dxfId="5270" priority="662" operator="equal">
      <formula>1</formula>
    </cfRule>
  </conditionalFormatting>
  <conditionalFormatting sqref="I44:J49">
    <cfRule type="cellIs" dxfId="5269" priority="667" operator="equal">
      <formula>1</formula>
    </cfRule>
  </conditionalFormatting>
  <conditionalFormatting sqref="I44:J49">
    <cfRule type="cellIs" dxfId="5268" priority="666" operator="equal">
      <formula>1</formula>
    </cfRule>
  </conditionalFormatting>
  <conditionalFormatting sqref="I44:J49">
    <cfRule type="cellIs" dxfId="5267" priority="665" operator="equal">
      <formula>1</formula>
    </cfRule>
  </conditionalFormatting>
  <conditionalFormatting sqref="I44:J49">
    <cfRule type="cellIs" dxfId="5266" priority="664" operator="equal">
      <formula>1</formula>
    </cfRule>
  </conditionalFormatting>
  <conditionalFormatting sqref="K9:M17 K28:M36">
    <cfRule type="containsText" dxfId="5265" priority="661" operator="containsText" text="Néant">
      <formula>NOT(ISERROR(SEARCH("Néant",K9)))</formula>
    </cfRule>
  </conditionalFormatting>
  <conditionalFormatting sqref="L30:M35">
    <cfRule type="cellIs" dxfId="5264" priority="660" operator="equal">
      <formula>1</formula>
    </cfRule>
  </conditionalFormatting>
  <conditionalFormatting sqref="L30:M35">
    <cfRule type="cellIs" dxfId="5263" priority="659" operator="equal">
      <formula>1</formula>
    </cfRule>
  </conditionalFormatting>
  <conditionalFormatting sqref="L30:M36">
    <cfRule type="cellIs" dxfId="5262" priority="658" operator="equal">
      <formula>1</formula>
    </cfRule>
  </conditionalFormatting>
  <conditionalFormatting sqref="L30:M36">
    <cfRule type="cellIs" dxfId="5261" priority="657" operator="equal">
      <formula>1</formula>
    </cfRule>
  </conditionalFormatting>
  <conditionalFormatting sqref="L30:M36">
    <cfRule type="cellIs" dxfId="5260" priority="656" operator="equal">
      <formula>1</formula>
    </cfRule>
  </conditionalFormatting>
  <conditionalFormatting sqref="L30:M36">
    <cfRule type="cellIs" dxfId="5259" priority="655" operator="equal">
      <formula>1</formula>
    </cfRule>
  </conditionalFormatting>
  <conditionalFormatting sqref="L30:M36">
    <cfRule type="containsText" dxfId="5258" priority="654" operator="containsText" text="3">
      <formula>NOT(ISERROR(SEARCH("3",L30)))</formula>
    </cfRule>
  </conditionalFormatting>
  <conditionalFormatting sqref="L30:M36">
    <cfRule type="containsText" dxfId="5257" priority="652" operator="containsText" text="2 match">
      <formula>NOT(ISERROR(SEARCH("2 match",L30)))</formula>
    </cfRule>
    <cfRule type="containsText" dxfId="5256" priority="653" operator="containsText" text="1 facultative">
      <formula>NOT(ISERROR(SEARCH("1 facultative",L30)))</formula>
    </cfRule>
  </conditionalFormatting>
  <conditionalFormatting sqref="L30:M35">
    <cfRule type="cellIs" dxfId="5255" priority="651" operator="equal">
      <formula>1</formula>
    </cfRule>
  </conditionalFormatting>
  <conditionalFormatting sqref="L30:M35">
    <cfRule type="cellIs" dxfId="5254" priority="650" operator="equal">
      <formula>1</formula>
    </cfRule>
  </conditionalFormatting>
  <conditionalFormatting sqref="L30:M36">
    <cfRule type="cellIs" dxfId="5253" priority="649" operator="equal">
      <formula>1</formula>
    </cfRule>
  </conditionalFormatting>
  <conditionalFormatting sqref="L30:M36">
    <cfRule type="cellIs" dxfId="5252" priority="648" operator="equal">
      <formula>1</formula>
    </cfRule>
  </conditionalFormatting>
  <conditionalFormatting sqref="L30:M36">
    <cfRule type="cellIs" dxfId="5251" priority="647" operator="equal">
      <formula>1</formula>
    </cfRule>
  </conditionalFormatting>
  <conditionalFormatting sqref="L30:M36">
    <cfRule type="cellIs" dxfId="5250" priority="646" operator="equal">
      <formula>1</formula>
    </cfRule>
  </conditionalFormatting>
  <conditionalFormatting sqref="L30:M36">
    <cfRule type="containsText" dxfId="5249" priority="645" operator="containsText" text="3">
      <formula>NOT(ISERROR(SEARCH("3",L30)))</formula>
    </cfRule>
  </conditionalFormatting>
  <conditionalFormatting sqref="L30:M35">
    <cfRule type="cellIs" dxfId="5248" priority="644" operator="equal">
      <formula>1</formula>
    </cfRule>
  </conditionalFormatting>
  <conditionalFormatting sqref="L30:M35">
    <cfRule type="cellIs" dxfId="5247" priority="643" operator="equal">
      <formula>1</formula>
    </cfRule>
  </conditionalFormatting>
  <conditionalFormatting sqref="L30:M36">
    <cfRule type="cellIs" dxfId="5246" priority="642" operator="equal">
      <formula>1</formula>
    </cfRule>
  </conditionalFormatting>
  <conditionalFormatting sqref="L30:M36">
    <cfRule type="cellIs" dxfId="5245" priority="641" operator="equal">
      <formula>1</formula>
    </cfRule>
  </conditionalFormatting>
  <conditionalFormatting sqref="L30:M36">
    <cfRule type="cellIs" dxfId="5244" priority="640" operator="equal">
      <formula>1</formula>
    </cfRule>
  </conditionalFormatting>
  <conditionalFormatting sqref="L30:M36">
    <cfRule type="cellIs" dxfId="5243" priority="639" operator="equal">
      <formula>1</formula>
    </cfRule>
  </conditionalFormatting>
  <conditionalFormatting sqref="L30:M36">
    <cfRule type="containsText" dxfId="5242" priority="638" operator="containsText" text="3">
      <formula>NOT(ISERROR(SEARCH("3",L30)))</formula>
    </cfRule>
  </conditionalFormatting>
  <conditionalFormatting sqref="L30:M36">
    <cfRule type="containsText" dxfId="5241" priority="636" operator="containsText" text="2 match">
      <formula>NOT(ISERROR(SEARCH("2 match",L30)))</formula>
    </cfRule>
    <cfRule type="containsText" dxfId="5240" priority="637" operator="containsText" text="1 facultative">
      <formula>NOT(ISERROR(SEARCH("1 facultative",L30)))</formula>
    </cfRule>
  </conditionalFormatting>
  <conditionalFormatting sqref="L30:M35">
    <cfRule type="cellIs" dxfId="5239" priority="635" operator="equal">
      <formula>1</formula>
    </cfRule>
  </conditionalFormatting>
  <conditionalFormatting sqref="L30:M35">
    <cfRule type="cellIs" dxfId="5238" priority="634" operator="equal">
      <formula>1</formula>
    </cfRule>
  </conditionalFormatting>
  <conditionalFormatting sqref="L30:M36">
    <cfRule type="cellIs" dxfId="5237" priority="633" operator="equal">
      <formula>1</formula>
    </cfRule>
  </conditionalFormatting>
  <conditionalFormatting sqref="L30:M36">
    <cfRule type="cellIs" dxfId="5236" priority="632" operator="equal">
      <formula>1</formula>
    </cfRule>
  </conditionalFormatting>
  <conditionalFormatting sqref="L30:M36">
    <cfRule type="cellIs" dxfId="5235" priority="631" operator="equal">
      <formula>1</formula>
    </cfRule>
  </conditionalFormatting>
  <conditionalFormatting sqref="L30:M36">
    <cfRule type="cellIs" dxfId="5234" priority="630" operator="equal">
      <formula>1</formula>
    </cfRule>
  </conditionalFormatting>
  <conditionalFormatting sqref="L30:M36">
    <cfRule type="containsText" dxfId="5233" priority="629" operator="containsText" text="3">
      <formula>NOT(ISERROR(SEARCH("3",L30)))</formula>
    </cfRule>
  </conditionalFormatting>
  <conditionalFormatting sqref="I9:J17 I28:J28">
    <cfRule type="cellIs" dxfId="5232" priority="614" operator="equal">
      <formula>1</formula>
    </cfRule>
  </conditionalFormatting>
  <conditionalFormatting sqref="I9:J17 I28:J28">
    <cfRule type="cellIs" dxfId="5231" priority="611" operator="equal">
      <formula>1</formula>
    </cfRule>
  </conditionalFormatting>
  <conditionalFormatting sqref="I9:J17 I28:J28">
    <cfRule type="cellIs" dxfId="5230" priority="613" operator="equal">
      <formula>1</formula>
    </cfRule>
  </conditionalFormatting>
  <conditionalFormatting sqref="I9:J17 I28:J28">
    <cfRule type="containsText" dxfId="5229" priority="624" operator="containsText" text="3">
      <formula>NOT(ISERROR(SEARCH("3",I9)))</formula>
    </cfRule>
  </conditionalFormatting>
  <conditionalFormatting sqref="I9:J17 I28:J28">
    <cfRule type="containsText" dxfId="5228" priority="622" operator="containsText" text="2 match">
      <formula>NOT(ISERROR(SEARCH("2 match",I9)))</formula>
    </cfRule>
    <cfRule type="containsText" dxfId="5227" priority="623" operator="containsText" text="1 facultative">
      <formula>NOT(ISERROR(SEARCH("1 facultative",I9)))</formula>
    </cfRule>
  </conditionalFormatting>
  <conditionalFormatting sqref="I9:J17 I28:J28">
    <cfRule type="containsText" dxfId="5226" priority="617" operator="containsText" text="3">
      <formula>NOT(ISERROR(SEARCH("3",I9)))</formula>
    </cfRule>
  </conditionalFormatting>
  <conditionalFormatting sqref="I9:J17 I28:J28">
    <cfRule type="containsText" dxfId="5225" priority="612" operator="containsText" text="3">
      <formula>NOT(ISERROR(SEARCH("3",I9)))</formula>
    </cfRule>
  </conditionalFormatting>
  <conditionalFormatting sqref="I9:J17 I28:J28">
    <cfRule type="containsText" dxfId="5224" priority="609" operator="containsText" text="Néant">
      <formula>NOT(ISERROR(SEARCH("Néant",I9)))</formula>
    </cfRule>
  </conditionalFormatting>
  <conditionalFormatting sqref="I9:J17 I28:J28">
    <cfRule type="cellIs" dxfId="5223" priority="604" operator="equal">
      <formula>1</formula>
    </cfRule>
  </conditionalFormatting>
  <conditionalFormatting sqref="I9:J17 I28:J28">
    <cfRule type="cellIs" dxfId="5222" priority="603" operator="equal">
      <formula>1</formula>
    </cfRule>
  </conditionalFormatting>
  <conditionalFormatting sqref="I9:J17 I28:J28">
    <cfRule type="cellIs" dxfId="5221" priority="608" operator="equal">
      <formula>1</formula>
    </cfRule>
  </conditionalFormatting>
  <conditionalFormatting sqref="I9:J17 I28:J28">
    <cfRule type="cellIs" dxfId="5220" priority="607" operator="equal">
      <formula>1</formula>
    </cfRule>
  </conditionalFormatting>
  <conditionalFormatting sqref="I9:J17 I28:J28">
    <cfRule type="cellIs" dxfId="5219" priority="606" operator="equal">
      <formula>1</formula>
    </cfRule>
  </conditionalFormatting>
  <conditionalFormatting sqref="I9:J17 I28:J28">
    <cfRule type="cellIs" dxfId="5218" priority="605" operator="equal">
      <formula>1</formula>
    </cfRule>
  </conditionalFormatting>
  <conditionalFormatting sqref="H9:H17 H28">
    <cfRule type="cellIs" dxfId="5217" priority="594" operator="equal">
      <formula>1</formula>
    </cfRule>
  </conditionalFormatting>
  <conditionalFormatting sqref="H9:H17 H28">
    <cfRule type="cellIs" dxfId="5216" priority="593" operator="equal">
      <formula>1</formula>
    </cfRule>
  </conditionalFormatting>
  <conditionalFormatting sqref="H9:H17 H28">
    <cfRule type="cellIs" dxfId="5215" priority="602" operator="equal">
      <formula>1</formula>
    </cfRule>
  </conditionalFormatting>
  <conditionalFormatting sqref="H9:H17 H28">
    <cfRule type="cellIs" dxfId="5214" priority="601" operator="equal">
      <formula>1</formula>
    </cfRule>
  </conditionalFormatting>
  <conditionalFormatting sqref="H9:H17 H28">
    <cfRule type="containsText" dxfId="5213" priority="600" operator="containsText" text="3">
      <formula>NOT(ISERROR(SEARCH("3",H9)))</formula>
    </cfRule>
  </conditionalFormatting>
  <conditionalFormatting sqref="H9:H17 H28">
    <cfRule type="containsText" dxfId="5212" priority="598" operator="containsText" text="2 match">
      <formula>NOT(ISERROR(SEARCH("2 match",H9)))</formula>
    </cfRule>
    <cfRule type="containsText" dxfId="5211" priority="599" operator="containsText" text="1 facultative">
      <formula>NOT(ISERROR(SEARCH("1 facultative",H9)))</formula>
    </cfRule>
  </conditionalFormatting>
  <conditionalFormatting sqref="H9:H17 H28">
    <cfRule type="cellIs" dxfId="5210" priority="597" operator="equal">
      <formula>1</formula>
    </cfRule>
  </conditionalFormatting>
  <conditionalFormatting sqref="H9:H17 H28">
    <cfRule type="cellIs" dxfId="5209" priority="596" operator="equal">
      <formula>1</formula>
    </cfRule>
  </conditionalFormatting>
  <conditionalFormatting sqref="H9:H17 H28">
    <cfRule type="containsText" dxfId="5208" priority="595" operator="containsText" text="3">
      <formula>NOT(ISERROR(SEARCH("3",H9)))</formula>
    </cfRule>
  </conditionalFormatting>
  <conditionalFormatting sqref="H9:H17 H28">
    <cfRule type="containsText" dxfId="5207" priority="592" operator="containsText" text="3">
      <formula>NOT(ISERROR(SEARCH("3",H9)))</formula>
    </cfRule>
  </conditionalFormatting>
  <conditionalFormatting sqref="H9:H17 H28">
    <cfRule type="containsText" dxfId="5206" priority="591" operator="containsText" text="Néant">
      <formula>NOT(ISERROR(SEARCH("Néant",H9)))</formula>
    </cfRule>
  </conditionalFormatting>
  <conditionalFormatting sqref="R9:S17 R28:S28">
    <cfRule type="cellIs" dxfId="5205" priority="590" operator="equal">
      <formula>1</formula>
    </cfRule>
  </conditionalFormatting>
  <conditionalFormatting sqref="R9:S17 R28:S28">
    <cfRule type="cellIs" dxfId="5204" priority="589" operator="equal">
      <formula>1</formula>
    </cfRule>
  </conditionalFormatting>
  <conditionalFormatting sqref="R9:S17 R28:S28">
    <cfRule type="cellIs" dxfId="5203" priority="588" operator="equal">
      <formula>1</formula>
    </cfRule>
  </conditionalFormatting>
  <conditionalFormatting sqref="R9:S17 R28:S28">
    <cfRule type="containsText" dxfId="5202" priority="587" operator="containsText" text="3">
      <formula>NOT(ISERROR(SEARCH("3",R9)))</formula>
    </cfRule>
  </conditionalFormatting>
  <conditionalFormatting sqref="R9:S17 R28:S28">
    <cfRule type="containsText" dxfId="5201" priority="585" operator="containsText" text="2 match">
      <formula>NOT(ISERROR(SEARCH("2 match",R9)))</formula>
    </cfRule>
    <cfRule type="containsText" dxfId="5200" priority="586" operator="containsText" text="1 facultative">
      <formula>NOT(ISERROR(SEARCH("1 facultative",R9)))</formula>
    </cfRule>
  </conditionalFormatting>
  <conditionalFormatting sqref="R44:S49">
    <cfRule type="cellIs" dxfId="5199" priority="584" operator="equal">
      <formula>1</formula>
    </cfRule>
  </conditionalFormatting>
  <conditionalFormatting sqref="R44:S49">
    <cfRule type="cellIs" dxfId="5198" priority="583" operator="equal">
      <formula>1</formula>
    </cfRule>
  </conditionalFormatting>
  <conditionalFormatting sqref="R44:S49">
    <cfRule type="cellIs" dxfId="5197" priority="582" operator="equal">
      <formula>1</formula>
    </cfRule>
  </conditionalFormatting>
  <conditionalFormatting sqref="R44:S49">
    <cfRule type="containsText" dxfId="5196" priority="581" operator="containsText" text="3">
      <formula>NOT(ISERROR(SEARCH("3",R44)))</formula>
    </cfRule>
  </conditionalFormatting>
  <conditionalFormatting sqref="R44:S49">
    <cfRule type="containsText" dxfId="5195" priority="579" operator="containsText" text="2 match">
      <formula>NOT(ISERROR(SEARCH("2 match",R44)))</formula>
    </cfRule>
    <cfRule type="containsText" dxfId="5194" priority="580" operator="containsText" text="1 facultative">
      <formula>NOT(ISERROR(SEARCH("1 facultative",R44)))</formula>
    </cfRule>
  </conditionalFormatting>
  <conditionalFormatting sqref="R51:S55">
    <cfRule type="cellIs" dxfId="5193" priority="578" operator="equal">
      <formula>1</formula>
    </cfRule>
  </conditionalFormatting>
  <conditionalFormatting sqref="R51:S55">
    <cfRule type="cellIs" dxfId="5192" priority="577" operator="equal">
      <formula>1</formula>
    </cfRule>
  </conditionalFormatting>
  <conditionalFormatting sqref="R51:S55">
    <cfRule type="cellIs" dxfId="5191" priority="576" operator="equal">
      <formula>1</formula>
    </cfRule>
  </conditionalFormatting>
  <conditionalFormatting sqref="R51:S55">
    <cfRule type="containsText" dxfId="5190" priority="575" operator="containsText" text="3">
      <formula>NOT(ISERROR(SEARCH("3",R51)))</formula>
    </cfRule>
  </conditionalFormatting>
  <conditionalFormatting sqref="R51:S55">
    <cfRule type="containsText" dxfId="5189" priority="573" operator="containsText" text="2 match">
      <formula>NOT(ISERROR(SEARCH("2 match",R51)))</formula>
    </cfRule>
    <cfRule type="containsText" dxfId="5188" priority="574" operator="containsText" text="1 facultative">
      <formula>NOT(ISERROR(SEARCH("1 facultative",R51)))</formula>
    </cfRule>
  </conditionalFormatting>
  <conditionalFormatting sqref="Q9:Q17 Q28">
    <cfRule type="cellIs" dxfId="5187" priority="572" operator="equal">
      <formula>1</formula>
    </cfRule>
  </conditionalFormatting>
  <conditionalFormatting sqref="Q9:Q17 Q28">
    <cfRule type="cellIs" dxfId="5186" priority="569" operator="equal">
      <formula>1</formula>
    </cfRule>
  </conditionalFormatting>
  <conditionalFormatting sqref="Q9:Q17 Q28">
    <cfRule type="cellIs" dxfId="5185" priority="570" operator="equal">
      <formula>1</formula>
    </cfRule>
  </conditionalFormatting>
  <conditionalFormatting sqref="Q9:Q17 Q28">
    <cfRule type="cellIs" dxfId="5184" priority="568" operator="equal">
      <formula>1</formula>
    </cfRule>
  </conditionalFormatting>
  <conditionalFormatting sqref="Q9:Q17 Q28">
    <cfRule type="containsText" dxfId="5183" priority="567" operator="containsText" text="3">
      <formula>NOT(ISERROR(SEARCH("3",Q9)))</formula>
    </cfRule>
  </conditionalFormatting>
  <conditionalFormatting sqref="Q9:Q17 Q28">
    <cfRule type="containsText" dxfId="5182" priority="565" operator="containsText" text="2 match">
      <formula>NOT(ISERROR(SEARCH("2 match",Q9)))</formula>
    </cfRule>
    <cfRule type="containsText" dxfId="5181" priority="566" operator="containsText" text="1 facultative">
      <formula>NOT(ISERROR(SEARCH("1 facultative",Q9)))</formula>
    </cfRule>
  </conditionalFormatting>
  <conditionalFormatting sqref="Q30:Q36">
    <cfRule type="containsText" dxfId="5180" priority="559" operator="containsText" text="3">
      <formula>NOT(ISERROR(SEARCH("3",Q30)))</formula>
    </cfRule>
  </conditionalFormatting>
  <conditionalFormatting sqref="Q30:Q36">
    <cfRule type="containsText" dxfId="5179" priority="557" operator="containsText" text="2 match">
      <formula>NOT(ISERROR(SEARCH("2 match",Q30)))</formula>
    </cfRule>
    <cfRule type="containsText" dxfId="5178" priority="558" operator="containsText" text="1 facultative">
      <formula>NOT(ISERROR(SEARCH("1 facultative",Q30)))</formula>
    </cfRule>
  </conditionalFormatting>
  <conditionalFormatting sqref="Q44:Q49">
    <cfRule type="cellIs" dxfId="5177" priority="556" operator="equal">
      <formula>1</formula>
    </cfRule>
  </conditionalFormatting>
  <conditionalFormatting sqref="Q44:Q49">
    <cfRule type="cellIs" dxfId="5176" priority="553" operator="equal">
      <formula>1</formula>
    </cfRule>
  </conditionalFormatting>
  <conditionalFormatting sqref="Q44:Q49">
    <cfRule type="cellIs" dxfId="5175" priority="555" operator="equal">
      <formula>1</formula>
    </cfRule>
  </conditionalFormatting>
  <conditionalFormatting sqref="Q44:Q49">
    <cfRule type="cellIs" dxfId="5174" priority="554" operator="equal">
      <formula>1</formula>
    </cfRule>
  </conditionalFormatting>
  <conditionalFormatting sqref="Q44:Q49">
    <cfRule type="cellIs" dxfId="5173" priority="552" operator="equal">
      <formula>1</formula>
    </cfRule>
  </conditionalFormatting>
  <conditionalFormatting sqref="Q44:Q49">
    <cfRule type="containsText" dxfId="5172" priority="551" operator="containsText" text="3">
      <formula>NOT(ISERROR(SEARCH("3",Q44)))</formula>
    </cfRule>
  </conditionalFormatting>
  <conditionalFormatting sqref="Q44:Q49">
    <cfRule type="containsText" dxfId="5171" priority="549" operator="containsText" text="2 match">
      <formula>NOT(ISERROR(SEARCH("2 match",Q44)))</formula>
    </cfRule>
    <cfRule type="containsText" dxfId="5170" priority="550" operator="containsText" text="1 facultative">
      <formula>NOT(ISERROR(SEARCH("1 facultative",Q44)))</formula>
    </cfRule>
  </conditionalFormatting>
  <conditionalFormatting sqref="Q51:Q55">
    <cfRule type="cellIs" dxfId="5169" priority="548" operator="equal">
      <formula>1</formula>
    </cfRule>
  </conditionalFormatting>
  <conditionalFormatting sqref="Q51:Q55">
    <cfRule type="cellIs" dxfId="5168" priority="545" operator="equal">
      <formula>1</formula>
    </cfRule>
  </conditionalFormatting>
  <conditionalFormatting sqref="Q51:Q55">
    <cfRule type="cellIs" dxfId="5167" priority="547" operator="equal">
      <formula>1</formula>
    </cfRule>
  </conditionalFormatting>
  <conditionalFormatting sqref="Q51:Q55">
    <cfRule type="cellIs" dxfId="5166" priority="546" operator="equal">
      <formula>1</formula>
    </cfRule>
  </conditionalFormatting>
  <conditionalFormatting sqref="Q51:Q55">
    <cfRule type="cellIs" dxfId="5165" priority="544" operator="equal">
      <formula>1</formula>
    </cfRule>
  </conditionalFormatting>
  <conditionalFormatting sqref="Q51:Q55">
    <cfRule type="containsText" dxfId="5164" priority="543" operator="containsText" text="3">
      <formula>NOT(ISERROR(SEARCH("3",Q51)))</formula>
    </cfRule>
  </conditionalFormatting>
  <conditionalFormatting sqref="Q51:Q55">
    <cfRule type="containsText" dxfId="5163" priority="541" operator="containsText" text="2 match">
      <formula>NOT(ISERROR(SEARCH("2 match",Q51)))</formula>
    </cfRule>
    <cfRule type="containsText" dxfId="5162" priority="542" operator="containsText" text="1 facultative">
      <formula>NOT(ISERROR(SEARCH("1 facultative",Q51)))</formula>
    </cfRule>
  </conditionalFormatting>
  <conditionalFormatting sqref="W9:W28">
    <cfRule type="containsBlanks" dxfId="5161" priority="539">
      <formula>LEN(TRIM(W9))=0</formula>
    </cfRule>
    <cfRule type="containsText" dxfId="5160" priority="540" operator="containsText" text="En cours">
      <formula>NOT(ISERROR(SEARCH("En cours",W9)))</formula>
    </cfRule>
  </conditionalFormatting>
  <conditionalFormatting sqref="X9:X28">
    <cfRule type="cellIs" dxfId="5159" priority="536" operator="between">
      <formula>1</formula>
      <formula>10000000000</formula>
    </cfRule>
    <cfRule type="containsBlanks" dxfId="5158" priority="537">
      <formula>LEN(TRIM(X9))=0</formula>
    </cfRule>
    <cfRule type="cellIs" dxfId="5157" priority="538" operator="between">
      <formula>0</formula>
      <formula>0</formula>
    </cfRule>
  </conditionalFormatting>
  <conditionalFormatting sqref="W30:W36">
    <cfRule type="cellIs" dxfId="5156" priority="523" operator="equal">
      <formula>"Reporté"</formula>
    </cfRule>
    <cfRule type="containsText" dxfId="5155" priority="524" operator="containsText" text="Abandon">
      <formula>NOT(ISERROR(SEARCH("Abandon",W30)))</formula>
    </cfRule>
    <cfRule type="containsText" dxfId="5154" priority="525" operator="containsText" text="Signé">
      <formula>NOT(ISERROR(SEARCH("Signé",W30)))</formula>
    </cfRule>
    <cfRule type="containsBlanks" dxfId="5153" priority="526">
      <formula>LEN(TRIM(W30))=0</formula>
    </cfRule>
  </conditionalFormatting>
  <conditionalFormatting sqref="X30:X36">
    <cfRule type="cellIs" dxfId="5152" priority="520" operator="between">
      <formula>1</formula>
      <formula>10000000000</formula>
    </cfRule>
    <cfRule type="containsBlanks" dxfId="5151" priority="521">
      <formula>LEN(TRIM(X30))=0</formula>
    </cfRule>
    <cfRule type="cellIs" dxfId="5150" priority="522" operator="between">
      <formula>0</formula>
      <formula>0</formula>
    </cfRule>
  </conditionalFormatting>
  <conditionalFormatting sqref="X30:X36">
    <cfRule type="containsText" dxfId="5149" priority="518" operator="containsText" text="2 match">
      <formula>NOT(ISERROR(SEARCH("2 match",X30)))</formula>
    </cfRule>
    <cfRule type="containsText" dxfId="5148" priority="519" operator="containsText" text="1 facultative">
      <formula>NOT(ISERROR(SEARCH("1 facultative",X30)))</formula>
    </cfRule>
  </conditionalFormatting>
  <conditionalFormatting sqref="X51:X55">
    <cfRule type="cellIs" dxfId="5147" priority="515" operator="between">
      <formula>1</formula>
      <formula>10000000000</formula>
    </cfRule>
    <cfRule type="containsBlanks" dxfId="5146" priority="516">
      <formula>LEN(TRIM(X51))=0</formula>
    </cfRule>
    <cfRule type="cellIs" dxfId="5145" priority="517" operator="between">
      <formula>0</formula>
      <formula>0</formula>
    </cfRule>
  </conditionalFormatting>
  <conditionalFormatting sqref="X51:X55">
    <cfRule type="containsText" dxfId="5144" priority="513" operator="containsText" text="2 match">
      <formula>NOT(ISERROR(SEARCH("2 match",X51)))</formula>
    </cfRule>
    <cfRule type="containsText" dxfId="5143" priority="514" operator="containsText" text="1 facultative">
      <formula>NOT(ISERROR(SEARCH("1 facultative",X51)))</formula>
    </cfRule>
  </conditionalFormatting>
  <conditionalFormatting sqref="L10:M17 L28:M28">
    <cfRule type="cellIs" dxfId="5142" priority="512" operator="equal">
      <formula>1</formula>
    </cfRule>
  </conditionalFormatting>
  <conditionalFormatting sqref="L10:M17 L28:M28">
    <cfRule type="cellIs" dxfId="5141" priority="511" operator="equal">
      <formula>1</formula>
    </cfRule>
  </conditionalFormatting>
  <conditionalFormatting sqref="L9:M17 L28:M28">
    <cfRule type="cellIs" dxfId="5140" priority="510" operator="equal">
      <formula>1</formula>
    </cfRule>
  </conditionalFormatting>
  <conditionalFormatting sqref="L9:M17 L28:M28">
    <cfRule type="cellIs" dxfId="5139" priority="509" operator="equal">
      <formula>1</formula>
    </cfRule>
  </conditionalFormatting>
  <conditionalFormatting sqref="L9:M17 L28:M28">
    <cfRule type="cellIs" dxfId="5138" priority="508" operator="equal">
      <formula>1</formula>
    </cfRule>
  </conditionalFormatting>
  <conditionalFormatting sqref="L9:M17 L28:M28">
    <cfRule type="cellIs" dxfId="5137" priority="507" operator="equal">
      <formula>1</formula>
    </cfRule>
  </conditionalFormatting>
  <conditionalFormatting sqref="L9:M17 L28:M28">
    <cfRule type="containsText" dxfId="5136" priority="506" operator="containsText" text="3">
      <formula>NOT(ISERROR(SEARCH("3",L9)))</formula>
    </cfRule>
  </conditionalFormatting>
  <conditionalFormatting sqref="L9:M17 L28:M28">
    <cfRule type="containsText" dxfId="5135" priority="504" operator="containsText" text="2 match">
      <formula>NOT(ISERROR(SEARCH("2 match",L9)))</formula>
    </cfRule>
    <cfRule type="containsText" dxfId="5134" priority="505" operator="containsText" text="1 facultative">
      <formula>NOT(ISERROR(SEARCH("1 facultative",L9)))</formula>
    </cfRule>
  </conditionalFormatting>
  <conditionalFormatting sqref="L10:M17 L28:M28">
    <cfRule type="cellIs" dxfId="5133" priority="503" operator="equal">
      <formula>1</formula>
    </cfRule>
  </conditionalFormatting>
  <conditionalFormatting sqref="L10:M17 L28:M28">
    <cfRule type="cellIs" dxfId="5132" priority="502" operator="equal">
      <formula>1</formula>
    </cfRule>
  </conditionalFormatting>
  <conditionalFormatting sqref="L9:M17 L28:M28">
    <cfRule type="containsText" dxfId="5131" priority="497" operator="containsText" text="3">
      <formula>NOT(ISERROR(SEARCH("3",L9)))</formula>
    </cfRule>
  </conditionalFormatting>
  <conditionalFormatting sqref="L9:M14">
    <cfRule type="cellIs" dxfId="5130" priority="496" operator="equal">
      <formula>1</formula>
    </cfRule>
  </conditionalFormatting>
  <conditionalFormatting sqref="L9:M14">
    <cfRule type="cellIs" dxfId="5129" priority="495" operator="equal">
      <formula>1</formula>
    </cfRule>
  </conditionalFormatting>
  <conditionalFormatting sqref="L9:M17 L28:M28">
    <cfRule type="cellIs" dxfId="5128" priority="494" operator="equal">
      <formula>1</formula>
    </cfRule>
  </conditionalFormatting>
  <conditionalFormatting sqref="L9:M17 L28:M28">
    <cfRule type="cellIs" dxfId="5127" priority="493" operator="equal">
      <formula>1</formula>
    </cfRule>
  </conditionalFormatting>
  <conditionalFormatting sqref="L9:M17 L28:M28">
    <cfRule type="containsText" dxfId="5126" priority="490" operator="containsText" text="3">
      <formula>NOT(ISERROR(SEARCH("3",L9)))</formula>
    </cfRule>
  </conditionalFormatting>
  <conditionalFormatting sqref="L9:M17 L28:M28">
    <cfRule type="containsText" dxfId="5125" priority="488" operator="containsText" text="2 match">
      <formula>NOT(ISERROR(SEARCH("2 match",L9)))</formula>
    </cfRule>
    <cfRule type="containsText" dxfId="5124" priority="489" operator="containsText" text="1 facultative">
      <formula>NOT(ISERROR(SEARCH("1 facultative",L9)))</formula>
    </cfRule>
  </conditionalFormatting>
  <conditionalFormatting sqref="L9:M14">
    <cfRule type="cellIs" dxfId="5123" priority="487" operator="equal">
      <formula>1</formula>
    </cfRule>
  </conditionalFormatting>
  <conditionalFormatting sqref="L9:M14">
    <cfRule type="cellIs" dxfId="5122" priority="486" operator="equal">
      <formula>1</formula>
    </cfRule>
  </conditionalFormatting>
  <conditionalFormatting sqref="L9:M17 L28:M28">
    <cfRule type="cellIs" dxfId="5121" priority="485" operator="equal">
      <formula>1</formula>
    </cfRule>
  </conditionalFormatting>
  <conditionalFormatting sqref="L9:M17 L28:M28">
    <cfRule type="cellIs" dxfId="5120" priority="484" operator="equal">
      <formula>1</formula>
    </cfRule>
  </conditionalFormatting>
  <conditionalFormatting sqref="L9:M17 L28:M28">
    <cfRule type="cellIs" dxfId="5119" priority="483" operator="equal">
      <formula>1</formula>
    </cfRule>
  </conditionalFormatting>
  <conditionalFormatting sqref="L9:M17 L28:M28">
    <cfRule type="cellIs" dxfId="5118" priority="482" operator="equal">
      <formula>1</formula>
    </cfRule>
  </conditionalFormatting>
  <conditionalFormatting sqref="L9:M17 L28:M28">
    <cfRule type="containsText" dxfId="5117" priority="481" operator="containsText" text="3">
      <formula>NOT(ISERROR(SEARCH("3",L9)))</formula>
    </cfRule>
  </conditionalFormatting>
  <conditionalFormatting sqref="L9:M14">
    <cfRule type="cellIs" dxfId="5116" priority="480" operator="equal">
      <formula>1</formula>
    </cfRule>
  </conditionalFormatting>
  <conditionalFormatting sqref="L9:M14">
    <cfRule type="cellIs" dxfId="5115" priority="479" operator="equal">
      <formula>1</formula>
    </cfRule>
  </conditionalFormatting>
  <conditionalFormatting sqref="L9:M17 L28:M28">
    <cfRule type="cellIs" dxfId="5114" priority="478" operator="equal">
      <formula>1</formula>
    </cfRule>
  </conditionalFormatting>
  <conditionalFormatting sqref="L9:M17 L28:M28">
    <cfRule type="cellIs" dxfId="5113" priority="477" operator="equal">
      <formula>1</formula>
    </cfRule>
  </conditionalFormatting>
  <conditionalFormatting sqref="L9:M17 L28:M28">
    <cfRule type="cellIs" dxfId="5112" priority="476" operator="equal">
      <formula>1</formula>
    </cfRule>
  </conditionalFormatting>
  <conditionalFormatting sqref="L9:M17 L28:M28">
    <cfRule type="cellIs" dxfId="5111" priority="475" operator="equal">
      <formula>1</formula>
    </cfRule>
  </conditionalFormatting>
  <conditionalFormatting sqref="L9:M17 L28:M28">
    <cfRule type="containsText" dxfId="5110" priority="474" operator="containsText" text="3">
      <formula>NOT(ISERROR(SEARCH("3",L9)))</formula>
    </cfRule>
  </conditionalFormatting>
  <conditionalFormatting sqref="L9:M17 L28:M28">
    <cfRule type="containsText" dxfId="5109" priority="472" operator="containsText" text="2 match">
      <formula>NOT(ISERROR(SEARCH("2 match",L9)))</formula>
    </cfRule>
    <cfRule type="containsText" dxfId="5108" priority="473" operator="containsText" text="1 facultative">
      <formula>NOT(ISERROR(SEARCH("1 facultative",L9)))</formula>
    </cfRule>
  </conditionalFormatting>
  <conditionalFormatting sqref="L9:M14">
    <cfRule type="cellIs" dxfId="5107" priority="471" operator="equal">
      <formula>1</formula>
    </cfRule>
  </conditionalFormatting>
  <conditionalFormatting sqref="L9:M14">
    <cfRule type="cellIs" dxfId="5106" priority="470" operator="equal">
      <formula>1</formula>
    </cfRule>
  </conditionalFormatting>
  <conditionalFormatting sqref="L9:M17 L28:M28">
    <cfRule type="cellIs" dxfId="5105" priority="469" operator="equal">
      <formula>1</formula>
    </cfRule>
  </conditionalFormatting>
  <conditionalFormatting sqref="L9:M17 L28:M28">
    <cfRule type="cellIs" dxfId="5104" priority="468" operator="equal">
      <formula>1</formula>
    </cfRule>
  </conditionalFormatting>
  <conditionalFormatting sqref="L9:M17 L28:M28">
    <cfRule type="containsText" dxfId="5103" priority="465" operator="containsText" text="3">
      <formula>NOT(ISERROR(SEARCH("3",L9)))</formula>
    </cfRule>
  </conditionalFormatting>
  <conditionalFormatting sqref="L51:M55">
    <cfRule type="containsText" dxfId="5102" priority="456" operator="containsText" text="2 match">
      <formula>NOT(ISERROR(SEARCH("2 match",L51)))</formula>
    </cfRule>
    <cfRule type="containsText" dxfId="5101" priority="457" operator="containsText" text="1 facultative">
      <formula>NOT(ISERROR(SEARCH("1 facultative",L51)))</formula>
    </cfRule>
  </conditionalFormatting>
  <conditionalFormatting sqref="L51:M55">
    <cfRule type="cellIs" dxfId="5100" priority="453" operator="equal">
      <formula>1</formula>
    </cfRule>
  </conditionalFormatting>
  <conditionalFormatting sqref="L51:M55">
    <cfRule type="cellIs" dxfId="5099" priority="452" operator="equal">
      <formula>1</formula>
    </cfRule>
  </conditionalFormatting>
  <conditionalFormatting sqref="N18:P18">
    <cfRule type="cellIs" dxfId="5098" priority="86" operator="equal">
      <formula>1</formula>
    </cfRule>
  </conditionalFormatting>
  <conditionalFormatting sqref="N18:P18">
    <cfRule type="cellIs" dxfId="5097" priority="85" operator="equal">
      <formula>1</formula>
    </cfRule>
  </conditionalFormatting>
  <conditionalFormatting sqref="N24:P27">
    <cfRule type="cellIs" dxfId="5096" priority="355" operator="equal">
      <formula>1</formula>
    </cfRule>
  </conditionalFormatting>
  <conditionalFormatting sqref="N24:P27">
    <cfRule type="cellIs" dxfId="5095" priority="354" operator="equal">
      <formula>1</formula>
    </cfRule>
  </conditionalFormatting>
  <conditionalFormatting sqref="N24:P27">
    <cfRule type="containsText" dxfId="5094" priority="351" operator="containsText" text="3">
      <formula>NOT(ISERROR(SEARCH("3",N24)))</formula>
    </cfRule>
  </conditionalFormatting>
  <conditionalFormatting sqref="D24:E27 N24:P27 T24:V27 G24:G27">
    <cfRule type="containsText" dxfId="5093" priority="349" operator="containsText" text="2 match">
      <formula>NOT(ISERROR(SEARCH("2 match",D24)))</formula>
    </cfRule>
    <cfRule type="containsText" dxfId="5092" priority="350" operator="containsText" text="1 facultative">
      <formula>NOT(ISERROR(SEARCH("1 facultative",D24)))</formula>
    </cfRule>
  </conditionalFormatting>
  <conditionalFormatting sqref="N18:P18">
    <cfRule type="cellIs" dxfId="5091" priority="79" operator="equal">
      <formula>1</formula>
    </cfRule>
  </conditionalFormatting>
  <conditionalFormatting sqref="N18:P18">
    <cfRule type="cellIs" dxfId="5090" priority="78" operator="equal">
      <formula>1</formula>
    </cfRule>
  </conditionalFormatting>
  <conditionalFormatting sqref="N24:P27">
    <cfRule type="cellIs" dxfId="5089" priority="341" operator="equal">
      <formula>1</formula>
    </cfRule>
  </conditionalFormatting>
  <conditionalFormatting sqref="N18:P18">
    <cfRule type="cellIs" dxfId="5088" priority="72" operator="equal">
      <formula>1</formula>
    </cfRule>
  </conditionalFormatting>
  <conditionalFormatting sqref="N18:P18">
    <cfRule type="cellIs" dxfId="5087" priority="71" operator="equal">
      <formula>1</formula>
    </cfRule>
  </conditionalFormatting>
  <conditionalFormatting sqref="N24:P27">
    <cfRule type="cellIs" dxfId="5086" priority="340" operator="equal">
      <formula>1</formula>
    </cfRule>
  </conditionalFormatting>
  <conditionalFormatting sqref="N24:P27">
    <cfRule type="containsText" dxfId="5085" priority="337" operator="containsText" text="3">
      <formula>NOT(ISERROR(SEARCH("3",N24)))</formula>
    </cfRule>
  </conditionalFormatting>
  <conditionalFormatting sqref="K24:K27">
    <cfRule type="containsText" dxfId="5084" priority="332" operator="containsText" text="2 match">
      <formula>NOT(ISERROR(SEARCH("2 match",K24)))</formula>
    </cfRule>
    <cfRule type="containsText" dxfId="5083" priority="333" operator="containsText" text="1 facultative">
      <formula>NOT(ISERROR(SEARCH("1 facultative",K24)))</formula>
    </cfRule>
  </conditionalFormatting>
  <conditionalFormatting sqref="L24:M27">
    <cfRule type="cellIs" dxfId="5082" priority="326" operator="equal">
      <formula>1</formula>
    </cfRule>
  </conditionalFormatting>
  <conditionalFormatting sqref="L24:M27">
    <cfRule type="cellIs" dxfId="5081" priority="325" operator="equal">
      <formula>1</formula>
    </cfRule>
  </conditionalFormatting>
  <conditionalFormatting sqref="K24:K27">
    <cfRule type="containsText" dxfId="5080" priority="334" operator="containsText" text="3">
      <formula>NOT(ISERROR(SEARCH("3",K24)))</formula>
    </cfRule>
  </conditionalFormatting>
  <conditionalFormatting sqref="K24:K27">
    <cfRule type="cellIs" dxfId="5079" priority="331" operator="equal">
      <formula>1</formula>
    </cfRule>
  </conditionalFormatting>
  <conditionalFormatting sqref="K24:K27">
    <cfRule type="cellIs" dxfId="5078" priority="330" operator="equal">
      <formula>1</formula>
    </cfRule>
  </conditionalFormatting>
  <conditionalFormatting sqref="K24:K27">
    <cfRule type="cellIs" dxfId="5077" priority="329" operator="equal">
      <formula>1</formula>
    </cfRule>
  </conditionalFormatting>
  <conditionalFormatting sqref="K24:K27">
    <cfRule type="cellIs" dxfId="5076" priority="328" operator="equal">
      <formula>1</formula>
    </cfRule>
  </conditionalFormatting>
  <conditionalFormatting sqref="K24:K27">
    <cfRule type="containsText" dxfId="5075" priority="327" operator="containsText" text="3">
      <formula>NOT(ISERROR(SEARCH("3",K24)))</formula>
    </cfRule>
  </conditionalFormatting>
  <conditionalFormatting sqref="L24:M27">
    <cfRule type="cellIs" dxfId="5074" priority="324" operator="equal">
      <formula>1</formula>
    </cfRule>
  </conditionalFormatting>
  <conditionalFormatting sqref="L24:M27">
    <cfRule type="cellIs" dxfId="5073" priority="323" operator="equal">
      <formula>1</formula>
    </cfRule>
  </conditionalFormatting>
  <conditionalFormatting sqref="L24:M27">
    <cfRule type="cellIs" dxfId="5072" priority="322" operator="equal">
      <formula>1</formula>
    </cfRule>
  </conditionalFormatting>
  <conditionalFormatting sqref="L24:M27">
    <cfRule type="cellIs" dxfId="5071" priority="321" operator="equal">
      <formula>1</formula>
    </cfRule>
  </conditionalFormatting>
  <conditionalFormatting sqref="L24:M27">
    <cfRule type="containsText" dxfId="5070" priority="320" operator="containsText" text="3">
      <formula>NOT(ISERROR(SEARCH("3",L24)))</formula>
    </cfRule>
  </conditionalFormatting>
  <conditionalFormatting sqref="L24:M27">
    <cfRule type="containsText" dxfId="5069" priority="318" operator="containsText" text="2 match">
      <formula>NOT(ISERROR(SEARCH("2 match",L24)))</formula>
    </cfRule>
    <cfRule type="containsText" dxfId="5068" priority="319" operator="containsText" text="1 facultative">
      <formula>NOT(ISERROR(SEARCH("1 facultative",L24)))</formula>
    </cfRule>
  </conditionalFormatting>
  <conditionalFormatting sqref="L24:M27">
    <cfRule type="cellIs" dxfId="5067" priority="316" operator="equal">
      <formula>1</formula>
    </cfRule>
  </conditionalFormatting>
  <conditionalFormatting sqref="L24:M27">
    <cfRule type="cellIs" dxfId="5066" priority="315" operator="equal">
      <formula>1</formula>
    </cfRule>
  </conditionalFormatting>
  <conditionalFormatting sqref="L24:M27">
    <cfRule type="cellIs" dxfId="5065" priority="314" operator="equal">
      <formula>1</formula>
    </cfRule>
  </conditionalFormatting>
  <conditionalFormatting sqref="L24:M27">
    <cfRule type="cellIs" dxfId="5064" priority="313" operator="equal">
      <formula>1</formula>
    </cfRule>
  </conditionalFormatting>
  <conditionalFormatting sqref="L24:M27">
    <cfRule type="cellIs" dxfId="5063" priority="312" operator="equal">
      <formula>1</formula>
    </cfRule>
  </conditionalFormatting>
  <conditionalFormatting sqref="L24:M27">
    <cfRule type="containsText" dxfId="5062" priority="311" operator="containsText" text="3">
      <formula>NOT(ISERROR(SEARCH("3",L24)))</formula>
    </cfRule>
  </conditionalFormatting>
  <conditionalFormatting sqref="I24:J27">
    <cfRule type="cellIs" dxfId="5061" priority="298" operator="equal">
      <formula>1</formula>
    </cfRule>
  </conditionalFormatting>
  <conditionalFormatting sqref="H24:J27">
    <cfRule type="cellIs" dxfId="5060" priority="296" operator="equal">
      <formula>1</formula>
    </cfRule>
  </conditionalFormatting>
  <conditionalFormatting sqref="I24:J27">
    <cfRule type="cellIs" dxfId="5059" priority="293" operator="equal">
      <formula>1</formula>
    </cfRule>
  </conditionalFormatting>
  <conditionalFormatting sqref="I24:J27">
    <cfRule type="cellIs" dxfId="5058" priority="297" operator="equal">
      <formula>1</formula>
    </cfRule>
  </conditionalFormatting>
  <conditionalFormatting sqref="H24:J27">
    <cfRule type="cellIs" dxfId="5057" priority="295" operator="equal">
      <formula>1</formula>
    </cfRule>
  </conditionalFormatting>
  <conditionalFormatting sqref="I24:J27">
    <cfRule type="cellIs" dxfId="5056" priority="310" operator="equal">
      <formula>1</formula>
    </cfRule>
  </conditionalFormatting>
  <conditionalFormatting sqref="I24:J27">
    <cfRule type="cellIs" dxfId="5055" priority="309" operator="equal">
      <formula>1</formula>
    </cfRule>
  </conditionalFormatting>
  <conditionalFormatting sqref="H24:J27">
    <cfRule type="cellIs" dxfId="5054" priority="308" operator="equal">
      <formula>1</formula>
    </cfRule>
  </conditionalFormatting>
  <conditionalFormatting sqref="H24:J27">
    <cfRule type="cellIs" dxfId="5053" priority="307" operator="equal">
      <formula>1</formula>
    </cfRule>
  </conditionalFormatting>
  <conditionalFormatting sqref="H24:J27">
    <cfRule type="containsText" dxfId="5052" priority="306" operator="containsText" text="3">
      <formula>NOT(ISERROR(SEARCH("3",H24)))</formula>
    </cfRule>
  </conditionalFormatting>
  <conditionalFormatting sqref="H24:J27">
    <cfRule type="containsText" dxfId="5051" priority="304" operator="containsText" text="2 match">
      <formula>NOT(ISERROR(SEARCH("2 match",H24)))</formula>
    </cfRule>
    <cfRule type="containsText" dxfId="5050" priority="305" operator="containsText" text="1 facultative">
      <formula>NOT(ISERROR(SEARCH("1 facultative",H24)))</formula>
    </cfRule>
  </conditionalFormatting>
  <conditionalFormatting sqref="I24:J27">
    <cfRule type="cellIs" dxfId="5049" priority="303" operator="equal">
      <formula>1</formula>
    </cfRule>
  </conditionalFormatting>
  <conditionalFormatting sqref="I24:J27">
    <cfRule type="cellIs" dxfId="5048" priority="302" operator="equal">
      <formula>1</formula>
    </cfRule>
  </conditionalFormatting>
  <conditionalFormatting sqref="H24:J27">
    <cfRule type="cellIs" dxfId="5047" priority="301" operator="equal">
      <formula>1</formula>
    </cfRule>
  </conditionalFormatting>
  <conditionalFormatting sqref="H24:J27">
    <cfRule type="cellIs" dxfId="5046" priority="300" operator="equal">
      <formula>1</formula>
    </cfRule>
  </conditionalFormatting>
  <conditionalFormatting sqref="H24:J27">
    <cfRule type="containsText" dxfId="5045" priority="299" operator="containsText" text="3">
      <formula>NOT(ISERROR(SEARCH("3",H24)))</formula>
    </cfRule>
  </conditionalFormatting>
  <conditionalFormatting sqref="H24:J27">
    <cfRule type="containsText" dxfId="5044" priority="294" operator="containsText" text="3">
      <formula>NOT(ISERROR(SEARCH("3",H24)))</formula>
    </cfRule>
  </conditionalFormatting>
  <conditionalFormatting sqref="H24:J27">
    <cfRule type="containsText" dxfId="5043" priority="291" operator="containsText" text="Néant">
      <formula>NOT(ISERROR(SEARCH("Néant",H24)))</formula>
    </cfRule>
  </conditionalFormatting>
  <conditionalFormatting sqref="I24:J27">
    <cfRule type="cellIs" dxfId="5042" priority="286" operator="equal">
      <formula>1</formula>
    </cfRule>
  </conditionalFormatting>
  <conditionalFormatting sqref="I24:J27">
    <cfRule type="cellIs" dxfId="5041" priority="285" operator="equal">
      <formula>1</formula>
    </cfRule>
  </conditionalFormatting>
  <conditionalFormatting sqref="I24:J27">
    <cfRule type="cellIs" dxfId="5040" priority="288" operator="equal">
      <formula>1</formula>
    </cfRule>
  </conditionalFormatting>
  <conditionalFormatting sqref="I24:J27">
    <cfRule type="cellIs" dxfId="5039" priority="287" operator="equal">
      <formula>1</formula>
    </cfRule>
  </conditionalFormatting>
  <conditionalFormatting sqref="R24:S27">
    <cfRule type="containsText" dxfId="5038" priority="281" operator="containsText" text="3">
      <formula>NOT(ISERROR(SEARCH("3",R24)))</formula>
    </cfRule>
  </conditionalFormatting>
  <conditionalFormatting sqref="R24:S27">
    <cfRule type="containsText" dxfId="5037" priority="279" operator="containsText" text="2 match">
      <formula>NOT(ISERROR(SEARCH("2 match",R24)))</formula>
    </cfRule>
    <cfRule type="containsText" dxfId="5036" priority="280" operator="containsText" text="1 facultative">
      <formula>NOT(ISERROR(SEARCH("1 facultative",R24)))</formula>
    </cfRule>
  </conditionalFormatting>
  <conditionalFormatting sqref="Q24:Q27">
    <cfRule type="cellIs" dxfId="5035" priority="278" operator="equal">
      <formula>1</formula>
    </cfRule>
  </conditionalFormatting>
  <conditionalFormatting sqref="Q24:Q27">
    <cfRule type="cellIs" dxfId="5034" priority="275" operator="equal">
      <formula>1</formula>
    </cfRule>
  </conditionalFormatting>
  <conditionalFormatting sqref="Q24:Q27">
    <cfRule type="cellIs" dxfId="5033" priority="277" operator="equal">
      <formula>1</formula>
    </cfRule>
  </conditionalFormatting>
  <conditionalFormatting sqref="Q24:Q27">
    <cfRule type="cellIs" dxfId="5032" priority="276" operator="equal">
      <formula>1</formula>
    </cfRule>
  </conditionalFormatting>
  <conditionalFormatting sqref="Q24:Q27">
    <cfRule type="cellIs" dxfId="5031" priority="274" operator="equal">
      <formula>1</formula>
    </cfRule>
  </conditionalFormatting>
  <conditionalFormatting sqref="Q24:Q27">
    <cfRule type="containsText" dxfId="5030" priority="273" operator="containsText" text="3">
      <formula>NOT(ISERROR(SEARCH("3",Q24)))</formula>
    </cfRule>
  </conditionalFormatting>
  <conditionalFormatting sqref="Q24:Q27">
    <cfRule type="containsText" dxfId="5029" priority="271" operator="containsText" text="2 match">
      <formula>NOT(ISERROR(SEARCH("2 match",Q24)))</formula>
    </cfRule>
    <cfRule type="containsText" dxfId="5028" priority="272" operator="containsText" text="1 facultative">
      <formula>NOT(ISERROR(SEARCH("1 facultative",Q24)))</formula>
    </cfRule>
  </conditionalFormatting>
  <conditionalFormatting sqref="N19:P23">
    <cfRule type="cellIs" dxfId="5027" priority="88" operator="equal">
      <formula>1</formula>
    </cfRule>
  </conditionalFormatting>
  <conditionalFormatting sqref="N19:P23">
    <cfRule type="cellIs" dxfId="5026" priority="87" operator="equal">
      <formula>1</formula>
    </cfRule>
  </conditionalFormatting>
  <conditionalFormatting sqref="N18:P23">
    <cfRule type="containsText" dxfId="5025" priority="84" operator="containsText" text="3">
      <formula>NOT(ISERROR(SEARCH("3",N18)))</formula>
    </cfRule>
  </conditionalFormatting>
  <conditionalFormatting sqref="D18:E23 N18:P23 T18:V23 G18:G23">
    <cfRule type="containsText" dxfId="5024" priority="82" operator="containsText" text="2 match">
      <formula>NOT(ISERROR(SEARCH("2 match",D18)))</formula>
    </cfRule>
    <cfRule type="containsText" dxfId="5023" priority="83" operator="containsText" text="1 facultative">
      <formula>NOT(ISERROR(SEARCH("1 facultative",D18)))</formula>
    </cfRule>
  </conditionalFormatting>
  <conditionalFormatting sqref="N19:P23">
    <cfRule type="cellIs" dxfId="5022" priority="81" operator="equal">
      <formula>1</formula>
    </cfRule>
  </conditionalFormatting>
  <conditionalFormatting sqref="N19:P23">
    <cfRule type="cellIs" dxfId="5021" priority="80" operator="equal">
      <formula>1</formula>
    </cfRule>
  </conditionalFormatting>
  <conditionalFormatting sqref="N18:P23">
    <cfRule type="containsText" dxfId="5020" priority="77" operator="containsText" text="3">
      <formula>NOT(ISERROR(SEARCH("3",N18)))</formula>
    </cfRule>
  </conditionalFormatting>
  <conditionalFormatting sqref="N18:P23">
    <cfRule type="cellIs" dxfId="5019" priority="74" operator="equal">
      <formula>1</formula>
    </cfRule>
  </conditionalFormatting>
  <conditionalFormatting sqref="N19:P23">
    <cfRule type="cellIs" dxfId="5018" priority="76" operator="equal">
      <formula>1</formula>
    </cfRule>
  </conditionalFormatting>
  <conditionalFormatting sqref="N19:P23">
    <cfRule type="cellIs" dxfId="5017" priority="75" operator="equal">
      <formula>1</formula>
    </cfRule>
  </conditionalFormatting>
  <conditionalFormatting sqref="N18:P23">
    <cfRule type="cellIs" dxfId="5016" priority="73" operator="equal">
      <formula>1</formula>
    </cfRule>
  </conditionalFormatting>
  <conditionalFormatting sqref="N18:P23">
    <cfRule type="containsText" dxfId="5015" priority="70" operator="containsText" text="3">
      <formula>NOT(ISERROR(SEARCH("3",N18)))</formula>
    </cfRule>
  </conditionalFormatting>
  <conditionalFormatting sqref="K18:K23">
    <cfRule type="containsText" dxfId="5014" priority="65" operator="containsText" text="2 match">
      <formula>NOT(ISERROR(SEARCH("2 match",K18)))</formula>
    </cfRule>
    <cfRule type="containsText" dxfId="5013" priority="66" operator="containsText" text="1 facultative">
      <formula>NOT(ISERROR(SEARCH("1 facultative",K18)))</formula>
    </cfRule>
  </conditionalFormatting>
  <conditionalFormatting sqref="L18:M23">
    <cfRule type="cellIs" dxfId="5012" priority="59" operator="equal">
      <formula>1</formula>
    </cfRule>
  </conditionalFormatting>
  <conditionalFormatting sqref="L18:M23">
    <cfRule type="cellIs" dxfId="5011" priority="58" operator="equal">
      <formula>1</formula>
    </cfRule>
  </conditionalFormatting>
  <conditionalFormatting sqref="K18:K23">
    <cfRule type="cellIs" dxfId="5010" priority="69" operator="equal">
      <formula>1</formula>
    </cfRule>
  </conditionalFormatting>
  <conditionalFormatting sqref="K18:K23">
    <cfRule type="cellIs" dxfId="5009" priority="68" operator="equal">
      <formula>1</formula>
    </cfRule>
  </conditionalFormatting>
  <conditionalFormatting sqref="K18:K23">
    <cfRule type="containsText" dxfId="5008" priority="67" operator="containsText" text="3">
      <formula>NOT(ISERROR(SEARCH("3",K18)))</formula>
    </cfRule>
  </conditionalFormatting>
  <conditionalFormatting sqref="L18:M23">
    <cfRule type="containsText" dxfId="5007" priority="53" operator="containsText" text="3">
      <formula>NOT(ISERROR(SEARCH("3",L18)))</formula>
    </cfRule>
  </conditionalFormatting>
  <conditionalFormatting sqref="L18:M23">
    <cfRule type="containsText" dxfId="5006" priority="51" operator="containsText" text="2 match">
      <formula>NOT(ISERROR(SEARCH("2 match",L18)))</formula>
    </cfRule>
    <cfRule type="containsText" dxfId="5005" priority="52" operator="containsText" text="1 facultative">
      <formula>NOT(ISERROR(SEARCH("1 facultative",L18)))</formula>
    </cfRule>
  </conditionalFormatting>
  <conditionalFormatting sqref="L18:M23">
    <cfRule type="cellIs" dxfId="5004" priority="50" operator="equal">
      <formula>1</formula>
    </cfRule>
  </conditionalFormatting>
  <conditionalFormatting sqref="L18:M23">
    <cfRule type="cellIs" dxfId="5003" priority="49" operator="equal">
      <formula>1</formula>
    </cfRule>
  </conditionalFormatting>
  <conditionalFormatting sqref="L18:M23">
    <cfRule type="cellIs" dxfId="5002" priority="48" operator="equal">
      <formula>1</formula>
    </cfRule>
  </conditionalFormatting>
  <conditionalFormatting sqref="L18:M23">
    <cfRule type="cellIs" dxfId="5001" priority="47" operator="equal">
      <formula>1</formula>
    </cfRule>
  </conditionalFormatting>
  <conditionalFormatting sqref="L18:M23">
    <cfRule type="cellIs" dxfId="5000" priority="46" operator="equal">
      <formula>1</formula>
    </cfRule>
  </conditionalFormatting>
  <conditionalFormatting sqref="L18:M23">
    <cfRule type="cellIs" dxfId="4999" priority="45" operator="equal">
      <formula>1</formula>
    </cfRule>
  </conditionalFormatting>
  <conditionalFormatting sqref="L18:M23">
    <cfRule type="containsText" dxfId="4998" priority="44" operator="containsText" text="3">
      <formula>NOT(ISERROR(SEARCH("3",L18)))</formula>
    </cfRule>
  </conditionalFormatting>
  <conditionalFormatting sqref="I19:J23 J18">
    <cfRule type="cellIs" dxfId="4997" priority="31" operator="equal">
      <formula>1</formula>
    </cfRule>
  </conditionalFormatting>
  <conditionalFormatting sqref="I18:J23">
    <cfRule type="cellIs" dxfId="4996" priority="26" operator="equal">
      <formula>1</formula>
    </cfRule>
  </conditionalFormatting>
  <conditionalFormatting sqref="I19:J23 J18">
    <cfRule type="cellIs" dxfId="4995" priority="30" operator="equal">
      <formula>1</formula>
    </cfRule>
  </conditionalFormatting>
  <conditionalFormatting sqref="H18:J23">
    <cfRule type="cellIs" dxfId="4994" priority="41" operator="equal">
      <formula>1</formula>
    </cfRule>
  </conditionalFormatting>
  <conditionalFormatting sqref="H18:J23">
    <cfRule type="cellIs" dxfId="4993" priority="40" operator="equal">
      <formula>1</formula>
    </cfRule>
  </conditionalFormatting>
  <conditionalFormatting sqref="H18:J23">
    <cfRule type="containsText" dxfId="4992" priority="39" operator="containsText" text="3">
      <formula>NOT(ISERROR(SEARCH("3",H18)))</formula>
    </cfRule>
  </conditionalFormatting>
  <conditionalFormatting sqref="H18:J23">
    <cfRule type="containsText" dxfId="4991" priority="37" operator="containsText" text="2 match">
      <formula>NOT(ISERROR(SEARCH("2 match",H18)))</formula>
    </cfRule>
    <cfRule type="containsText" dxfId="4990" priority="38" operator="containsText" text="1 facultative">
      <formula>NOT(ISERROR(SEARCH("1 facultative",H18)))</formula>
    </cfRule>
  </conditionalFormatting>
  <conditionalFormatting sqref="I19:J23 J18">
    <cfRule type="cellIs" dxfId="4989" priority="36" operator="equal">
      <formula>1</formula>
    </cfRule>
  </conditionalFormatting>
  <conditionalFormatting sqref="I19:J23 J18">
    <cfRule type="cellIs" dxfId="4988" priority="35" operator="equal">
      <formula>1</formula>
    </cfRule>
  </conditionalFormatting>
  <conditionalFormatting sqref="H18:J23">
    <cfRule type="cellIs" dxfId="4987" priority="34" operator="equal">
      <formula>1</formula>
    </cfRule>
  </conditionalFormatting>
  <conditionalFormatting sqref="H18:J23">
    <cfRule type="cellIs" dxfId="4986" priority="33" operator="equal">
      <formula>1</formula>
    </cfRule>
  </conditionalFormatting>
  <conditionalFormatting sqref="H18:J23">
    <cfRule type="containsText" dxfId="4985" priority="32" operator="containsText" text="3">
      <formula>NOT(ISERROR(SEARCH("3",H18)))</formula>
    </cfRule>
  </conditionalFormatting>
  <conditionalFormatting sqref="H18:J23">
    <cfRule type="containsText" dxfId="4984" priority="27" operator="containsText" text="3">
      <formula>NOT(ISERROR(SEARCH("3",H18)))</formula>
    </cfRule>
  </conditionalFormatting>
  <conditionalFormatting sqref="H18:J23">
    <cfRule type="containsText" dxfId="4983" priority="24" operator="containsText" text="Néant">
      <formula>NOT(ISERROR(SEARCH("Néant",H18)))</formula>
    </cfRule>
  </conditionalFormatting>
  <conditionalFormatting sqref="R18:S23">
    <cfRule type="cellIs" dxfId="4982" priority="17" operator="equal">
      <formula>1</formula>
    </cfRule>
  </conditionalFormatting>
  <conditionalFormatting sqref="R18:S23">
    <cfRule type="cellIs" dxfId="4981" priority="16" operator="equal">
      <formula>1</formula>
    </cfRule>
  </conditionalFormatting>
  <conditionalFormatting sqref="R18:S23">
    <cfRule type="cellIs" dxfId="4980" priority="15" operator="equal">
      <formula>1</formula>
    </cfRule>
  </conditionalFormatting>
  <conditionalFormatting sqref="R18:S23">
    <cfRule type="containsText" dxfId="4979" priority="14" operator="containsText" text="3">
      <formula>NOT(ISERROR(SEARCH("3",R18)))</formula>
    </cfRule>
  </conditionalFormatting>
  <conditionalFormatting sqref="R18:S23">
    <cfRule type="containsText" dxfId="4978" priority="12" operator="containsText" text="2 match">
      <formula>NOT(ISERROR(SEARCH("2 match",R18)))</formula>
    </cfRule>
    <cfRule type="containsText" dxfId="4977" priority="13" operator="containsText" text="1 facultative">
      <formula>NOT(ISERROR(SEARCH("1 facultative",R18)))</formula>
    </cfRule>
  </conditionalFormatting>
  <conditionalFormatting sqref="Q18:Q23">
    <cfRule type="cellIs" dxfId="4976" priority="8" operator="equal">
      <formula>1</formula>
    </cfRule>
  </conditionalFormatting>
  <conditionalFormatting sqref="Q18:Q23">
    <cfRule type="cellIs" dxfId="4975" priority="7" operator="equal">
      <formula>1</formula>
    </cfRule>
  </conditionalFormatting>
  <conditionalFormatting sqref="Q18:Q23">
    <cfRule type="containsText" dxfId="4974" priority="6" operator="containsText" text="3">
      <formula>NOT(ISERROR(SEARCH("3",Q18)))</formula>
    </cfRule>
  </conditionalFormatting>
  <conditionalFormatting sqref="X44:X49">
    <cfRule type="cellIs" dxfId="4973" priority="1" operator="between">
      <formula>1</formula>
      <formula>10000000000</formula>
    </cfRule>
    <cfRule type="containsBlanks" dxfId="4972" priority="2">
      <formula>LEN(TRIM(X44))=0</formula>
    </cfRule>
    <cfRule type="cellIs" dxfId="4971" priority="3" operator="between">
      <formula>0</formula>
      <formula>0</formula>
    </cfRule>
  </conditionalFormatting>
  <dataValidations count="16">
    <dataValidation type="list" allowBlank="1" showInputMessage="1" showErrorMessage="1" sqref="Y44:Y49 Y51:Y55">
      <formula1>Initiative</formula1>
    </dataValidation>
    <dataValidation type="list" allowBlank="1" showInputMessage="1" showErrorMessage="1" sqref="G30:G36">
      <formula1>NatureRV0</formula1>
    </dataValidation>
    <dataValidation type="list" allowBlank="1" showInputMessage="1" showErrorMessage="1" sqref="G51:G55">
      <formula1>NatureRV2</formula1>
    </dataValidation>
    <dataValidation type="list" allowBlank="1" showInputMessage="1" showErrorMessage="1" sqref="W44:W49">
      <formula1>StadeRV2</formula1>
    </dataValidation>
    <dataValidation type="list" allowBlank="1" showInputMessage="1" showErrorMessage="1" sqref="H56:J56 N56:P56">
      <formula1>Appui1</formula1>
    </dataValidation>
    <dataValidation type="list" allowBlank="1" showInputMessage="1" showErrorMessage="1" sqref="E51:E55 E30:E36 E44:E49 E9:E28">
      <formula1>Catégorie1</formula1>
    </dataValidation>
    <dataValidation type="list" allowBlank="1" showInputMessage="1" showErrorMessage="1" sqref="G44:G49 G9:G28">
      <formula1>Liste</formula1>
    </dataValidation>
    <dataValidation type="list" allowBlank="1" showInputMessage="1" showErrorMessage="1" sqref="X51:X55 X30:X36 X9:X28 X44:X49">
      <formula1>R.A.S</formula1>
    </dataValidation>
    <dataValidation type="list" allowBlank="1" showInputMessage="1" showErrorMessage="1" sqref="V51:V55 V30:V36 V44:V49 V9:V28">
      <formula1>Produit</formula1>
    </dataValidation>
    <dataValidation type="list" allowBlank="1" showInputMessage="1" showErrorMessage="1" sqref="W37">
      <formula1>Stade</formula1>
    </dataValidation>
    <dataValidation type="list" allowBlank="1" showInputMessage="1" showErrorMessage="1" sqref="W51:W55">
      <formula1>Liste001</formula1>
    </dataValidation>
    <dataValidation type="list" allowBlank="1" showInputMessage="1" showErrorMessage="1" sqref="H44:P49 H30:P36 H51:P55 H9:P28">
      <formula1>Liste004</formula1>
    </dataValidation>
    <dataValidation type="list" allowBlank="1" showInputMessage="1" showErrorMessage="1" sqref="Q30:S36 Q51:S55 Q44:S49 Q9:S28">
      <formula1>Liste0001</formula1>
    </dataValidation>
    <dataValidation type="list" allowBlank="1" showInputMessage="1" showErrorMessage="1" sqref="W30:W36">
      <formula1>StadeRV1</formula1>
    </dataValidation>
    <dataValidation type="list" allowBlank="1" showInputMessage="1" showErrorMessage="1" sqref="F51:F55 F30:F36 F44:F49 F9:F28">
      <formula1>Listedates</formula1>
    </dataValidation>
    <dataValidation type="list" allowBlank="1" showInputMessage="1" showErrorMessage="1" sqref="W9:W28">
      <formula1>StadeRV002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95" operator="containsText" id="{9C075D37-F860-49E6-896C-4E18409F05A5}">
            <xm:f>NOT(ISERROR(SEARCH(3,I30)))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I30:J36</xm:sqref>
        </x14:conditionalFormatting>
        <x14:conditionalFormatting xmlns:xm="http://schemas.microsoft.com/office/excel/2006/main">
          <x14:cfRule type="containsText" priority="669" operator="containsText" id="{16C95549-8E8E-47CF-8C4D-8784DB240733}">
            <xm:f>NOT(ISERROR(SEARCH(3,I44)))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I44:J49</xm:sqref>
        </x14:conditionalFormatting>
        <x14:conditionalFormatting xmlns:xm="http://schemas.microsoft.com/office/excel/2006/main">
          <x14:cfRule type="containsText" priority="610" operator="containsText" id="{FFAA8CA6-B7E2-4636-AFAC-93D402EBDA0F}">
            <xm:f>NOT(ISERROR(SEARCH(3,I9)))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I9:J17 I28:J28</xm:sqref>
        </x14:conditionalFormatting>
        <x14:conditionalFormatting xmlns:xm="http://schemas.microsoft.com/office/excel/2006/main">
          <x14:cfRule type="containsText" priority="292" operator="containsText" id="{9CC98222-BCF5-40D2-AF36-2E21086D5B83}">
            <xm:f>NOT(ISERROR(SEARCH(3,I24)))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I24:J27</xm:sqref>
        </x14:conditionalFormatting>
        <x14:conditionalFormatting xmlns:xm="http://schemas.microsoft.com/office/excel/2006/main">
          <x14:cfRule type="containsText" priority="25" operator="containsText" id="{B6B064CB-0AC6-4319-B202-23A24460AA45}">
            <xm:f>NOT(ISERROR(SEARCH(3,I18)))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I18:J23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B2:Z62"/>
  <sheetViews>
    <sheetView showGridLines="0" tabSelected="1" topLeftCell="B4" zoomScale="75" zoomScaleNormal="75" workbookViewId="0">
      <selection activeCell="W17" sqref="W17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3"/>
    </row>
    <row r="3" spans="2:26" x14ac:dyDescent="0.35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6"/>
    </row>
    <row r="4" spans="2:26" ht="30" customHeight="1" x14ac:dyDescent="0.35">
      <c r="B4" s="4"/>
      <c r="C4" s="5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6"/>
    </row>
    <row r="5" spans="2:26" x14ac:dyDescent="0.35">
      <c r="B5" s="4"/>
      <c r="C5" s="7"/>
      <c r="D5" s="112" t="s">
        <v>0</v>
      </c>
      <c r="E5" s="113"/>
      <c r="F5" s="113"/>
      <c r="G5" s="113"/>
      <c r="H5" s="118" t="s">
        <v>1</v>
      </c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9" t="s">
        <v>2</v>
      </c>
      <c r="U5" s="122" t="s">
        <v>3</v>
      </c>
      <c r="V5" s="125" t="s">
        <v>4</v>
      </c>
      <c r="W5" s="128" t="s">
        <v>5</v>
      </c>
      <c r="X5" s="131" t="s">
        <v>6</v>
      </c>
      <c r="Y5" s="50"/>
      <c r="Z5" s="6"/>
    </row>
    <row r="6" spans="2:26" x14ac:dyDescent="0.35">
      <c r="B6" s="4"/>
      <c r="C6" s="7"/>
      <c r="D6" s="114"/>
      <c r="E6" s="115"/>
      <c r="F6" s="115"/>
      <c r="G6" s="115"/>
      <c r="H6" s="137" t="s">
        <v>7</v>
      </c>
      <c r="I6" s="138"/>
      <c r="J6" s="139"/>
      <c r="K6" s="137" t="s">
        <v>8</v>
      </c>
      <c r="L6" s="138"/>
      <c r="M6" s="139"/>
      <c r="N6" s="137" t="s">
        <v>9</v>
      </c>
      <c r="O6" s="138"/>
      <c r="P6" s="139"/>
      <c r="Q6" s="137" t="s">
        <v>10</v>
      </c>
      <c r="R6" s="138"/>
      <c r="S6" s="139"/>
      <c r="T6" s="120"/>
      <c r="U6" s="123"/>
      <c r="V6" s="126"/>
      <c r="W6" s="129"/>
      <c r="X6" s="132"/>
      <c r="Y6" s="50"/>
      <c r="Z6" s="6"/>
    </row>
    <row r="7" spans="2:26" x14ac:dyDescent="0.35">
      <c r="B7" s="4"/>
      <c r="C7" s="7"/>
      <c r="D7" s="116"/>
      <c r="E7" s="117"/>
      <c r="F7" s="117"/>
      <c r="G7" s="117"/>
      <c r="H7" s="103" t="s">
        <v>64</v>
      </c>
      <c r="I7" s="105" t="s">
        <v>12</v>
      </c>
      <c r="J7" s="106"/>
      <c r="K7" s="103" t="s">
        <v>11</v>
      </c>
      <c r="L7" s="140" t="s">
        <v>12</v>
      </c>
      <c r="M7" s="141"/>
      <c r="N7" s="103" t="s">
        <v>11</v>
      </c>
      <c r="O7" s="140" t="s">
        <v>12</v>
      </c>
      <c r="P7" s="141"/>
      <c r="Q7" s="103" t="s">
        <v>11</v>
      </c>
      <c r="R7" s="105" t="s">
        <v>12</v>
      </c>
      <c r="S7" s="106"/>
      <c r="T7" s="120"/>
      <c r="U7" s="123"/>
      <c r="V7" s="126"/>
      <c r="W7" s="129"/>
      <c r="X7" s="132"/>
      <c r="Y7" s="50"/>
      <c r="Z7" s="6"/>
    </row>
    <row r="8" spans="2:26" x14ac:dyDescent="0.35">
      <c r="B8" s="4"/>
      <c r="C8" s="142"/>
      <c r="D8" s="8" t="s">
        <v>13</v>
      </c>
      <c r="E8" s="8" t="s">
        <v>14</v>
      </c>
      <c r="F8" s="8" t="s">
        <v>45</v>
      </c>
      <c r="G8" s="9" t="s">
        <v>46</v>
      </c>
      <c r="H8" s="104"/>
      <c r="I8" s="42" t="s">
        <v>16</v>
      </c>
      <c r="J8" s="10" t="s">
        <v>17</v>
      </c>
      <c r="K8" s="104"/>
      <c r="L8" s="10" t="s">
        <v>16</v>
      </c>
      <c r="M8" s="11" t="s">
        <v>17</v>
      </c>
      <c r="N8" s="104"/>
      <c r="O8" s="11" t="s">
        <v>16</v>
      </c>
      <c r="P8" s="11" t="s">
        <v>17</v>
      </c>
      <c r="Q8" s="104"/>
      <c r="R8" s="10" t="s">
        <v>16</v>
      </c>
      <c r="S8" s="11" t="s">
        <v>17</v>
      </c>
      <c r="T8" s="121"/>
      <c r="U8" s="124"/>
      <c r="V8" s="127"/>
      <c r="W8" s="130"/>
      <c r="X8" s="133"/>
      <c r="Y8" s="50"/>
      <c r="Z8" s="6"/>
    </row>
    <row r="9" spans="2:26" x14ac:dyDescent="0.35">
      <c r="B9" s="4"/>
      <c r="C9" s="142"/>
      <c r="D9" s="12" t="s">
        <v>50</v>
      </c>
      <c r="E9" s="12" t="s">
        <v>18</v>
      </c>
      <c r="F9" s="13">
        <v>43108</v>
      </c>
      <c r="G9" s="12" t="s">
        <v>19</v>
      </c>
      <c r="H9" s="14" t="str">
        <f t="shared" ref="H9:H28" si="0">IF(AND(U9&gt;=1,U9&lt;=99999),"3",IF(AND(U9&gt;=300000),"3",""))</f>
        <v>3</v>
      </c>
      <c r="I9" s="14" t="str">
        <f>IF(AND(U9&gt;=100000,U9&lt;=299999),"3","")</f>
        <v/>
      </c>
      <c r="J9" s="14" t="str">
        <f t="shared" ref="J9:J28" si="1">IF(AND(U9&gt;=100000,U9&lt;=299999),"3","")</f>
        <v/>
      </c>
      <c r="K9" s="15"/>
      <c r="L9" s="15" t="str">
        <f t="shared" ref="L9:L28" si="2">IF(U9&gt;=300000,"3","")</f>
        <v/>
      </c>
      <c r="M9" s="15" t="str">
        <f t="shared" ref="M9:M28" si="3">IF(U9&gt;=300000,"3","")</f>
        <v/>
      </c>
      <c r="N9" s="14"/>
      <c r="O9" s="14"/>
      <c r="P9" s="14"/>
      <c r="Q9" s="15" t="str">
        <f>IF(U9&gt;=100000,"3","")</f>
        <v/>
      </c>
      <c r="R9" s="15" t="s">
        <v>81</v>
      </c>
      <c r="S9" s="15" t="str">
        <f t="shared" ref="S9:S20" si="4">IF(AND(U9&gt;=1,U9&lt;=99999),"3","")</f>
        <v>3</v>
      </c>
      <c r="T9" s="16">
        <v>8000</v>
      </c>
      <c r="U9" s="18">
        <v>5000</v>
      </c>
      <c r="V9" s="17" t="s">
        <v>20</v>
      </c>
      <c r="W9" s="18" t="s">
        <v>21</v>
      </c>
      <c r="X9" s="18" t="str">
        <f>IF(W9="Signé 100%",U9,IF(W9="Reporté","RIEN",IF(W9="Abandon","0",IF(ISBLANK(W9),"",IF(W9="En cours…","R.A.S","")))))</f>
        <v>R.A.S</v>
      </c>
      <c r="Y9" s="48"/>
      <c r="Z9" s="6"/>
    </row>
    <row r="10" spans="2:26" x14ac:dyDescent="0.35">
      <c r="B10" s="4"/>
      <c r="C10" s="142"/>
      <c r="D10" s="12" t="s">
        <v>51</v>
      </c>
      <c r="E10" s="12" t="s">
        <v>23</v>
      </c>
      <c r="F10" s="13">
        <v>43154</v>
      </c>
      <c r="G10" s="12" t="s">
        <v>24</v>
      </c>
      <c r="H10" s="14" t="str">
        <f t="shared" si="0"/>
        <v>3</v>
      </c>
      <c r="I10" s="14" t="str">
        <f t="shared" ref="I10:I28" si="5">IF(AND(U10&gt;=100000,U10&lt;=299999),"3","")</f>
        <v/>
      </c>
      <c r="J10" s="14" t="str">
        <f t="shared" si="1"/>
        <v/>
      </c>
      <c r="K10" s="15" t="s">
        <v>80</v>
      </c>
      <c r="L10" s="15" t="str">
        <f t="shared" si="2"/>
        <v/>
      </c>
      <c r="M10" s="15" t="str">
        <f t="shared" si="3"/>
        <v/>
      </c>
      <c r="N10" s="14"/>
      <c r="O10" s="14"/>
      <c r="P10" s="14"/>
      <c r="Q10" s="15" t="str">
        <f t="shared" ref="Q10:Q28" si="6">IF(U10&gt;=100000,"3","")</f>
        <v/>
      </c>
      <c r="R10" s="15" t="s">
        <v>81</v>
      </c>
      <c r="S10" s="15" t="str">
        <f t="shared" si="4"/>
        <v>3</v>
      </c>
      <c r="T10" s="16">
        <v>50000</v>
      </c>
      <c r="U10" s="18">
        <v>35000</v>
      </c>
      <c r="V10" s="17" t="s">
        <v>25</v>
      </c>
      <c r="W10" s="18" t="s">
        <v>21</v>
      </c>
      <c r="X10" s="18" t="str">
        <f t="shared" ref="X10:X28" si="7">IF(W10="Signé 100%",U10,IF(W10="Reporté","RIEN",IF(W10="Abandon","0",IF(ISBLANK(W10),"",IF(W10="En cours…","R.A.S","")))))</f>
        <v>R.A.S</v>
      </c>
      <c r="Y10" s="48"/>
      <c r="Z10" s="6"/>
    </row>
    <row r="11" spans="2:26" x14ac:dyDescent="0.35">
      <c r="B11" s="4"/>
      <c r="C11" s="142"/>
      <c r="D11" s="12" t="s">
        <v>52</v>
      </c>
      <c r="E11" s="12" t="s">
        <v>23</v>
      </c>
      <c r="F11" s="13">
        <v>43180</v>
      </c>
      <c r="G11" s="12" t="s">
        <v>19</v>
      </c>
      <c r="H11" s="14" t="str">
        <f t="shared" si="0"/>
        <v>3</v>
      </c>
      <c r="I11" s="14" t="str">
        <f t="shared" si="5"/>
        <v/>
      </c>
      <c r="J11" s="14" t="str">
        <f t="shared" si="1"/>
        <v/>
      </c>
      <c r="K11" s="15" t="s">
        <v>80</v>
      </c>
      <c r="L11" s="15" t="str">
        <f t="shared" si="2"/>
        <v/>
      </c>
      <c r="M11" s="15" t="str">
        <f t="shared" si="3"/>
        <v/>
      </c>
      <c r="N11" s="14"/>
      <c r="O11" s="14"/>
      <c r="P11" s="14"/>
      <c r="Q11" s="15" t="str">
        <f t="shared" si="6"/>
        <v/>
      </c>
      <c r="R11" s="15" t="str">
        <f t="shared" ref="R11:R28" si="8">IF(AND(U11&gt;=1,U11&lt;=99999),"3","")</f>
        <v>3</v>
      </c>
      <c r="S11" s="15" t="str">
        <f t="shared" si="4"/>
        <v>3</v>
      </c>
      <c r="T11" s="16">
        <v>20000</v>
      </c>
      <c r="U11" s="18">
        <v>20000</v>
      </c>
      <c r="V11" s="17" t="s">
        <v>20</v>
      </c>
      <c r="W11" s="18" t="str">
        <f t="shared" ref="W11:W28" si="9">IF(U11&gt;1,"En cours…", "")</f>
        <v>En cours…</v>
      </c>
      <c r="X11" s="18" t="str">
        <f t="shared" si="7"/>
        <v>R.A.S</v>
      </c>
      <c r="Y11" s="48"/>
      <c r="Z11" s="6"/>
    </row>
    <row r="12" spans="2:26" x14ac:dyDescent="0.35">
      <c r="B12" s="4"/>
      <c r="C12" s="142"/>
      <c r="D12" s="12" t="s">
        <v>16</v>
      </c>
      <c r="E12" s="12" t="s">
        <v>18</v>
      </c>
      <c r="F12" s="13">
        <v>43197</v>
      </c>
      <c r="G12" s="12" t="s">
        <v>24</v>
      </c>
      <c r="H12" s="14" t="str">
        <f t="shared" si="0"/>
        <v>3</v>
      </c>
      <c r="I12" s="14" t="str">
        <f t="shared" si="5"/>
        <v/>
      </c>
      <c r="J12" s="14" t="str">
        <f t="shared" si="1"/>
        <v/>
      </c>
      <c r="K12" s="15"/>
      <c r="L12" s="15" t="str">
        <f t="shared" si="2"/>
        <v/>
      </c>
      <c r="M12" s="15" t="str">
        <f t="shared" si="3"/>
        <v/>
      </c>
      <c r="N12" s="14"/>
      <c r="O12" s="14"/>
      <c r="P12" s="14"/>
      <c r="Q12" s="15" t="str">
        <f t="shared" si="6"/>
        <v/>
      </c>
      <c r="R12" s="15" t="str">
        <f t="shared" si="8"/>
        <v>3</v>
      </c>
      <c r="S12" s="15" t="str">
        <f t="shared" si="4"/>
        <v>3</v>
      </c>
      <c r="T12" s="18">
        <v>7500</v>
      </c>
      <c r="U12" s="18">
        <v>7500</v>
      </c>
      <c r="V12" s="17" t="s">
        <v>26</v>
      </c>
      <c r="W12" s="18" t="str">
        <f t="shared" si="9"/>
        <v>En cours…</v>
      </c>
      <c r="X12" s="18" t="str">
        <f t="shared" si="7"/>
        <v>R.A.S</v>
      </c>
      <c r="Y12" s="48"/>
      <c r="Z12" s="6"/>
    </row>
    <row r="13" spans="2:26" x14ac:dyDescent="0.35">
      <c r="B13" s="4"/>
      <c r="C13" s="142"/>
      <c r="D13" s="12" t="s">
        <v>53</v>
      </c>
      <c r="E13" s="12" t="s">
        <v>23</v>
      </c>
      <c r="F13" s="13">
        <v>43212</v>
      </c>
      <c r="G13" s="12" t="s">
        <v>19</v>
      </c>
      <c r="H13" s="14" t="str">
        <f t="shared" si="0"/>
        <v>3</v>
      </c>
      <c r="I13" s="14" t="str">
        <f t="shared" si="5"/>
        <v/>
      </c>
      <c r="J13" s="14" t="str">
        <f t="shared" si="1"/>
        <v/>
      </c>
      <c r="K13" s="15"/>
      <c r="L13" s="15" t="str">
        <f t="shared" si="2"/>
        <v/>
      </c>
      <c r="M13" s="15" t="str">
        <f t="shared" si="3"/>
        <v/>
      </c>
      <c r="N13" s="14"/>
      <c r="O13" s="14"/>
      <c r="P13" s="14"/>
      <c r="Q13" s="15" t="str">
        <f t="shared" si="6"/>
        <v/>
      </c>
      <c r="R13" s="15" t="str">
        <f t="shared" si="8"/>
        <v>3</v>
      </c>
      <c r="S13" s="15" t="str">
        <f t="shared" si="4"/>
        <v>3</v>
      </c>
      <c r="T13" s="16">
        <v>5000</v>
      </c>
      <c r="U13" s="18">
        <v>5000</v>
      </c>
      <c r="V13" s="17" t="s">
        <v>26</v>
      </c>
      <c r="W13" s="18" t="str">
        <f t="shared" si="9"/>
        <v>En cours…</v>
      </c>
      <c r="X13" s="18" t="str">
        <f t="shared" si="7"/>
        <v>R.A.S</v>
      </c>
      <c r="Y13" s="48"/>
      <c r="Z13" s="6"/>
    </row>
    <row r="14" spans="2:26" x14ac:dyDescent="0.35">
      <c r="B14" s="4"/>
      <c r="C14" s="142"/>
      <c r="D14" s="12" t="s">
        <v>54</v>
      </c>
      <c r="E14" s="12" t="s">
        <v>18</v>
      </c>
      <c r="F14" s="13">
        <v>43216</v>
      </c>
      <c r="G14" s="12" t="s">
        <v>19</v>
      </c>
      <c r="H14" s="14" t="s">
        <v>81</v>
      </c>
      <c r="I14" s="14" t="str">
        <f t="shared" si="5"/>
        <v/>
      </c>
      <c r="J14" s="14" t="str">
        <f t="shared" si="1"/>
        <v/>
      </c>
      <c r="K14" s="15"/>
      <c r="L14" s="15" t="s">
        <v>81</v>
      </c>
      <c r="M14" s="15" t="str">
        <f t="shared" si="3"/>
        <v>3</v>
      </c>
      <c r="N14" s="14"/>
      <c r="O14" s="14"/>
      <c r="P14" s="14"/>
      <c r="Q14" s="15" t="s">
        <v>81</v>
      </c>
      <c r="R14" s="15" t="str">
        <f t="shared" si="8"/>
        <v/>
      </c>
      <c r="S14" s="15" t="str">
        <f t="shared" si="4"/>
        <v/>
      </c>
      <c r="T14" s="18">
        <v>500000</v>
      </c>
      <c r="U14" s="18">
        <v>300000</v>
      </c>
      <c r="V14" s="17" t="s">
        <v>28</v>
      </c>
      <c r="W14" s="18" t="str">
        <f t="shared" si="9"/>
        <v>En cours…</v>
      </c>
      <c r="X14" s="18" t="str">
        <f t="shared" si="7"/>
        <v>R.A.S</v>
      </c>
      <c r="Y14" s="48"/>
      <c r="Z14" s="6"/>
    </row>
    <row r="15" spans="2:26" x14ac:dyDescent="0.35">
      <c r="B15" s="4"/>
      <c r="C15" s="142"/>
      <c r="D15" s="12" t="s">
        <v>55</v>
      </c>
      <c r="E15" s="12" t="s">
        <v>23</v>
      </c>
      <c r="F15" s="13">
        <v>43231</v>
      </c>
      <c r="G15" s="12" t="s">
        <v>27</v>
      </c>
      <c r="H15" s="14" t="str">
        <f t="shared" si="0"/>
        <v>3</v>
      </c>
      <c r="I15" s="14" t="str">
        <f t="shared" si="5"/>
        <v/>
      </c>
      <c r="J15" s="14" t="str">
        <f t="shared" si="1"/>
        <v/>
      </c>
      <c r="K15" s="15"/>
      <c r="L15" s="15" t="str">
        <f t="shared" si="2"/>
        <v/>
      </c>
      <c r="M15" s="15" t="str">
        <f t="shared" si="3"/>
        <v/>
      </c>
      <c r="N15" s="14"/>
      <c r="O15" s="14"/>
      <c r="P15" s="14"/>
      <c r="Q15" s="15" t="str">
        <f t="shared" si="6"/>
        <v/>
      </c>
      <c r="R15" s="15" t="str">
        <f t="shared" si="8"/>
        <v>3</v>
      </c>
      <c r="S15" s="15" t="str">
        <f t="shared" si="4"/>
        <v>3</v>
      </c>
      <c r="T15" s="18">
        <v>15000</v>
      </c>
      <c r="U15" s="18">
        <v>10000</v>
      </c>
      <c r="V15" s="17" t="s">
        <v>26</v>
      </c>
      <c r="W15" s="18" t="str">
        <f t="shared" si="9"/>
        <v>En cours…</v>
      </c>
      <c r="X15" s="18" t="str">
        <f t="shared" si="7"/>
        <v>R.A.S</v>
      </c>
      <c r="Y15" s="48"/>
      <c r="Z15" s="6"/>
    </row>
    <row r="16" spans="2:26" x14ac:dyDescent="0.35">
      <c r="B16" s="4"/>
      <c r="C16" s="142"/>
      <c r="D16" s="12" t="s">
        <v>56</v>
      </c>
      <c r="E16" s="12" t="s">
        <v>23</v>
      </c>
      <c r="F16" s="13">
        <v>43252</v>
      </c>
      <c r="G16" s="12" t="s">
        <v>27</v>
      </c>
      <c r="H16" s="14" t="str">
        <f t="shared" si="0"/>
        <v/>
      </c>
      <c r="I16" s="14" t="str">
        <f t="shared" si="5"/>
        <v>3</v>
      </c>
      <c r="J16" s="14" t="str">
        <f t="shared" si="1"/>
        <v>3</v>
      </c>
      <c r="K16" s="15"/>
      <c r="L16" s="15" t="str">
        <f t="shared" si="2"/>
        <v/>
      </c>
      <c r="M16" s="15" t="str">
        <f t="shared" si="3"/>
        <v/>
      </c>
      <c r="N16" s="14"/>
      <c r="O16" s="14"/>
      <c r="P16" s="14"/>
      <c r="Q16" s="15" t="str">
        <f t="shared" si="6"/>
        <v>3</v>
      </c>
      <c r="R16" s="15" t="str">
        <f t="shared" si="8"/>
        <v/>
      </c>
      <c r="S16" s="15" t="str">
        <f t="shared" si="4"/>
        <v/>
      </c>
      <c r="T16" s="16">
        <v>150000</v>
      </c>
      <c r="U16" s="18">
        <v>100000</v>
      </c>
      <c r="V16" s="17" t="s">
        <v>25</v>
      </c>
      <c r="W16" s="18" t="str">
        <f t="shared" si="9"/>
        <v>En cours…</v>
      </c>
      <c r="X16" s="18" t="str">
        <f t="shared" si="7"/>
        <v>R.A.S</v>
      </c>
      <c r="Y16" s="48"/>
      <c r="Z16" s="6"/>
    </row>
    <row r="17" spans="2:26" x14ac:dyDescent="0.35">
      <c r="B17" s="4"/>
      <c r="C17" s="142"/>
      <c r="D17" s="12" t="s">
        <v>91</v>
      </c>
      <c r="E17" s="12" t="s">
        <v>23</v>
      </c>
      <c r="F17" s="13">
        <v>43260</v>
      </c>
      <c r="G17" s="12" t="s">
        <v>24</v>
      </c>
      <c r="H17" s="14" t="str">
        <f t="shared" si="0"/>
        <v>3</v>
      </c>
      <c r="I17" s="14" t="str">
        <f t="shared" si="5"/>
        <v/>
      </c>
      <c r="J17" s="14" t="str">
        <f t="shared" si="1"/>
        <v/>
      </c>
      <c r="K17" s="15"/>
      <c r="L17" s="15" t="str">
        <f t="shared" si="2"/>
        <v>3</v>
      </c>
      <c r="M17" s="15" t="str">
        <f t="shared" si="3"/>
        <v>3</v>
      </c>
      <c r="N17" s="14"/>
      <c r="O17" s="14"/>
      <c r="P17" s="14"/>
      <c r="Q17" s="15" t="str">
        <f t="shared" si="6"/>
        <v>3</v>
      </c>
      <c r="R17" s="15" t="str">
        <f t="shared" si="8"/>
        <v/>
      </c>
      <c r="S17" s="15" t="str">
        <f t="shared" si="4"/>
        <v/>
      </c>
      <c r="T17" s="16">
        <v>1000000</v>
      </c>
      <c r="U17" s="18">
        <v>1000000</v>
      </c>
      <c r="V17" s="26" t="s">
        <v>25</v>
      </c>
      <c r="W17" s="18" t="str">
        <f t="shared" si="9"/>
        <v>En cours…</v>
      </c>
      <c r="X17" s="18" t="str">
        <f t="shared" si="7"/>
        <v>R.A.S</v>
      </c>
      <c r="Y17" s="48"/>
      <c r="Z17" s="6"/>
    </row>
    <row r="18" spans="2:26" x14ac:dyDescent="0.35">
      <c r="B18" s="4"/>
      <c r="C18" s="142"/>
      <c r="D18" s="12" t="s">
        <v>82</v>
      </c>
      <c r="E18" s="12" t="s">
        <v>23</v>
      </c>
      <c r="F18" s="13">
        <v>43231</v>
      </c>
      <c r="G18" s="12" t="s">
        <v>24</v>
      </c>
      <c r="H18" s="14" t="s">
        <v>81</v>
      </c>
      <c r="I18" s="14" t="str">
        <f>IF(AND(U18&gt;=100000,U18&lt;=299999),"3","")</f>
        <v/>
      </c>
      <c r="J18" s="14" t="str">
        <f>IF(AND(U18&gt;=100000,U18&lt;=299999),"3","")</f>
        <v/>
      </c>
      <c r="K18" s="15"/>
      <c r="L18" s="15" t="str">
        <f t="shared" si="2"/>
        <v/>
      </c>
      <c r="M18" s="15" t="str">
        <f>IF(U18&gt;=300000,"3","")</f>
        <v/>
      </c>
      <c r="N18" s="14"/>
      <c r="O18" s="14"/>
      <c r="P18" s="14"/>
      <c r="Q18" s="15" t="str">
        <f t="shared" si="6"/>
        <v/>
      </c>
      <c r="R18" s="15" t="s">
        <v>81</v>
      </c>
      <c r="S18" s="15" t="str">
        <f t="shared" si="4"/>
        <v>3</v>
      </c>
      <c r="T18" s="16">
        <v>15000</v>
      </c>
      <c r="U18" s="16">
        <v>15000</v>
      </c>
      <c r="V18" s="26" t="s">
        <v>26</v>
      </c>
      <c r="W18" s="18" t="str">
        <f t="shared" si="9"/>
        <v>En cours…</v>
      </c>
      <c r="X18" s="18" t="str">
        <f>IF(W18="Signé 100%",U18,IF(W18="Reporté","RIEN",IF(W18="Abandon","0",IF(ISBLANK(W18),"",IF(W18="En cours…","R.A.S","")))))</f>
        <v>R.A.S</v>
      </c>
      <c r="Y18" s="48"/>
      <c r="Z18" s="6"/>
    </row>
    <row r="19" spans="2:26" x14ac:dyDescent="0.35">
      <c r="B19" s="4"/>
      <c r="C19" s="142"/>
      <c r="D19" s="12" t="s">
        <v>83</v>
      </c>
      <c r="E19" s="12" t="s">
        <v>18</v>
      </c>
      <c r="F19" s="13">
        <v>43243</v>
      </c>
      <c r="G19" s="12" t="s">
        <v>24</v>
      </c>
      <c r="H19" s="14" t="str">
        <f t="shared" ref="H19:H23" si="10">IF(AND(U19&gt;=1,U19&lt;=99999),"3",IF(AND(U19&gt;=300000),"3",""))</f>
        <v>3</v>
      </c>
      <c r="I19" s="14" t="str">
        <f t="shared" ref="I19:I23" si="11">IF(AND(U19&gt;=100000,U19&lt;=299999),"3","")</f>
        <v/>
      </c>
      <c r="J19" s="14" t="str">
        <f t="shared" ref="J19:J23" si="12">IF(AND(U19&gt;=100000,U19&lt;=299999),"3","")</f>
        <v/>
      </c>
      <c r="K19" s="15"/>
      <c r="L19" s="15" t="str">
        <f t="shared" si="2"/>
        <v/>
      </c>
      <c r="M19" s="15" t="str">
        <f t="shared" ref="M19:M23" si="13">IF(U19&gt;=300000,"3","")</f>
        <v/>
      </c>
      <c r="N19" s="14"/>
      <c r="O19" s="14"/>
      <c r="P19" s="14"/>
      <c r="Q19" s="15" t="s">
        <v>80</v>
      </c>
      <c r="R19" s="15" t="str">
        <f t="shared" ref="R19:R23" si="14">IF(AND(U19&gt;=1,U19&lt;=99999),"3","")</f>
        <v>3</v>
      </c>
      <c r="S19" s="15" t="str">
        <f t="shared" si="4"/>
        <v>3</v>
      </c>
      <c r="T19" s="16">
        <v>7500</v>
      </c>
      <c r="U19" s="16">
        <v>7500</v>
      </c>
      <c r="V19" s="26" t="s">
        <v>20</v>
      </c>
      <c r="W19" s="18" t="str">
        <f t="shared" si="9"/>
        <v>En cours…</v>
      </c>
      <c r="X19" s="18" t="str">
        <f t="shared" ref="X19:X23" si="15">IF(W19="Signé 100%",U19,IF(W19="Reporté","RIEN",IF(W19="Abandon","0",IF(ISBLANK(W19),"",IF(W19="En cours…","R.A.S","")))))</f>
        <v>R.A.S</v>
      </c>
      <c r="Y19" s="48"/>
      <c r="Z19" s="6"/>
    </row>
    <row r="20" spans="2:26" x14ac:dyDescent="0.35">
      <c r="B20" s="4"/>
      <c r="C20" s="142"/>
      <c r="D20" s="12" t="s">
        <v>84</v>
      </c>
      <c r="E20" s="12" t="s">
        <v>23</v>
      </c>
      <c r="F20" s="13">
        <v>43250</v>
      </c>
      <c r="G20" s="12" t="s">
        <v>19</v>
      </c>
      <c r="H20" s="14" t="str">
        <f t="shared" si="10"/>
        <v/>
      </c>
      <c r="I20" s="14" t="str">
        <f t="shared" si="11"/>
        <v>3</v>
      </c>
      <c r="J20" s="14" t="str">
        <f t="shared" si="12"/>
        <v>3</v>
      </c>
      <c r="K20" s="15"/>
      <c r="L20" s="15" t="str">
        <f t="shared" si="2"/>
        <v/>
      </c>
      <c r="M20" s="15" t="str">
        <f t="shared" si="13"/>
        <v/>
      </c>
      <c r="N20" s="14"/>
      <c r="O20" s="14"/>
      <c r="P20" s="14"/>
      <c r="Q20" s="15" t="str">
        <f t="shared" si="6"/>
        <v>3</v>
      </c>
      <c r="R20" s="15" t="str">
        <f t="shared" si="14"/>
        <v/>
      </c>
      <c r="S20" s="15" t="str">
        <f t="shared" si="4"/>
        <v/>
      </c>
      <c r="T20" s="16">
        <v>200000</v>
      </c>
      <c r="U20" s="16">
        <v>100000</v>
      </c>
      <c r="V20" s="26" t="s">
        <v>25</v>
      </c>
      <c r="W20" s="18" t="str">
        <f t="shared" si="9"/>
        <v>En cours…</v>
      </c>
      <c r="X20" s="18" t="str">
        <f t="shared" si="15"/>
        <v>R.A.S</v>
      </c>
      <c r="Y20" s="48"/>
      <c r="Z20" s="6"/>
    </row>
    <row r="21" spans="2:26" x14ac:dyDescent="0.35">
      <c r="B21" s="4"/>
      <c r="C21" s="142"/>
      <c r="D21" s="12" t="s">
        <v>85</v>
      </c>
      <c r="E21" s="12" t="s">
        <v>23</v>
      </c>
      <c r="F21" s="13">
        <v>43255</v>
      </c>
      <c r="G21" s="12" t="s">
        <v>19</v>
      </c>
      <c r="H21" s="14" t="str">
        <f t="shared" si="10"/>
        <v>3</v>
      </c>
      <c r="I21" s="14" t="str">
        <f t="shared" si="11"/>
        <v/>
      </c>
      <c r="J21" s="14" t="str">
        <f t="shared" si="12"/>
        <v/>
      </c>
      <c r="K21" s="15"/>
      <c r="L21" s="15" t="str">
        <f t="shared" si="2"/>
        <v/>
      </c>
      <c r="M21" s="15" t="str">
        <f t="shared" si="13"/>
        <v/>
      </c>
      <c r="N21" s="14"/>
      <c r="O21" s="14"/>
      <c r="P21" s="14"/>
      <c r="Q21" s="15" t="str">
        <f t="shared" si="6"/>
        <v/>
      </c>
      <c r="R21" s="15" t="str">
        <f t="shared" si="14"/>
        <v>3</v>
      </c>
      <c r="S21" s="15" t="str">
        <f>IF(AND(U21&gt;=1,U21&lt;=99999),"3","")</f>
        <v>3</v>
      </c>
      <c r="T21" s="18">
        <v>4500</v>
      </c>
      <c r="U21" s="16">
        <v>4500</v>
      </c>
      <c r="V21" s="26" t="s">
        <v>26</v>
      </c>
      <c r="W21" s="18" t="str">
        <f t="shared" si="9"/>
        <v>En cours…</v>
      </c>
      <c r="X21" s="18" t="str">
        <f t="shared" si="15"/>
        <v>R.A.S</v>
      </c>
      <c r="Y21" s="48"/>
      <c r="Z21" s="6"/>
    </row>
    <row r="22" spans="2:26" x14ac:dyDescent="0.35">
      <c r="B22" s="4"/>
      <c r="C22" s="142"/>
      <c r="D22" s="12"/>
      <c r="E22" s="12"/>
      <c r="F22" s="13"/>
      <c r="G22" s="12"/>
      <c r="H22" s="14" t="str">
        <f t="shared" si="10"/>
        <v/>
      </c>
      <c r="I22" s="14" t="str">
        <f t="shared" si="11"/>
        <v/>
      </c>
      <c r="J22" s="14" t="str">
        <f t="shared" si="12"/>
        <v/>
      </c>
      <c r="K22" s="15"/>
      <c r="L22" s="15" t="str">
        <f t="shared" si="2"/>
        <v/>
      </c>
      <c r="M22" s="15" t="str">
        <f t="shared" si="13"/>
        <v/>
      </c>
      <c r="N22" s="14"/>
      <c r="O22" s="14"/>
      <c r="P22" s="14"/>
      <c r="Q22" s="15" t="str">
        <f t="shared" si="6"/>
        <v/>
      </c>
      <c r="R22" s="15" t="str">
        <f t="shared" si="14"/>
        <v/>
      </c>
      <c r="S22" s="15" t="str">
        <f t="shared" ref="S22:S23" si="16">IF(AND(U22&gt;=1,U22&lt;=99999),"3","")</f>
        <v/>
      </c>
      <c r="T22" s="16"/>
      <c r="U22" s="16"/>
      <c r="V22" s="26"/>
      <c r="W22" s="18" t="str">
        <f t="shared" si="9"/>
        <v/>
      </c>
      <c r="X22" s="18" t="str">
        <f t="shared" si="15"/>
        <v/>
      </c>
      <c r="Y22" s="48"/>
      <c r="Z22" s="6"/>
    </row>
    <row r="23" spans="2:26" x14ac:dyDescent="0.35">
      <c r="B23" s="4"/>
      <c r="C23" s="142"/>
      <c r="D23" s="12"/>
      <c r="E23" s="12"/>
      <c r="F23" s="13"/>
      <c r="G23" s="12"/>
      <c r="H23" s="14" t="str">
        <f t="shared" si="10"/>
        <v/>
      </c>
      <c r="I23" s="14" t="str">
        <f t="shared" si="11"/>
        <v/>
      </c>
      <c r="J23" s="14" t="str">
        <f t="shared" si="12"/>
        <v/>
      </c>
      <c r="K23" s="15"/>
      <c r="L23" s="15" t="str">
        <f t="shared" si="2"/>
        <v/>
      </c>
      <c r="M23" s="15" t="str">
        <f t="shared" si="13"/>
        <v/>
      </c>
      <c r="N23" s="14"/>
      <c r="O23" s="14"/>
      <c r="P23" s="14"/>
      <c r="Q23" s="15" t="str">
        <f t="shared" si="6"/>
        <v/>
      </c>
      <c r="R23" s="15" t="str">
        <f t="shared" si="14"/>
        <v/>
      </c>
      <c r="S23" s="15" t="str">
        <f t="shared" si="16"/>
        <v/>
      </c>
      <c r="T23" s="16"/>
      <c r="U23" s="16"/>
      <c r="V23" s="26"/>
      <c r="W23" s="18" t="str">
        <f t="shared" si="9"/>
        <v/>
      </c>
      <c r="X23" s="18" t="str">
        <f t="shared" si="15"/>
        <v/>
      </c>
      <c r="Y23" s="48"/>
      <c r="Z23" s="6"/>
    </row>
    <row r="24" spans="2:26" x14ac:dyDescent="0.35">
      <c r="B24" s="4"/>
      <c r="C24" s="142"/>
      <c r="D24" s="12"/>
      <c r="E24" s="12"/>
      <c r="F24" s="13"/>
      <c r="G24" s="12"/>
      <c r="H24" s="14"/>
      <c r="I24" s="14"/>
      <c r="J24" s="14"/>
      <c r="K24" s="15"/>
      <c r="L24" s="15"/>
      <c r="M24" s="15"/>
      <c r="N24" s="14"/>
      <c r="O24" s="14"/>
      <c r="P24" s="14"/>
      <c r="Q24" s="15"/>
      <c r="R24" s="15"/>
      <c r="S24" s="15"/>
      <c r="T24" s="16"/>
      <c r="U24" s="16"/>
      <c r="V24" s="26"/>
      <c r="W24" s="18" t="str">
        <f t="shared" si="9"/>
        <v/>
      </c>
      <c r="X24" s="18" t="str">
        <f t="shared" si="7"/>
        <v/>
      </c>
      <c r="Y24" s="48"/>
      <c r="Z24" s="6"/>
    </row>
    <row r="25" spans="2:26" x14ac:dyDescent="0.35">
      <c r="B25" s="4"/>
      <c r="C25" s="142"/>
      <c r="D25" s="12"/>
      <c r="E25" s="12"/>
      <c r="F25" s="13"/>
      <c r="G25" s="12"/>
      <c r="H25" s="14"/>
      <c r="I25" s="14"/>
      <c r="J25" s="14"/>
      <c r="K25" s="15"/>
      <c r="L25" s="15"/>
      <c r="M25" s="15"/>
      <c r="N25" s="14"/>
      <c r="O25" s="14"/>
      <c r="P25" s="14"/>
      <c r="Q25" s="15"/>
      <c r="R25" s="15"/>
      <c r="S25" s="15"/>
      <c r="T25" s="18"/>
      <c r="U25" s="16"/>
      <c r="V25" s="26"/>
      <c r="W25" s="18" t="str">
        <f t="shared" si="9"/>
        <v/>
      </c>
      <c r="X25" s="18" t="str">
        <f t="shared" si="7"/>
        <v/>
      </c>
      <c r="Y25" s="48"/>
      <c r="Z25" s="6"/>
    </row>
    <row r="26" spans="2:26" x14ac:dyDescent="0.35">
      <c r="B26" s="4"/>
      <c r="C26" s="142"/>
      <c r="D26" s="12"/>
      <c r="E26" s="12"/>
      <c r="F26" s="13"/>
      <c r="G26" s="12"/>
      <c r="H26" s="14"/>
      <c r="I26" s="14"/>
      <c r="J26" s="14"/>
      <c r="K26" s="15"/>
      <c r="L26" s="15"/>
      <c r="M26" s="15"/>
      <c r="N26" s="14"/>
      <c r="O26" s="14"/>
      <c r="P26" s="14"/>
      <c r="Q26" s="15"/>
      <c r="R26" s="15"/>
      <c r="S26" s="15"/>
      <c r="T26" s="16"/>
      <c r="U26" s="16"/>
      <c r="V26" s="26"/>
      <c r="W26" s="18" t="str">
        <f t="shared" si="9"/>
        <v/>
      </c>
      <c r="X26" s="18" t="str">
        <f t="shared" si="7"/>
        <v/>
      </c>
      <c r="Y26" s="48"/>
      <c r="Z26" s="6"/>
    </row>
    <row r="27" spans="2:26" x14ac:dyDescent="0.35">
      <c r="B27" s="4"/>
      <c r="C27" s="142"/>
      <c r="D27" s="12"/>
      <c r="E27" s="12"/>
      <c r="F27" s="13"/>
      <c r="G27" s="12"/>
      <c r="H27" s="14" t="str">
        <f t="shared" ref="H27" si="17">IF(AND(U27&gt;=1,U27&lt;=99999),"3",IF(AND(U27&gt;=300000),"3",""))</f>
        <v/>
      </c>
      <c r="I27" s="14" t="str">
        <f t="shared" ref="I27" si="18">IF(AND(U27&gt;=100000,U27&lt;=299999),"3","")</f>
        <v/>
      </c>
      <c r="J27" s="14" t="str">
        <f t="shared" ref="J27" si="19">IF(AND(U27&gt;=100000,U27&lt;=299999),"3","")</f>
        <v/>
      </c>
      <c r="K27" s="15"/>
      <c r="L27" s="15" t="str">
        <f t="shared" si="2"/>
        <v/>
      </c>
      <c r="M27" s="15" t="str">
        <f t="shared" ref="M27" si="20">IF(U27&gt;=300000,"3","")</f>
        <v/>
      </c>
      <c r="N27" s="14"/>
      <c r="O27" s="14"/>
      <c r="P27" s="14"/>
      <c r="Q27" s="15" t="str">
        <f t="shared" ref="Q27" si="21">IF(U27&gt;=100000,"3","")</f>
        <v/>
      </c>
      <c r="R27" s="15" t="str">
        <f t="shared" ref="R27" si="22">IF(AND(U27&gt;=1,U27&lt;=99999),"3","")</f>
        <v/>
      </c>
      <c r="S27" s="15" t="str">
        <f t="shared" ref="S27:S28" si="23">IF(AND(U27&gt;=1,U27&lt;=99999),"3","")</f>
        <v/>
      </c>
      <c r="T27" s="16"/>
      <c r="U27" s="16"/>
      <c r="V27" s="26"/>
      <c r="W27" s="18" t="str">
        <f t="shared" si="9"/>
        <v/>
      </c>
      <c r="X27" s="18" t="str">
        <f t="shared" si="7"/>
        <v/>
      </c>
      <c r="Y27" s="48"/>
      <c r="Z27" s="6"/>
    </row>
    <row r="28" spans="2:26" x14ac:dyDescent="0.35">
      <c r="B28" s="4"/>
      <c r="C28" s="142"/>
      <c r="D28" s="12"/>
      <c r="E28" s="12"/>
      <c r="F28" s="13"/>
      <c r="G28" s="12"/>
      <c r="H28" s="14" t="str">
        <f t="shared" si="0"/>
        <v/>
      </c>
      <c r="I28" s="14" t="str">
        <f t="shared" si="5"/>
        <v/>
      </c>
      <c r="J28" s="14" t="str">
        <f t="shared" si="1"/>
        <v/>
      </c>
      <c r="K28" s="15"/>
      <c r="L28" s="15" t="str">
        <f t="shared" si="2"/>
        <v/>
      </c>
      <c r="M28" s="15" t="str">
        <f t="shared" si="3"/>
        <v/>
      </c>
      <c r="N28" s="14"/>
      <c r="O28" s="14"/>
      <c r="P28" s="14"/>
      <c r="Q28" s="15" t="str">
        <f t="shared" si="6"/>
        <v/>
      </c>
      <c r="R28" s="15" t="str">
        <f t="shared" si="8"/>
        <v/>
      </c>
      <c r="S28" s="15" t="str">
        <f t="shared" si="23"/>
        <v/>
      </c>
      <c r="T28" s="16"/>
      <c r="U28" s="18"/>
      <c r="V28" s="26"/>
      <c r="W28" s="18" t="str">
        <f t="shared" si="9"/>
        <v/>
      </c>
      <c r="X28" s="18" t="str">
        <f t="shared" si="7"/>
        <v/>
      </c>
      <c r="Y28" s="48"/>
      <c r="Z28" s="6"/>
    </row>
    <row r="29" spans="2:26" x14ac:dyDescent="0.35">
      <c r="B29" s="4"/>
      <c r="C29" s="7"/>
      <c r="D29" s="19"/>
      <c r="E29" s="19"/>
      <c r="F29" s="19"/>
      <c r="G29" s="41">
        <f>COUNTA(G9:G28)</f>
        <v>13</v>
      </c>
      <c r="H29" s="41">
        <f t="shared" ref="H29:U29" si="24">SUM(H9:H28)</f>
        <v>0</v>
      </c>
      <c r="I29" s="41">
        <f t="shared" si="24"/>
        <v>0</v>
      </c>
      <c r="J29" s="41">
        <f t="shared" si="24"/>
        <v>0</v>
      </c>
      <c r="K29" s="41">
        <f t="shared" si="24"/>
        <v>0</v>
      </c>
      <c r="L29" s="41">
        <f t="shared" si="24"/>
        <v>0</v>
      </c>
      <c r="M29" s="41">
        <f t="shared" si="24"/>
        <v>0</v>
      </c>
      <c r="N29" s="41">
        <f t="shared" si="24"/>
        <v>0</v>
      </c>
      <c r="O29" s="41">
        <f t="shared" si="24"/>
        <v>0</v>
      </c>
      <c r="P29" s="41">
        <f t="shared" si="24"/>
        <v>0</v>
      </c>
      <c r="Q29" s="41">
        <f t="shared" si="24"/>
        <v>0</v>
      </c>
      <c r="R29" s="41">
        <f t="shared" si="24"/>
        <v>0</v>
      </c>
      <c r="S29" s="41">
        <f t="shared" si="24"/>
        <v>0</v>
      </c>
      <c r="T29" s="45">
        <f t="shared" si="24"/>
        <v>1982500</v>
      </c>
      <c r="U29" s="45">
        <f t="shared" si="24"/>
        <v>1609500</v>
      </c>
      <c r="V29" s="22"/>
      <c r="W29" s="22"/>
      <c r="X29" s="22"/>
      <c r="Y29" s="4"/>
      <c r="Z29" s="6"/>
    </row>
    <row r="30" spans="2:26" x14ac:dyDescent="0.35">
      <c r="B30" s="4"/>
      <c r="C30" s="7"/>
      <c r="D30" s="12"/>
      <c r="E30" s="12"/>
      <c r="F30" s="13"/>
      <c r="G30" s="12"/>
      <c r="H30" s="14"/>
      <c r="I30" s="14"/>
      <c r="J30" s="14"/>
      <c r="K30" s="15"/>
      <c r="L30" s="15"/>
      <c r="M30" s="15"/>
      <c r="N30" s="14"/>
      <c r="O30" s="14"/>
      <c r="P30" s="14"/>
      <c r="Q30" s="15"/>
      <c r="R30" s="15"/>
      <c r="S30" s="15"/>
      <c r="T30" s="16"/>
      <c r="U30" s="18"/>
      <c r="V30" s="17"/>
      <c r="W30" s="18"/>
      <c r="X30" s="18"/>
      <c r="Y30" s="4"/>
      <c r="Z30" s="6"/>
    </row>
    <row r="31" spans="2:26" x14ac:dyDescent="0.35">
      <c r="B31" s="4"/>
      <c r="C31" s="7"/>
      <c r="D31" s="12"/>
      <c r="E31" s="12"/>
      <c r="F31" s="13"/>
      <c r="G31" s="12"/>
      <c r="H31" s="14" t="str">
        <f t="shared" ref="H31:H36" si="25">IF(AND(U31&gt;=1,U31&lt;=99999),"3",IF(AND(U31&gt;=300000),"3",""))</f>
        <v/>
      </c>
      <c r="I31" s="14" t="str">
        <f t="shared" ref="I31:I36" si="26">IF(AND(U31&gt;=100000,U31&lt;=299999),"3","")</f>
        <v/>
      </c>
      <c r="J31" s="14" t="str">
        <f t="shared" ref="J31:J36" si="27">IF(AND(U31&gt;=100000,U31&lt;=299999),"3","")</f>
        <v/>
      </c>
      <c r="K31" s="15"/>
      <c r="L31" s="15" t="str">
        <f t="shared" ref="L31:L36" si="28">IF(U31&gt;=300000,"3","")</f>
        <v/>
      </c>
      <c r="M31" s="15" t="str">
        <f t="shared" ref="M31:M36" si="29">IF(U31&gt;=300000,"3","")</f>
        <v/>
      </c>
      <c r="N31" s="14"/>
      <c r="O31" s="14"/>
      <c r="P31" s="14"/>
      <c r="Q31" s="15" t="str">
        <f t="shared" ref="Q31:Q36" si="30">IF(U31&gt;=100000,"3","")</f>
        <v/>
      </c>
      <c r="R31" s="15" t="str">
        <f t="shared" ref="R31:R36" si="31">IF(AND(U31&gt;=1,U31&lt;=99999),"3","")</f>
        <v/>
      </c>
      <c r="S31" s="15" t="str">
        <f t="shared" ref="S31:S36" si="32">IF(AND(U31&gt;=1,U31&lt;=99999),"3","")</f>
        <v/>
      </c>
      <c r="T31" s="18"/>
      <c r="U31" s="16"/>
      <c r="V31" s="17"/>
      <c r="W31" s="18" t="str">
        <f t="shared" ref="W31:W36" si="33">IF(U31&gt;1,"En cours…", "")</f>
        <v/>
      </c>
      <c r="X31" s="18" t="str">
        <f t="shared" ref="X31:X36" si="34">IF(W31="Signé 100%",U31,IF(W31="Reporté","RIEN",IF(W31="Abandon","0",IF(ISBLANK(W31),"",IF(W31="En cours…","R.A.S","")))))</f>
        <v/>
      </c>
      <c r="Y31" s="4"/>
      <c r="Z31" s="6"/>
    </row>
    <row r="32" spans="2:26" x14ac:dyDescent="0.35">
      <c r="B32" s="4"/>
      <c r="C32" s="7"/>
      <c r="D32" s="12"/>
      <c r="E32" s="12"/>
      <c r="F32" s="13"/>
      <c r="G32" s="12"/>
      <c r="H32" s="14" t="str">
        <f t="shared" si="25"/>
        <v/>
      </c>
      <c r="I32" s="14" t="str">
        <f t="shared" si="26"/>
        <v/>
      </c>
      <c r="J32" s="14" t="str">
        <f t="shared" si="27"/>
        <v/>
      </c>
      <c r="K32" s="15"/>
      <c r="L32" s="15" t="str">
        <f t="shared" si="28"/>
        <v/>
      </c>
      <c r="M32" s="15" t="str">
        <f t="shared" si="29"/>
        <v/>
      </c>
      <c r="N32" s="14"/>
      <c r="O32" s="14"/>
      <c r="P32" s="14"/>
      <c r="Q32" s="15" t="str">
        <f t="shared" si="30"/>
        <v/>
      </c>
      <c r="R32" s="15" t="str">
        <f t="shared" si="31"/>
        <v/>
      </c>
      <c r="S32" s="15" t="str">
        <f t="shared" si="32"/>
        <v/>
      </c>
      <c r="T32" s="16"/>
      <c r="U32" s="16"/>
      <c r="V32" s="26"/>
      <c r="W32" s="18" t="str">
        <f t="shared" si="33"/>
        <v/>
      </c>
      <c r="X32" s="18" t="str">
        <f t="shared" si="34"/>
        <v/>
      </c>
      <c r="Y32" s="4"/>
      <c r="Z32" s="6"/>
    </row>
    <row r="33" spans="2:26" x14ac:dyDescent="0.35">
      <c r="B33" s="4"/>
      <c r="C33" s="7"/>
      <c r="D33" s="12"/>
      <c r="E33" s="12"/>
      <c r="F33" s="13"/>
      <c r="G33" s="12"/>
      <c r="H33" s="14" t="str">
        <f t="shared" si="25"/>
        <v/>
      </c>
      <c r="I33" s="14" t="str">
        <f t="shared" si="26"/>
        <v/>
      </c>
      <c r="J33" s="14" t="str">
        <f t="shared" si="27"/>
        <v/>
      </c>
      <c r="K33" s="15"/>
      <c r="L33" s="15" t="str">
        <f t="shared" si="28"/>
        <v/>
      </c>
      <c r="M33" s="15" t="str">
        <f t="shared" si="29"/>
        <v/>
      </c>
      <c r="N33" s="14"/>
      <c r="O33" s="14"/>
      <c r="P33" s="14"/>
      <c r="Q33" s="15" t="str">
        <f t="shared" si="30"/>
        <v/>
      </c>
      <c r="R33" s="15" t="str">
        <f t="shared" si="31"/>
        <v/>
      </c>
      <c r="S33" s="15" t="str">
        <f t="shared" si="32"/>
        <v/>
      </c>
      <c r="T33" s="18"/>
      <c r="U33" s="16"/>
      <c r="V33" s="26"/>
      <c r="W33" s="18" t="str">
        <f t="shared" si="33"/>
        <v/>
      </c>
      <c r="X33" s="18" t="str">
        <f t="shared" si="34"/>
        <v/>
      </c>
      <c r="Y33" s="4"/>
      <c r="Z33" s="6"/>
    </row>
    <row r="34" spans="2:26" x14ac:dyDescent="0.35">
      <c r="B34" s="4"/>
      <c r="C34" s="7"/>
      <c r="D34" s="12"/>
      <c r="E34" s="12"/>
      <c r="F34" s="13"/>
      <c r="G34" s="12"/>
      <c r="H34" s="14" t="str">
        <f t="shared" si="25"/>
        <v/>
      </c>
      <c r="I34" s="14" t="str">
        <f t="shared" si="26"/>
        <v/>
      </c>
      <c r="J34" s="14" t="str">
        <f t="shared" si="27"/>
        <v/>
      </c>
      <c r="K34" s="15"/>
      <c r="L34" s="15" t="str">
        <f t="shared" si="28"/>
        <v/>
      </c>
      <c r="M34" s="15" t="str">
        <f t="shared" si="29"/>
        <v/>
      </c>
      <c r="N34" s="14"/>
      <c r="O34" s="14"/>
      <c r="P34" s="14"/>
      <c r="Q34" s="15" t="str">
        <f t="shared" si="30"/>
        <v/>
      </c>
      <c r="R34" s="15" t="str">
        <f t="shared" si="31"/>
        <v/>
      </c>
      <c r="S34" s="15"/>
      <c r="T34" s="16"/>
      <c r="U34" s="16"/>
      <c r="V34" s="26"/>
      <c r="W34" s="18" t="str">
        <f t="shared" si="33"/>
        <v/>
      </c>
      <c r="X34" s="18" t="str">
        <f t="shared" si="34"/>
        <v/>
      </c>
      <c r="Y34" s="4"/>
      <c r="Z34" s="6"/>
    </row>
    <row r="35" spans="2:26" x14ac:dyDescent="0.35">
      <c r="B35" s="4"/>
      <c r="C35" s="7"/>
      <c r="D35" s="12"/>
      <c r="E35" s="12"/>
      <c r="F35" s="13"/>
      <c r="G35" s="12"/>
      <c r="H35" s="14" t="str">
        <f t="shared" si="25"/>
        <v/>
      </c>
      <c r="I35" s="14" t="str">
        <f t="shared" si="26"/>
        <v/>
      </c>
      <c r="J35" s="14" t="str">
        <f t="shared" si="27"/>
        <v/>
      </c>
      <c r="K35" s="15"/>
      <c r="L35" s="15" t="str">
        <f t="shared" si="28"/>
        <v/>
      </c>
      <c r="M35" s="15" t="str">
        <f t="shared" si="29"/>
        <v/>
      </c>
      <c r="N35" s="14"/>
      <c r="O35" s="14"/>
      <c r="P35" s="14"/>
      <c r="Q35" s="15" t="str">
        <f t="shared" si="30"/>
        <v/>
      </c>
      <c r="R35" s="15" t="str">
        <f t="shared" si="31"/>
        <v/>
      </c>
      <c r="S35" s="15" t="str">
        <f t="shared" si="32"/>
        <v/>
      </c>
      <c r="T35" s="16"/>
      <c r="U35" s="16"/>
      <c r="V35" s="26"/>
      <c r="W35" s="18" t="str">
        <f t="shared" si="33"/>
        <v/>
      </c>
      <c r="X35" s="18" t="str">
        <f t="shared" si="34"/>
        <v/>
      </c>
      <c r="Y35" s="4"/>
      <c r="Z35" s="6"/>
    </row>
    <row r="36" spans="2:26" x14ac:dyDescent="0.35">
      <c r="B36" s="4"/>
      <c r="C36" s="7"/>
      <c r="D36" s="12"/>
      <c r="E36" s="12"/>
      <c r="F36" s="13"/>
      <c r="G36" s="12"/>
      <c r="H36" s="14" t="str">
        <f t="shared" si="25"/>
        <v/>
      </c>
      <c r="I36" s="14" t="str">
        <f t="shared" si="26"/>
        <v/>
      </c>
      <c r="J36" s="14" t="str">
        <f t="shared" si="27"/>
        <v/>
      </c>
      <c r="K36" s="15"/>
      <c r="L36" s="15" t="str">
        <f t="shared" si="28"/>
        <v/>
      </c>
      <c r="M36" s="15" t="str">
        <f t="shared" si="29"/>
        <v/>
      </c>
      <c r="N36" s="14"/>
      <c r="O36" s="14"/>
      <c r="P36" s="14"/>
      <c r="Q36" s="15" t="str">
        <f t="shared" si="30"/>
        <v/>
      </c>
      <c r="R36" s="15" t="str">
        <f t="shared" si="31"/>
        <v/>
      </c>
      <c r="S36" s="15" t="str">
        <f t="shared" si="32"/>
        <v/>
      </c>
      <c r="T36" s="16"/>
      <c r="U36" s="16"/>
      <c r="V36" s="17"/>
      <c r="W36" s="18" t="str">
        <f t="shared" si="33"/>
        <v/>
      </c>
      <c r="X36" s="18" t="str">
        <f t="shared" si="34"/>
        <v/>
      </c>
      <c r="Y36" s="4"/>
      <c r="Z36" s="6"/>
    </row>
    <row r="37" spans="2:26" x14ac:dyDescent="0.35">
      <c r="B37" s="4"/>
      <c r="C37" s="7"/>
      <c r="D37" s="19"/>
      <c r="E37" s="19"/>
      <c r="F37" s="19"/>
      <c r="G37" s="41">
        <f>COUNTA(G30:G36)</f>
        <v>0</v>
      </c>
      <c r="H37" s="41">
        <f t="shared" ref="H37:T37" si="35">SUM(H30:H36)</f>
        <v>0</v>
      </c>
      <c r="I37" s="41">
        <f t="shared" si="35"/>
        <v>0</v>
      </c>
      <c r="J37" s="41">
        <f t="shared" si="35"/>
        <v>0</v>
      </c>
      <c r="K37" s="41">
        <f t="shared" si="35"/>
        <v>0</v>
      </c>
      <c r="L37" s="41">
        <f t="shared" si="35"/>
        <v>0</v>
      </c>
      <c r="M37" s="41">
        <f t="shared" si="35"/>
        <v>0</v>
      </c>
      <c r="N37" s="41">
        <f t="shared" si="35"/>
        <v>0</v>
      </c>
      <c r="O37" s="41">
        <f t="shared" si="35"/>
        <v>0</v>
      </c>
      <c r="P37" s="41">
        <f t="shared" si="35"/>
        <v>0</v>
      </c>
      <c r="Q37" s="41">
        <f t="shared" si="35"/>
        <v>0</v>
      </c>
      <c r="R37" s="41">
        <f t="shared" si="35"/>
        <v>0</v>
      </c>
      <c r="S37" s="41">
        <f t="shared" si="35"/>
        <v>0</v>
      </c>
      <c r="T37" s="45">
        <f t="shared" si="35"/>
        <v>0</v>
      </c>
      <c r="U37" s="45">
        <f>SUM(U30:U36)</f>
        <v>0</v>
      </c>
      <c r="V37" s="22"/>
      <c r="W37" s="59"/>
      <c r="X37" s="24">
        <f>SUM(X30:X36)</f>
        <v>0</v>
      </c>
      <c r="Y37" s="5"/>
      <c r="Z37" s="6"/>
    </row>
    <row r="38" spans="2:26" x14ac:dyDescent="0.35">
      <c r="B38" s="4"/>
      <c r="C38" s="7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61" t="e">
        <f>(X37/U37)</f>
        <v>#DIV/0!</v>
      </c>
      <c r="Y38" s="5"/>
      <c r="Z38" s="6"/>
    </row>
    <row r="39" spans="2:26" ht="30" customHeight="1" x14ac:dyDescent="0.35">
      <c r="B39" s="4"/>
      <c r="C39" s="7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6"/>
    </row>
    <row r="40" spans="2:26" x14ac:dyDescent="0.35">
      <c r="B40" s="4"/>
      <c r="C40" s="5"/>
      <c r="D40" s="112" t="s">
        <v>0</v>
      </c>
      <c r="E40" s="113"/>
      <c r="F40" s="113"/>
      <c r="G40" s="113"/>
      <c r="H40" s="118" t="s">
        <v>31</v>
      </c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9" t="s">
        <v>32</v>
      </c>
      <c r="U40" s="122" t="s">
        <v>3</v>
      </c>
      <c r="V40" s="125" t="s">
        <v>4</v>
      </c>
      <c r="W40" s="128" t="s">
        <v>5</v>
      </c>
      <c r="X40" s="131" t="s">
        <v>6</v>
      </c>
      <c r="Y40" s="134" t="s">
        <v>33</v>
      </c>
      <c r="Z40" s="6"/>
    </row>
    <row r="41" spans="2:26" x14ac:dyDescent="0.35">
      <c r="B41" s="4"/>
      <c r="C41" s="5"/>
      <c r="D41" s="114"/>
      <c r="E41" s="115"/>
      <c r="F41" s="115"/>
      <c r="G41" s="115"/>
      <c r="H41" s="137" t="s">
        <v>7</v>
      </c>
      <c r="I41" s="138"/>
      <c r="J41" s="139"/>
      <c r="K41" s="137" t="s">
        <v>8</v>
      </c>
      <c r="L41" s="138"/>
      <c r="M41" s="139"/>
      <c r="N41" s="137" t="s">
        <v>9</v>
      </c>
      <c r="O41" s="138"/>
      <c r="P41" s="139"/>
      <c r="Q41" s="43"/>
      <c r="R41" s="43"/>
      <c r="S41" s="44"/>
      <c r="T41" s="120"/>
      <c r="U41" s="123"/>
      <c r="V41" s="126"/>
      <c r="W41" s="129"/>
      <c r="X41" s="132"/>
      <c r="Y41" s="135"/>
      <c r="Z41" s="6"/>
    </row>
    <row r="42" spans="2:26" x14ac:dyDescent="0.35">
      <c r="B42" s="4"/>
      <c r="C42" s="5"/>
      <c r="D42" s="116"/>
      <c r="E42" s="117"/>
      <c r="F42" s="117"/>
      <c r="G42" s="117"/>
      <c r="H42" s="103" t="s">
        <v>11</v>
      </c>
      <c r="I42" s="105" t="s">
        <v>12</v>
      </c>
      <c r="J42" s="106"/>
      <c r="K42" s="103" t="s">
        <v>11</v>
      </c>
      <c r="L42" s="140" t="s">
        <v>12</v>
      </c>
      <c r="M42" s="141"/>
      <c r="N42" s="103" t="s">
        <v>11</v>
      </c>
      <c r="O42" s="105" t="s">
        <v>12</v>
      </c>
      <c r="P42" s="106"/>
      <c r="Q42" s="103" t="s">
        <v>11</v>
      </c>
      <c r="R42" s="105" t="s">
        <v>12</v>
      </c>
      <c r="S42" s="106"/>
      <c r="T42" s="120"/>
      <c r="U42" s="123"/>
      <c r="V42" s="126"/>
      <c r="W42" s="129"/>
      <c r="X42" s="132"/>
      <c r="Y42" s="135"/>
      <c r="Z42" s="6"/>
    </row>
    <row r="43" spans="2:26" x14ac:dyDescent="0.35">
      <c r="B43" s="4"/>
      <c r="C43" s="5"/>
      <c r="D43" s="8" t="s">
        <v>13</v>
      </c>
      <c r="E43" s="8" t="s">
        <v>14</v>
      </c>
      <c r="F43" s="8" t="s">
        <v>15</v>
      </c>
      <c r="G43" s="9" t="s">
        <v>34</v>
      </c>
      <c r="H43" s="104"/>
      <c r="I43" s="10" t="s">
        <v>16</v>
      </c>
      <c r="J43" s="10" t="s">
        <v>17</v>
      </c>
      <c r="K43" s="104"/>
      <c r="L43" s="10" t="s">
        <v>16</v>
      </c>
      <c r="M43" s="11" t="s">
        <v>17</v>
      </c>
      <c r="N43" s="104"/>
      <c r="O43" s="11" t="s">
        <v>16</v>
      </c>
      <c r="P43" s="11" t="s">
        <v>17</v>
      </c>
      <c r="Q43" s="104"/>
      <c r="R43" s="10" t="s">
        <v>16</v>
      </c>
      <c r="S43" s="11" t="s">
        <v>17</v>
      </c>
      <c r="T43" s="121"/>
      <c r="U43" s="124"/>
      <c r="V43" s="127"/>
      <c r="W43" s="130"/>
      <c r="X43" s="133"/>
      <c r="Y43" s="136"/>
      <c r="Z43" s="6"/>
    </row>
    <row r="44" spans="2:26" x14ac:dyDescent="0.35">
      <c r="B44" s="4"/>
      <c r="C44" s="5"/>
      <c r="D44" s="12"/>
      <c r="E44" s="12"/>
      <c r="F44" s="13"/>
      <c r="G44" s="12"/>
      <c r="H44" s="14" t="s">
        <v>86</v>
      </c>
      <c r="I44" s="14" t="str">
        <f t="shared" ref="I44:I49" si="36">IF(AND(U44&gt;=100000,U44&lt;=299999),"3","")</f>
        <v/>
      </c>
      <c r="J44" s="14" t="str">
        <f t="shared" ref="J44:J49" si="37">IF(AND(U44&gt;=100000,U44&lt;=299999),"3","")</f>
        <v/>
      </c>
      <c r="K44" s="15"/>
      <c r="L44" s="15" t="str">
        <f t="shared" ref="L44:L49" si="38">IF(U44&gt;=300000,"3","")</f>
        <v/>
      </c>
      <c r="M44" s="15"/>
      <c r="N44" s="14"/>
      <c r="O44" s="14"/>
      <c r="P44" s="14"/>
      <c r="Q44" s="15" t="str">
        <f t="shared" ref="Q44:Q49" si="39">IF(U44&gt;=100000,"3","")</f>
        <v/>
      </c>
      <c r="R44" s="15" t="str">
        <f t="shared" ref="R44:R49" si="40">IF(AND(U44&gt;=1,U44&lt;=99999),"3","")</f>
        <v/>
      </c>
      <c r="S44" s="15" t="str">
        <f t="shared" ref="S44:S49" si="41">IF(AND(U44&gt;=1,U44&lt;=99999),"3","")</f>
        <v/>
      </c>
      <c r="T44" s="16"/>
      <c r="U44" s="16"/>
      <c r="V44" s="26"/>
      <c r="W44" s="18"/>
      <c r="X44" s="18" t="str">
        <f>IF(W44="Signé 100%",U44,IF(W44="Reporté","RIEN",IF(W44="Abandon","0",IF(ISBLANK(W44),"",IF(W44="En cours…","R.A.S","")))))</f>
        <v/>
      </c>
      <c r="Y44" s="27"/>
      <c r="Z44" s="6"/>
    </row>
    <row r="45" spans="2:26" x14ac:dyDescent="0.35">
      <c r="B45" s="4"/>
      <c r="C45" s="5"/>
      <c r="D45" s="12"/>
      <c r="E45" s="12"/>
      <c r="F45" s="13"/>
      <c r="G45" s="12"/>
      <c r="H45" s="14" t="str">
        <f t="shared" ref="H45:H49" si="42">IF(AND(U45&gt;=1,U45&lt;=99999),"3",IF(AND(U45&gt;=300000),"3",""))</f>
        <v/>
      </c>
      <c r="I45" s="14" t="str">
        <f t="shared" si="36"/>
        <v/>
      </c>
      <c r="J45" s="14" t="str">
        <f t="shared" si="37"/>
        <v/>
      </c>
      <c r="K45" s="15"/>
      <c r="L45" s="15" t="str">
        <f t="shared" si="38"/>
        <v/>
      </c>
      <c r="M45" s="15" t="str">
        <f t="shared" ref="M45:M49" si="43">IF(U45&gt;=300000,"3","")</f>
        <v/>
      </c>
      <c r="N45" s="14"/>
      <c r="O45" s="14"/>
      <c r="P45" s="14"/>
      <c r="Q45" s="15" t="str">
        <f t="shared" si="39"/>
        <v/>
      </c>
      <c r="R45" s="15" t="str">
        <f t="shared" si="40"/>
        <v/>
      </c>
      <c r="S45" s="15" t="str">
        <f t="shared" si="41"/>
        <v/>
      </c>
      <c r="T45" s="16"/>
      <c r="U45" s="16"/>
      <c r="V45" s="26"/>
      <c r="W45" s="18"/>
      <c r="X45" s="18" t="str">
        <f t="shared" ref="X45:X49" si="44">IF(W45="Signé 100%",U45,IF(W45="Reporté","RIEN",IF(W45="Abandon","0",IF(ISBLANK(W45),"",IF(W45="En cours…","R.A.S","")))))</f>
        <v/>
      </c>
      <c r="Y45" s="27"/>
      <c r="Z45" s="6"/>
    </row>
    <row r="46" spans="2:26" x14ac:dyDescent="0.35">
      <c r="B46" s="4"/>
      <c r="C46" s="5"/>
      <c r="D46" s="12"/>
      <c r="E46" s="12"/>
      <c r="F46" s="13"/>
      <c r="G46" s="12"/>
      <c r="H46" s="14" t="str">
        <f t="shared" si="42"/>
        <v/>
      </c>
      <c r="I46" s="14" t="str">
        <f t="shared" si="36"/>
        <v/>
      </c>
      <c r="J46" s="14" t="str">
        <f t="shared" si="37"/>
        <v/>
      </c>
      <c r="K46" s="15"/>
      <c r="L46" s="15" t="str">
        <f t="shared" si="38"/>
        <v/>
      </c>
      <c r="M46" s="15" t="str">
        <f t="shared" si="43"/>
        <v/>
      </c>
      <c r="N46" s="14"/>
      <c r="O46" s="14"/>
      <c r="P46" s="14"/>
      <c r="Q46" s="15" t="str">
        <f t="shared" si="39"/>
        <v/>
      </c>
      <c r="R46" s="15" t="str">
        <f t="shared" si="40"/>
        <v/>
      </c>
      <c r="S46" s="15" t="str">
        <f t="shared" si="41"/>
        <v/>
      </c>
      <c r="T46" s="16"/>
      <c r="U46" s="16"/>
      <c r="V46" s="26"/>
      <c r="W46" s="18"/>
      <c r="X46" s="18" t="str">
        <f t="shared" si="44"/>
        <v/>
      </c>
      <c r="Y46" s="27"/>
      <c r="Z46" s="6"/>
    </row>
    <row r="47" spans="2:26" x14ac:dyDescent="0.35">
      <c r="B47" s="4"/>
      <c r="C47" s="5"/>
      <c r="D47" s="12"/>
      <c r="E47" s="12"/>
      <c r="F47" s="13"/>
      <c r="G47" s="12"/>
      <c r="H47" s="14" t="str">
        <f t="shared" si="42"/>
        <v/>
      </c>
      <c r="I47" s="14" t="str">
        <f t="shared" si="36"/>
        <v/>
      </c>
      <c r="J47" s="14" t="str">
        <f t="shared" si="37"/>
        <v/>
      </c>
      <c r="K47" s="15"/>
      <c r="L47" s="15" t="str">
        <f t="shared" si="38"/>
        <v/>
      </c>
      <c r="M47" s="15" t="str">
        <f t="shared" si="43"/>
        <v/>
      </c>
      <c r="N47" s="14"/>
      <c r="O47" s="14"/>
      <c r="P47" s="14"/>
      <c r="Q47" s="15" t="str">
        <f t="shared" si="39"/>
        <v/>
      </c>
      <c r="R47" s="15" t="str">
        <f t="shared" si="40"/>
        <v/>
      </c>
      <c r="S47" s="15" t="str">
        <f t="shared" si="41"/>
        <v/>
      </c>
      <c r="T47" s="18"/>
      <c r="U47" s="16"/>
      <c r="V47" s="26"/>
      <c r="W47" s="18"/>
      <c r="X47" s="18" t="str">
        <f t="shared" si="44"/>
        <v/>
      </c>
      <c r="Y47" s="27"/>
      <c r="Z47" s="6"/>
    </row>
    <row r="48" spans="2:26" x14ac:dyDescent="0.35">
      <c r="B48" s="4"/>
      <c r="C48" s="5"/>
      <c r="D48" s="12"/>
      <c r="E48" s="12"/>
      <c r="F48" s="13"/>
      <c r="G48" s="12"/>
      <c r="H48" s="14" t="str">
        <f t="shared" si="42"/>
        <v/>
      </c>
      <c r="I48" s="14" t="str">
        <f t="shared" si="36"/>
        <v/>
      </c>
      <c r="J48" s="14" t="str">
        <f t="shared" si="37"/>
        <v/>
      </c>
      <c r="K48" s="15"/>
      <c r="L48" s="15" t="str">
        <f t="shared" si="38"/>
        <v/>
      </c>
      <c r="M48" s="15" t="str">
        <f t="shared" si="43"/>
        <v/>
      </c>
      <c r="N48" s="14"/>
      <c r="O48" s="14"/>
      <c r="P48" s="14"/>
      <c r="Q48" s="15" t="str">
        <f t="shared" si="39"/>
        <v/>
      </c>
      <c r="R48" s="15" t="str">
        <f t="shared" si="40"/>
        <v/>
      </c>
      <c r="S48" s="15" t="str">
        <f t="shared" si="41"/>
        <v/>
      </c>
      <c r="T48" s="16"/>
      <c r="U48" s="16"/>
      <c r="V48" s="26"/>
      <c r="W48" s="18"/>
      <c r="X48" s="18" t="str">
        <f t="shared" si="44"/>
        <v/>
      </c>
      <c r="Y48" s="27"/>
      <c r="Z48" s="6"/>
    </row>
    <row r="49" spans="2:26" x14ac:dyDescent="0.35">
      <c r="B49" s="4"/>
      <c r="C49" s="5"/>
      <c r="D49" s="12"/>
      <c r="E49" s="12"/>
      <c r="F49" s="13"/>
      <c r="G49" s="12"/>
      <c r="H49" s="14" t="str">
        <f t="shared" si="42"/>
        <v/>
      </c>
      <c r="I49" s="14" t="str">
        <f t="shared" si="36"/>
        <v/>
      </c>
      <c r="J49" s="14" t="str">
        <f t="shared" si="37"/>
        <v/>
      </c>
      <c r="K49" s="15"/>
      <c r="L49" s="15" t="str">
        <f t="shared" si="38"/>
        <v/>
      </c>
      <c r="M49" s="15" t="str">
        <f t="shared" si="43"/>
        <v/>
      </c>
      <c r="N49" s="14"/>
      <c r="O49" s="14"/>
      <c r="P49" s="14"/>
      <c r="Q49" s="15" t="str">
        <f t="shared" si="39"/>
        <v/>
      </c>
      <c r="R49" s="15" t="str">
        <f t="shared" si="40"/>
        <v/>
      </c>
      <c r="S49" s="15" t="str">
        <f t="shared" si="41"/>
        <v/>
      </c>
      <c r="T49" s="16"/>
      <c r="U49" s="16"/>
      <c r="V49" s="26"/>
      <c r="W49" s="18"/>
      <c r="X49" s="18" t="str">
        <f t="shared" si="44"/>
        <v/>
      </c>
      <c r="Y49" s="27"/>
      <c r="Z49" s="6"/>
    </row>
    <row r="50" spans="2:26" x14ac:dyDescent="0.35">
      <c r="B50" s="4"/>
      <c r="C50" s="5"/>
      <c r="D50" s="28"/>
      <c r="E50" s="28"/>
      <c r="F50" s="29"/>
      <c r="G50" s="41">
        <f>COUNTA(G44:G49)</f>
        <v>0</v>
      </c>
      <c r="H50" s="41">
        <f t="shared" ref="H50:U50" si="45">SUM(H44:H49)</f>
        <v>0</v>
      </c>
      <c r="I50" s="41">
        <f t="shared" si="45"/>
        <v>0</v>
      </c>
      <c r="J50" s="41">
        <f t="shared" si="45"/>
        <v>0</v>
      </c>
      <c r="K50" s="41">
        <f t="shared" si="45"/>
        <v>0</v>
      </c>
      <c r="L50" s="41">
        <f t="shared" si="45"/>
        <v>0</v>
      </c>
      <c r="M50" s="41">
        <f t="shared" si="45"/>
        <v>0</v>
      </c>
      <c r="N50" s="41">
        <f t="shared" si="45"/>
        <v>0</v>
      </c>
      <c r="O50" s="41">
        <f t="shared" si="45"/>
        <v>0</v>
      </c>
      <c r="P50" s="41">
        <f t="shared" si="45"/>
        <v>0</v>
      </c>
      <c r="Q50" s="51">
        <f t="shared" si="45"/>
        <v>0</v>
      </c>
      <c r="R50" s="41">
        <f t="shared" si="45"/>
        <v>0</v>
      </c>
      <c r="S50" s="41">
        <f t="shared" si="45"/>
        <v>0</v>
      </c>
      <c r="T50" s="45">
        <f t="shared" si="45"/>
        <v>0</v>
      </c>
      <c r="U50" s="45">
        <f t="shared" si="45"/>
        <v>0</v>
      </c>
      <c r="V50" s="28"/>
      <c r="W50" s="28"/>
      <c r="X50" s="28"/>
      <c r="Y50" s="28"/>
      <c r="Z50" s="6"/>
    </row>
    <row r="51" spans="2:26" x14ac:dyDescent="0.35">
      <c r="B51" s="4"/>
      <c r="C51" s="5"/>
      <c r="D51" s="12"/>
      <c r="E51" s="12"/>
      <c r="F51" s="13"/>
      <c r="G51" s="12"/>
      <c r="H51" s="14" t="str">
        <f>IF(AND(U51&gt;=1,U51&lt;=99999),"3",IF(AND(U51&gt;=300000),"3",""))</f>
        <v/>
      </c>
      <c r="I51" s="14" t="str">
        <f>IF(AND(U51&gt;=100000,U51&lt;=299999),"3","")</f>
        <v/>
      </c>
      <c r="J51" s="14" t="str">
        <f>IF(AND(U51&gt;=100000,U51&lt;=299999),"3","")</f>
        <v/>
      </c>
      <c r="K51" s="15"/>
      <c r="L51" s="15" t="str">
        <f t="shared" ref="L51:L55" si="46">IF(U51&gt;=300000,"3","")</f>
        <v/>
      </c>
      <c r="M51" s="15"/>
      <c r="N51" s="14"/>
      <c r="O51" s="14"/>
      <c r="P51" s="14"/>
      <c r="Q51" s="15" t="str">
        <f t="shared" ref="Q51:Q55" si="47">IF(U51&gt;=100000,"3","")</f>
        <v/>
      </c>
      <c r="R51" s="15" t="str">
        <f t="shared" ref="R51:R55" si="48">IF(AND(U51&gt;=1,U51&lt;=99999),"3","")</f>
        <v/>
      </c>
      <c r="S51" s="15" t="str">
        <f t="shared" ref="S51:S55" si="49">IF(AND(U51&gt;=1,U51&lt;=99999),"3","")</f>
        <v/>
      </c>
      <c r="T51" s="16"/>
      <c r="U51" s="18"/>
      <c r="V51" s="26"/>
      <c r="W51" s="52"/>
      <c r="X51" s="18" t="str">
        <f>IF(W51="Signé 100%",U51,IF(W51="Reporté","RIEN",IF(W51="Abandon","0",IF(ISBLANK(W51),"",IF(W51="En cours…","R.A.S","")))))</f>
        <v/>
      </c>
      <c r="Y51" s="27"/>
      <c r="Z51" s="6"/>
    </row>
    <row r="52" spans="2:26" x14ac:dyDescent="0.35">
      <c r="B52" s="4"/>
      <c r="C52" s="5"/>
      <c r="D52" s="12"/>
      <c r="E52" s="12"/>
      <c r="F52" s="13"/>
      <c r="G52" s="12"/>
      <c r="H52" s="14" t="str">
        <f t="shared" ref="H52:H55" si="50">IF(AND(U52&gt;=1,U52&lt;=99999),"3",IF(AND(U52&gt;=300000),"3",""))</f>
        <v/>
      </c>
      <c r="I52" s="14" t="str">
        <f t="shared" ref="I52:I55" si="51">IF(AND(U52&gt;=100000,U52&lt;=299999),"3","")</f>
        <v/>
      </c>
      <c r="J52" s="14" t="str">
        <f t="shared" ref="J52:J55" si="52">IF(AND(U52&gt;=100000,U52&lt;=299999),"3","")</f>
        <v/>
      </c>
      <c r="K52" s="15"/>
      <c r="L52" s="15" t="str">
        <f t="shared" si="46"/>
        <v/>
      </c>
      <c r="M52" s="15" t="str">
        <f t="shared" ref="M52:M55" si="53">IF(U52&gt;=300000,"3","")</f>
        <v/>
      </c>
      <c r="N52" s="14"/>
      <c r="O52" s="14"/>
      <c r="P52" s="14"/>
      <c r="Q52" s="15" t="str">
        <f t="shared" si="47"/>
        <v/>
      </c>
      <c r="R52" s="15" t="str">
        <f t="shared" si="48"/>
        <v/>
      </c>
      <c r="S52" s="15" t="str">
        <f t="shared" si="49"/>
        <v/>
      </c>
      <c r="T52" s="16"/>
      <c r="U52" s="18"/>
      <c r="V52" s="26"/>
      <c r="W52" s="52"/>
      <c r="X52" s="18" t="str">
        <f t="shared" ref="X52:X55" si="54">IF(W52="Signé 100%",U52,IF(W52="Reporté","RIEN",IF(W52="Abandon","0",IF(ISBLANK(W52),"",IF(W52="En cours…","R.A.S","")))))</f>
        <v/>
      </c>
      <c r="Y52" s="27"/>
      <c r="Z52" s="6"/>
    </row>
    <row r="53" spans="2:26" x14ac:dyDescent="0.35">
      <c r="B53" s="4"/>
      <c r="C53" s="5"/>
      <c r="D53" s="12"/>
      <c r="E53" s="12"/>
      <c r="F53" s="13"/>
      <c r="G53" s="12"/>
      <c r="H53" s="14" t="str">
        <f t="shared" si="50"/>
        <v/>
      </c>
      <c r="I53" s="14" t="str">
        <f t="shared" si="51"/>
        <v/>
      </c>
      <c r="J53" s="14" t="str">
        <f t="shared" si="52"/>
        <v/>
      </c>
      <c r="K53" s="15"/>
      <c r="L53" s="15" t="str">
        <f t="shared" si="46"/>
        <v/>
      </c>
      <c r="M53" s="15" t="str">
        <f t="shared" si="53"/>
        <v/>
      </c>
      <c r="N53" s="14"/>
      <c r="O53" s="14"/>
      <c r="P53" s="14"/>
      <c r="Q53" s="15" t="str">
        <f t="shared" si="47"/>
        <v/>
      </c>
      <c r="R53" s="15" t="str">
        <f t="shared" si="48"/>
        <v/>
      </c>
      <c r="S53" s="15" t="str">
        <f t="shared" si="49"/>
        <v/>
      </c>
      <c r="T53" s="16"/>
      <c r="U53" s="18"/>
      <c r="V53" s="26"/>
      <c r="W53" s="52"/>
      <c r="X53" s="18" t="str">
        <f t="shared" si="54"/>
        <v/>
      </c>
      <c r="Y53" s="27"/>
      <c r="Z53" s="6"/>
    </row>
    <row r="54" spans="2:26" x14ac:dyDescent="0.35">
      <c r="B54" s="4"/>
      <c r="C54" s="5"/>
      <c r="D54" s="12"/>
      <c r="E54" s="12"/>
      <c r="F54" s="13"/>
      <c r="G54" s="12"/>
      <c r="H54" s="14" t="str">
        <f>IF(AND(U54&gt;=1,U54&lt;=99999),"3",IF(AND(U54&gt;=300000),"3",""))</f>
        <v/>
      </c>
      <c r="I54" s="14" t="str">
        <f>IF(AND(U54&gt;=100000,U54&lt;=299999),"3","")</f>
        <v/>
      </c>
      <c r="J54" s="14" t="str">
        <f>IF(AND(U54&gt;=100000,U54&lt;=299999),"3","")</f>
        <v/>
      </c>
      <c r="K54" s="15"/>
      <c r="L54" s="15" t="str">
        <f t="shared" si="46"/>
        <v/>
      </c>
      <c r="M54" s="15" t="str">
        <f t="shared" si="53"/>
        <v/>
      </c>
      <c r="N54" s="14"/>
      <c r="O54" s="14"/>
      <c r="P54" s="14"/>
      <c r="Q54" s="15" t="str">
        <f t="shared" si="47"/>
        <v/>
      </c>
      <c r="R54" s="15" t="str">
        <f t="shared" si="48"/>
        <v/>
      </c>
      <c r="S54" s="15" t="str">
        <f t="shared" si="49"/>
        <v/>
      </c>
      <c r="T54" s="16"/>
      <c r="U54" s="18"/>
      <c r="V54" s="26"/>
      <c r="W54" s="52"/>
      <c r="X54" s="18" t="str">
        <f t="shared" si="54"/>
        <v/>
      </c>
      <c r="Y54" s="27"/>
      <c r="Z54" s="6"/>
    </row>
    <row r="55" spans="2:26" x14ac:dyDescent="0.35">
      <c r="B55" s="4"/>
      <c r="C55" s="5"/>
      <c r="D55" s="12"/>
      <c r="E55" s="12"/>
      <c r="F55" s="13"/>
      <c r="G55" s="12"/>
      <c r="H55" s="14" t="str">
        <f t="shared" si="50"/>
        <v/>
      </c>
      <c r="I55" s="14" t="str">
        <f t="shared" si="51"/>
        <v/>
      </c>
      <c r="J55" s="14" t="str">
        <f t="shared" si="52"/>
        <v/>
      </c>
      <c r="K55" s="15"/>
      <c r="L55" s="15" t="str">
        <f t="shared" si="46"/>
        <v/>
      </c>
      <c r="M55" s="15" t="str">
        <f t="shared" si="53"/>
        <v/>
      </c>
      <c r="N55" s="14"/>
      <c r="O55" s="14"/>
      <c r="P55" s="14"/>
      <c r="Q55" s="15" t="str">
        <f t="shared" si="47"/>
        <v/>
      </c>
      <c r="R55" s="15" t="str">
        <f t="shared" si="48"/>
        <v/>
      </c>
      <c r="S55" s="15" t="str">
        <f t="shared" si="49"/>
        <v/>
      </c>
      <c r="T55" s="16"/>
      <c r="U55" s="18"/>
      <c r="V55" s="26"/>
      <c r="W55" s="52"/>
      <c r="X55" s="18" t="str">
        <f t="shared" si="54"/>
        <v/>
      </c>
      <c r="Y55" s="27"/>
      <c r="Z55" s="6"/>
    </row>
    <row r="56" spans="2:26" x14ac:dyDescent="0.35">
      <c r="B56" s="4"/>
      <c r="C56" s="5"/>
      <c r="D56" s="28"/>
      <c r="E56" s="28"/>
      <c r="F56" s="29"/>
      <c r="G56" s="41">
        <f>COUNTA(G51:G55)</f>
        <v>0</v>
      </c>
      <c r="H56" s="68">
        <f>SUM(H51:H55)</f>
        <v>0</v>
      </c>
      <c r="I56" s="68">
        <f>SUM(I51:I55)</f>
        <v>0</v>
      </c>
      <c r="J56" s="68">
        <f>SUM(J51:J55)</f>
        <v>0</v>
      </c>
      <c r="K56" s="41">
        <f>SUM(K51:K55)</f>
        <v>0</v>
      </c>
      <c r="L56" s="41">
        <f>SUM(L51:M55)</f>
        <v>0</v>
      </c>
      <c r="M56" s="41">
        <f t="shared" ref="M56:U56" si="55">SUM(M51:M55)</f>
        <v>0</v>
      </c>
      <c r="N56" s="68">
        <f>SUM(N51:N55)</f>
        <v>0</v>
      </c>
      <c r="O56" s="68">
        <f t="shared" ref="O56:P56" si="56">SUM(O51:O55)</f>
        <v>0</v>
      </c>
      <c r="P56" s="68">
        <f t="shared" si="56"/>
        <v>0</v>
      </c>
      <c r="Q56" s="41">
        <f t="shared" si="55"/>
        <v>0</v>
      </c>
      <c r="R56" s="41">
        <f t="shared" si="55"/>
        <v>0</v>
      </c>
      <c r="S56" s="41">
        <f t="shared" si="55"/>
        <v>0</v>
      </c>
      <c r="T56" s="21">
        <f t="shared" si="55"/>
        <v>0</v>
      </c>
      <c r="U56" s="21">
        <f t="shared" si="55"/>
        <v>0</v>
      </c>
      <c r="V56" s="28"/>
      <c r="W56" s="28"/>
      <c r="X56" s="21">
        <f>SUM(X51:X55)</f>
        <v>0</v>
      </c>
      <c r="Y56" s="34">
        <f>SUM(Y51:Y55)</f>
        <v>0</v>
      </c>
      <c r="Z56" s="6"/>
    </row>
    <row r="57" spans="2:26" x14ac:dyDescent="0.35">
      <c r="B57" s="4"/>
      <c r="C57" s="5"/>
      <c r="D57" s="31"/>
      <c r="E57" s="31"/>
      <c r="F57" s="32"/>
      <c r="G57" s="55">
        <f>SUM(G50+G56)</f>
        <v>0</v>
      </c>
      <c r="H57" s="109">
        <f>SUM(H56+H50)</f>
        <v>0</v>
      </c>
      <c r="I57" s="110"/>
      <c r="J57" s="55">
        <f>SUM(J56+J50)</f>
        <v>0</v>
      </c>
      <c r="K57" s="55">
        <f>SUM(K56+K50)</f>
        <v>0</v>
      </c>
      <c r="L57" s="109">
        <f>SUM(L56+L50)</f>
        <v>0</v>
      </c>
      <c r="M57" s="110"/>
      <c r="N57" s="33">
        <f>SUM(N56+N50)</f>
        <v>0</v>
      </c>
      <c r="O57" s="33">
        <f>SUM(O56+O50)</f>
        <v>0</v>
      </c>
      <c r="P57" s="109">
        <f>SUM(P56+P50)</f>
        <v>0</v>
      </c>
      <c r="Q57" s="110"/>
      <c r="R57" s="55">
        <f>SUM(R56+R50)</f>
        <v>0</v>
      </c>
      <c r="S57" s="55">
        <f>SUM(S56+S50)</f>
        <v>0</v>
      </c>
      <c r="T57" s="24">
        <f>SUM(T56+T50+T37)</f>
        <v>0</v>
      </c>
      <c r="U57" s="24">
        <f>SUM(U56+U50+U37)</f>
        <v>0</v>
      </c>
      <c r="V57" s="31"/>
      <c r="W57" s="31"/>
      <c r="X57" s="69" t="e">
        <f>(X56/U56)</f>
        <v>#DIV/0!</v>
      </c>
      <c r="Y57" s="34">
        <f>SUM(Y56+Y50)</f>
        <v>0</v>
      </c>
      <c r="Z57" s="6"/>
    </row>
    <row r="58" spans="2:26" x14ac:dyDescent="0.35">
      <c r="B58" s="4"/>
      <c r="C58" s="5"/>
      <c r="D58" s="89" t="s">
        <v>36</v>
      </c>
      <c r="E58" s="90"/>
      <c r="F58" s="91"/>
      <c r="G58" s="56" t="s">
        <v>37</v>
      </c>
      <c r="H58" s="107">
        <f>SUM(H29+K29+N29+Q29)</f>
        <v>0</v>
      </c>
      <c r="I58" s="108"/>
      <c r="J58" s="93" t="s">
        <v>38</v>
      </c>
      <c r="K58" s="95"/>
      <c r="L58" s="107">
        <f>SUM(H37+K37+N37+Q37)</f>
        <v>0</v>
      </c>
      <c r="M58" s="108"/>
      <c r="N58" s="46"/>
      <c r="O58" s="93" t="s">
        <v>39</v>
      </c>
      <c r="P58" s="94"/>
      <c r="Q58" s="94"/>
      <c r="R58" s="94"/>
      <c r="S58" s="95"/>
      <c r="T58" s="56" t="s">
        <v>37</v>
      </c>
      <c r="U58" s="35">
        <f>SUM(H50+K50+N50+Q50)</f>
        <v>0</v>
      </c>
      <c r="V58" s="36" t="s">
        <v>38</v>
      </c>
      <c r="W58" s="35">
        <f>SUM(H56+K56+N56+Q56)</f>
        <v>0</v>
      </c>
      <c r="X58" s="64" t="e">
        <f>(X57/X37)</f>
        <v>#DIV/0!</v>
      </c>
      <c r="Y58" s="5"/>
      <c r="Z58" s="6"/>
    </row>
    <row r="59" spans="2:26" x14ac:dyDescent="0.35">
      <c r="B59" s="4"/>
      <c r="C59" s="5"/>
      <c r="D59" s="82" t="s">
        <v>40</v>
      </c>
      <c r="E59" s="83"/>
      <c r="F59" s="84"/>
      <c r="G59" s="36" t="s">
        <v>37</v>
      </c>
      <c r="H59" s="85">
        <f>SUM(I29+L29+O29+R29)</f>
        <v>0</v>
      </c>
      <c r="I59" s="86"/>
      <c r="J59" s="87" t="s">
        <v>38</v>
      </c>
      <c r="K59" s="88"/>
      <c r="L59" s="85">
        <f>SUM(I37+L37+O37+R37)</f>
        <v>0</v>
      </c>
      <c r="M59" s="86"/>
      <c r="N59" s="47"/>
      <c r="O59" s="89" t="s">
        <v>41</v>
      </c>
      <c r="P59" s="90"/>
      <c r="Q59" s="90"/>
      <c r="R59" s="90"/>
      <c r="S59" s="91"/>
      <c r="T59" s="70" t="s">
        <v>37</v>
      </c>
      <c r="U59" s="35">
        <f>SUM(J50+M50+P50+S50)</f>
        <v>0</v>
      </c>
      <c r="V59" s="36" t="s">
        <v>38</v>
      </c>
      <c r="W59" s="35">
        <f>SUM(I56+L56+O56+R56)</f>
        <v>0</v>
      </c>
      <c r="X59" s="5"/>
      <c r="Y59" s="5"/>
      <c r="Z59" s="6"/>
    </row>
    <row r="60" spans="2:26" x14ac:dyDescent="0.35">
      <c r="B60" s="4"/>
      <c r="C60" s="5"/>
      <c r="D60" s="87" t="s">
        <v>42</v>
      </c>
      <c r="E60" s="92"/>
      <c r="F60" s="88"/>
      <c r="G60" s="36" t="s">
        <v>37</v>
      </c>
      <c r="H60" s="85">
        <f>SUM(J29+M29+P29+S29)</f>
        <v>0</v>
      </c>
      <c r="I60" s="86"/>
      <c r="J60" s="87" t="s">
        <v>38</v>
      </c>
      <c r="K60" s="88"/>
      <c r="L60" s="85">
        <f>SUM(J37+M37+P37+S37)</f>
        <v>0</v>
      </c>
      <c r="M60" s="86"/>
      <c r="N60" s="47"/>
      <c r="O60" s="93" t="s">
        <v>43</v>
      </c>
      <c r="P60" s="94"/>
      <c r="Q60" s="94"/>
      <c r="R60" s="94"/>
      <c r="S60" s="95"/>
      <c r="T60" s="70" t="s">
        <v>37</v>
      </c>
      <c r="U60" s="35">
        <f>SUM(J50+M50+P50+S50)</f>
        <v>0</v>
      </c>
      <c r="V60" s="36" t="s">
        <v>38</v>
      </c>
      <c r="W60" s="35">
        <f>SUM(J56+M56+P56+S56)</f>
        <v>0</v>
      </c>
      <c r="X60" s="5"/>
      <c r="Y60" s="5"/>
      <c r="Z60" s="6"/>
    </row>
    <row r="61" spans="2:26" x14ac:dyDescent="0.35">
      <c r="B61" s="4"/>
      <c r="C61" s="5"/>
      <c r="D61" s="96" t="s">
        <v>44</v>
      </c>
      <c r="E61" s="97"/>
      <c r="F61" s="98"/>
      <c r="G61" s="37" t="s">
        <v>37</v>
      </c>
      <c r="H61" s="99">
        <f>SUM(H58:I60)</f>
        <v>0</v>
      </c>
      <c r="I61" s="100"/>
      <c r="J61" s="101" t="s">
        <v>38</v>
      </c>
      <c r="K61" s="102"/>
      <c r="L61" s="99">
        <f>SUM(L58:M60)</f>
        <v>0</v>
      </c>
      <c r="M61" s="100"/>
      <c r="N61" s="47"/>
      <c r="O61" s="96" t="s">
        <v>44</v>
      </c>
      <c r="P61" s="97"/>
      <c r="Q61" s="97"/>
      <c r="R61" s="97"/>
      <c r="S61" s="98"/>
      <c r="T61" s="37" t="s">
        <v>37</v>
      </c>
      <c r="U61" s="38">
        <f>SUM(U58:U60)</f>
        <v>0</v>
      </c>
      <c r="V61" s="39" t="s">
        <v>38</v>
      </c>
      <c r="W61" s="38">
        <f>SUM(W58:W60)</f>
        <v>0</v>
      </c>
      <c r="X61" s="5"/>
      <c r="Y61" s="5"/>
      <c r="Z61" s="6"/>
    </row>
    <row r="62" spans="2:26" x14ac:dyDescent="0.35">
      <c r="B62" s="40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1"/>
    </row>
  </sheetData>
  <mergeCells count="65">
    <mergeCell ref="C62:Z62"/>
    <mergeCell ref="D59:F59"/>
    <mergeCell ref="H59:I59"/>
    <mergeCell ref="J59:K59"/>
    <mergeCell ref="L59:M59"/>
    <mergeCell ref="O59:S59"/>
    <mergeCell ref="D60:F60"/>
    <mergeCell ref="H60:I60"/>
    <mergeCell ref="J60:K60"/>
    <mergeCell ref="L60:M60"/>
    <mergeCell ref="O60:S60"/>
    <mergeCell ref="D61:F61"/>
    <mergeCell ref="H61:I61"/>
    <mergeCell ref="J61:K61"/>
    <mergeCell ref="L61:M61"/>
    <mergeCell ref="O61:S61"/>
    <mergeCell ref="N42:N43"/>
    <mergeCell ref="O42:P42"/>
    <mergeCell ref="D58:F58"/>
    <mergeCell ref="H58:I58"/>
    <mergeCell ref="J58:K58"/>
    <mergeCell ref="L58:M58"/>
    <mergeCell ref="O58:S58"/>
    <mergeCell ref="Q42:Q43"/>
    <mergeCell ref="R42:S42"/>
    <mergeCell ref="H57:I57"/>
    <mergeCell ref="L57:M57"/>
    <mergeCell ref="P57:Q57"/>
    <mergeCell ref="D39:Y39"/>
    <mergeCell ref="D40:G42"/>
    <mergeCell ref="H40:S40"/>
    <mergeCell ref="T40:T43"/>
    <mergeCell ref="U40:U43"/>
    <mergeCell ref="V40:V43"/>
    <mergeCell ref="W40:W43"/>
    <mergeCell ref="X40:X43"/>
    <mergeCell ref="Y40:Y43"/>
    <mergeCell ref="H41:J41"/>
    <mergeCell ref="K41:M41"/>
    <mergeCell ref="N41:P41"/>
    <mergeCell ref="H42:H43"/>
    <mergeCell ref="I42:J42"/>
    <mergeCell ref="K42:K43"/>
    <mergeCell ref="L42:M42"/>
    <mergeCell ref="N7:N8"/>
    <mergeCell ref="O7:P7"/>
    <mergeCell ref="Q7:Q8"/>
    <mergeCell ref="R7:S7"/>
    <mergeCell ref="C8:C28"/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H7:H8"/>
    <mergeCell ref="I7:J7"/>
    <mergeCell ref="K7:K8"/>
    <mergeCell ref="L7:M7"/>
  </mergeCells>
  <conditionalFormatting sqref="G37:H38 J37:J38">
    <cfRule type="containsText" priority="3866" operator="containsText" text="x">
      <formula>NOT(ISERROR(SEARCH("x",G37)))</formula>
    </cfRule>
  </conditionalFormatting>
  <conditionalFormatting sqref="G57:H57 J57 G56">
    <cfRule type="containsText" priority="3865" operator="containsText" text="x">
      <formula>NOT(ISERROR(SEARCH("x",G56)))</formula>
    </cfRule>
  </conditionalFormatting>
  <conditionalFormatting sqref="X57:X58">
    <cfRule type="cellIs" dxfId="4965" priority="3859" operator="greaterThan">
      <formula>25000</formula>
    </cfRule>
    <cfRule type="cellIs" dxfId="4964" priority="3860" operator="equal">
      <formula>10000</formula>
    </cfRule>
    <cfRule type="cellIs" dxfId="4963" priority="3861" operator="lessThan">
      <formula>10000</formula>
    </cfRule>
    <cfRule type="cellIs" dxfId="4962" priority="3862" operator="greaterThan">
      <formula>10000</formula>
    </cfRule>
    <cfRule type="cellIs" dxfId="4961" priority="3863" operator="lessThan">
      <formula>25000</formula>
    </cfRule>
    <cfRule type="cellIs" dxfId="4960" priority="3864" operator="greaterThan">
      <formula>25000</formula>
    </cfRule>
  </conditionalFormatting>
  <conditionalFormatting sqref="G29:H29 J29">
    <cfRule type="containsText" priority="3858" operator="containsText" text="x">
      <formula>NOT(ISERROR(SEARCH("x",G29)))</formula>
    </cfRule>
  </conditionalFormatting>
  <conditionalFormatting sqref="G50:H50 J50">
    <cfRule type="containsText" priority="3857" operator="containsText" text="x">
      <formula>NOT(ISERROR(SEARCH("x",G50)))</formula>
    </cfRule>
  </conditionalFormatting>
  <conditionalFormatting sqref="X50:Y50">
    <cfRule type="cellIs" dxfId="4959" priority="3855" operator="equal">
      <formula>10000</formula>
    </cfRule>
    <cfRule type="cellIs" dxfId="4958" priority="3856" operator="greaterThan">
      <formula>10000</formula>
    </cfRule>
  </conditionalFormatting>
  <conditionalFormatting sqref="X37">
    <cfRule type="cellIs" dxfId="4957" priority="3849" operator="equal">
      <formula>10000</formula>
    </cfRule>
    <cfRule type="cellIs" dxfId="4956" priority="3850" operator="lessThan">
      <formula>10000</formula>
    </cfRule>
    <cfRule type="cellIs" dxfId="4955" priority="3851" operator="greaterThan">
      <formula>10000</formula>
    </cfRule>
    <cfRule type="cellIs" dxfId="4954" priority="3852" operator="lessThan">
      <formula>25000</formula>
    </cfRule>
    <cfRule type="cellIs" dxfId="4953" priority="3853" operator="greaterThan">
      <formula>25000</formula>
    </cfRule>
    <cfRule type="cellIs" dxfId="4952" priority="3854" operator="greaterThan">
      <formula>25000</formula>
    </cfRule>
  </conditionalFormatting>
  <conditionalFormatting sqref="N56:P56">
    <cfRule type="cellIs" dxfId="4951" priority="3848" operator="equal">
      <formula>1</formula>
    </cfRule>
  </conditionalFormatting>
  <conditionalFormatting sqref="N56:P56">
    <cfRule type="cellIs" dxfId="4950" priority="3847" operator="equal">
      <formula>1</formula>
    </cfRule>
  </conditionalFormatting>
  <conditionalFormatting sqref="H56:J56">
    <cfRule type="cellIs" dxfId="4949" priority="3846" operator="equal">
      <formula>1</formula>
    </cfRule>
  </conditionalFormatting>
  <conditionalFormatting sqref="H56:J56">
    <cfRule type="cellIs" dxfId="4948" priority="3845" operator="equal">
      <formula>1</formula>
    </cfRule>
  </conditionalFormatting>
  <conditionalFormatting sqref="X50:Y50">
    <cfRule type="containsBlanks" dxfId="4947" priority="3843">
      <formula>LEN(TRIM(X50))=0</formula>
    </cfRule>
    <cfRule type="containsText" dxfId="4946" priority="3844" operator="containsText" text="En cours">
      <formula>NOT(ISERROR(SEARCH("En cours",X50)))</formula>
    </cfRule>
  </conditionalFormatting>
  <conditionalFormatting sqref="X56">
    <cfRule type="containsBlanks" dxfId="4945" priority="3841">
      <formula>LEN(TRIM(X56))=0</formula>
    </cfRule>
    <cfRule type="containsText" dxfId="4944" priority="3842" operator="containsText" text="En cours">
      <formula>NOT(ISERROR(SEARCH("En cours",X56)))</formula>
    </cfRule>
  </conditionalFormatting>
  <conditionalFormatting sqref="Y57 Y9:Y28 D29:Y29 D37:Y43 Y30:Y36 D50:Y50 D56:Y56">
    <cfRule type="containsText" dxfId="4943" priority="3839" operator="containsText" text="2 match">
      <formula>NOT(ISERROR(SEARCH("2 match",D9)))</formula>
    </cfRule>
    <cfRule type="containsText" dxfId="4942" priority="3840" operator="containsText" text="1 facultative">
      <formula>NOT(ISERROR(SEARCH("1 facultative",D9)))</formula>
    </cfRule>
  </conditionalFormatting>
  <conditionalFormatting sqref="X56">
    <cfRule type="cellIs" dxfId="4941" priority="3835" operator="equal">
      <formula>10000</formula>
    </cfRule>
    <cfRule type="cellIs" dxfId="4940" priority="3836" operator="lessThan">
      <formula>10000</formula>
    </cfRule>
    <cfRule type="cellIs" dxfId="4939" priority="3837" operator="greaterThan">
      <formula>10000</formula>
    </cfRule>
    <cfRule type="cellIs" dxfId="4938" priority="3838" operator="lessThan">
      <formula>25000</formula>
    </cfRule>
  </conditionalFormatting>
  <conditionalFormatting sqref="X57">
    <cfRule type="cellIs" dxfId="4937" priority="3832" operator="equal">
      <formula>0.5</formula>
    </cfRule>
    <cfRule type="cellIs" priority="3833" operator="between">
      <formula>30</formula>
      <formula>50</formula>
    </cfRule>
    <cfRule type="cellIs" dxfId="4936" priority="3834" operator="greaterThan">
      <formula>0.5</formula>
    </cfRule>
  </conditionalFormatting>
  <conditionalFormatting sqref="N31:P36">
    <cfRule type="cellIs" dxfId="4935" priority="3831" operator="equal">
      <formula>1</formula>
    </cfRule>
  </conditionalFormatting>
  <conditionalFormatting sqref="N31:P36">
    <cfRule type="cellIs" dxfId="4934" priority="3830" operator="equal">
      <formula>1</formula>
    </cfRule>
  </conditionalFormatting>
  <conditionalFormatting sqref="N31:P36">
    <cfRule type="containsText" dxfId="4933" priority="3827" operator="containsText" text="3">
      <formula>NOT(ISERROR(SEARCH("3",N31)))</formula>
    </cfRule>
  </conditionalFormatting>
  <conditionalFormatting sqref="D31:G36 N31:P36 T31:V36">
    <cfRule type="containsText" dxfId="4932" priority="3825" operator="containsText" text="2 match">
      <formula>NOT(ISERROR(SEARCH("2 match",D31)))</formula>
    </cfRule>
    <cfRule type="containsText" dxfId="4931" priority="3826" operator="containsText" text="1 facultative">
      <formula>NOT(ISERROR(SEARCH("1 facultative",D31)))</formula>
    </cfRule>
  </conditionalFormatting>
  <conditionalFormatting sqref="N31:P36">
    <cfRule type="cellIs" dxfId="4930" priority="3822" operator="equal">
      <formula>1</formula>
    </cfRule>
  </conditionalFormatting>
  <conditionalFormatting sqref="N31:P36">
    <cfRule type="cellIs" dxfId="4929" priority="3824" operator="equal">
      <formula>1</formula>
    </cfRule>
  </conditionalFormatting>
  <conditionalFormatting sqref="N31:P36">
    <cfRule type="cellIs" dxfId="4928" priority="3823" operator="equal">
      <formula>1</formula>
    </cfRule>
  </conditionalFormatting>
  <conditionalFormatting sqref="N31:P36">
    <cfRule type="cellIs" dxfId="4927" priority="3821" operator="equal">
      <formula>1</formula>
    </cfRule>
  </conditionalFormatting>
  <conditionalFormatting sqref="N31:P36">
    <cfRule type="containsText" dxfId="4926" priority="3818" operator="containsText" text="3">
      <formula>NOT(ISERROR(SEARCH("3",N31)))</formula>
    </cfRule>
  </conditionalFormatting>
  <conditionalFormatting sqref="K31:K36">
    <cfRule type="cellIs" dxfId="4925" priority="3817" operator="equal">
      <formula>1</formula>
    </cfRule>
  </conditionalFormatting>
  <conditionalFormatting sqref="K31:K36">
    <cfRule type="cellIs" dxfId="4924" priority="3816" operator="equal">
      <formula>1</formula>
    </cfRule>
  </conditionalFormatting>
  <conditionalFormatting sqref="K31:K36">
    <cfRule type="containsText" dxfId="4923" priority="3813" operator="containsText" text="3">
      <formula>NOT(ISERROR(SEARCH("3",K31)))</formula>
    </cfRule>
  </conditionalFormatting>
  <conditionalFormatting sqref="K31:K36">
    <cfRule type="containsText" dxfId="4922" priority="3811" operator="containsText" text="2 match">
      <formula>NOT(ISERROR(SEARCH("2 match",K31)))</formula>
    </cfRule>
    <cfRule type="containsText" dxfId="4921" priority="3812" operator="containsText" text="1 facultative">
      <formula>NOT(ISERROR(SEARCH("1 facultative",K31)))</formula>
    </cfRule>
  </conditionalFormatting>
  <conditionalFormatting sqref="K31:K36">
    <cfRule type="cellIs" dxfId="4920" priority="3810" operator="equal">
      <formula>1</formula>
    </cfRule>
  </conditionalFormatting>
  <conditionalFormatting sqref="K31:K36">
    <cfRule type="cellIs" dxfId="4919" priority="3809" operator="equal">
      <formula>1</formula>
    </cfRule>
  </conditionalFormatting>
  <conditionalFormatting sqref="K31:K36">
    <cfRule type="cellIs" dxfId="4918" priority="3808" operator="equal">
      <formula>1</formula>
    </cfRule>
  </conditionalFormatting>
  <conditionalFormatting sqref="K31:K36">
    <cfRule type="cellIs" dxfId="4917" priority="3807" operator="equal">
      <formula>1</formula>
    </cfRule>
  </conditionalFormatting>
  <conditionalFormatting sqref="K31:K36">
    <cfRule type="containsText" dxfId="4916" priority="3804" operator="containsText" text="3">
      <formula>NOT(ISERROR(SEARCH("3",K31)))</formula>
    </cfRule>
  </conditionalFormatting>
  <conditionalFormatting sqref="Y44:Y49">
    <cfRule type="containsText" dxfId="4915" priority="3802" operator="containsText" text="non">
      <formula>NOT(ISERROR(SEARCH("non",Y44)))</formula>
    </cfRule>
    <cfRule type="containsText" dxfId="4914" priority="3803" operator="containsText" text="oui">
      <formula>NOT(ISERROR(SEARCH("oui",Y44)))</formula>
    </cfRule>
  </conditionalFormatting>
  <conditionalFormatting sqref="W44:W49">
    <cfRule type="containsBlanks" dxfId="4913" priority="3798">
      <formula>LEN(TRIM(W44))=0</formula>
    </cfRule>
    <cfRule type="containsText" dxfId="4912" priority="3799" operator="containsText" text="En cours">
      <formula>NOT(ISERROR(SEARCH("En cours",W44)))</formula>
    </cfRule>
  </conditionalFormatting>
  <conditionalFormatting sqref="N44:P44">
    <cfRule type="cellIs" dxfId="4911" priority="3795" operator="equal">
      <formula>1</formula>
    </cfRule>
  </conditionalFormatting>
  <conditionalFormatting sqref="N44:P44">
    <cfRule type="cellIs" dxfId="4910" priority="3794" operator="equal">
      <formula>1</formula>
    </cfRule>
  </conditionalFormatting>
  <conditionalFormatting sqref="N45:P49">
    <cfRule type="cellIs" dxfId="4909" priority="3797" operator="equal">
      <formula>1</formula>
    </cfRule>
  </conditionalFormatting>
  <conditionalFormatting sqref="N45:P49">
    <cfRule type="cellIs" dxfId="4908" priority="3796" operator="equal">
      <formula>1</formula>
    </cfRule>
  </conditionalFormatting>
  <conditionalFormatting sqref="N44:P49">
    <cfRule type="containsText" dxfId="4907" priority="3793" operator="containsText" text="3">
      <formula>NOT(ISERROR(SEARCH("3",N44)))</formula>
    </cfRule>
  </conditionalFormatting>
  <conditionalFormatting sqref="D44:G49 N44:P49 Y44:Y49 T44:W49">
    <cfRule type="containsText" dxfId="4906" priority="3791" operator="containsText" text="2 match">
      <formula>NOT(ISERROR(SEARCH("2 match",D44)))</formula>
    </cfRule>
    <cfRule type="containsText" dxfId="4905" priority="3792" operator="containsText" text="1 facultative">
      <formula>NOT(ISERROR(SEARCH("1 facultative",D44)))</formula>
    </cfRule>
  </conditionalFormatting>
  <conditionalFormatting sqref="N44:P44">
    <cfRule type="cellIs" dxfId="4904" priority="3788" operator="equal">
      <formula>1</formula>
    </cfRule>
  </conditionalFormatting>
  <conditionalFormatting sqref="N44:P44">
    <cfRule type="cellIs" dxfId="4903" priority="3787" operator="equal">
      <formula>1</formula>
    </cfRule>
  </conditionalFormatting>
  <conditionalFormatting sqref="N45:P49">
    <cfRule type="cellIs" dxfId="4902" priority="3790" operator="equal">
      <formula>1</formula>
    </cfRule>
  </conditionalFormatting>
  <conditionalFormatting sqref="N45:P49">
    <cfRule type="cellIs" dxfId="4901" priority="3789" operator="equal">
      <formula>1</formula>
    </cfRule>
  </conditionalFormatting>
  <conditionalFormatting sqref="N44:P49">
    <cfRule type="containsText" dxfId="4900" priority="3786" operator="containsText" text="3">
      <formula>NOT(ISERROR(SEARCH("3",N44)))</formula>
    </cfRule>
  </conditionalFormatting>
  <conditionalFormatting sqref="N44:P49">
    <cfRule type="cellIs" dxfId="4899" priority="3783" operator="equal">
      <formula>1</formula>
    </cfRule>
  </conditionalFormatting>
  <conditionalFormatting sqref="N44:P44">
    <cfRule type="cellIs" dxfId="4898" priority="3781" operator="equal">
      <formula>1</formula>
    </cfRule>
  </conditionalFormatting>
  <conditionalFormatting sqref="N44:P44">
    <cfRule type="cellIs" dxfId="4897" priority="3780" operator="equal">
      <formula>1</formula>
    </cfRule>
  </conditionalFormatting>
  <conditionalFormatting sqref="N45:P49">
    <cfRule type="cellIs" dxfId="4896" priority="3785" operator="equal">
      <formula>1</formula>
    </cfRule>
  </conditionalFormatting>
  <conditionalFormatting sqref="N45:P49">
    <cfRule type="cellIs" dxfId="4895" priority="3784" operator="equal">
      <formula>1</formula>
    </cfRule>
  </conditionalFormatting>
  <conditionalFormatting sqref="N44:P49">
    <cfRule type="cellIs" dxfId="4894" priority="3782" operator="equal">
      <formula>1</formula>
    </cfRule>
  </conditionalFormatting>
  <conditionalFormatting sqref="N44:P49">
    <cfRule type="containsText" dxfId="4893" priority="3779" operator="containsText" text="3">
      <formula>NOT(ISERROR(SEARCH("3",N44)))</formula>
    </cfRule>
  </conditionalFormatting>
  <conditionalFormatting sqref="Y51:Y55">
    <cfRule type="containsText" dxfId="4892" priority="3777" operator="containsText" text="non">
      <formula>NOT(ISERROR(SEARCH("non",Y51)))</formula>
    </cfRule>
    <cfRule type="containsText" dxfId="4891" priority="3778" operator="containsText" text="oui">
      <formula>NOT(ISERROR(SEARCH("oui",Y51)))</formula>
    </cfRule>
  </conditionalFormatting>
  <conditionalFormatting sqref="W51:W55">
    <cfRule type="containsText" dxfId="4890" priority="3773" operator="containsText" text="Reporté">
      <formula>NOT(ISERROR(SEARCH("Reporté",W51)))</formula>
    </cfRule>
    <cfRule type="containsText" dxfId="4889" priority="3774" operator="containsText" text="Abandon">
      <formula>NOT(ISERROR(SEARCH("Abandon",W51)))</formula>
    </cfRule>
    <cfRule type="containsBlanks" dxfId="4888" priority="3775">
      <formula>LEN(TRIM(W51))=0</formula>
    </cfRule>
    <cfRule type="containsText" dxfId="4887" priority="3776" operator="containsText" text="En cours">
      <formula>NOT(ISERROR(SEARCH("En cours",W51)))</formula>
    </cfRule>
  </conditionalFormatting>
  <conditionalFormatting sqref="I51:J55">
    <cfRule type="cellIs" dxfId="4886" priority="3769" operator="equal">
      <formula>1</formula>
    </cfRule>
  </conditionalFormatting>
  <conditionalFormatting sqref="N51:P55">
    <cfRule type="cellIs" dxfId="4885" priority="3768" operator="equal">
      <formula>1</formula>
    </cfRule>
  </conditionalFormatting>
  <conditionalFormatting sqref="I51:J55 N51:P55">
    <cfRule type="cellIs" dxfId="4884" priority="3767" operator="equal">
      <formula>1</formula>
    </cfRule>
  </conditionalFormatting>
  <conditionalFormatting sqref="H51:J55">
    <cfRule type="cellIs" dxfId="4883" priority="3766" operator="equal">
      <formula>1</formula>
    </cfRule>
  </conditionalFormatting>
  <conditionalFormatting sqref="H51:J55">
    <cfRule type="cellIs" dxfId="4882" priority="3765" operator="equal">
      <formula>1</formula>
    </cfRule>
  </conditionalFormatting>
  <conditionalFormatting sqref="H51:J55 N51:P55">
    <cfRule type="containsText" dxfId="4881" priority="3764" operator="containsText" text="3">
      <formula>NOT(ISERROR(SEARCH("3",H51)))</formula>
    </cfRule>
  </conditionalFormatting>
  <conditionalFormatting sqref="D51:J55 T51:W55 N51:P55 Y51:Y55">
    <cfRule type="containsText" dxfId="4880" priority="3762" operator="containsText" text="2 match">
      <formula>NOT(ISERROR(SEARCH("2 match",D51)))</formula>
    </cfRule>
    <cfRule type="containsText" dxfId="4879" priority="3763" operator="containsText" text="1 facultative">
      <formula>NOT(ISERROR(SEARCH("1 facultative",D51)))</formula>
    </cfRule>
  </conditionalFormatting>
  <conditionalFormatting sqref="I51:J55">
    <cfRule type="cellIs" dxfId="4878" priority="3761" operator="equal">
      <formula>1</formula>
    </cfRule>
  </conditionalFormatting>
  <conditionalFormatting sqref="I51:J55">
    <cfRule type="cellIs" dxfId="4877" priority="3760" operator="equal">
      <formula>1</formula>
    </cfRule>
  </conditionalFormatting>
  <conditionalFormatting sqref="H51:J55">
    <cfRule type="cellIs" dxfId="4876" priority="3759" operator="equal">
      <formula>1</formula>
    </cfRule>
  </conditionalFormatting>
  <conditionalFormatting sqref="H51:J55">
    <cfRule type="cellIs" dxfId="4875" priority="3758" operator="equal">
      <formula>1</formula>
    </cfRule>
  </conditionalFormatting>
  <conditionalFormatting sqref="H51:J55">
    <cfRule type="containsText" dxfId="4874" priority="3757" operator="containsText" text="3">
      <formula>NOT(ISERROR(SEARCH("3",H51)))</formula>
    </cfRule>
  </conditionalFormatting>
  <conditionalFormatting sqref="I51:J55">
    <cfRule type="cellIs" dxfId="4873" priority="3756" operator="equal">
      <formula>1</formula>
    </cfRule>
  </conditionalFormatting>
  <conditionalFormatting sqref="I51:J55">
    <cfRule type="cellIs" dxfId="4872" priority="3755" operator="equal">
      <formula>1</formula>
    </cfRule>
  </conditionalFormatting>
  <conditionalFormatting sqref="H51:J55">
    <cfRule type="cellIs" dxfId="4871" priority="3754" operator="equal">
      <formula>1</formula>
    </cfRule>
  </conditionalFormatting>
  <conditionalFormatting sqref="H51:J55">
    <cfRule type="cellIs" dxfId="4870" priority="3753" operator="equal">
      <formula>1</formula>
    </cfRule>
  </conditionalFormatting>
  <conditionalFormatting sqref="H51:J55">
    <cfRule type="containsText" dxfId="4869" priority="3752" operator="containsText" text="3">
      <formula>NOT(ISERROR(SEARCH("3",H51)))</formula>
    </cfRule>
  </conditionalFormatting>
  <conditionalFormatting sqref="I51:J55">
    <cfRule type="cellIs" dxfId="4868" priority="3751" operator="equal">
      <formula>1</formula>
    </cfRule>
  </conditionalFormatting>
  <conditionalFormatting sqref="I51:J55">
    <cfRule type="cellIs" dxfId="4867" priority="3750" operator="equal">
      <formula>1</formula>
    </cfRule>
  </conditionalFormatting>
  <conditionalFormatting sqref="H51:J55">
    <cfRule type="cellIs" dxfId="4866" priority="3749" operator="equal">
      <formula>1</formula>
    </cfRule>
  </conditionalFormatting>
  <conditionalFormatting sqref="H51:J55">
    <cfRule type="cellIs" dxfId="4865" priority="3748" operator="equal">
      <formula>1</formula>
    </cfRule>
  </conditionalFormatting>
  <conditionalFormatting sqref="H51:J55">
    <cfRule type="containsText" dxfId="4864" priority="3747" operator="containsText" text="3">
      <formula>NOT(ISERROR(SEARCH("3",H51)))</formula>
    </cfRule>
  </conditionalFormatting>
  <conditionalFormatting sqref="I51:J55">
    <cfRule type="cellIs" dxfId="4863" priority="3740" operator="equal">
      <formula>1</formula>
    </cfRule>
  </conditionalFormatting>
  <conditionalFormatting sqref="I51:J55">
    <cfRule type="cellIs" dxfId="4862" priority="3739" operator="equal">
      <formula>1</formula>
    </cfRule>
  </conditionalFormatting>
  <conditionalFormatting sqref="H51:J55">
    <cfRule type="cellIs" dxfId="4861" priority="3738" operator="equal">
      <formula>1</formula>
    </cfRule>
  </conditionalFormatting>
  <conditionalFormatting sqref="H51:J55">
    <cfRule type="cellIs" dxfId="4860" priority="3737" operator="equal">
      <formula>1</formula>
    </cfRule>
  </conditionalFormatting>
  <conditionalFormatting sqref="H51:J55">
    <cfRule type="containsText" dxfId="4859" priority="3736" operator="containsText" text="3">
      <formula>NOT(ISERROR(SEARCH("3",H51)))</formula>
    </cfRule>
  </conditionalFormatting>
  <conditionalFormatting sqref="I51:J55">
    <cfRule type="cellIs" dxfId="4858" priority="3735" operator="equal">
      <formula>1</formula>
    </cfRule>
  </conditionalFormatting>
  <conditionalFormatting sqref="I51:J55">
    <cfRule type="cellIs" dxfId="4857" priority="3734" operator="equal">
      <formula>1</formula>
    </cfRule>
  </conditionalFormatting>
  <conditionalFormatting sqref="H51:J55">
    <cfRule type="cellIs" dxfId="4856" priority="3733" operator="equal">
      <formula>1</formula>
    </cfRule>
  </conditionalFormatting>
  <conditionalFormatting sqref="H51:J55">
    <cfRule type="cellIs" dxfId="4855" priority="3732" operator="equal">
      <formula>1</formula>
    </cfRule>
  </conditionalFormatting>
  <conditionalFormatting sqref="H51:J55">
    <cfRule type="containsText" dxfId="4854" priority="3731" operator="containsText" text="3">
      <formula>NOT(ISERROR(SEARCH("3",H51)))</formula>
    </cfRule>
  </conditionalFormatting>
  <conditionalFormatting sqref="I51:J55">
    <cfRule type="cellIs" dxfId="4853" priority="3730" operator="equal">
      <formula>1</formula>
    </cfRule>
  </conditionalFormatting>
  <conditionalFormatting sqref="I51:J55">
    <cfRule type="cellIs" dxfId="4852" priority="3729" operator="equal">
      <formula>1</formula>
    </cfRule>
  </conditionalFormatting>
  <conditionalFormatting sqref="H51:J55">
    <cfRule type="cellIs" dxfId="4851" priority="3728" operator="equal">
      <formula>1</formula>
    </cfRule>
  </conditionalFormatting>
  <conditionalFormatting sqref="H51:J55">
    <cfRule type="cellIs" dxfId="4850" priority="3727" operator="equal">
      <formula>1</formula>
    </cfRule>
  </conditionalFormatting>
  <conditionalFormatting sqref="H51:J55">
    <cfRule type="containsText" dxfId="4849" priority="3726" operator="containsText" text="3">
      <formula>NOT(ISERROR(SEARCH("3",H51)))</formula>
    </cfRule>
  </conditionalFormatting>
  <conditionalFormatting sqref="I51:J55">
    <cfRule type="cellIs" dxfId="4848" priority="3725" operator="equal">
      <formula>1</formula>
    </cfRule>
  </conditionalFormatting>
  <conditionalFormatting sqref="I51:J55">
    <cfRule type="cellIs" dxfId="4847" priority="3724" operator="equal">
      <formula>1</formula>
    </cfRule>
  </conditionalFormatting>
  <conditionalFormatting sqref="H51:J55">
    <cfRule type="cellIs" dxfId="4846" priority="3723" operator="equal">
      <formula>1</formula>
    </cfRule>
  </conditionalFormatting>
  <conditionalFormatting sqref="H51:J55">
    <cfRule type="cellIs" dxfId="4845" priority="3722" operator="equal">
      <formula>1</formula>
    </cfRule>
  </conditionalFormatting>
  <conditionalFormatting sqref="H51:J55">
    <cfRule type="containsText" dxfId="4844" priority="3721" operator="containsText" text="3">
      <formula>NOT(ISERROR(SEARCH("3",H51)))</formula>
    </cfRule>
  </conditionalFormatting>
  <conditionalFormatting sqref="I51:J55">
    <cfRule type="cellIs" dxfId="4843" priority="3720" operator="equal">
      <formula>1</formula>
    </cfRule>
  </conditionalFormatting>
  <conditionalFormatting sqref="I51:J55">
    <cfRule type="cellIs" dxfId="4842" priority="3719" operator="equal">
      <formula>1</formula>
    </cfRule>
  </conditionalFormatting>
  <conditionalFormatting sqref="H51:J55">
    <cfRule type="cellIs" dxfId="4841" priority="3718" operator="equal">
      <formula>1</formula>
    </cfRule>
  </conditionalFormatting>
  <conditionalFormatting sqref="H51:J55">
    <cfRule type="cellIs" dxfId="4840" priority="3717" operator="equal">
      <formula>1</formula>
    </cfRule>
  </conditionalFormatting>
  <conditionalFormatting sqref="H51:J55">
    <cfRule type="containsText" dxfId="4839" priority="3716" operator="containsText" text="3">
      <formula>NOT(ISERROR(SEARCH("3",H51)))</formula>
    </cfRule>
  </conditionalFormatting>
  <conditionalFormatting sqref="I51:J55">
    <cfRule type="cellIs" dxfId="4838" priority="3715" operator="equal">
      <formula>1</formula>
    </cfRule>
  </conditionalFormatting>
  <conditionalFormatting sqref="I51:J55">
    <cfRule type="cellIs" dxfId="4837" priority="3714" operator="equal">
      <formula>1</formula>
    </cfRule>
  </conditionalFormatting>
  <conditionalFormatting sqref="H51:J55">
    <cfRule type="cellIs" dxfId="4836" priority="3713" operator="equal">
      <formula>1</formula>
    </cfRule>
  </conditionalFormatting>
  <conditionalFormatting sqref="H51:J55">
    <cfRule type="cellIs" dxfId="4835" priority="3712" operator="equal">
      <formula>1</formula>
    </cfRule>
  </conditionalFormatting>
  <conditionalFormatting sqref="H51:J55">
    <cfRule type="containsText" dxfId="4834" priority="3711" operator="containsText" text="3">
      <formula>NOT(ISERROR(SEARCH("3",H51)))</formula>
    </cfRule>
  </conditionalFormatting>
  <conditionalFormatting sqref="N51:P55">
    <cfRule type="cellIs" dxfId="4833" priority="3710" operator="equal">
      <formula>1</formula>
    </cfRule>
  </conditionalFormatting>
  <conditionalFormatting sqref="N51:P55">
    <cfRule type="cellIs" dxfId="4832" priority="3709" operator="equal">
      <formula>1</formula>
    </cfRule>
  </conditionalFormatting>
  <conditionalFormatting sqref="N51:P55">
    <cfRule type="containsText" dxfId="4831" priority="3708" operator="containsText" text="3">
      <formula>NOT(ISERROR(SEARCH("3",N51)))</formula>
    </cfRule>
  </conditionalFormatting>
  <conditionalFormatting sqref="N51:P55">
    <cfRule type="cellIs" dxfId="4830" priority="3707" operator="equal">
      <formula>1</formula>
    </cfRule>
  </conditionalFormatting>
  <conditionalFormatting sqref="N51:P55">
    <cfRule type="cellIs" dxfId="4829" priority="3706" operator="equal">
      <formula>1</formula>
    </cfRule>
  </conditionalFormatting>
  <conditionalFormatting sqref="N51:P55">
    <cfRule type="containsText" dxfId="4828" priority="3705" operator="containsText" text="3">
      <formula>NOT(ISERROR(SEARCH("3",N51)))</formula>
    </cfRule>
  </conditionalFormatting>
  <conditionalFormatting sqref="N51:P55">
    <cfRule type="cellIs" dxfId="4827" priority="3702" operator="equal">
      <formula>1</formula>
    </cfRule>
  </conditionalFormatting>
  <conditionalFormatting sqref="N51:P55">
    <cfRule type="cellIs" dxfId="4826" priority="3704" operator="equal">
      <formula>1</formula>
    </cfRule>
  </conditionalFormatting>
  <conditionalFormatting sqref="N51:P55">
    <cfRule type="cellIs" dxfId="4825" priority="3703" operator="equal">
      <formula>1</formula>
    </cfRule>
  </conditionalFormatting>
  <conditionalFormatting sqref="N51:P55">
    <cfRule type="cellIs" dxfId="4824" priority="3701" operator="equal">
      <formula>1</formula>
    </cfRule>
  </conditionalFormatting>
  <conditionalFormatting sqref="N51:P55">
    <cfRule type="containsText" dxfId="4823" priority="3700" operator="containsText" text="3">
      <formula>NOT(ISERROR(SEARCH("3",N51)))</formula>
    </cfRule>
  </conditionalFormatting>
  <conditionalFormatting sqref="Q31:S36">
    <cfRule type="cellIs" dxfId="4822" priority="3699" operator="equal">
      <formula>1</formula>
    </cfRule>
  </conditionalFormatting>
  <conditionalFormatting sqref="Q31:S36">
    <cfRule type="cellIs" dxfId="4821" priority="3696" operator="equal">
      <formula>1</formula>
    </cfRule>
  </conditionalFormatting>
  <conditionalFormatting sqref="Q31:Q32">
    <cfRule type="cellIs" dxfId="4820" priority="3694" operator="equal">
      <formula>1</formula>
    </cfRule>
  </conditionalFormatting>
  <conditionalFormatting sqref="Q33:Q36">
    <cfRule type="cellIs" dxfId="4819" priority="3698" operator="equal">
      <formula>1</formula>
    </cfRule>
  </conditionalFormatting>
  <conditionalFormatting sqref="Q33:Q36">
    <cfRule type="cellIs" dxfId="4818" priority="3697" operator="equal">
      <formula>1</formula>
    </cfRule>
  </conditionalFormatting>
  <conditionalFormatting sqref="Q31:S36">
    <cfRule type="cellIs" dxfId="4817" priority="3695" operator="equal">
      <formula>1</formula>
    </cfRule>
  </conditionalFormatting>
  <conditionalFormatting sqref="Q31:Q32">
    <cfRule type="cellIs" dxfId="4816" priority="3693" operator="equal">
      <formula>1</formula>
    </cfRule>
  </conditionalFormatting>
  <conditionalFormatting sqref="Q31:S36">
    <cfRule type="containsText" dxfId="4815" priority="3692" operator="containsText" text="3">
      <formula>NOT(ISERROR(SEARCH("3",Q31)))</formula>
    </cfRule>
  </conditionalFormatting>
  <conditionalFormatting sqref="Q31:S36">
    <cfRule type="containsText" dxfId="4814" priority="3690" operator="containsText" text="2 match">
      <formula>NOT(ISERROR(SEARCH("2 match",Q31)))</formula>
    </cfRule>
    <cfRule type="containsText" dxfId="4813" priority="3691" operator="containsText" text="1 facultative">
      <formula>NOT(ISERROR(SEARCH("1 facultative",Q31)))</formula>
    </cfRule>
  </conditionalFormatting>
  <conditionalFormatting sqref="Q44:S49">
    <cfRule type="cellIs" dxfId="4812" priority="3689" operator="equal">
      <formula>1</formula>
    </cfRule>
  </conditionalFormatting>
  <conditionalFormatting sqref="Q44:S49">
    <cfRule type="cellIs" dxfId="4811" priority="3686" operator="equal">
      <formula>1</formula>
    </cfRule>
  </conditionalFormatting>
  <conditionalFormatting sqref="Q44:Q45">
    <cfRule type="cellIs" dxfId="4810" priority="3684" operator="equal">
      <formula>1</formula>
    </cfRule>
  </conditionalFormatting>
  <conditionalFormatting sqref="Q46:Q49">
    <cfRule type="cellIs" dxfId="4809" priority="3688" operator="equal">
      <formula>1</formula>
    </cfRule>
  </conditionalFormatting>
  <conditionalFormatting sqref="Q46:Q49">
    <cfRule type="cellIs" dxfId="4808" priority="3687" operator="equal">
      <formula>1</formula>
    </cfRule>
  </conditionalFormatting>
  <conditionalFormatting sqref="Q44:S49">
    <cfRule type="cellIs" dxfId="4807" priority="3685" operator="equal">
      <formula>1</formula>
    </cfRule>
  </conditionalFormatting>
  <conditionalFormatting sqref="Q44:Q45">
    <cfRule type="cellIs" dxfId="4806" priority="3683" operator="equal">
      <formula>1</formula>
    </cfRule>
  </conditionalFormatting>
  <conditionalFormatting sqref="Q44:S49">
    <cfRule type="containsText" dxfId="4805" priority="3682" operator="containsText" text="3">
      <formula>NOT(ISERROR(SEARCH("3",Q44)))</formula>
    </cfRule>
  </conditionalFormatting>
  <conditionalFormatting sqref="Q44:S49">
    <cfRule type="containsText" dxfId="4804" priority="3680" operator="containsText" text="2 match">
      <formula>NOT(ISERROR(SEARCH("2 match",Q44)))</formula>
    </cfRule>
    <cfRule type="containsText" dxfId="4803" priority="3681" operator="containsText" text="1 facultative">
      <formula>NOT(ISERROR(SEARCH("1 facultative",Q44)))</formula>
    </cfRule>
  </conditionalFormatting>
  <conditionalFormatting sqref="Q51:S55">
    <cfRule type="cellIs" dxfId="4802" priority="3679" operator="equal">
      <formula>1</formula>
    </cfRule>
  </conditionalFormatting>
  <conditionalFormatting sqref="Q51:S55">
    <cfRule type="cellIs" dxfId="4801" priority="3676" operator="equal">
      <formula>1</formula>
    </cfRule>
  </conditionalFormatting>
  <conditionalFormatting sqref="Q51">
    <cfRule type="cellIs" dxfId="4800" priority="3674" operator="equal">
      <formula>1</formula>
    </cfRule>
  </conditionalFormatting>
  <conditionalFormatting sqref="Q52:Q55">
    <cfRule type="cellIs" dxfId="4799" priority="3678" operator="equal">
      <formula>1</formula>
    </cfRule>
  </conditionalFormatting>
  <conditionalFormatting sqref="Q52:Q55">
    <cfRule type="cellIs" dxfId="4798" priority="3677" operator="equal">
      <formula>1</formula>
    </cfRule>
  </conditionalFormatting>
  <conditionalFormatting sqref="Q51:S55">
    <cfRule type="cellIs" dxfId="4797" priority="3675" operator="equal">
      <formula>1</formula>
    </cfRule>
  </conditionalFormatting>
  <conditionalFormatting sqref="Q51">
    <cfRule type="cellIs" dxfId="4796" priority="3673" operator="equal">
      <formula>1</formula>
    </cfRule>
  </conditionalFormatting>
  <conditionalFormatting sqref="Q51:S55">
    <cfRule type="containsText" dxfId="4795" priority="3672" operator="containsText" text="3">
      <formula>NOT(ISERROR(SEARCH("3",Q51)))</formula>
    </cfRule>
  </conditionalFormatting>
  <conditionalFormatting sqref="Q51:S55">
    <cfRule type="containsText" dxfId="4794" priority="3670" operator="containsText" text="2 match">
      <formula>NOT(ISERROR(SEARCH("2 match",Q51)))</formula>
    </cfRule>
    <cfRule type="containsText" dxfId="4793" priority="3671" operator="containsText" text="1 facultative">
      <formula>NOT(ISERROR(SEARCH("1 facultative",Q51)))</formula>
    </cfRule>
  </conditionalFormatting>
  <conditionalFormatting sqref="L31:M35">
    <cfRule type="cellIs" dxfId="4792" priority="3441" operator="equal">
      <formula>1</formula>
    </cfRule>
  </conditionalFormatting>
  <conditionalFormatting sqref="L31:M35">
    <cfRule type="cellIs" dxfId="4791" priority="3435" operator="equal">
      <formula>1</formula>
    </cfRule>
  </conditionalFormatting>
  <conditionalFormatting sqref="L31:M36">
    <cfRule type="cellIs" dxfId="4790" priority="3440" operator="equal">
      <formula>1</formula>
    </cfRule>
  </conditionalFormatting>
  <conditionalFormatting sqref="L31:M36">
    <cfRule type="cellIs" dxfId="4789" priority="3438" operator="equal">
      <formula>1</formula>
    </cfRule>
  </conditionalFormatting>
  <conditionalFormatting sqref="L31:M36">
    <cfRule type="cellIs" dxfId="4788" priority="3437" operator="equal">
      <formula>1</formula>
    </cfRule>
  </conditionalFormatting>
  <conditionalFormatting sqref="L31:M36">
    <cfRule type="cellIs" dxfId="4787" priority="3599" operator="equal">
      <formula>1</formula>
    </cfRule>
  </conditionalFormatting>
  <conditionalFormatting sqref="L31:M36">
    <cfRule type="cellIs" dxfId="4786" priority="3598" operator="equal">
      <formula>1</formula>
    </cfRule>
  </conditionalFormatting>
  <conditionalFormatting sqref="L31:M36">
    <cfRule type="cellIs" dxfId="4785" priority="3597" operator="equal">
      <formula>1</formula>
    </cfRule>
  </conditionalFormatting>
  <conditionalFormatting sqref="L31:M36">
    <cfRule type="cellIs" dxfId="4784" priority="3596" operator="equal">
      <formula>1</formula>
    </cfRule>
  </conditionalFormatting>
  <conditionalFormatting sqref="L31:M36">
    <cfRule type="cellIs" dxfId="4783" priority="3595" operator="equal">
      <formula>1</formula>
    </cfRule>
  </conditionalFormatting>
  <conditionalFormatting sqref="L31:M36">
    <cfRule type="cellIs" dxfId="4782" priority="3594" operator="equal">
      <formula>1</formula>
    </cfRule>
  </conditionalFormatting>
  <conditionalFormatting sqref="L31:M36">
    <cfRule type="containsText" dxfId="4781" priority="3593" operator="containsText" text="3">
      <formula>NOT(ISERROR(SEARCH("3",L31)))</formula>
    </cfRule>
  </conditionalFormatting>
  <conditionalFormatting sqref="L31:M36">
    <cfRule type="containsText" dxfId="4780" priority="3591" operator="containsText" text="2 match">
      <formula>NOT(ISERROR(SEARCH("2 match",L31)))</formula>
    </cfRule>
    <cfRule type="containsText" dxfId="4779" priority="3592" operator="containsText" text="1 facultative">
      <formula>NOT(ISERROR(SEARCH("1 facultative",L31)))</formula>
    </cfRule>
  </conditionalFormatting>
  <conditionalFormatting sqref="L31:M36">
    <cfRule type="cellIs" dxfId="4778" priority="3590" operator="equal">
      <formula>1</formula>
    </cfRule>
  </conditionalFormatting>
  <conditionalFormatting sqref="L31:M36">
    <cfRule type="cellIs" dxfId="4777" priority="3589" operator="equal">
      <formula>1</formula>
    </cfRule>
  </conditionalFormatting>
  <conditionalFormatting sqref="L31:M36">
    <cfRule type="cellIs" dxfId="4776" priority="3588" operator="equal">
      <formula>1</formula>
    </cfRule>
  </conditionalFormatting>
  <conditionalFormatting sqref="L31:M36">
    <cfRule type="cellIs" dxfId="4775" priority="3587" operator="equal">
      <formula>1</formula>
    </cfRule>
  </conditionalFormatting>
  <conditionalFormatting sqref="L31:M36">
    <cfRule type="cellIs" dxfId="4774" priority="3586" operator="equal">
      <formula>1</formula>
    </cfRule>
  </conditionalFormatting>
  <conditionalFormatting sqref="L31:M36">
    <cfRule type="cellIs" dxfId="4773" priority="3585" operator="equal">
      <formula>1</formula>
    </cfRule>
  </conditionalFormatting>
  <conditionalFormatting sqref="L31:M36">
    <cfRule type="containsText" dxfId="4772" priority="3584" operator="containsText" text="3">
      <formula>NOT(ISERROR(SEARCH("3",L31)))</formula>
    </cfRule>
  </conditionalFormatting>
  <conditionalFormatting sqref="W31:W36">
    <cfRule type="containsBlanks" dxfId="4771" priority="3582">
      <formula>LEN(TRIM(W31))=0</formula>
    </cfRule>
    <cfRule type="containsText" dxfId="4770" priority="3583" operator="containsText" text="En cours">
      <formula>NOT(ISERROR(SEARCH("En cours",W31)))</formula>
    </cfRule>
  </conditionalFormatting>
  <conditionalFormatting sqref="X31:X36">
    <cfRule type="cellIs" dxfId="4769" priority="3579" operator="between">
      <formula>1</formula>
      <formula>10000000000</formula>
    </cfRule>
    <cfRule type="containsBlanks" dxfId="4768" priority="3580">
      <formula>LEN(TRIM(X31))=0</formula>
    </cfRule>
    <cfRule type="cellIs" dxfId="4767" priority="3581" operator="between">
      <formula>0</formula>
      <formula>0</formula>
    </cfRule>
  </conditionalFormatting>
  <conditionalFormatting sqref="K44:K49">
    <cfRule type="cellIs" dxfId="4766" priority="3562" operator="equal">
      <formula>1</formula>
    </cfRule>
  </conditionalFormatting>
  <conditionalFormatting sqref="K44:K49">
    <cfRule type="cellIs" dxfId="4765" priority="3561" operator="equal">
      <formula>1</formula>
    </cfRule>
  </conditionalFormatting>
  <conditionalFormatting sqref="K44:K49">
    <cfRule type="containsText" dxfId="4764" priority="3560" operator="containsText" text="3">
      <formula>NOT(ISERROR(SEARCH("3",K44)))</formula>
    </cfRule>
  </conditionalFormatting>
  <conditionalFormatting sqref="K44:K49">
    <cfRule type="containsText" dxfId="4763" priority="3558" operator="containsText" text="2 match">
      <formula>NOT(ISERROR(SEARCH("2 match",K44)))</formula>
    </cfRule>
    <cfRule type="containsText" dxfId="4762" priority="3559" operator="containsText" text="1 facultative">
      <formula>NOT(ISERROR(SEARCH("1 facultative",K44)))</formula>
    </cfRule>
  </conditionalFormatting>
  <conditionalFormatting sqref="K44:K49">
    <cfRule type="cellIs" dxfId="4761" priority="3557" operator="equal">
      <formula>1</formula>
    </cfRule>
  </conditionalFormatting>
  <conditionalFormatting sqref="K44:K49">
    <cfRule type="cellIs" dxfId="4760" priority="3556" operator="equal">
      <formula>1</formula>
    </cfRule>
  </conditionalFormatting>
  <conditionalFormatting sqref="K44:K49">
    <cfRule type="cellIs" dxfId="4759" priority="3555" operator="equal">
      <formula>1</formula>
    </cfRule>
  </conditionalFormatting>
  <conditionalFormatting sqref="K44:K49">
    <cfRule type="cellIs" dxfId="4758" priority="3554" operator="equal">
      <formula>1</formula>
    </cfRule>
  </conditionalFormatting>
  <conditionalFormatting sqref="K44:K49">
    <cfRule type="containsText" dxfId="4757" priority="3553" operator="containsText" text="3">
      <formula>NOT(ISERROR(SEARCH("3",K44)))</formula>
    </cfRule>
  </conditionalFormatting>
  <conditionalFormatting sqref="L44:M49">
    <cfRule type="cellIs" dxfId="4756" priority="3552" operator="equal">
      <formula>1</formula>
    </cfRule>
  </conditionalFormatting>
  <conditionalFormatting sqref="L44:M49">
    <cfRule type="cellIs" dxfId="4755" priority="3551" operator="equal">
      <formula>1</formula>
    </cfRule>
  </conditionalFormatting>
  <conditionalFormatting sqref="L44:M49">
    <cfRule type="cellIs" dxfId="4754" priority="3550" operator="equal">
      <formula>1</formula>
    </cfRule>
  </conditionalFormatting>
  <conditionalFormatting sqref="L44:M49">
    <cfRule type="cellIs" dxfId="4753" priority="3549" operator="equal">
      <formula>1</formula>
    </cfRule>
  </conditionalFormatting>
  <conditionalFormatting sqref="L44:M49">
    <cfRule type="cellIs" dxfId="4752" priority="3548" operator="equal">
      <formula>1</formula>
    </cfRule>
  </conditionalFormatting>
  <conditionalFormatting sqref="L44:M49">
    <cfRule type="cellIs" dxfId="4751" priority="3547" operator="equal">
      <formula>1</formula>
    </cfRule>
  </conditionalFormatting>
  <conditionalFormatting sqref="L44:M49">
    <cfRule type="containsText" dxfId="4750" priority="3546" operator="containsText" text="3">
      <formula>NOT(ISERROR(SEARCH("3",L44)))</formula>
    </cfRule>
  </conditionalFormatting>
  <conditionalFormatting sqref="L44:M49">
    <cfRule type="containsText" dxfId="4749" priority="3544" operator="containsText" text="2 match">
      <formula>NOT(ISERROR(SEARCH("2 match",L44)))</formula>
    </cfRule>
    <cfRule type="containsText" dxfId="4748" priority="3545" operator="containsText" text="1 facultative">
      <formula>NOT(ISERROR(SEARCH("1 facultative",L44)))</formula>
    </cfRule>
  </conditionalFormatting>
  <conditionalFormatting sqref="L44:M49">
    <cfRule type="cellIs" dxfId="4747" priority="3543" operator="equal">
      <formula>1</formula>
    </cfRule>
  </conditionalFormatting>
  <conditionalFormatting sqref="L44:M49">
    <cfRule type="cellIs" dxfId="4746" priority="3542" operator="equal">
      <formula>1</formula>
    </cfRule>
  </conditionalFormatting>
  <conditionalFormatting sqref="L44:M49">
    <cfRule type="cellIs" dxfId="4745" priority="3541" operator="equal">
      <formula>1</formula>
    </cfRule>
  </conditionalFormatting>
  <conditionalFormatting sqref="L44:M49">
    <cfRule type="cellIs" dxfId="4744" priority="3540" operator="equal">
      <formula>1</formula>
    </cfRule>
  </conditionalFormatting>
  <conditionalFormatting sqref="L44:M49">
    <cfRule type="cellIs" dxfId="4743" priority="3539" operator="equal">
      <formula>1</formula>
    </cfRule>
  </conditionalFormatting>
  <conditionalFormatting sqref="L44:M49">
    <cfRule type="cellIs" dxfId="4742" priority="3538" operator="equal">
      <formula>1</formula>
    </cfRule>
  </conditionalFormatting>
  <conditionalFormatting sqref="L44:M49">
    <cfRule type="containsText" dxfId="4741" priority="3537" operator="containsText" text="3">
      <formula>NOT(ISERROR(SEARCH("3",L44)))</formula>
    </cfRule>
  </conditionalFormatting>
  <conditionalFormatting sqref="K51:K55">
    <cfRule type="cellIs" dxfId="4740" priority="3536" operator="equal">
      <formula>1</formula>
    </cfRule>
  </conditionalFormatting>
  <conditionalFormatting sqref="K51:K55">
    <cfRule type="cellIs" dxfId="4739" priority="3535" operator="equal">
      <formula>1</formula>
    </cfRule>
  </conditionalFormatting>
  <conditionalFormatting sqref="K51:K55">
    <cfRule type="containsText" dxfId="4738" priority="3534" operator="containsText" text="3">
      <formula>NOT(ISERROR(SEARCH("3",K51)))</formula>
    </cfRule>
  </conditionalFormatting>
  <conditionalFormatting sqref="K51:K55">
    <cfRule type="containsText" dxfId="4737" priority="3532" operator="containsText" text="2 match">
      <formula>NOT(ISERROR(SEARCH("2 match",K51)))</formula>
    </cfRule>
    <cfRule type="containsText" dxfId="4736" priority="3533" operator="containsText" text="1 facultative">
      <formula>NOT(ISERROR(SEARCH("1 facultative",K51)))</formula>
    </cfRule>
  </conditionalFormatting>
  <conditionalFormatting sqref="K51:K55">
    <cfRule type="cellIs" dxfId="4735" priority="3531" operator="equal">
      <formula>1</formula>
    </cfRule>
  </conditionalFormatting>
  <conditionalFormatting sqref="K51:K55">
    <cfRule type="cellIs" dxfId="4734" priority="3530" operator="equal">
      <formula>1</formula>
    </cfRule>
  </conditionalFormatting>
  <conditionalFormatting sqref="K51:K55">
    <cfRule type="cellIs" dxfId="4733" priority="3529" operator="equal">
      <formula>1</formula>
    </cfRule>
  </conditionalFormatting>
  <conditionalFormatting sqref="K51:K55">
    <cfRule type="cellIs" dxfId="4732" priority="3528" operator="equal">
      <formula>1</formula>
    </cfRule>
  </conditionalFormatting>
  <conditionalFormatting sqref="K51:K55">
    <cfRule type="containsText" dxfId="4731" priority="3527" operator="containsText" text="3">
      <formula>NOT(ISERROR(SEARCH("3",K51)))</formula>
    </cfRule>
  </conditionalFormatting>
  <conditionalFormatting sqref="L51:M55">
    <cfRule type="cellIs" dxfId="4730" priority="3526" operator="equal">
      <formula>1</formula>
    </cfRule>
  </conditionalFormatting>
  <conditionalFormatting sqref="L51:M55">
    <cfRule type="cellIs" dxfId="4729" priority="3525" operator="equal">
      <formula>1</formula>
    </cfRule>
  </conditionalFormatting>
  <conditionalFormatting sqref="L51:M55">
    <cfRule type="cellIs" dxfId="4728" priority="3524" operator="equal">
      <formula>1</formula>
    </cfRule>
  </conditionalFormatting>
  <conditionalFormatting sqref="L51:M55">
    <cfRule type="cellIs" dxfId="4727" priority="3523" operator="equal">
      <formula>1</formula>
    </cfRule>
  </conditionalFormatting>
  <conditionalFormatting sqref="L51:M55">
    <cfRule type="cellIs" dxfId="4726" priority="3522" operator="equal">
      <formula>1</formula>
    </cfRule>
  </conditionalFormatting>
  <conditionalFormatting sqref="L51:M55">
    <cfRule type="cellIs" dxfId="4725" priority="3521" operator="equal">
      <formula>1</formula>
    </cfRule>
  </conditionalFormatting>
  <conditionalFormatting sqref="L51:M55">
    <cfRule type="containsText" dxfId="4724" priority="3520" operator="containsText" text="3">
      <formula>NOT(ISERROR(SEARCH("3",L51)))</formula>
    </cfRule>
  </conditionalFormatting>
  <conditionalFormatting sqref="L51:M55">
    <cfRule type="containsText" dxfId="4723" priority="3518" operator="containsText" text="2 match">
      <formula>NOT(ISERROR(SEARCH("2 match",L51)))</formula>
    </cfRule>
    <cfRule type="containsText" dxfId="4722" priority="3519" operator="containsText" text="1 facultative">
      <formula>NOT(ISERROR(SEARCH("1 facultative",L51)))</formula>
    </cfRule>
  </conditionalFormatting>
  <conditionalFormatting sqref="L51:M55">
    <cfRule type="cellIs" dxfId="4721" priority="3517" operator="equal">
      <formula>1</formula>
    </cfRule>
  </conditionalFormatting>
  <conditionalFormatting sqref="L51:M55">
    <cfRule type="cellIs" dxfId="4720" priority="3516" operator="equal">
      <formula>1</formula>
    </cfRule>
  </conditionalFormatting>
  <conditionalFormatting sqref="L51:M55">
    <cfRule type="cellIs" dxfId="4719" priority="3515" operator="equal">
      <formula>1</formula>
    </cfRule>
  </conditionalFormatting>
  <conditionalFormatting sqref="L51:M55">
    <cfRule type="cellIs" dxfId="4718" priority="3514" operator="equal">
      <formula>1</formula>
    </cfRule>
  </conditionalFormatting>
  <conditionalFormatting sqref="L51:M55">
    <cfRule type="cellIs" dxfId="4717" priority="3513" operator="equal">
      <formula>1</formula>
    </cfRule>
  </conditionalFormatting>
  <conditionalFormatting sqref="L51:M55">
    <cfRule type="cellIs" dxfId="4716" priority="3512" operator="equal">
      <formula>1</formula>
    </cfRule>
  </conditionalFormatting>
  <conditionalFormatting sqref="L51:M55">
    <cfRule type="containsText" dxfId="4715" priority="3511" operator="containsText" text="3">
      <formula>NOT(ISERROR(SEARCH("3",L51)))</formula>
    </cfRule>
  </conditionalFormatting>
  <conditionalFormatting sqref="I32:J36">
    <cfRule type="cellIs" dxfId="4714" priority="3492" operator="equal">
      <formula>1</formula>
    </cfRule>
  </conditionalFormatting>
  <conditionalFormatting sqref="H31:J36">
    <cfRule type="cellIs" dxfId="4713" priority="3490" operator="equal">
      <formula>1</formula>
    </cfRule>
  </conditionalFormatting>
  <conditionalFormatting sqref="I31:J36">
    <cfRule type="cellIs" dxfId="4712" priority="3487" operator="equal">
      <formula>1</formula>
    </cfRule>
  </conditionalFormatting>
  <conditionalFormatting sqref="I32:J36">
    <cfRule type="cellIs" dxfId="4711" priority="3491" operator="equal">
      <formula>1</formula>
    </cfRule>
  </conditionalFormatting>
  <conditionalFormatting sqref="H31:J36">
    <cfRule type="cellIs" dxfId="4710" priority="3489" operator="equal">
      <formula>1</formula>
    </cfRule>
  </conditionalFormatting>
  <conditionalFormatting sqref="I32:J36">
    <cfRule type="cellIs" dxfId="4709" priority="3504" operator="equal">
      <formula>1</formula>
    </cfRule>
  </conditionalFormatting>
  <conditionalFormatting sqref="I32:J36">
    <cfRule type="cellIs" dxfId="4708" priority="3503" operator="equal">
      <formula>1</formula>
    </cfRule>
  </conditionalFormatting>
  <conditionalFormatting sqref="H31:J36">
    <cfRule type="cellIs" dxfId="4707" priority="3502" operator="equal">
      <formula>1</formula>
    </cfRule>
  </conditionalFormatting>
  <conditionalFormatting sqref="H31:J36">
    <cfRule type="cellIs" dxfId="4706" priority="3501" operator="equal">
      <formula>1</formula>
    </cfRule>
  </conditionalFormatting>
  <conditionalFormatting sqref="H31:J36">
    <cfRule type="containsText" dxfId="4705" priority="3500" operator="containsText" text="3">
      <formula>NOT(ISERROR(SEARCH("3",H31)))</formula>
    </cfRule>
  </conditionalFormatting>
  <conditionalFormatting sqref="H31:J36">
    <cfRule type="containsText" dxfId="4704" priority="3498" operator="containsText" text="2 match">
      <formula>NOT(ISERROR(SEARCH("2 match",H31)))</formula>
    </cfRule>
    <cfRule type="containsText" dxfId="4703" priority="3499" operator="containsText" text="1 facultative">
      <formula>NOT(ISERROR(SEARCH("1 facultative",H31)))</formula>
    </cfRule>
  </conditionalFormatting>
  <conditionalFormatting sqref="I32:J36">
    <cfRule type="cellIs" dxfId="4702" priority="3497" operator="equal">
      <formula>1</formula>
    </cfRule>
  </conditionalFormatting>
  <conditionalFormatting sqref="I32:J36">
    <cfRule type="cellIs" dxfId="4701" priority="3496" operator="equal">
      <formula>1</formula>
    </cfRule>
  </conditionalFormatting>
  <conditionalFormatting sqref="H31:J36">
    <cfRule type="cellIs" dxfId="4700" priority="3495" operator="equal">
      <formula>1</formula>
    </cfRule>
  </conditionalFormatting>
  <conditionalFormatting sqref="H31:J36">
    <cfRule type="cellIs" dxfId="4699" priority="3494" operator="equal">
      <formula>1</formula>
    </cfRule>
  </conditionalFormatting>
  <conditionalFormatting sqref="H31:J36">
    <cfRule type="containsText" dxfId="4698" priority="3493" operator="containsText" text="3">
      <formula>NOT(ISERROR(SEARCH("3",H31)))</formula>
    </cfRule>
  </conditionalFormatting>
  <conditionalFormatting sqref="H31:J36">
    <cfRule type="containsText" dxfId="4697" priority="3488" operator="containsText" text="3">
      <formula>NOT(ISERROR(SEARCH("3",H31)))</formula>
    </cfRule>
  </conditionalFormatting>
  <conditionalFormatting sqref="H31:J36">
    <cfRule type="containsText" dxfId="4696" priority="3485" operator="containsText" text="Néant">
      <formula>NOT(ISERROR(SEARCH("Néant",H31)))</formula>
    </cfRule>
  </conditionalFormatting>
  <conditionalFormatting sqref="I31:J36">
    <cfRule type="cellIs" dxfId="4695" priority="3480" operator="equal">
      <formula>1</formula>
    </cfRule>
  </conditionalFormatting>
  <conditionalFormatting sqref="I31:J36">
    <cfRule type="cellIs" dxfId="4694" priority="3479" operator="equal">
      <formula>1</formula>
    </cfRule>
  </conditionalFormatting>
  <conditionalFormatting sqref="I31:J36">
    <cfRule type="cellIs" dxfId="4693" priority="3484" operator="equal">
      <formula>1</formula>
    </cfRule>
  </conditionalFormatting>
  <conditionalFormatting sqref="I31:J36">
    <cfRule type="cellIs" dxfId="4692" priority="3483" operator="equal">
      <formula>1</formula>
    </cfRule>
  </conditionalFormatting>
  <conditionalFormatting sqref="I31:J36">
    <cfRule type="cellIs" dxfId="4691" priority="3482" operator="equal">
      <formula>1</formula>
    </cfRule>
  </conditionalFormatting>
  <conditionalFormatting sqref="I31:J36">
    <cfRule type="cellIs" dxfId="4690" priority="3481" operator="equal">
      <formula>1</formula>
    </cfRule>
  </conditionalFormatting>
  <conditionalFormatting sqref="I45:J49">
    <cfRule type="cellIs" dxfId="4689" priority="3466" operator="equal">
      <formula>1</formula>
    </cfRule>
  </conditionalFormatting>
  <conditionalFormatting sqref="H44:J49">
    <cfRule type="cellIs" dxfId="4688" priority="3464" operator="equal">
      <formula>1</formula>
    </cfRule>
  </conditionalFormatting>
  <conditionalFormatting sqref="I44:J49">
    <cfRule type="cellIs" dxfId="4687" priority="3461" operator="equal">
      <formula>1</formula>
    </cfRule>
  </conditionalFormatting>
  <conditionalFormatting sqref="I45:J49">
    <cfRule type="cellIs" dxfId="4686" priority="3465" operator="equal">
      <formula>1</formula>
    </cfRule>
  </conditionalFormatting>
  <conditionalFormatting sqref="H44:J49">
    <cfRule type="cellIs" dxfId="4685" priority="3463" operator="equal">
      <formula>1</formula>
    </cfRule>
  </conditionalFormatting>
  <conditionalFormatting sqref="I45:J49">
    <cfRule type="cellIs" dxfId="4684" priority="3478" operator="equal">
      <formula>1</formula>
    </cfRule>
  </conditionalFormatting>
  <conditionalFormatting sqref="I45:J49">
    <cfRule type="cellIs" dxfId="4683" priority="3477" operator="equal">
      <formula>1</formula>
    </cfRule>
  </conditionalFormatting>
  <conditionalFormatting sqref="H44:J49">
    <cfRule type="cellIs" dxfId="4682" priority="3476" operator="equal">
      <formula>1</formula>
    </cfRule>
  </conditionalFormatting>
  <conditionalFormatting sqref="H44:J49">
    <cfRule type="cellIs" dxfId="4681" priority="3475" operator="equal">
      <formula>1</formula>
    </cfRule>
  </conditionalFormatting>
  <conditionalFormatting sqref="H44:J49">
    <cfRule type="containsText" dxfId="4680" priority="3474" operator="containsText" text="3">
      <formula>NOT(ISERROR(SEARCH("3",H44)))</formula>
    </cfRule>
  </conditionalFormatting>
  <conditionalFormatting sqref="H44:J49">
    <cfRule type="containsText" dxfId="4679" priority="3472" operator="containsText" text="2 match">
      <formula>NOT(ISERROR(SEARCH("2 match",H44)))</formula>
    </cfRule>
    <cfRule type="containsText" dxfId="4678" priority="3473" operator="containsText" text="1 facultative">
      <formula>NOT(ISERROR(SEARCH("1 facultative",H44)))</formula>
    </cfRule>
  </conditionalFormatting>
  <conditionalFormatting sqref="I45:J49">
    <cfRule type="cellIs" dxfId="4677" priority="3471" operator="equal">
      <formula>1</formula>
    </cfRule>
  </conditionalFormatting>
  <conditionalFormatting sqref="I45:J49">
    <cfRule type="cellIs" dxfId="4676" priority="3470" operator="equal">
      <formula>1</formula>
    </cfRule>
  </conditionalFormatting>
  <conditionalFormatting sqref="H44:J49">
    <cfRule type="cellIs" dxfId="4675" priority="3469" operator="equal">
      <formula>1</formula>
    </cfRule>
  </conditionalFormatting>
  <conditionalFormatting sqref="H44:J49">
    <cfRule type="cellIs" dxfId="4674" priority="3468" operator="equal">
      <formula>1</formula>
    </cfRule>
  </conditionalFormatting>
  <conditionalFormatting sqref="H44:J49">
    <cfRule type="containsText" dxfId="4673" priority="3467" operator="containsText" text="3">
      <formula>NOT(ISERROR(SEARCH("3",H44)))</formula>
    </cfRule>
  </conditionalFormatting>
  <conditionalFormatting sqref="H44:J49">
    <cfRule type="containsText" dxfId="4672" priority="3462" operator="containsText" text="3">
      <formula>NOT(ISERROR(SEARCH("3",H44)))</formula>
    </cfRule>
  </conditionalFormatting>
  <conditionalFormatting sqref="H44:J49">
    <cfRule type="containsText" dxfId="4671" priority="3459" operator="containsText" text="Néant">
      <formula>NOT(ISERROR(SEARCH("Néant",H44)))</formula>
    </cfRule>
  </conditionalFormatting>
  <conditionalFormatting sqref="I44:J49">
    <cfRule type="cellIs" dxfId="4670" priority="3454" operator="equal">
      <formula>1</formula>
    </cfRule>
  </conditionalFormatting>
  <conditionalFormatting sqref="I44:J49">
    <cfRule type="cellIs" dxfId="4669" priority="3453" operator="equal">
      <formula>1</formula>
    </cfRule>
  </conditionalFormatting>
  <conditionalFormatting sqref="I44:J49">
    <cfRule type="cellIs" dxfId="4668" priority="3458" operator="equal">
      <formula>1</formula>
    </cfRule>
  </conditionalFormatting>
  <conditionalFormatting sqref="I44:J49">
    <cfRule type="cellIs" dxfId="4667" priority="3457" operator="equal">
      <formula>1</formula>
    </cfRule>
  </conditionalFormatting>
  <conditionalFormatting sqref="I44:J49">
    <cfRule type="cellIs" dxfId="4666" priority="3456" operator="equal">
      <formula>1</formula>
    </cfRule>
  </conditionalFormatting>
  <conditionalFormatting sqref="I44:J49">
    <cfRule type="cellIs" dxfId="4665" priority="3455" operator="equal">
      <formula>1</formula>
    </cfRule>
  </conditionalFormatting>
  <conditionalFormatting sqref="K29:M29 K31:M36">
    <cfRule type="containsText" dxfId="4664" priority="3452" operator="containsText" text="Néant">
      <formula>NOT(ISERROR(SEARCH("Néant",K29)))</formula>
    </cfRule>
  </conditionalFormatting>
  <conditionalFormatting sqref="L31:M35">
    <cfRule type="cellIs" dxfId="4663" priority="3451" operator="equal">
      <formula>1</formula>
    </cfRule>
  </conditionalFormatting>
  <conditionalFormatting sqref="L31:M35">
    <cfRule type="cellIs" dxfId="4662" priority="3450" operator="equal">
      <formula>1</formula>
    </cfRule>
  </conditionalFormatting>
  <conditionalFormatting sqref="L31:M36">
    <cfRule type="cellIs" dxfId="4661" priority="3449" operator="equal">
      <formula>1</formula>
    </cfRule>
  </conditionalFormatting>
  <conditionalFormatting sqref="L31:M36">
    <cfRule type="cellIs" dxfId="4660" priority="3448" operator="equal">
      <formula>1</formula>
    </cfRule>
  </conditionalFormatting>
  <conditionalFormatting sqref="L31:M36">
    <cfRule type="cellIs" dxfId="4659" priority="3447" operator="equal">
      <formula>1</formula>
    </cfRule>
  </conditionalFormatting>
  <conditionalFormatting sqref="L31:M36">
    <cfRule type="cellIs" dxfId="4658" priority="3446" operator="equal">
      <formula>1</formula>
    </cfRule>
  </conditionalFormatting>
  <conditionalFormatting sqref="L31:M36">
    <cfRule type="containsText" dxfId="4657" priority="3445" operator="containsText" text="3">
      <formula>NOT(ISERROR(SEARCH("3",L31)))</formula>
    </cfRule>
  </conditionalFormatting>
  <conditionalFormatting sqref="L31:M36">
    <cfRule type="containsText" dxfId="4656" priority="3443" operator="containsText" text="2 match">
      <formula>NOT(ISERROR(SEARCH("2 match",L31)))</formula>
    </cfRule>
    <cfRule type="containsText" dxfId="4655" priority="3444" operator="containsText" text="1 facultative">
      <formula>NOT(ISERROR(SEARCH("1 facultative",L31)))</formula>
    </cfRule>
  </conditionalFormatting>
  <conditionalFormatting sqref="L31:M35">
    <cfRule type="cellIs" dxfId="4654" priority="3442" operator="equal">
      <formula>1</formula>
    </cfRule>
  </conditionalFormatting>
  <conditionalFormatting sqref="L31:M36">
    <cfRule type="cellIs" dxfId="4653" priority="3439" operator="equal">
      <formula>1</formula>
    </cfRule>
  </conditionalFormatting>
  <conditionalFormatting sqref="L31:M36">
    <cfRule type="containsText" dxfId="4652" priority="3436" operator="containsText" text="3">
      <formula>NOT(ISERROR(SEARCH("3",L31)))</formula>
    </cfRule>
  </conditionalFormatting>
  <conditionalFormatting sqref="L31:M35">
    <cfRule type="cellIs" dxfId="4651" priority="3434" operator="equal">
      <formula>1</formula>
    </cfRule>
  </conditionalFormatting>
  <conditionalFormatting sqref="L31:M36">
    <cfRule type="cellIs" dxfId="4650" priority="3433" operator="equal">
      <formula>1</formula>
    </cfRule>
  </conditionalFormatting>
  <conditionalFormatting sqref="L31:M36">
    <cfRule type="cellIs" dxfId="4649" priority="3432" operator="equal">
      <formula>1</formula>
    </cfRule>
  </conditionalFormatting>
  <conditionalFormatting sqref="L31:M36">
    <cfRule type="cellIs" dxfId="4648" priority="3431" operator="equal">
      <formula>1</formula>
    </cfRule>
  </conditionalFormatting>
  <conditionalFormatting sqref="L31:M36">
    <cfRule type="cellIs" dxfId="4647" priority="3430" operator="equal">
      <formula>1</formula>
    </cfRule>
  </conditionalFormatting>
  <conditionalFormatting sqref="L31:M36">
    <cfRule type="containsText" dxfId="4646" priority="3429" operator="containsText" text="3">
      <formula>NOT(ISERROR(SEARCH("3",L31)))</formula>
    </cfRule>
  </conditionalFormatting>
  <conditionalFormatting sqref="L31:M36">
    <cfRule type="containsText" dxfId="4645" priority="3427" operator="containsText" text="2 match">
      <formula>NOT(ISERROR(SEARCH("2 match",L31)))</formula>
    </cfRule>
    <cfRule type="containsText" dxfId="4644" priority="3428" operator="containsText" text="1 facultative">
      <formula>NOT(ISERROR(SEARCH("1 facultative",L31)))</formula>
    </cfRule>
  </conditionalFormatting>
  <conditionalFormatting sqref="L31:M35">
    <cfRule type="cellIs" dxfId="4643" priority="3426" operator="equal">
      <formula>1</formula>
    </cfRule>
  </conditionalFormatting>
  <conditionalFormatting sqref="L31:M35">
    <cfRule type="cellIs" dxfId="4642" priority="3425" operator="equal">
      <formula>1</formula>
    </cfRule>
  </conditionalFormatting>
  <conditionalFormatting sqref="L31:M36">
    <cfRule type="cellIs" dxfId="4641" priority="3424" operator="equal">
      <formula>1</formula>
    </cfRule>
  </conditionalFormatting>
  <conditionalFormatting sqref="L31:M36">
    <cfRule type="cellIs" dxfId="4640" priority="3423" operator="equal">
      <formula>1</formula>
    </cfRule>
  </conditionalFormatting>
  <conditionalFormatting sqref="L31:M36">
    <cfRule type="cellIs" dxfId="4639" priority="3422" operator="equal">
      <formula>1</formula>
    </cfRule>
  </conditionalFormatting>
  <conditionalFormatting sqref="L31:M36">
    <cfRule type="cellIs" dxfId="4638" priority="3421" operator="equal">
      <formula>1</formula>
    </cfRule>
  </conditionalFormatting>
  <conditionalFormatting sqref="L31:M36">
    <cfRule type="containsText" dxfId="4637" priority="3420" operator="containsText" text="3">
      <formula>NOT(ISERROR(SEARCH("3",L31)))</formula>
    </cfRule>
  </conditionalFormatting>
  <conditionalFormatting sqref="X51:X55">
    <cfRule type="cellIs" dxfId="4636" priority="2418" operator="between">
      <formula>1</formula>
      <formula>10000000000</formula>
    </cfRule>
    <cfRule type="containsBlanks" dxfId="4635" priority="2419">
      <formula>LEN(TRIM(X51))=0</formula>
    </cfRule>
    <cfRule type="cellIs" dxfId="4634" priority="2420" operator="between">
      <formula>0</formula>
      <formula>0</formula>
    </cfRule>
  </conditionalFormatting>
  <conditionalFormatting sqref="X44:X49">
    <cfRule type="cellIs" dxfId="4633" priority="2415" operator="between">
      <formula>1</formula>
      <formula>10000000000</formula>
    </cfRule>
    <cfRule type="containsBlanks" dxfId="4632" priority="2416">
      <formula>LEN(TRIM(X44))=0</formula>
    </cfRule>
    <cfRule type="cellIs" dxfId="4631" priority="2417" operator="between">
      <formula>0</formula>
      <formula>0</formula>
    </cfRule>
  </conditionalFormatting>
  <conditionalFormatting sqref="G30">
    <cfRule type="cellIs" dxfId="4630" priority="1238" operator="lessThan">
      <formula>1</formula>
    </cfRule>
  </conditionalFormatting>
  <conditionalFormatting sqref="N30:P30">
    <cfRule type="cellIs" dxfId="4629" priority="1237" operator="equal">
      <formula>1</formula>
    </cfRule>
  </conditionalFormatting>
  <conditionalFormatting sqref="N30:P30">
    <cfRule type="cellIs" dxfId="4628" priority="1235" operator="equal">
      <formula>1</formula>
    </cfRule>
  </conditionalFormatting>
  <conditionalFormatting sqref="K30">
    <cfRule type="cellIs" dxfId="4627" priority="1236" operator="equal">
      <formula>1</formula>
    </cfRule>
  </conditionalFormatting>
  <conditionalFormatting sqref="N30:P30 K30">
    <cfRule type="cellIs" dxfId="4626" priority="1234" operator="equal">
      <formula>1</formula>
    </cfRule>
  </conditionalFormatting>
  <conditionalFormatting sqref="K30 N30:P30">
    <cfRule type="containsText" dxfId="4625" priority="1233" operator="containsText" text="3">
      <formula>NOT(ISERROR(SEARCH("3",K30)))</formula>
    </cfRule>
  </conditionalFormatting>
  <conditionalFormatting sqref="K30 N30:P30">
    <cfRule type="containsText" dxfId="4624" priority="1231" operator="containsText" text="2 match">
      <formula>NOT(ISERROR(SEARCH("2 match",K30)))</formula>
    </cfRule>
    <cfRule type="containsText" dxfId="4623" priority="1232" operator="containsText" text="1 facultative">
      <formula>NOT(ISERROR(SEARCH("1 facultative",K30)))</formula>
    </cfRule>
  </conditionalFormatting>
  <conditionalFormatting sqref="I30:J30">
    <cfRule type="cellIs" dxfId="4622" priority="1215" operator="equal">
      <formula>1</formula>
    </cfRule>
  </conditionalFormatting>
  <conditionalFormatting sqref="I30:J30">
    <cfRule type="cellIs" dxfId="4621" priority="1214" operator="equal">
      <formula>1</formula>
    </cfRule>
  </conditionalFormatting>
  <conditionalFormatting sqref="I30:J30">
    <cfRule type="cellIs" dxfId="4620" priority="1210" operator="equal">
      <formula>1</formula>
    </cfRule>
  </conditionalFormatting>
  <conditionalFormatting sqref="I30:J30">
    <cfRule type="cellIs" dxfId="4619" priority="1209" operator="equal">
      <formula>1</formula>
    </cfRule>
  </conditionalFormatting>
  <conditionalFormatting sqref="Q30">
    <cfRule type="cellIs" dxfId="4618" priority="1176" operator="equal">
      <formula>1</formula>
    </cfRule>
  </conditionalFormatting>
  <conditionalFormatting sqref="K30 N30:P30">
    <cfRule type="containsText" dxfId="4617" priority="1230" operator="containsText" text="Néant">
      <formula>NOT(ISERROR(SEARCH("Néant",K30)))</formula>
    </cfRule>
  </conditionalFormatting>
  <conditionalFormatting sqref="K30">
    <cfRule type="containsText" dxfId="4616" priority="1229" operator="containsText" text="Néant">
      <formula>NOT(ISERROR(SEARCH("Néant",K30)))</formula>
    </cfRule>
  </conditionalFormatting>
  <conditionalFormatting sqref="L30:M30">
    <cfRule type="cellIs" dxfId="4615" priority="1153" operator="equal">
      <formula>1</formula>
    </cfRule>
  </conditionalFormatting>
  <conditionalFormatting sqref="L30:M30">
    <cfRule type="cellIs" dxfId="4614" priority="1152" operator="equal">
      <formula>1</formula>
    </cfRule>
  </conditionalFormatting>
  <conditionalFormatting sqref="L30:M30">
    <cfRule type="cellIs" dxfId="4613" priority="1151" operator="equal">
      <formula>1</formula>
    </cfRule>
  </conditionalFormatting>
  <conditionalFormatting sqref="L30:M30">
    <cfRule type="cellIs" dxfId="4612" priority="1150" operator="equal">
      <formula>1</formula>
    </cfRule>
  </conditionalFormatting>
  <conditionalFormatting sqref="L30:M30">
    <cfRule type="cellIs" dxfId="4611" priority="1144" operator="equal">
      <formula>1</formula>
    </cfRule>
  </conditionalFormatting>
  <conditionalFormatting sqref="L30:M30">
    <cfRule type="cellIs" dxfId="4610" priority="1143" operator="equal">
      <formula>1</formula>
    </cfRule>
  </conditionalFormatting>
  <conditionalFormatting sqref="L30:M30">
    <cfRule type="cellIs" dxfId="4609" priority="1228" operator="equal">
      <formula>1</formula>
    </cfRule>
  </conditionalFormatting>
  <conditionalFormatting sqref="L30:M30">
    <cfRule type="cellIs" dxfId="4608" priority="1227" operator="equal">
      <formula>1</formula>
    </cfRule>
  </conditionalFormatting>
  <conditionalFormatting sqref="L30:M30">
    <cfRule type="cellIs" dxfId="4607" priority="1226" operator="equal">
      <formula>1</formula>
    </cfRule>
  </conditionalFormatting>
  <conditionalFormatting sqref="L30:M30">
    <cfRule type="cellIs" dxfId="4606" priority="1225" operator="equal">
      <formula>1</formula>
    </cfRule>
  </conditionalFormatting>
  <conditionalFormatting sqref="L30:M30">
    <cfRule type="containsText" dxfId="4605" priority="1224" operator="containsText" text="3">
      <formula>NOT(ISERROR(SEARCH("3",L30)))</formula>
    </cfRule>
  </conditionalFormatting>
  <conditionalFormatting sqref="L30:M30">
    <cfRule type="containsText" dxfId="4604" priority="1222" operator="containsText" text="2 match">
      <formula>NOT(ISERROR(SEARCH("2 match",L30)))</formula>
    </cfRule>
    <cfRule type="containsText" dxfId="4603" priority="1223" operator="containsText" text="1 facultative">
      <formula>NOT(ISERROR(SEARCH("1 facultative",L30)))</formula>
    </cfRule>
  </conditionalFormatting>
  <conditionalFormatting sqref="L30:M30">
    <cfRule type="cellIs" dxfId="4602" priority="1221" operator="equal">
      <formula>1</formula>
    </cfRule>
  </conditionalFormatting>
  <conditionalFormatting sqref="L30:M30">
    <cfRule type="cellIs" dxfId="4601" priority="1220" operator="equal">
      <formula>1</formula>
    </cfRule>
  </conditionalFormatting>
  <conditionalFormatting sqref="L30:M30">
    <cfRule type="cellIs" dxfId="4600" priority="1219" operator="equal">
      <formula>1</formula>
    </cfRule>
  </conditionalFormatting>
  <conditionalFormatting sqref="L30:M30">
    <cfRule type="cellIs" dxfId="4599" priority="1218" operator="equal">
      <formula>1</formula>
    </cfRule>
  </conditionalFormatting>
  <conditionalFormatting sqref="L30:M30">
    <cfRule type="containsText" dxfId="4598" priority="1217" operator="containsText" text="3">
      <formula>NOT(ISERROR(SEARCH("3",L30)))</formula>
    </cfRule>
  </conditionalFormatting>
  <conditionalFormatting sqref="L30:M30">
    <cfRule type="cellIs" dxfId="4597" priority="1119" operator="equal">
      <formula>1</formula>
    </cfRule>
  </conditionalFormatting>
  <conditionalFormatting sqref="L30:M30">
    <cfRule type="cellIs" dxfId="4596" priority="1118" operator="equal">
      <formula>1</formula>
    </cfRule>
  </conditionalFormatting>
  <conditionalFormatting sqref="K30:M30">
    <cfRule type="containsText" dxfId="4595" priority="1216" operator="containsText" text="Néant">
      <formula>NOT(ISERROR(SEARCH("Néant",K30)))</formula>
    </cfRule>
  </conditionalFormatting>
  <conditionalFormatting sqref="I30:J30">
    <cfRule type="cellIs" dxfId="4594" priority="1207" operator="equal">
      <formula>1</formula>
    </cfRule>
  </conditionalFormatting>
  <conditionalFormatting sqref="I30:J30">
    <cfRule type="cellIs" dxfId="4593" priority="1204" operator="equal">
      <formula>1</formula>
    </cfRule>
  </conditionalFormatting>
  <conditionalFormatting sqref="I30:J30">
    <cfRule type="cellIs" dxfId="4592" priority="1206" operator="equal">
      <formula>1</formula>
    </cfRule>
  </conditionalFormatting>
  <conditionalFormatting sqref="I30:J30">
    <cfRule type="containsText" dxfId="4591" priority="1213" operator="containsText" text="3">
      <formula>NOT(ISERROR(SEARCH("3",I30)))</formula>
    </cfRule>
  </conditionalFormatting>
  <conditionalFormatting sqref="I30:J30">
    <cfRule type="containsText" dxfId="4590" priority="1211" operator="containsText" text="2 match">
      <formula>NOT(ISERROR(SEARCH("2 match",I30)))</formula>
    </cfRule>
    <cfRule type="containsText" dxfId="4589" priority="1212" operator="containsText" text="1 facultative">
      <formula>NOT(ISERROR(SEARCH("1 facultative",I30)))</formula>
    </cfRule>
  </conditionalFormatting>
  <conditionalFormatting sqref="I30:J30">
    <cfRule type="containsText" dxfId="4588" priority="1208" operator="containsText" text="3">
      <formula>NOT(ISERROR(SEARCH("3",I30)))</formula>
    </cfRule>
  </conditionalFormatting>
  <conditionalFormatting sqref="I30:J30">
    <cfRule type="containsText" dxfId="4587" priority="1205" operator="containsText" text="3">
      <formula>NOT(ISERROR(SEARCH("3",I30)))</formula>
    </cfRule>
  </conditionalFormatting>
  <conditionalFormatting sqref="I30:J30">
    <cfRule type="containsText" dxfId="4586" priority="1202" operator="containsText" text="Néant">
      <formula>NOT(ISERROR(SEARCH("Néant",I30)))</formula>
    </cfRule>
  </conditionalFormatting>
  <conditionalFormatting sqref="I30:J30">
    <cfRule type="cellIs" dxfId="4585" priority="1197" operator="equal">
      <formula>1</formula>
    </cfRule>
  </conditionalFormatting>
  <conditionalFormatting sqref="I30:J30">
    <cfRule type="cellIs" dxfId="4584" priority="1196" operator="equal">
      <formula>1</formula>
    </cfRule>
  </conditionalFormatting>
  <conditionalFormatting sqref="I30:J30">
    <cfRule type="cellIs" dxfId="4583" priority="1201" operator="equal">
      <formula>1</formula>
    </cfRule>
  </conditionalFormatting>
  <conditionalFormatting sqref="I30:J30">
    <cfRule type="cellIs" dxfId="4582" priority="1200" operator="equal">
      <formula>1</formula>
    </cfRule>
  </conditionalFormatting>
  <conditionalFormatting sqref="I30:J30">
    <cfRule type="cellIs" dxfId="4581" priority="1199" operator="equal">
      <formula>1</formula>
    </cfRule>
  </conditionalFormatting>
  <conditionalFormatting sqref="I30:J30">
    <cfRule type="cellIs" dxfId="4580" priority="1198" operator="equal">
      <formula>1</formula>
    </cfRule>
  </conditionalFormatting>
  <conditionalFormatting sqref="H30">
    <cfRule type="cellIs" dxfId="4579" priority="1187" operator="equal">
      <formula>1</formula>
    </cfRule>
  </conditionalFormatting>
  <conditionalFormatting sqref="H30">
    <cfRule type="cellIs" dxfId="4578" priority="1186" operator="equal">
      <formula>1</formula>
    </cfRule>
  </conditionalFormatting>
  <conditionalFormatting sqref="H30">
    <cfRule type="cellIs" dxfId="4577" priority="1195" operator="equal">
      <formula>1</formula>
    </cfRule>
  </conditionalFormatting>
  <conditionalFormatting sqref="H30">
    <cfRule type="cellIs" dxfId="4576" priority="1194" operator="equal">
      <formula>1</formula>
    </cfRule>
  </conditionalFormatting>
  <conditionalFormatting sqref="H30">
    <cfRule type="containsText" dxfId="4575" priority="1193" operator="containsText" text="3">
      <formula>NOT(ISERROR(SEARCH("3",H30)))</formula>
    </cfRule>
  </conditionalFormatting>
  <conditionalFormatting sqref="H30">
    <cfRule type="containsText" dxfId="4574" priority="1191" operator="containsText" text="2 match">
      <formula>NOT(ISERROR(SEARCH("2 match",H30)))</formula>
    </cfRule>
    <cfRule type="containsText" dxfId="4573" priority="1192" operator="containsText" text="1 facultative">
      <formula>NOT(ISERROR(SEARCH("1 facultative",H30)))</formula>
    </cfRule>
  </conditionalFormatting>
  <conditionalFormatting sqref="H30">
    <cfRule type="cellIs" dxfId="4572" priority="1190" operator="equal">
      <formula>1</formula>
    </cfRule>
  </conditionalFormatting>
  <conditionalFormatting sqref="H30">
    <cfRule type="cellIs" dxfId="4571" priority="1189" operator="equal">
      <formula>1</formula>
    </cfRule>
  </conditionalFormatting>
  <conditionalFormatting sqref="H30">
    <cfRule type="containsText" dxfId="4570" priority="1188" operator="containsText" text="3">
      <formula>NOT(ISERROR(SEARCH("3",H30)))</formula>
    </cfRule>
  </conditionalFormatting>
  <conditionalFormatting sqref="H30">
    <cfRule type="containsText" dxfId="4569" priority="1185" operator="containsText" text="3">
      <formula>NOT(ISERROR(SEARCH("3",H30)))</formula>
    </cfRule>
  </conditionalFormatting>
  <conditionalFormatting sqref="H30">
    <cfRule type="containsText" dxfId="4568" priority="1184" operator="containsText" text="Néant">
      <formula>NOT(ISERROR(SEARCH("Néant",H30)))</formula>
    </cfRule>
  </conditionalFormatting>
  <conditionalFormatting sqref="R30:S30">
    <cfRule type="cellIs" dxfId="4567" priority="1183" operator="equal">
      <formula>1</formula>
    </cfRule>
  </conditionalFormatting>
  <conditionalFormatting sqref="R30:S30">
    <cfRule type="cellIs" dxfId="4566" priority="1182" operator="equal">
      <formula>1</formula>
    </cfRule>
  </conditionalFormatting>
  <conditionalFormatting sqref="R30:S30">
    <cfRule type="cellIs" dxfId="4565" priority="1181" operator="equal">
      <formula>1</formula>
    </cfRule>
  </conditionalFormatting>
  <conditionalFormatting sqref="R30:S30">
    <cfRule type="containsText" dxfId="4564" priority="1180" operator="containsText" text="3">
      <formula>NOT(ISERROR(SEARCH("3",R30)))</formula>
    </cfRule>
  </conditionalFormatting>
  <conditionalFormatting sqref="R30:S30">
    <cfRule type="containsText" dxfId="4563" priority="1178" operator="containsText" text="2 match">
      <formula>NOT(ISERROR(SEARCH("2 match",R30)))</formula>
    </cfRule>
    <cfRule type="containsText" dxfId="4562" priority="1179" operator="containsText" text="1 facultative">
      <formula>NOT(ISERROR(SEARCH("1 facultative",R30)))</formula>
    </cfRule>
  </conditionalFormatting>
  <conditionalFormatting sqref="Q30">
    <cfRule type="cellIs" dxfId="4561" priority="1177" operator="equal">
      <formula>1</formula>
    </cfRule>
  </conditionalFormatting>
  <conditionalFormatting sqref="Q30">
    <cfRule type="cellIs" dxfId="4560" priority="1174" operator="equal">
      <formula>1</formula>
    </cfRule>
  </conditionalFormatting>
  <conditionalFormatting sqref="Q30">
    <cfRule type="cellIs" dxfId="4559" priority="1175" operator="equal">
      <formula>1</formula>
    </cfRule>
  </conditionalFormatting>
  <conditionalFormatting sqref="Q30">
    <cfRule type="cellIs" dxfId="4558" priority="1173" operator="equal">
      <formula>1</formula>
    </cfRule>
  </conditionalFormatting>
  <conditionalFormatting sqref="Q30">
    <cfRule type="containsText" dxfId="4557" priority="1172" operator="containsText" text="3">
      <formula>NOT(ISERROR(SEARCH("3",Q30)))</formula>
    </cfRule>
  </conditionalFormatting>
  <conditionalFormatting sqref="Q30">
    <cfRule type="containsText" dxfId="4556" priority="1170" operator="containsText" text="2 match">
      <formula>NOT(ISERROR(SEARCH("2 match",Q30)))</formula>
    </cfRule>
    <cfRule type="containsText" dxfId="4555" priority="1171" operator="containsText" text="1 facultative">
      <formula>NOT(ISERROR(SEARCH("1 facultative",Q30)))</formula>
    </cfRule>
  </conditionalFormatting>
  <conditionalFormatting sqref="W30">
    <cfRule type="containsBlanks" dxfId="4554" priority="1168">
      <formula>LEN(TRIM(W30))=0</formula>
    </cfRule>
    <cfRule type="containsText" dxfId="4553" priority="1169" operator="containsText" text="En cours">
      <formula>NOT(ISERROR(SEARCH("En cours",W30)))</formula>
    </cfRule>
  </conditionalFormatting>
  <conditionalFormatting sqref="X30">
    <cfRule type="cellIs" dxfId="4552" priority="1165" operator="between">
      <formula>1</formula>
      <formula>10000000000</formula>
    </cfRule>
    <cfRule type="containsBlanks" dxfId="4551" priority="1166">
      <formula>LEN(TRIM(X30))=0</formula>
    </cfRule>
    <cfRule type="cellIs" dxfId="4550" priority="1167" operator="between">
      <formula>0</formula>
      <formula>0</formula>
    </cfRule>
  </conditionalFormatting>
  <conditionalFormatting sqref="L30:M30">
    <cfRule type="cellIs" dxfId="4549" priority="1164" operator="equal">
      <formula>1</formula>
    </cfRule>
  </conditionalFormatting>
  <conditionalFormatting sqref="L30:M30">
    <cfRule type="cellIs" dxfId="4548" priority="1163" operator="equal">
      <formula>1</formula>
    </cfRule>
  </conditionalFormatting>
  <conditionalFormatting sqref="L30:M30">
    <cfRule type="cellIs" dxfId="4547" priority="1162" operator="equal">
      <formula>1</formula>
    </cfRule>
  </conditionalFormatting>
  <conditionalFormatting sqref="L30:M30">
    <cfRule type="cellIs" dxfId="4546" priority="1161" operator="equal">
      <formula>1</formula>
    </cfRule>
  </conditionalFormatting>
  <conditionalFormatting sqref="L30:M30">
    <cfRule type="cellIs" dxfId="4545" priority="1160" operator="equal">
      <formula>1</formula>
    </cfRule>
  </conditionalFormatting>
  <conditionalFormatting sqref="L30:M30">
    <cfRule type="cellIs" dxfId="4544" priority="1159" operator="equal">
      <formula>1</formula>
    </cfRule>
  </conditionalFormatting>
  <conditionalFormatting sqref="L30:M30">
    <cfRule type="containsText" dxfId="4543" priority="1158" operator="containsText" text="3">
      <formula>NOT(ISERROR(SEARCH("3",L30)))</formula>
    </cfRule>
  </conditionalFormatting>
  <conditionalFormatting sqref="L30:M30">
    <cfRule type="containsText" dxfId="4542" priority="1156" operator="containsText" text="2 match">
      <formula>NOT(ISERROR(SEARCH("2 match",L30)))</formula>
    </cfRule>
    <cfRule type="containsText" dxfId="4541" priority="1157" operator="containsText" text="1 facultative">
      <formula>NOT(ISERROR(SEARCH("1 facultative",L30)))</formula>
    </cfRule>
  </conditionalFormatting>
  <conditionalFormatting sqref="L30:M30">
    <cfRule type="cellIs" dxfId="4540" priority="1155" operator="equal">
      <formula>1</formula>
    </cfRule>
  </conditionalFormatting>
  <conditionalFormatting sqref="L30:M30">
    <cfRule type="cellIs" dxfId="4539" priority="1154" operator="equal">
      <formula>1</formula>
    </cfRule>
  </conditionalFormatting>
  <conditionalFormatting sqref="L30:M30">
    <cfRule type="containsText" dxfId="4538" priority="1149" operator="containsText" text="3">
      <formula>NOT(ISERROR(SEARCH("3",L30)))</formula>
    </cfRule>
  </conditionalFormatting>
  <conditionalFormatting sqref="L30:M30">
    <cfRule type="cellIs" dxfId="4537" priority="1148" operator="equal">
      <formula>1</formula>
    </cfRule>
  </conditionalFormatting>
  <conditionalFormatting sqref="L30:M30">
    <cfRule type="cellIs" dxfId="4536" priority="1147" operator="equal">
      <formula>1</formula>
    </cfRule>
  </conditionalFormatting>
  <conditionalFormatting sqref="L30:M30">
    <cfRule type="cellIs" dxfId="4535" priority="1146" operator="equal">
      <formula>1</formula>
    </cfRule>
  </conditionalFormatting>
  <conditionalFormatting sqref="L30:M30">
    <cfRule type="cellIs" dxfId="4534" priority="1145" operator="equal">
      <formula>1</formula>
    </cfRule>
  </conditionalFormatting>
  <conditionalFormatting sqref="L30:M30">
    <cfRule type="containsText" dxfId="4533" priority="1142" operator="containsText" text="3">
      <formula>NOT(ISERROR(SEARCH("3",L30)))</formula>
    </cfRule>
  </conditionalFormatting>
  <conditionalFormatting sqref="L30:M30">
    <cfRule type="containsText" dxfId="4532" priority="1140" operator="containsText" text="2 match">
      <formula>NOT(ISERROR(SEARCH("2 match",L30)))</formula>
    </cfRule>
    <cfRule type="containsText" dxfId="4531" priority="1141" operator="containsText" text="1 facultative">
      <formula>NOT(ISERROR(SEARCH("1 facultative",L30)))</formula>
    </cfRule>
  </conditionalFormatting>
  <conditionalFormatting sqref="L30:M30">
    <cfRule type="cellIs" dxfId="4530" priority="1139" operator="equal">
      <formula>1</formula>
    </cfRule>
  </conditionalFormatting>
  <conditionalFormatting sqref="L30:M30">
    <cfRule type="cellIs" dxfId="4529" priority="1138" operator="equal">
      <formula>1</formula>
    </cfRule>
  </conditionalFormatting>
  <conditionalFormatting sqref="L30:M30">
    <cfRule type="cellIs" dxfId="4528" priority="1137" operator="equal">
      <formula>1</formula>
    </cfRule>
  </conditionalFormatting>
  <conditionalFormatting sqref="L30:M30">
    <cfRule type="cellIs" dxfId="4527" priority="1136" operator="equal">
      <formula>1</formula>
    </cfRule>
  </conditionalFormatting>
  <conditionalFormatting sqref="L30:M30">
    <cfRule type="cellIs" dxfId="4526" priority="1135" operator="equal">
      <formula>1</formula>
    </cfRule>
  </conditionalFormatting>
  <conditionalFormatting sqref="L30:M30">
    <cfRule type="cellIs" dxfId="4525" priority="1134" operator="equal">
      <formula>1</formula>
    </cfRule>
  </conditionalFormatting>
  <conditionalFormatting sqref="L30:M30">
    <cfRule type="containsText" dxfId="4524" priority="1133" operator="containsText" text="3">
      <formula>NOT(ISERROR(SEARCH("3",L30)))</formula>
    </cfRule>
  </conditionalFormatting>
  <conditionalFormatting sqref="L30:M30">
    <cfRule type="cellIs" dxfId="4523" priority="1132" operator="equal">
      <formula>1</formula>
    </cfRule>
  </conditionalFormatting>
  <conditionalFormatting sqref="L30:M30">
    <cfRule type="cellIs" dxfId="4522" priority="1131" operator="equal">
      <formula>1</formula>
    </cfRule>
  </conditionalFormatting>
  <conditionalFormatting sqref="L30:M30">
    <cfRule type="cellIs" dxfId="4521" priority="1130" operator="equal">
      <formula>1</formula>
    </cfRule>
  </conditionalFormatting>
  <conditionalFormatting sqref="L30:M30">
    <cfRule type="cellIs" dxfId="4520" priority="1129" operator="equal">
      <formula>1</formula>
    </cfRule>
  </conditionalFormatting>
  <conditionalFormatting sqref="L30:M30">
    <cfRule type="cellIs" dxfId="4519" priority="1128" operator="equal">
      <formula>1</formula>
    </cfRule>
  </conditionalFormatting>
  <conditionalFormatting sqref="L30:M30">
    <cfRule type="cellIs" dxfId="4518" priority="1127" operator="equal">
      <formula>1</formula>
    </cfRule>
  </conditionalFormatting>
  <conditionalFormatting sqref="L30:M30">
    <cfRule type="containsText" dxfId="4517" priority="1126" operator="containsText" text="3">
      <formula>NOT(ISERROR(SEARCH("3",L30)))</formula>
    </cfRule>
  </conditionalFormatting>
  <conditionalFormatting sqref="L30:M30">
    <cfRule type="containsText" dxfId="4516" priority="1124" operator="containsText" text="2 match">
      <formula>NOT(ISERROR(SEARCH("2 match",L30)))</formula>
    </cfRule>
    <cfRule type="containsText" dxfId="4515" priority="1125" operator="containsText" text="1 facultative">
      <formula>NOT(ISERROR(SEARCH("1 facultative",L30)))</formula>
    </cfRule>
  </conditionalFormatting>
  <conditionalFormatting sqref="L30:M30">
    <cfRule type="cellIs" dxfId="4514" priority="1123" operator="equal">
      <formula>1</formula>
    </cfRule>
  </conditionalFormatting>
  <conditionalFormatting sqref="L30:M30">
    <cfRule type="cellIs" dxfId="4513" priority="1122" operator="equal">
      <formula>1</formula>
    </cfRule>
  </conditionalFormatting>
  <conditionalFormatting sqref="L30:M30">
    <cfRule type="cellIs" dxfId="4512" priority="1121" operator="equal">
      <formula>1</formula>
    </cfRule>
  </conditionalFormatting>
  <conditionalFormatting sqref="L30:M30">
    <cfRule type="cellIs" dxfId="4511" priority="1120" operator="equal">
      <formula>1</formula>
    </cfRule>
  </conditionalFormatting>
  <conditionalFormatting sqref="L30:M30">
    <cfRule type="containsText" dxfId="4510" priority="1117" operator="containsText" text="3">
      <formula>NOT(ISERROR(SEARCH("3",L30)))</formula>
    </cfRule>
  </conditionalFormatting>
  <conditionalFormatting sqref="N24:P27">
    <cfRule type="cellIs" dxfId="297" priority="161" operator="equal">
      <formula>1</formula>
    </cfRule>
  </conditionalFormatting>
  <conditionalFormatting sqref="L24:M27">
    <cfRule type="cellIs" dxfId="296" priority="137" operator="equal">
      <formula>1</formula>
    </cfRule>
  </conditionalFormatting>
  <conditionalFormatting sqref="N24:P27">
    <cfRule type="cellIs" dxfId="295" priority="164" operator="equal">
      <formula>1</formula>
    </cfRule>
  </conditionalFormatting>
  <conditionalFormatting sqref="N24:P27">
    <cfRule type="cellIs" dxfId="294" priority="163" operator="equal">
      <formula>1</formula>
    </cfRule>
  </conditionalFormatting>
  <conditionalFormatting sqref="G9:G16">
    <cfRule type="cellIs" dxfId="293" priority="298" operator="lessThan">
      <formula>1</formula>
    </cfRule>
  </conditionalFormatting>
  <conditionalFormatting sqref="N9:P9">
    <cfRule type="cellIs" dxfId="292" priority="297" operator="equal">
      <formula>1</formula>
    </cfRule>
  </conditionalFormatting>
  <conditionalFormatting sqref="N9:P17 N28:P28">
    <cfRule type="cellIs" dxfId="291" priority="292" operator="equal">
      <formula>1</formula>
    </cfRule>
  </conditionalFormatting>
  <conditionalFormatting sqref="K28">
    <cfRule type="cellIs" dxfId="290" priority="296" operator="equal">
      <formula>1</formula>
    </cfRule>
  </conditionalFormatting>
  <conditionalFormatting sqref="N28:P28">
    <cfRule type="cellIs" dxfId="289" priority="295" operator="equal">
      <formula>1</formula>
    </cfRule>
  </conditionalFormatting>
  <conditionalFormatting sqref="K28 N28:P28">
    <cfRule type="cellIs" dxfId="288" priority="294" operator="equal">
      <formula>1</formula>
    </cfRule>
  </conditionalFormatting>
  <conditionalFormatting sqref="K9:K17 K28">
    <cfRule type="cellIs" dxfId="287" priority="293" operator="equal">
      <formula>1</formula>
    </cfRule>
  </conditionalFormatting>
  <conditionalFormatting sqref="N10:P17 K9:K17 K28 N28:P28">
    <cfRule type="cellIs" dxfId="286" priority="291" operator="equal">
      <formula>1</formula>
    </cfRule>
  </conditionalFormatting>
  <conditionalFormatting sqref="K9:K17 N28:P28 K28 N9:P17">
    <cfRule type="containsText" dxfId="285" priority="286" operator="containsText" text="3">
      <formula>NOT(ISERROR(SEARCH("3",K9)))</formula>
    </cfRule>
  </conditionalFormatting>
  <conditionalFormatting sqref="K9:K17 N28:P28 K28 N9:P17">
    <cfRule type="containsText" dxfId="284" priority="284" operator="containsText" text="2 match">
      <formula>NOT(ISERROR(SEARCH("2 match",K9)))</formula>
    </cfRule>
    <cfRule type="containsText" dxfId="283" priority="285" operator="containsText" text="1 facultative">
      <formula>NOT(ISERROR(SEARCH("1 facultative",K9)))</formula>
    </cfRule>
  </conditionalFormatting>
  <conditionalFormatting sqref="I9:J17 I28:J28">
    <cfRule type="cellIs" dxfId="282" priority="268" operator="equal">
      <formula>1</formula>
    </cfRule>
  </conditionalFormatting>
  <conditionalFormatting sqref="I9:J17 I28:J28">
    <cfRule type="cellIs" dxfId="281" priority="267" operator="equal">
      <formula>1</formula>
    </cfRule>
  </conditionalFormatting>
  <conditionalFormatting sqref="I9:J17 I28:J28">
    <cfRule type="cellIs" dxfId="280" priority="263" operator="equal">
      <formula>1</formula>
    </cfRule>
  </conditionalFormatting>
  <conditionalFormatting sqref="I9:J17 I28:J28">
    <cfRule type="cellIs" dxfId="279" priority="262" operator="equal">
      <formula>1</formula>
    </cfRule>
  </conditionalFormatting>
  <conditionalFormatting sqref="N24:P27">
    <cfRule type="cellIs" dxfId="278" priority="160" operator="equal">
      <formula>1</formula>
    </cfRule>
  </conditionalFormatting>
  <conditionalFormatting sqref="Q9:Q17 Q28">
    <cfRule type="cellIs" dxfId="277" priority="229" operator="equal">
      <formula>1</formula>
    </cfRule>
  </conditionalFormatting>
  <conditionalFormatting sqref="N17:P17">
    <cfRule type="cellIs" dxfId="276" priority="288" operator="equal">
      <formula>1</formula>
    </cfRule>
  </conditionalFormatting>
  <conditionalFormatting sqref="N17:P17">
    <cfRule type="cellIs" dxfId="275" priority="287" operator="equal">
      <formula>1</formula>
    </cfRule>
  </conditionalFormatting>
  <conditionalFormatting sqref="K17">
    <cfRule type="cellIs" dxfId="274" priority="290" operator="equal">
      <formula>1</formula>
    </cfRule>
  </conditionalFormatting>
  <conditionalFormatting sqref="K17">
    <cfRule type="cellIs" dxfId="273" priority="289" operator="equal">
      <formula>1</formula>
    </cfRule>
  </conditionalFormatting>
  <conditionalFormatting sqref="K9:K17 N9:P17 N28:P28 K28">
    <cfRule type="containsText" dxfId="272" priority="283" operator="containsText" text="Néant">
      <formula>NOT(ISERROR(SEARCH("Néant",K9)))</formula>
    </cfRule>
  </conditionalFormatting>
  <conditionalFormatting sqref="K9:K17 K28">
    <cfRule type="containsText" dxfId="271" priority="282" operator="containsText" text="Néant">
      <formula>NOT(ISERROR(SEARCH("Néant",K9)))</formula>
    </cfRule>
  </conditionalFormatting>
  <conditionalFormatting sqref="L9:M17 L28:M28">
    <cfRule type="cellIs" dxfId="270" priority="206" operator="equal">
      <formula>1</formula>
    </cfRule>
  </conditionalFormatting>
  <conditionalFormatting sqref="L9:M17 L28:M28">
    <cfRule type="cellIs" dxfId="269" priority="205" operator="equal">
      <formula>1</formula>
    </cfRule>
  </conditionalFormatting>
  <conditionalFormatting sqref="L9:M17 L28:M28">
    <cfRule type="cellIs" dxfId="268" priority="204" operator="equal">
      <formula>1</formula>
    </cfRule>
  </conditionalFormatting>
  <conditionalFormatting sqref="L9:M17 L28:M28">
    <cfRule type="cellIs" dxfId="267" priority="203" operator="equal">
      <formula>1</formula>
    </cfRule>
  </conditionalFormatting>
  <conditionalFormatting sqref="L9:M17 L28:M28">
    <cfRule type="cellIs" dxfId="266" priority="197" operator="equal">
      <formula>1</formula>
    </cfRule>
  </conditionalFormatting>
  <conditionalFormatting sqref="L9:M17 L28:M28">
    <cfRule type="cellIs" dxfId="265" priority="196" operator="equal">
      <formula>1</formula>
    </cfRule>
  </conditionalFormatting>
  <conditionalFormatting sqref="L9:M17 L28:M28">
    <cfRule type="cellIs" dxfId="264" priority="281" operator="equal">
      <formula>1</formula>
    </cfRule>
  </conditionalFormatting>
  <conditionalFormatting sqref="L9:M17 L28:M28">
    <cfRule type="cellIs" dxfId="263" priority="280" operator="equal">
      <formula>1</formula>
    </cfRule>
  </conditionalFormatting>
  <conditionalFormatting sqref="L9:M17 L28:M28">
    <cfRule type="cellIs" dxfId="262" priority="279" operator="equal">
      <formula>1</formula>
    </cfRule>
  </conditionalFormatting>
  <conditionalFormatting sqref="L9:M17 L28:M28">
    <cfRule type="cellIs" dxfId="261" priority="278" operator="equal">
      <formula>1</formula>
    </cfRule>
  </conditionalFormatting>
  <conditionalFormatting sqref="L9:M17 L28:M28">
    <cfRule type="containsText" dxfId="260" priority="277" operator="containsText" text="3">
      <formula>NOT(ISERROR(SEARCH("3",L9)))</formula>
    </cfRule>
  </conditionalFormatting>
  <conditionalFormatting sqref="L9:M17 L28:M28">
    <cfRule type="containsText" dxfId="259" priority="275" operator="containsText" text="2 match">
      <formula>NOT(ISERROR(SEARCH("2 match",L9)))</formula>
    </cfRule>
    <cfRule type="containsText" dxfId="258" priority="276" operator="containsText" text="1 facultative">
      <formula>NOT(ISERROR(SEARCH("1 facultative",L9)))</formula>
    </cfRule>
  </conditionalFormatting>
  <conditionalFormatting sqref="L9:M17 L28:M28">
    <cfRule type="cellIs" dxfId="257" priority="274" operator="equal">
      <formula>1</formula>
    </cfRule>
  </conditionalFormatting>
  <conditionalFormatting sqref="L9:M17 L28:M28">
    <cfRule type="cellIs" dxfId="256" priority="273" operator="equal">
      <formula>1</formula>
    </cfRule>
  </conditionalFormatting>
  <conditionalFormatting sqref="L9:M17 L28:M28">
    <cfRule type="cellIs" dxfId="255" priority="272" operator="equal">
      <formula>1</formula>
    </cfRule>
  </conditionalFormatting>
  <conditionalFormatting sqref="L9:M17 L28:M28">
    <cfRule type="cellIs" dxfId="254" priority="271" operator="equal">
      <formula>1</formula>
    </cfRule>
  </conditionalFormatting>
  <conditionalFormatting sqref="L9:M17 L28:M28">
    <cfRule type="containsText" dxfId="253" priority="270" operator="containsText" text="3">
      <formula>NOT(ISERROR(SEARCH("3",L9)))</formula>
    </cfRule>
  </conditionalFormatting>
  <conditionalFormatting sqref="N24:P27">
    <cfRule type="containsText" dxfId="252" priority="162" operator="containsText" text="3">
      <formula>NOT(ISERROR(SEARCH("3",N24)))</formula>
    </cfRule>
  </conditionalFormatting>
  <conditionalFormatting sqref="K24:K27">
    <cfRule type="cellIs" dxfId="251" priority="156" operator="equal">
      <formula>1</formula>
    </cfRule>
  </conditionalFormatting>
  <conditionalFormatting sqref="K24:K27">
    <cfRule type="cellIs" dxfId="250" priority="155" operator="equal">
      <formula>1</formula>
    </cfRule>
  </conditionalFormatting>
  <conditionalFormatting sqref="I24:J27">
    <cfRule type="cellIs" dxfId="249" priority="110" operator="equal">
      <formula>1</formula>
    </cfRule>
  </conditionalFormatting>
  <conditionalFormatting sqref="I24:J27">
    <cfRule type="cellIs" dxfId="248" priority="109" operator="equal">
      <formula>1</formula>
    </cfRule>
  </conditionalFormatting>
  <conditionalFormatting sqref="R24:S27">
    <cfRule type="cellIs" dxfId="247" priority="104" operator="equal">
      <formula>1</formula>
    </cfRule>
  </conditionalFormatting>
  <conditionalFormatting sqref="R24:S27">
    <cfRule type="cellIs" dxfId="246" priority="103" operator="equal">
      <formula>1</formula>
    </cfRule>
  </conditionalFormatting>
  <conditionalFormatting sqref="R24:S27">
    <cfRule type="cellIs" dxfId="245" priority="102" operator="equal">
      <formula>1</formula>
    </cfRule>
  </conditionalFormatting>
  <conditionalFormatting sqref="L9:M17 L28:M28">
    <cfRule type="cellIs" dxfId="244" priority="172" operator="equal">
      <formula>1</formula>
    </cfRule>
  </conditionalFormatting>
  <conditionalFormatting sqref="L9:M17 L28:M28">
    <cfRule type="cellIs" dxfId="243" priority="171" operator="equal">
      <formula>1</formula>
    </cfRule>
  </conditionalFormatting>
  <conditionalFormatting sqref="K9:M17 K28:M28">
    <cfRule type="containsText" dxfId="242" priority="269" operator="containsText" text="Néant">
      <formula>NOT(ISERROR(SEARCH("Néant",K9)))</formula>
    </cfRule>
  </conditionalFormatting>
  <conditionalFormatting sqref="I9:J17 I28:J28">
    <cfRule type="cellIs" dxfId="241" priority="260" operator="equal">
      <formula>1</formula>
    </cfRule>
  </conditionalFormatting>
  <conditionalFormatting sqref="I9:J17 I28:J28">
    <cfRule type="cellIs" dxfId="240" priority="257" operator="equal">
      <formula>1</formula>
    </cfRule>
  </conditionalFormatting>
  <conditionalFormatting sqref="I9:J17 I28:J28">
    <cfRule type="cellIs" dxfId="239" priority="259" operator="equal">
      <formula>1</formula>
    </cfRule>
  </conditionalFormatting>
  <conditionalFormatting sqref="I9:J17 I28:J28">
    <cfRule type="containsText" dxfId="238" priority="266" operator="containsText" text="3">
      <formula>NOT(ISERROR(SEARCH("3",I9)))</formula>
    </cfRule>
  </conditionalFormatting>
  <conditionalFormatting sqref="I9:J17 I28:J28">
    <cfRule type="containsText" dxfId="237" priority="264" operator="containsText" text="2 match">
      <formula>NOT(ISERROR(SEARCH("2 match",I9)))</formula>
    </cfRule>
    <cfRule type="containsText" dxfId="236" priority="265" operator="containsText" text="1 facultative">
      <formula>NOT(ISERROR(SEARCH("1 facultative",I9)))</formula>
    </cfRule>
  </conditionalFormatting>
  <conditionalFormatting sqref="I9:J17 I28:J28">
    <cfRule type="containsText" dxfId="235" priority="261" operator="containsText" text="3">
      <formula>NOT(ISERROR(SEARCH("3",I9)))</formula>
    </cfRule>
  </conditionalFormatting>
  <conditionalFormatting sqref="I9:J17 I28:J28">
    <cfRule type="containsText" dxfId="234" priority="258" operator="containsText" text="3">
      <formula>NOT(ISERROR(SEARCH("3",I9)))</formula>
    </cfRule>
  </conditionalFormatting>
  <conditionalFormatting sqref="I9:J17 I28:J28">
    <cfRule type="containsText" dxfId="233" priority="255" operator="containsText" text="Néant">
      <formula>NOT(ISERROR(SEARCH("Néant",I9)))</formula>
    </cfRule>
  </conditionalFormatting>
  <conditionalFormatting sqref="I9:J17 I28:J28">
    <cfRule type="cellIs" dxfId="232" priority="250" operator="equal">
      <formula>1</formula>
    </cfRule>
  </conditionalFormatting>
  <conditionalFormatting sqref="I9:J17 I28:J28">
    <cfRule type="cellIs" dxfId="231" priority="249" operator="equal">
      <formula>1</formula>
    </cfRule>
  </conditionalFormatting>
  <conditionalFormatting sqref="I9:J17 I28:J28">
    <cfRule type="cellIs" dxfId="230" priority="254" operator="equal">
      <formula>1</formula>
    </cfRule>
  </conditionalFormatting>
  <conditionalFormatting sqref="I9:J17 I28:J28">
    <cfRule type="cellIs" dxfId="229" priority="253" operator="equal">
      <formula>1</formula>
    </cfRule>
  </conditionalFormatting>
  <conditionalFormatting sqref="I9:J17 I28:J28">
    <cfRule type="cellIs" dxfId="228" priority="252" operator="equal">
      <formula>1</formula>
    </cfRule>
  </conditionalFormatting>
  <conditionalFormatting sqref="I9:J17 I28:J28">
    <cfRule type="cellIs" dxfId="227" priority="251" operator="equal">
      <formula>1</formula>
    </cfRule>
  </conditionalFormatting>
  <conditionalFormatting sqref="H9:H17 H28">
    <cfRule type="cellIs" dxfId="226" priority="240" operator="equal">
      <formula>1</formula>
    </cfRule>
  </conditionalFormatting>
  <conditionalFormatting sqref="H9:H17 H28">
    <cfRule type="cellIs" dxfId="225" priority="239" operator="equal">
      <formula>1</formula>
    </cfRule>
  </conditionalFormatting>
  <conditionalFormatting sqref="H9:H17 H28">
    <cfRule type="cellIs" dxfId="224" priority="248" operator="equal">
      <formula>1</formula>
    </cfRule>
  </conditionalFormatting>
  <conditionalFormatting sqref="H9:H17 H28">
    <cfRule type="cellIs" dxfId="223" priority="247" operator="equal">
      <formula>1</formula>
    </cfRule>
  </conditionalFormatting>
  <conditionalFormatting sqref="H9:H17 H28">
    <cfRule type="containsText" dxfId="222" priority="246" operator="containsText" text="3">
      <formula>NOT(ISERROR(SEARCH("3",H9)))</formula>
    </cfRule>
  </conditionalFormatting>
  <conditionalFormatting sqref="H9:H17 H28">
    <cfRule type="containsText" dxfId="221" priority="244" operator="containsText" text="2 match">
      <formula>NOT(ISERROR(SEARCH("2 match",H9)))</formula>
    </cfRule>
    <cfRule type="containsText" dxfId="220" priority="245" operator="containsText" text="1 facultative">
      <formula>NOT(ISERROR(SEARCH("1 facultative",H9)))</formula>
    </cfRule>
  </conditionalFormatting>
  <conditionalFormatting sqref="H9:H17 H28">
    <cfRule type="cellIs" dxfId="219" priority="243" operator="equal">
      <formula>1</formula>
    </cfRule>
  </conditionalFormatting>
  <conditionalFormatting sqref="H9:H17 H28">
    <cfRule type="cellIs" dxfId="218" priority="242" operator="equal">
      <formula>1</formula>
    </cfRule>
  </conditionalFormatting>
  <conditionalFormatting sqref="H9:H17 H28">
    <cfRule type="containsText" dxfId="217" priority="241" operator="containsText" text="3">
      <formula>NOT(ISERROR(SEARCH("3",H9)))</formula>
    </cfRule>
  </conditionalFormatting>
  <conditionalFormatting sqref="H9:H17 H28">
    <cfRule type="containsText" dxfId="216" priority="238" operator="containsText" text="3">
      <formula>NOT(ISERROR(SEARCH("3",H9)))</formula>
    </cfRule>
  </conditionalFormatting>
  <conditionalFormatting sqref="H9:H17 H28">
    <cfRule type="containsText" dxfId="215" priority="237" operator="containsText" text="Néant">
      <formula>NOT(ISERROR(SEARCH("Néant",H9)))</formula>
    </cfRule>
  </conditionalFormatting>
  <conditionalFormatting sqref="R9:S17 R28:S28">
    <cfRule type="cellIs" dxfId="214" priority="236" operator="equal">
      <formula>1</formula>
    </cfRule>
  </conditionalFormatting>
  <conditionalFormatting sqref="R9:S17 R28:S28">
    <cfRule type="cellIs" dxfId="213" priority="235" operator="equal">
      <formula>1</formula>
    </cfRule>
  </conditionalFormatting>
  <conditionalFormatting sqref="R9:S17 R28:S28">
    <cfRule type="cellIs" dxfId="212" priority="234" operator="equal">
      <formula>1</formula>
    </cfRule>
  </conditionalFormatting>
  <conditionalFormatting sqref="R9:S17 R28:S28">
    <cfRule type="containsText" dxfId="211" priority="233" operator="containsText" text="3">
      <formula>NOT(ISERROR(SEARCH("3",R9)))</formula>
    </cfRule>
  </conditionalFormatting>
  <conditionalFormatting sqref="R9:S17 R28:S28">
    <cfRule type="containsText" dxfId="210" priority="231" operator="containsText" text="2 match">
      <formula>NOT(ISERROR(SEARCH("2 match",R9)))</formula>
    </cfRule>
    <cfRule type="containsText" dxfId="209" priority="232" operator="containsText" text="1 facultative">
      <formula>NOT(ISERROR(SEARCH("1 facultative",R9)))</formula>
    </cfRule>
  </conditionalFormatting>
  <conditionalFormatting sqref="Q9:Q17 Q28">
    <cfRule type="cellIs" dxfId="208" priority="230" operator="equal">
      <formula>1</formula>
    </cfRule>
  </conditionalFormatting>
  <conditionalFormatting sqref="Q9:Q17 Q28">
    <cfRule type="cellIs" dxfId="207" priority="227" operator="equal">
      <formula>1</formula>
    </cfRule>
  </conditionalFormatting>
  <conditionalFormatting sqref="Q9:Q17 Q28">
    <cfRule type="cellIs" dxfId="206" priority="228" operator="equal">
      <formula>1</formula>
    </cfRule>
  </conditionalFormatting>
  <conditionalFormatting sqref="Q9:Q17 Q28">
    <cfRule type="cellIs" dxfId="205" priority="226" operator="equal">
      <formula>1</formula>
    </cfRule>
  </conditionalFormatting>
  <conditionalFormatting sqref="Q9:Q17 Q28">
    <cfRule type="containsText" dxfId="204" priority="225" operator="containsText" text="3">
      <formula>NOT(ISERROR(SEARCH("3",Q9)))</formula>
    </cfRule>
  </conditionalFormatting>
  <conditionalFormatting sqref="Q9:Q17 Q28">
    <cfRule type="containsText" dxfId="203" priority="223" operator="containsText" text="2 match">
      <formula>NOT(ISERROR(SEARCH("2 match",Q9)))</formula>
    </cfRule>
    <cfRule type="containsText" dxfId="202" priority="224" operator="containsText" text="1 facultative">
      <formula>NOT(ISERROR(SEARCH("1 facultative",Q9)))</formula>
    </cfRule>
  </conditionalFormatting>
  <conditionalFormatting sqref="W9:W28">
    <cfRule type="containsBlanks" dxfId="201" priority="221">
      <formula>LEN(TRIM(W9))=0</formula>
    </cfRule>
    <cfRule type="containsText" dxfId="200" priority="222" operator="containsText" text="En cours">
      <formula>NOT(ISERROR(SEARCH("En cours",W9)))</formula>
    </cfRule>
  </conditionalFormatting>
  <conditionalFormatting sqref="X9:X17 X24:X28">
    <cfRule type="cellIs" dxfId="199" priority="218" operator="between">
      <formula>1</formula>
      <formula>10000000000</formula>
    </cfRule>
    <cfRule type="containsBlanks" dxfId="198" priority="219">
      <formula>LEN(TRIM(X9))=0</formula>
    </cfRule>
    <cfRule type="cellIs" dxfId="197" priority="220" operator="between">
      <formula>0</formula>
      <formula>0</formula>
    </cfRule>
  </conditionalFormatting>
  <conditionalFormatting sqref="L10:M17 L28:M28">
    <cfRule type="cellIs" dxfId="196" priority="217" operator="equal">
      <formula>1</formula>
    </cfRule>
  </conditionalFormatting>
  <conditionalFormatting sqref="L10:M17 L28:M28">
    <cfRule type="cellIs" dxfId="195" priority="216" operator="equal">
      <formula>1</formula>
    </cfRule>
  </conditionalFormatting>
  <conditionalFormatting sqref="L9:M17 L28:M28">
    <cfRule type="cellIs" dxfId="194" priority="215" operator="equal">
      <formula>1</formula>
    </cfRule>
  </conditionalFormatting>
  <conditionalFormatting sqref="L9:M17 L28:M28">
    <cfRule type="cellIs" dxfId="193" priority="214" operator="equal">
      <formula>1</formula>
    </cfRule>
  </conditionalFormatting>
  <conditionalFormatting sqref="L9:M17 L28:M28">
    <cfRule type="cellIs" dxfId="192" priority="213" operator="equal">
      <formula>1</formula>
    </cfRule>
  </conditionalFormatting>
  <conditionalFormatting sqref="L9:M17 L28:M28">
    <cfRule type="cellIs" dxfId="191" priority="212" operator="equal">
      <formula>1</formula>
    </cfRule>
  </conditionalFormatting>
  <conditionalFormatting sqref="L9:M17 L28:M28">
    <cfRule type="containsText" dxfId="190" priority="211" operator="containsText" text="3">
      <formula>NOT(ISERROR(SEARCH("3",L9)))</formula>
    </cfRule>
  </conditionalFormatting>
  <conditionalFormatting sqref="L9:M17 L28:M28">
    <cfRule type="containsText" dxfId="189" priority="209" operator="containsText" text="2 match">
      <formula>NOT(ISERROR(SEARCH("2 match",L9)))</formula>
    </cfRule>
    <cfRule type="containsText" dxfId="188" priority="210" operator="containsText" text="1 facultative">
      <formula>NOT(ISERROR(SEARCH("1 facultative",L9)))</formula>
    </cfRule>
  </conditionalFormatting>
  <conditionalFormatting sqref="L10:M17 L28:M28">
    <cfRule type="cellIs" dxfId="187" priority="208" operator="equal">
      <formula>1</formula>
    </cfRule>
  </conditionalFormatting>
  <conditionalFormatting sqref="L10:M17 L28:M28">
    <cfRule type="cellIs" dxfId="186" priority="207" operator="equal">
      <formula>1</formula>
    </cfRule>
  </conditionalFormatting>
  <conditionalFormatting sqref="L9:M17 L28:M28">
    <cfRule type="containsText" dxfId="185" priority="202" operator="containsText" text="3">
      <formula>NOT(ISERROR(SEARCH("3",L9)))</formula>
    </cfRule>
  </conditionalFormatting>
  <conditionalFormatting sqref="L9:M14">
    <cfRule type="cellIs" dxfId="184" priority="201" operator="equal">
      <formula>1</formula>
    </cfRule>
  </conditionalFormatting>
  <conditionalFormatting sqref="L9:M14">
    <cfRule type="cellIs" dxfId="183" priority="200" operator="equal">
      <formula>1</formula>
    </cfRule>
  </conditionalFormatting>
  <conditionalFormatting sqref="L9:M17 L28:M28">
    <cfRule type="cellIs" dxfId="182" priority="199" operator="equal">
      <formula>1</formula>
    </cfRule>
  </conditionalFormatting>
  <conditionalFormatting sqref="L9:M17 L28:M28">
    <cfRule type="cellIs" dxfId="181" priority="198" operator="equal">
      <formula>1</formula>
    </cfRule>
  </conditionalFormatting>
  <conditionalFormatting sqref="L9:M17 L28:M28">
    <cfRule type="containsText" dxfId="180" priority="195" operator="containsText" text="3">
      <formula>NOT(ISERROR(SEARCH("3",L9)))</formula>
    </cfRule>
  </conditionalFormatting>
  <conditionalFormatting sqref="L9:M17 L28:M28">
    <cfRule type="containsText" dxfId="179" priority="193" operator="containsText" text="2 match">
      <formula>NOT(ISERROR(SEARCH("2 match",L9)))</formula>
    </cfRule>
    <cfRule type="containsText" dxfId="178" priority="194" operator="containsText" text="1 facultative">
      <formula>NOT(ISERROR(SEARCH("1 facultative",L9)))</formula>
    </cfRule>
  </conditionalFormatting>
  <conditionalFormatting sqref="L9:M14">
    <cfRule type="cellIs" dxfId="177" priority="192" operator="equal">
      <formula>1</formula>
    </cfRule>
  </conditionalFormatting>
  <conditionalFormatting sqref="L9:M14">
    <cfRule type="cellIs" dxfId="176" priority="191" operator="equal">
      <formula>1</formula>
    </cfRule>
  </conditionalFormatting>
  <conditionalFormatting sqref="L9:M17 L28:M28">
    <cfRule type="cellIs" dxfId="175" priority="190" operator="equal">
      <formula>1</formula>
    </cfRule>
  </conditionalFormatting>
  <conditionalFormatting sqref="L9:M17 L28:M28">
    <cfRule type="cellIs" dxfId="174" priority="189" operator="equal">
      <formula>1</formula>
    </cfRule>
  </conditionalFormatting>
  <conditionalFormatting sqref="L9:M17 L28:M28">
    <cfRule type="cellIs" dxfId="173" priority="188" operator="equal">
      <formula>1</formula>
    </cfRule>
  </conditionalFormatting>
  <conditionalFormatting sqref="L9:M17 L28:M28">
    <cfRule type="cellIs" dxfId="172" priority="187" operator="equal">
      <formula>1</formula>
    </cfRule>
  </conditionalFormatting>
  <conditionalFormatting sqref="L9:M17 L28:M28">
    <cfRule type="containsText" dxfId="171" priority="186" operator="containsText" text="3">
      <formula>NOT(ISERROR(SEARCH("3",L9)))</formula>
    </cfRule>
  </conditionalFormatting>
  <conditionalFormatting sqref="L9:M14">
    <cfRule type="cellIs" dxfId="170" priority="185" operator="equal">
      <formula>1</formula>
    </cfRule>
  </conditionalFormatting>
  <conditionalFormatting sqref="L9:M14">
    <cfRule type="cellIs" dxfId="169" priority="184" operator="equal">
      <formula>1</formula>
    </cfRule>
  </conditionalFormatting>
  <conditionalFormatting sqref="L9:M17 L28:M28">
    <cfRule type="cellIs" dxfId="168" priority="183" operator="equal">
      <formula>1</formula>
    </cfRule>
  </conditionalFormatting>
  <conditionalFormatting sqref="L9:M17 L28:M28">
    <cfRule type="cellIs" dxfId="167" priority="182" operator="equal">
      <formula>1</formula>
    </cfRule>
  </conditionalFormatting>
  <conditionalFormatting sqref="L9:M17 L28:M28">
    <cfRule type="cellIs" dxfId="166" priority="181" operator="equal">
      <formula>1</formula>
    </cfRule>
  </conditionalFormatting>
  <conditionalFormatting sqref="L9:M17 L28:M28">
    <cfRule type="cellIs" dxfId="165" priority="180" operator="equal">
      <formula>1</formula>
    </cfRule>
  </conditionalFormatting>
  <conditionalFormatting sqref="L9:M17 L28:M28">
    <cfRule type="containsText" dxfId="164" priority="179" operator="containsText" text="3">
      <formula>NOT(ISERROR(SEARCH("3",L9)))</formula>
    </cfRule>
  </conditionalFormatting>
  <conditionalFormatting sqref="L9:M17 L28:M28">
    <cfRule type="containsText" dxfId="163" priority="177" operator="containsText" text="2 match">
      <formula>NOT(ISERROR(SEARCH("2 match",L9)))</formula>
    </cfRule>
    <cfRule type="containsText" dxfId="162" priority="178" operator="containsText" text="1 facultative">
      <formula>NOT(ISERROR(SEARCH("1 facultative",L9)))</formula>
    </cfRule>
  </conditionalFormatting>
  <conditionalFormatting sqref="L9:M14">
    <cfRule type="cellIs" dxfId="161" priority="176" operator="equal">
      <formula>1</formula>
    </cfRule>
  </conditionalFormatting>
  <conditionalFormatting sqref="L9:M14">
    <cfRule type="cellIs" dxfId="160" priority="175" operator="equal">
      <formula>1</formula>
    </cfRule>
  </conditionalFormatting>
  <conditionalFormatting sqref="L9:M17 L28:M28">
    <cfRule type="cellIs" dxfId="159" priority="174" operator="equal">
      <formula>1</formula>
    </cfRule>
  </conditionalFormatting>
  <conditionalFormatting sqref="L9:M17 L28:M28">
    <cfRule type="cellIs" dxfId="158" priority="173" operator="equal">
      <formula>1</formula>
    </cfRule>
  </conditionalFormatting>
  <conditionalFormatting sqref="L9:M17 L28:M28">
    <cfRule type="containsText" dxfId="157" priority="170" operator="containsText" text="3">
      <formula>NOT(ISERROR(SEARCH("3",L9)))</formula>
    </cfRule>
  </conditionalFormatting>
  <conditionalFormatting sqref="N24:P27">
    <cfRule type="cellIs" dxfId="156" priority="169" operator="equal">
      <formula>1</formula>
    </cfRule>
  </conditionalFormatting>
  <conditionalFormatting sqref="N24:P27">
    <cfRule type="cellIs" dxfId="155" priority="168" operator="equal">
      <formula>1</formula>
    </cfRule>
  </conditionalFormatting>
  <conditionalFormatting sqref="N24:P27">
    <cfRule type="containsText" dxfId="154" priority="167" operator="containsText" text="3">
      <formula>NOT(ISERROR(SEARCH("3",N24)))</formula>
    </cfRule>
  </conditionalFormatting>
  <conditionalFormatting sqref="D24:E27 N24:P27 T24:V27 G24:G28 E28">
    <cfRule type="containsText" dxfId="153" priority="165" operator="containsText" text="2 match">
      <formula>NOT(ISERROR(SEARCH("2 match",D24)))</formula>
    </cfRule>
    <cfRule type="containsText" dxfId="152" priority="166" operator="containsText" text="1 facultative">
      <formula>NOT(ISERROR(SEARCH("1 facultative",D24)))</formula>
    </cfRule>
  </conditionalFormatting>
  <conditionalFormatting sqref="N24:P27">
    <cfRule type="cellIs" dxfId="151" priority="159" operator="equal">
      <formula>1</formula>
    </cfRule>
  </conditionalFormatting>
  <conditionalFormatting sqref="N24:P27">
    <cfRule type="cellIs" dxfId="150" priority="158" operator="equal">
      <formula>1</formula>
    </cfRule>
  </conditionalFormatting>
  <conditionalFormatting sqref="N24:P27">
    <cfRule type="containsText" dxfId="149" priority="157" operator="containsText" text="3">
      <formula>NOT(ISERROR(SEARCH("3",N24)))</formula>
    </cfRule>
  </conditionalFormatting>
  <conditionalFormatting sqref="K24:K27">
    <cfRule type="containsText" dxfId="148" priority="152" operator="containsText" text="2 match">
      <formula>NOT(ISERROR(SEARCH("2 match",K24)))</formula>
    </cfRule>
    <cfRule type="containsText" dxfId="147" priority="153" operator="containsText" text="1 facultative">
      <formula>NOT(ISERROR(SEARCH("1 facultative",K24)))</formula>
    </cfRule>
  </conditionalFormatting>
  <conditionalFormatting sqref="L24:M27">
    <cfRule type="cellIs" dxfId="146" priority="146" operator="equal">
      <formula>1</formula>
    </cfRule>
  </conditionalFormatting>
  <conditionalFormatting sqref="L24:M27">
    <cfRule type="cellIs" dxfId="145" priority="145" operator="equal">
      <formula>1</formula>
    </cfRule>
  </conditionalFormatting>
  <conditionalFormatting sqref="K24:K27">
    <cfRule type="containsText" dxfId="144" priority="154" operator="containsText" text="3">
      <formula>NOT(ISERROR(SEARCH("3",K24)))</formula>
    </cfRule>
  </conditionalFormatting>
  <conditionalFormatting sqref="K24:K27">
    <cfRule type="cellIs" dxfId="143" priority="151" operator="equal">
      <formula>1</formula>
    </cfRule>
  </conditionalFormatting>
  <conditionalFormatting sqref="K24:K27">
    <cfRule type="cellIs" dxfId="142" priority="150" operator="equal">
      <formula>1</formula>
    </cfRule>
  </conditionalFormatting>
  <conditionalFormatting sqref="K24:K27">
    <cfRule type="cellIs" dxfId="141" priority="149" operator="equal">
      <formula>1</formula>
    </cfRule>
  </conditionalFormatting>
  <conditionalFormatting sqref="K24:K27">
    <cfRule type="cellIs" dxfId="140" priority="148" operator="equal">
      <formula>1</formula>
    </cfRule>
  </conditionalFormatting>
  <conditionalFormatting sqref="K24:K27">
    <cfRule type="containsText" dxfId="139" priority="147" operator="containsText" text="3">
      <formula>NOT(ISERROR(SEARCH("3",K24)))</formula>
    </cfRule>
  </conditionalFormatting>
  <conditionalFormatting sqref="L24:M27">
    <cfRule type="cellIs" dxfId="138" priority="144" operator="equal">
      <formula>1</formula>
    </cfRule>
  </conditionalFormatting>
  <conditionalFormatting sqref="L24:M27">
    <cfRule type="cellIs" dxfId="137" priority="143" operator="equal">
      <formula>1</formula>
    </cfRule>
  </conditionalFormatting>
  <conditionalFormatting sqref="L24:M27">
    <cfRule type="cellIs" dxfId="136" priority="142" operator="equal">
      <formula>1</formula>
    </cfRule>
  </conditionalFormatting>
  <conditionalFormatting sqref="L24:M27">
    <cfRule type="cellIs" dxfId="135" priority="141" operator="equal">
      <formula>1</formula>
    </cfRule>
  </conditionalFormatting>
  <conditionalFormatting sqref="L24:M27">
    <cfRule type="containsText" dxfId="134" priority="140" operator="containsText" text="3">
      <formula>NOT(ISERROR(SEARCH("3",L24)))</formula>
    </cfRule>
  </conditionalFormatting>
  <conditionalFormatting sqref="L24:M27">
    <cfRule type="containsText" dxfId="133" priority="138" operator="containsText" text="2 match">
      <formula>NOT(ISERROR(SEARCH("2 match",L24)))</formula>
    </cfRule>
    <cfRule type="containsText" dxfId="132" priority="139" operator="containsText" text="1 facultative">
      <formula>NOT(ISERROR(SEARCH("1 facultative",L24)))</formula>
    </cfRule>
  </conditionalFormatting>
  <conditionalFormatting sqref="L24:M27">
    <cfRule type="cellIs" dxfId="131" priority="136" operator="equal">
      <formula>1</formula>
    </cfRule>
  </conditionalFormatting>
  <conditionalFormatting sqref="L24:M27">
    <cfRule type="cellIs" dxfId="130" priority="135" operator="equal">
      <formula>1</formula>
    </cfRule>
  </conditionalFormatting>
  <conditionalFormatting sqref="L24:M27">
    <cfRule type="cellIs" dxfId="129" priority="134" operator="equal">
      <formula>1</formula>
    </cfRule>
  </conditionalFormatting>
  <conditionalFormatting sqref="L24:M27">
    <cfRule type="cellIs" dxfId="128" priority="133" operator="equal">
      <formula>1</formula>
    </cfRule>
  </conditionalFormatting>
  <conditionalFormatting sqref="L24:M27">
    <cfRule type="cellIs" dxfId="127" priority="132" operator="equal">
      <formula>1</formula>
    </cfRule>
  </conditionalFormatting>
  <conditionalFormatting sqref="L24:M27">
    <cfRule type="containsText" dxfId="126" priority="131" operator="containsText" text="3">
      <formula>NOT(ISERROR(SEARCH("3",L24)))</formula>
    </cfRule>
  </conditionalFormatting>
  <conditionalFormatting sqref="I24:J27">
    <cfRule type="cellIs" dxfId="125" priority="118" operator="equal">
      <formula>1</formula>
    </cfRule>
  </conditionalFormatting>
  <conditionalFormatting sqref="H24:J27">
    <cfRule type="cellIs" dxfId="124" priority="116" operator="equal">
      <formula>1</formula>
    </cfRule>
  </conditionalFormatting>
  <conditionalFormatting sqref="I24:J27">
    <cfRule type="cellIs" dxfId="123" priority="113" operator="equal">
      <formula>1</formula>
    </cfRule>
  </conditionalFormatting>
  <conditionalFormatting sqref="I24:J27">
    <cfRule type="cellIs" dxfId="122" priority="117" operator="equal">
      <formula>1</formula>
    </cfRule>
  </conditionalFormatting>
  <conditionalFormatting sqref="H24:J27">
    <cfRule type="cellIs" dxfId="121" priority="115" operator="equal">
      <formula>1</formula>
    </cfRule>
  </conditionalFormatting>
  <conditionalFormatting sqref="I24:J27">
    <cfRule type="cellIs" dxfId="120" priority="130" operator="equal">
      <formula>1</formula>
    </cfRule>
  </conditionalFormatting>
  <conditionalFormatting sqref="I24:J27">
    <cfRule type="cellIs" dxfId="119" priority="129" operator="equal">
      <formula>1</formula>
    </cfRule>
  </conditionalFormatting>
  <conditionalFormatting sqref="H24:J27">
    <cfRule type="cellIs" dxfId="118" priority="128" operator="equal">
      <formula>1</formula>
    </cfRule>
  </conditionalFormatting>
  <conditionalFormatting sqref="H24:J27">
    <cfRule type="cellIs" dxfId="117" priority="127" operator="equal">
      <formula>1</formula>
    </cfRule>
  </conditionalFormatting>
  <conditionalFormatting sqref="H24:J27">
    <cfRule type="containsText" dxfId="116" priority="126" operator="containsText" text="3">
      <formula>NOT(ISERROR(SEARCH("3",H24)))</formula>
    </cfRule>
  </conditionalFormatting>
  <conditionalFormatting sqref="H24:J27">
    <cfRule type="containsText" dxfId="115" priority="124" operator="containsText" text="2 match">
      <formula>NOT(ISERROR(SEARCH("2 match",H24)))</formula>
    </cfRule>
    <cfRule type="containsText" dxfId="114" priority="125" operator="containsText" text="1 facultative">
      <formula>NOT(ISERROR(SEARCH("1 facultative",H24)))</formula>
    </cfRule>
  </conditionalFormatting>
  <conditionalFormatting sqref="I24:J27">
    <cfRule type="cellIs" dxfId="113" priority="123" operator="equal">
      <formula>1</formula>
    </cfRule>
  </conditionalFormatting>
  <conditionalFormatting sqref="I24:J27">
    <cfRule type="cellIs" dxfId="112" priority="122" operator="equal">
      <formula>1</formula>
    </cfRule>
  </conditionalFormatting>
  <conditionalFormatting sqref="H24:J27">
    <cfRule type="cellIs" dxfId="111" priority="121" operator="equal">
      <formula>1</formula>
    </cfRule>
  </conditionalFormatting>
  <conditionalFormatting sqref="H24:J27">
    <cfRule type="cellIs" dxfId="110" priority="120" operator="equal">
      <formula>1</formula>
    </cfRule>
  </conditionalFormatting>
  <conditionalFormatting sqref="H24:J27">
    <cfRule type="containsText" dxfId="109" priority="119" operator="containsText" text="3">
      <formula>NOT(ISERROR(SEARCH("3",H24)))</formula>
    </cfRule>
  </conditionalFormatting>
  <conditionalFormatting sqref="H24:J27">
    <cfRule type="containsText" dxfId="108" priority="114" operator="containsText" text="3">
      <formula>NOT(ISERROR(SEARCH("3",H24)))</formula>
    </cfRule>
  </conditionalFormatting>
  <conditionalFormatting sqref="H24:J27">
    <cfRule type="containsText" dxfId="107" priority="111" operator="containsText" text="Néant">
      <formula>NOT(ISERROR(SEARCH("Néant",H24)))</formula>
    </cfRule>
  </conditionalFormatting>
  <conditionalFormatting sqref="I24:J27">
    <cfRule type="cellIs" dxfId="106" priority="106" operator="equal">
      <formula>1</formula>
    </cfRule>
  </conditionalFormatting>
  <conditionalFormatting sqref="I24:J27">
    <cfRule type="cellIs" dxfId="105" priority="105" operator="equal">
      <formula>1</formula>
    </cfRule>
  </conditionalFormatting>
  <conditionalFormatting sqref="I24:J27">
    <cfRule type="cellIs" dxfId="104" priority="108" operator="equal">
      <formula>1</formula>
    </cfRule>
  </conditionalFormatting>
  <conditionalFormatting sqref="I24:J27">
    <cfRule type="cellIs" dxfId="103" priority="107" operator="equal">
      <formula>1</formula>
    </cfRule>
  </conditionalFormatting>
  <conditionalFormatting sqref="R24:S27">
    <cfRule type="containsText" dxfId="102" priority="101" operator="containsText" text="3">
      <formula>NOT(ISERROR(SEARCH("3",R24)))</formula>
    </cfRule>
  </conditionalFormatting>
  <conditionalFormatting sqref="R24:S27">
    <cfRule type="containsText" dxfId="101" priority="99" operator="containsText" text="2 match">
      <formula>NOT(ISERROR(SEARCH("2 match",R24)))</formula>
    </cfRule>
    <cfRule type="containsText" dxfId="100" priority="100" operator="containsText" text="1 facultative">
      <formula>NOT(ISERROR(SEARCH("1 facultative",R24)))</formula>
    </cfRule>
  </conditionalFormatting>
  <conditionalFormatting sqref="Q24:Q27">
    <cfRule type="cellIs" dxfId="99" priority="98" operator="equal">
      <formula>1</formula>
    </cfRule>
  </conditionalFormatting>
  <conditionalFormatting sqref="Q24:Q27">
    <cfRule type="cellIs" dxfId="98" priority="95" operator="equal">
      <formula>1</formula>
    </cfRule>
  </conditionalFormatting>
  <conditionalFormatting sqref="Q24:Q27">
    <cfRule type="cellIs" dxfId="97" priority="97" operator="equal">
      <formula>1</formula>
    </cfRule>
  </conditionalFormatting>
  <conditionalFormatting sqref="Q24:Q27">
    <cfRule type="cellIs" dxfId="96" priority="96" operator="equal">
      <formula>1</formula>
    </cfRule>
  </conditionalFormatting>
  <conditionalFormatting sqref="Q24:Q27">
    <cfRule type="cellIs" dxfId="95" priority="94" operator="equal">
      <formula>1</formula>
    </cfRule>
  </conditionalFormatting>
  <conditionalFormatting sqref="Q24:Q27">
    <cfRule type="containsText" dxfId="94" priority="93" operator="containsText" text="3">
      <formula>NOT(ISERROR(SEARCH("3",Q24)))</formula>
    </cfRule>
  </conditionalFormatting>
  <conditionalFormatting sqref="Q24:Q27">
    <cfRule type="containsText" dxfId="93" priority="91" operator="containsText" text="2 match">
      <formula>NOT(ISERROR(SEARCH("2 match",Q24)))</formula>
    </cfRule>
    <cfRule type="containsText" dxfId="92" priority="92" operator="containsText" text="1 facultative">
      <formula>NOT(ISERROR(SEARCH("1 facultative",Q24)))</formula>
    </cfRule>
  </conditionalFormatting>
  <conditionalFormatting sqref="N18:P18">
    <cfRule type="cellIs" dxfId="89" priority="86" operator="equal">
      <formula>1</formula>
    </cfRule>
  </conditionalFormatting>
  <conditionalFormatting sqref="N18:P18">
    <cfRule type="cellIs" dxfId="88" priority="85" operator="equal">
      <formula>1</formula>
    </cfRule>
  </conditionalFormatting>
  <conditionalFormatting sqref="N19:P23">
    <cfRule type="cellIs" dxfId="87" priority="88" operator="equal">
      <formula>1</formula>
    </cfRule>
  </conditionalFormatting>
  <conditionalFormatting sqref="N19:P23">
    <cfRule type="cellIs" dxfId="86" priority="87" operator="equal">
      <formula>1</formula>
    </cfRule>
  </conditionalFormatting>
  <conditionalFormatting sqref="N18:P23">
    <cfRule type="containsText" dxfId="85" priority="84" operator="containsText" text="3">
      <formula>NOT(ISERROR(SEARCH("3",N18)))</formula>
    </cfRule>
  </conditionalFormatting>
  <conditionalFormatting sqref="D18:E23 N18:P23 T18:V23 G18:G23">
    <cfRule type="containsText" dxfId="84" priority="82" operator="containsText" text="2 match">
      <formula>NOT(ISERROR(SEARCH("2 match",D18)))</formula>
    </cfRule>
    <cfRule type="containsText" dxfId="83" priority="83" operator="containsText" text="1 facultative">
      <formula>NOT(ISERROR(SEARCH("1 facultative",D18)))</formula>
    </cfRule>
  </conditionalFormatting>
  <conditionalFormatting sqref="N18:P18">
    <cfRule type="cellIs" dxfId="82" priority="79" operator="equal">
      <formula>1</formula>
    </cfRule>
  </conditionalFormatting>
  <conditionalFormatting sqref="N18:P18">
    <cfRule type="cellIs" dxfId="81" priority="78" operator="equal">
      <formula>1</formula>
    </cfRule>
  </conditionalFormatting>
  <conditionalFormatting sqref="N19:P23">
    <cfRule type="cellIs" dxfId="80" priority="81" operator="equal">
      <formula>1</formula>
    </cfRule>
  </conditionalFormatting>
  <conditionalFormatting sqref="N19:P23">
    <cfRule type="cellIs" dxfId="79" priority="80" operator="equal">
      <formula>1</formula>
    </cfRule>
  </conditionalFormatting>
  <conditionalFormatting sqref="N18:P23">
    <cfRule type="containsText" dxfId="78" priority="77" operator="containsText" text="3">
      <formula>NOT(ISERROR(SEARCH("3",N18)))</formula>
    </cfRule>
  </conditionalFormatting>
  <conditionalFormatting sqref="N18:P23">
    <cfRule type="cellIs" dxfId="77" priority="74" operator="equal">
      <formula>1</formula>
    </cfRule>
  </conditionalFormatting>
  <conditionalFormatting sqref="N18:P18">
    <cfRule type="cellIs" dxfId="76" priority="72" operator="equal">
      <formula>1</formula>
    </cfRule>
  </conditionalFormatting>
  <conditionalFormatting sqref="N18:P18">
    <cfRule type="cellIs" dxfId="75" priority="71" operator="equal">
      <formula>1</formula>
    </cfRule>
  </conditionalFormatting>
  <conditionalFormatting sqref="N19:P23">
    <cfRule type="cellIs" dxfId="74" priority="76" operator="equal">
      <formula>1</formula>
    </cfRule>
  </conditionalFormatting>
  <conditionalFormatting sqref="N19:P23">
    <cfRule type="cellIs" dxfId="73" priority="75" operator="equal">
      <formula>1</formula>
    </cfRule>
  </conditionalFormatting>
  <conditionalFormatting sqref="N18:P23">
    <cfRule type="cellIs" dxfId="72" priority="73" operator="equal">
      <formula>1</formula>
    </cfRule>
  </conditionalFormatting>
  <conditionalFormatting sqref="N18:P23">
    <cfRule type="containsText" dxfId="71" priority="70" operator="containsText" text="3">
      <formula>NOT(ISERROR(SEARCH("3",N18)))</formula>
    </cfRule>
  </conditionalFormatting>
  <conditionalFormatting sqref="K18:K23">
    <cfRule type="containsText" dxfId="70" priority="65" operator="containsText" text="2 match">
      <formula>NOT(ISERROR(SEARCH("2 match",K18)))</formula>
    </cfRule>
    <cfRule type="containsText" dxfId="69" priority="66" operator="containsText" text="1 facultative">
      <formula>NOT(ISERROR(SEARCH("1 facultative",K18)))</formula>
    </cfRule>
  </conditionalFormatting>
  <conditionalFormatting sqref="L18:M23">
    <cfRule type="cellIs" dxfId="68" priority="59" operator="equal">
      <formula>1</formula>
    </cfRule>
  </conditionalFormatting>
  <conditionalFormatting sqref="L18:M23">
    <cfRule type="cellIs" dxfId="67" priority="58" operator="equal">
      <formula>1</formula>
    </cfRule>
  </conditionalFormatting>
  <conditionalFormatting sqref="K18:K23">
    <cfRule type="cellIs" dxfId="66" priority="69" operator="equal">
      <formula>1</formula>
    </cfRule>
  </conditionalFormatting>
  <conditionalFormatting sqref="K18:K23">
    <cfRule type="cellIs" dxfId="65" priority="68" operator="equal">
      <formula>1</formula>
    </cfRule>
  </conditionalFormatting>
  <conditionalFormatting sqref="K18:K23">
    <cfRule type="containsText" dxfId="64" priority="67" operator="containsText" text="3">
      <formula>NOT(ISERROR(SEARCH("3",K18)))</formula>
    </cfRule>
  </conditionalFormatting>
  <conditionalFormatting sqref="K18:K23">
    <cfRule type="cellIs" dxfId="63" priority="64" operator="equal">
      <formula>1</formula>
    </cfRule>
  </conditionalFormatting>
  <conditionalFormatting sqref="K18:K23">
    <cfRule type="cellIs" dxfId="62" priority="63" operator="equal">
      <formula>1</formula>
    </cfRule>
  </conditionalFormatting>
  <conditionalFormatting sqref="K18:K23">
    <cfRule type="cellIs" dxfId="61" priority="62" operator="equal">
      <formula>1</formula>
    </cfRule>
  </conditionalFormatting>
  <conditionalFormatting sqref="K18:K23">
    <cfRule type="cellIs" dxfId="60" priority="61" operator="equal">
      <formula>1</formula>
    </cfRule>
  </conditionalFormatting>
  <conditionalFormatting sqref="K18:K23">
    <cfRule type="containsText" dxfId="59" priority="60" operator="containsText" text="3">
      <formula>NOT(ISERROR(SEARCH("3",K18)))</formula>
    </cfRule>
  </conditionalFormatting>
  <conditionalFormatting sqref="L18:M23">
    <cfRule type="cellIs" dxfId="58" priority="57" operator="equal">
      <formula>1</formula>
    </cfRule>
  </conditionalFormatting>
  <conditionalFormatting sqref="L18:M23">
    <cfRule type="cellIs" dxfId="57" priority="56" operator="equal">
      <formula>1</formula>
    </cfRule>
  </conditionalFormatting>
  <conditionalFormatting sqref="L18:M23">
    <cfRule type="cellIs" dxfId="56" priority="55" operator="equal">
      <formula>1</formula>
    </cfRule>
  </conditionalFormatting>
  <conditionalFormatting sqref="L18:M23">
    <cfRule type="cellIs" dxfId="55" priority="54" operator="equal">
      <formula>1</formula>
    </cfRule>
  </conditionalFormatting>
  <conditionalFormatting sqref="L18:M23">
    <cfRule type="containsText" dxfId="54" priority="53" operator="containsText" text="3">
      <formula>NOT(ISERROR(SEARCH("3",L18)))</formula>
    </cfRule>
  </conditionalFormatting>
  <conditionalFormatting sqref="L18:M23">
    <cfRule type="containsText" dxfId="53" priority="51" operator="containsText" text="2 match">
      <formula>NOT(ISERROR(SEARCH("2 match",L18)))</formula>
    </cfRule>
    <cfRule type="containsText" dxfId="52" priority="52" operator="containsText" text="1 facultative">
      <formula>NOT(ISERROR(SEARCH("1 facultative",L18)))</formula>
    </cfRule>
  </conditionalFormatting>
  <conditionalFormatting sqref="L18:M23">
    <cfRule type="cellIs" dxfId="51" priority="50" operator="equal">
      <formula>1</formula>
    </cfRule>
  </conditionalFormatting>
  <conditionalFormatting sqref="L18:M23">
    <cfRule type="cellIs" dxfId="50" priority="49" operator="equal">
      <formula>1</formula>
    </cfRule>
  </conditionalFormatting>
  <conditionalFormatting sqref="L18:M23">
    <cfRule type="cellIs" dxfId="49" priority="48" operator="equal">
      <formula>1</formula>
    </cfRule>
  </conditionalFormatting>
  <conditionalFormatting sqref="L18:M23">
    <cfRule type="cellIs" dxfId="48" priority="47" operator="equal">
      <formula>1</formula>
    </cfRule>
  </conditionalFormatting>
  <conditionalFormatting sqref="L18:M23">
    <cfRule type="cellIs" dxfId="47" priority="46" operator="equal">
      <formula>1</formula>
    </cfRule>
  </conditionalFormatting>
  <conditionalFormatting sqref="L18:M23">
    <cfRule type="cellIs" dxfId="46" priority="45" operator="equal">
      <formula>1</formula>
    </cfRule>
  </conditionalFormatting>
  <conditionalFormatting sqref="L18:M23">
    <cfRule type="containsText" dxfId="45" priority="44" operator="containsText" text="3">
      <formula>NOT(ISERROR(SEARCH("3",L18)))</formula>
    </cfRule>
  </conditionalFormatting>
  <conditionalFormatting sqref="I19:J23 J18">
    <cfRule type="cellIs" dxfId="44" priority="31" operator="equal">
      <formula>1</formula>
    </cfRule>
  </conditionalFormatting>
  <conditionalFormatting sqref="H18:J23">
    <cfRule type="cellIs" dxfId="43" priority="29" operator="equal">
      <formula>1</formula>
    </cfRule>
  </conditionalFormatting>
  <conditionalFormatting sqref="I18:J23">
    <cfRule type="cellIs" dxfId="42" priority="26" operator="equal">
      <formula>1</formula>
    </cfRule>
  </conditionalFormatting>
  <conditionalFormatting sqref="I19:J23 J18">
    <cfRule type="cellIs" dxfId="41" priority="30" operator="equal">
      <formula>1</formula>
    </cfRule>
  </conditionalFormatting>
  <conditionalFormatting sqref="H18:J23">
    <cfRule type="cellIs" dxfId="40" priority="28" operator="equal">
      <formula>1</formula>
    </cfRule>
  </conditionalFormatting>
  <conditionalFormatting sqref="I19:J23 J18">
    <cfRule type="cellIs" dxfId="39" priority="43" operator="equal">
      <formula>1</formula>
    </cfRule>
  </conditionalFormatting>
  <conditionalFormatting sqref="I19:J23 J18">
    <cfRule type="cellIs" dxfId="38" priority="42" operator="equal">
      <formula>1</formula>
    </cfRule>
  </conditionalFormatting>
  <conditionalFormatting sqref="H18:J23">
    <cfRule type="cellIs" dxfId="37" priority="41" operator="equal">
      <formula>1</formula>
    </cfRule>
  </conditionalFormatting>
  <conditionalFormatting sqref="H18:J23">
    <cfRule type="cellIs" dxfId="36" priority="40" operator="equal">
      <formula>1</formula>
    </cfRule>
  </conditionalFormatting>
  <conditionalFormatting sqref="H18:J23">
    <cfRule type="containsText" dxfId="35" priority="39" operator="containsText" text="3">
      <formula>NOT(ISERROR(SEARCH("3",H18)))</formula>
    </cfRule>
  </conditionalFormatting>
  <conditionalFormatting sqref="H18:J23">
    <cfRule type="containsText" dxfId="34" priority="37" operator="containsText" text="2 match">
      <formula>NOT(ISERROR(SEARCH("2 match",H18)))</formula>
    </cfRule>
    <cfRule type="containsText" dxfId="33" priority="38" operator="containsText" text="1 facultative">
      <formula>NOT(ISERROR(SEARCH("1 facultative",H18)))</formula>
    </cfRule>
  </conditionalFormatting>
  <conditionalFormatting sqref="I19:J23 J18">
    <cfRule type="cellIs" dxfId="32" priority="36" operator="equal">
      <formula>1</formula>
    </cfRule>
  </conditionalFormatting>
  <conditionalFormatting sqref="I19:J23 J18">
    <cfRule type="cellIs" dxfId="31" priority="35" operator="equal">
      <formula>1</formula>
    </cfRule>
  </conditionalFormatting>
  <conditionalFormatting sqref="H18:J23">
    <cfRule type="cellIs" dxfId="30" priority="34" operator="equal">
      <formula>1</formula>
    </cfRule>
  </conditionalFormatting>
  <conditionalFormatting sqref="H18:J23">
    <cfRule type="cellIs" dxfId="29" priority="33" operator="equal">
      <formula>1</formula>
    </cfRule>
  </conditionalFormatting>
  <conditionalFormatting sqref="H18:J23">
    <cfRule type="containsText" dxfId="28" priority="32" operator="containsText" text="3">
      <formula>NOT(ISERROR(SEARCH("3",H18)))</formula>
    </cfRule>
  </conditionalFormatting>
  <conditionalFormatting sqref="H18:J23">
    <cfRule type="containsText" dxfId="27" priority="27" operator="containsText" text="3">
      <formula>NOT(ISERROR(SEARCH("3",H18)))</formula>
    </cfRule>
  </conditionalFormatting>
  <conditionalFormatting sqref="H18:J23">
    <cfRule type="containsText" dxfId="26" priority="24" operator="containsText" text="Néant">
      <formula>NOT(ISERROR(SEARCH("Néant",H18)))</formula>
    </cfRule>
  </conditionalFormatting>
  <conditionalFormatting sqref="I18:J23">
    <cfRule type="cellIs" dxfId="25" priority="19" operator="equal">
      <formula>1</formula>
    </cfRule>
  </conditionalFormatting>
  <conditionalFormatting sqref="I18:J23">
    <cfRule type="cellIs" dxfId="24" priority="18" operator="equal">
      <formula>1</formula>
    </cfRule>
  </conditionalFormatting>
  <conditionalFormatting sqref="I18:J23">
    <cfRule type="cellIs" dxfId="23" priority="23" operator="equal">
      <formula>1</formula>
    </cfRule>
  </conditionalFormatting>
  <conditionalFormatting sqref="I18:J23">
    <cfRule type="cellIs" dxfId="22" priority="22" operator="equal">
      <formula>1</formula>
    </cfRule>
  </conditionalFormatting>
  <conditionalFormatting sqref="I18:J23">
    <cfRule type="cellIs" dxfId="21" priority="21" operator="equal">
      <formula>1</formula>
    </cfRule>
  </conditionalFormatting>
  <conditionalFormatting sqref="I18:J23">
    <cfRule type="cellIs" dxfId="20" priority="20" operator="equal">
      <formula>1</formula>
    </cfRule>
  </conditionalFormatting>
  <conditionalFormatting sqref="R18:S23">
    <cfRule type="cellIs" dxfId="19" priority="17" operator="equal">
      <formula>1</formula>
    </cfRule>
  </conditionalFormatting>
  <conditionalFormatting sqref="R18:S23">
    <cfRule type="cellIs" dxfId="18" priority="16" operator="equal">
      <formula>1</formula>
    </cfRule>
  </conditionalFormatting>
  <conditionalFormatting sqref="R18:S23">
    <cfRule type="cellIs" dxfId="17" priority="15" operator="equal">
      <formula>1</formula>
    </cfRule>
  </conditionalFormatting>
  <conditionalFormatting sqref="R18:S23">
    <cfRule type="containsText" dxfId="16" priority="14" operator="containsText" text="3">
      <formula>NOT(ISERROR(SEARCH("3",R18)))</formula>
    </cfRule>
  </conditionalFormatting>
  <conditionalFormatting sqref="R18:S23">
    <cfRule type="containsText" dxfId="15" priority="12" operator="containsText" text="2 match">
      <formula>NOT(ISERROR(SEARCH("2 match",R18)))</formula>
    </cfRule>
    <cfRule type="containsText" dxfId="14" priority="13" operator="containsText" text="1 facultative">
      <formula>NOT(ISERROR(SEARCH("1 facultative",R18)))</formula>
    </cfRule>
  </conditionalFormatting>
  <conditionalFormatting sqref="Q18:Q23">
    <cfRule type="cellIs" dxfId="13" priority="11" operator="equal">
      <formula>1</formula>
    </cfRule>
  </conditionalFormatting>
  <conditionalFormatting sqref="Q18:Q23">
    <cfRule type="cellIs" dxfId="12" priority="8" operator="equal">
      <formula>1</formula>
    </cfRule>
  </conditionalFormatting>
  <conditionalFormatting sqref="Q18:Q23">
    <cfRule type="cellIs" dxfId="11" priority="10" operator="equal">
      <formula>1</formula>
    </cfRule>
  </conditionalFormatting>
  <conditionalFormatting sqref="Q18:Q23">
    <cfRule type="cellIs" dxfId="10" priority="9" operator="equal">
      <formula>1</formula>
    </cfRule>
  </conditionalFormatting>
  <conditionalFormatting sqref="Q18:Q23">
    <cfRule type="cellIs" dxfId="9" priority="7" operator="equal">
      <formula>1</formula>
    </cfRule>
  </conditionalFormatting>
  <conditionalFormatting sqref="Q18:Q23">
    <cfRule type="containsText" dxfId="8" priority="6" operator="containsText" text="3">
      <formula>NOT(ISERROR(SEARCH("3",Q18)))</formula>
    </cfRule>
  </conditionalFormatting>
  <conditionalFormatting sqref="Q18:Q23">
    <cfRule type="containsText" dxfId="7" priority="4" operator="containsText" text="2 match">
      <formula>NOT(ISERROR(SEARCH("2 match",Q18)))</formula>
    </cfRule>
    <cfRule type="containsText" dxfId="6" priority="5" operator="containsText" text="1 facultative">
      <formula>NOT(ISERROR(SEARCH("1 facultative",Q18)))</formula>
    </cfRule>
  </conditionalFormatting>
  <conditionalFormatting sqref="X18:X23">
    <cfRule type="cellIs" dxfId="5" priority="1" operator="between">
      <formula>1</formula>
      <formula>10000000000</formula>
    </cfRule>
    <cfRule type="containsBlanks" dxfId="4" priority="2">
      <formula>LEN(TRIM(X18))=0</formula>
    </cfRule>
    <cfRule type="cellIs" dxfId="3" priority="3" operator="between">
      <formula>0</formula>
      <formula>0</formula>
    </cfRule>
  </conditionalFormatting>
  <dataValidations count="17">
    <dataValidation type="list" allowBlank="1" showInputMessage="1" showErrorMessage="1" sqref="Q51:S55 Q30:S36 Q44:S49 Q9:S28">
      <formula1>Liste0001</formula1>
    </dataValidation>
    <dataValidation type="list" allowBlank="1" showInputMessage="1" showErrorMessage="1" sqref="H30:P36 H51:P55 H44:P49 H9:P28">
      <formula1>Liste004</formula1>
    </dataValidation>
    <dataValidation type="list" allowBlank="1" showInputMessage="1" showErrorMessage="1" sqref="W51:W55">
      <formula1>Liste001</formula1>
    </dataValidation>
    <dataValidation type="list" allowBlank="1" showInputMessage="1" showErrorMessage="1" sqref="W37">
      <formula1>Stade</formula1>
    </dataValidation>
    <dataValidation type="list" allowBlank="1" showInputMessage="1" showErrorMessage="1" sqref="V51:V55 V30:V36 V44:V49 V9:V28">
      <formula1>Produit</formula1>
    </dataValidation>
    <dataValidation type="list" allowBlank="1" showInputMessage="1" showErrorMessage="1" sqref="F33:F36">
      <formula1>Liste0405</formula1>
    </dataValidation>
    <dataValidation type="list" allowBlank="1" showInputMessage="1" showErrorMessage="1" sqref="X44:X49 X30:X36 X51:X55 X9:X28">
      <formula1>R.A.S</formula1>
    </dataValidation>
    <dataValidation type="list" allowBlank="1" showInputMessage="1" showErrorMessage="1" sqref="G44:G49 G33:G36 G30 G9:G28">
      <formula1>Liste</formula1>
    </dataValidation>
    <dataValidation type="list" allowBlank="1" showInputMessage="1" showErrorMessage="1" sqref="E51:E55 E30:E36 E44:E49 E9:E28">
      <formula1>Catégorie1</formula1>
    </dataValidation>
    <dataValidation type="list" allowBlank="1" showInputMessage="1" showErrorMessage="1" sqref="H56:J56 N56:P56">
      <formula1>Appui1</formula1>
    </dataValidation>
    <dataValidation type="list" allowBlank="1" showInputMessage="1" showErrorMessage="1" sqref="W44:W49 W31:W36">
      <formula1>StadeRV2</formula1>
    </dataValidation>
    <dataValidation type="list" allowBlank="1" showInputMessage="1" showErrorMessage="1" sqref="G51:G55 G31">
      <formula1>NatureRV2</formula1>
    </dataValidation>
    <dataValidation type="list" allowBlank="1" showInputMessage="1" showErrorMessage="1" sqref="G32">
      <formula1>NatureRV0</formula1>
    </dataValidation>
    <dataValidation type="list" allowBlank="1" showInputMessage="1" showErrorMessage="1" sqref="Y44:Y49 Y51:Y55">
      <formula1>Initiative</formula1>
    </dataValidation>
    <dataValidation type="list" allowBlank="1" showInputMessage="1" showErrorMessage="1" sqref="F51:F55 F44:F49 F31:F32">
      <formula1>Liste_mai</formula1>
    </dataValidation>
    <dataValidation type="list" allowBlank="1" showInputMessage="1" showErrorMessage="1" sqref="F30 F9:F28">
      <formula1>Listedates</formula1>
    </dataValidation>
    <dataValidation type="list" allowBlank="1" showInputMessage="1" showErrorMessage="1" sqref="W30 W9:W28">
      <formula1>StadeRV002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486" operator="containsText" id="{D314182C-806E-47A8-8213-5E1BBEBF01BB}">
            <xm:f>NOT(ISERROR(SEARCH(3,I31)))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I31:J36</xm:sqref>
        </x14:conditionalFormatting>
        <x14:conditionalFormatting xmlns:xm="http://schemas.microsoft.com/office/excel/2006/main">
          <x14:cfRule type="containsText" priority="3460" operator="containsText" id="{F1EBA1EC-6AAE-4AA9-8A70-7F605762AA38}">
            <xm:f>NOT(ISERROR(SEARCH(3,I44)))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I44:J49</xm:sqref>
        </x14:conditionalFormatting>
        <x14:conditionalFormatting xmlns:xm="http://schemas.microsoft.com/office/excel/2006/main">
          <x14:cfRule type="containsText" priority="1203" operator="containsText" id="{444544BA-4C7C-4EC4-93F1-0CE52B615CF3}">
            <xm:f>NOT(ISERROR(SEARCH(3,I30)))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I30:J30</xm:sqref>
        </x14:conditionalFormatting>
        <x14:conditionalFormatting xmlns:xm="http://schemas.microsoft.com/office/excel/2006/main">
          <x14:cfRule type="containsText" priority="256" operator="containsText" id="{E535C786-10BB-4048-AC75-F197013DEB74}">
            <xm:f>NOT(ISERROR(SEARCH(3,I9)))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I9:J17 I28:J28</xm:sqref>
        </x14:conditionalFormatting>
        <x14:conditionalFormatting xmlns:xm="http://schemas.microsoft.com/office/excel/2006/main">
          <x14:cfRule type="containsText" priority="112" operator="containsText" id="{3D395DE5-2672-4AD5-BB01-D1073DA25A20}">
            <xm:f>NOT(ISERROR(SEARCH(3,I24)))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I24:J27</xm:sqref>
        </x14:conditionalFormatting>
        <x14:conditionalFormatting xmlns:xm="http://schemas.microsoft.com/office/excel/2006/main">
          <x14:cfRule type="containsText" priority="25" operator="containsText" id="{71717CC3-8D3E-40C3-A3C2-51087526019D}">
            <xm:f>NOT(ISERROR(SEARCH(3,I18)))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I18:J23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7.2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B2:Z62"/>
  <sheetViews>
    <sheetView showGridLines="0" zoomScale="75" zoomScaleNormal="75" workbookViewId="0">
      <selection activeCell="W9" sqref="W9:W28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3"/>
    </row>
    <row r="3" spans="2:26" x14ac:dyDescent="0.35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6"/>
    </row>
    <row r="4" spans="2:26" ht="30" customHeight="1" x14ac:dyDescent="0.35">
      <c r="B4" s="4"/>
      <c r="C4" s="5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6"/>
    </row>
    <row r="5" spans="2:26" x14ac:dyDescent="0.35">
      <c r="B5" s="4"/>
      <c r="C5" s="7"/>
      <c r="D5" s="112" t="s">
        <v>0</v>
      </c>
      <c r="E5" s="113"/>
      <c r="F5" s="113"/>
      <c r="G5" s="113"/>
      <c r="H5" s="118" t="s">
        <v>1</v>
      </c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9" t="s">
        <v>2</v>
      </c>
      <c r="U5" s="122" t="s">
        <v>3</v>
      </c>
      <c r="V5" s="125" t="s">
        <v>4</v>
      </c>
      <c r="W5" s="128" t="s">
        <v>5</v>
      </c>
      <c r="X5" s="131" t="s">
        <v>6</v>
      </c>
      <c r="Y5" s="50"/>
      <c r="Z5" s="6"/>
    </row>
    <row r="6" spans="2:26" x14ac:dyDescent="0.35">
      <c r="B6" s="4"/>
      <c r="C6" s="7"/>
      <c r="D6" s="114"/>
      <c r="E6" s="115"/>
      <c r="F6" s="115"/>
      <c r="G6" s="115"/>
      <c r="H6" s="137" t="s">
        <v>7</v>
      </c>
      <c r="I6" s="138"/>
      <c r="J6" s="139"/>
      <c r="K6" s="137" t="s">
        <v>8</v>
      </c>
      <c r="L6" s="138"/>
      <c r="M6" s="139"/>
      <c r="N6" s="137" t="s">
        <v>9</v>
      </c>
      <c r="O6" s="138"/>
      <c r="P6" s="139"/>
      <c r="Q6" s="137" t="s">
        <v>10</v>
      </c>
      <c r="R6" s="138"/>
      <c r="S6" s="139"/>
      <c r="T6" s="120"/>
      <c r="U6" s="123"/>
      <c r="V6" s="126"/>
      <c r="W6" s="129"/>
      <c r="X6" s="132"/>
      <c r="Y6" s="50"/>
      <c r="Z6" s="6"/>
    </row>
    <row r="7" spans="2:26" x14ac:dyDescent="0.35">
      <c r="B7" s="4"/>
      <c r="C7" s="7"/>
      <c r="D7" s="116"/>
      <c r="E7" s="117"/>
      <c r="F7" s="117"/>
      <c r="G7" s="117"/>
      <c r="H7" s="103" t="s">
        <v>64</v>
      </c>
      <c r="I7" s="105" t="s">
        <v>12</v>
      </c>
      <c r="J7" s="106"/>
      <c r="K7" s="103" t="s">
        <v>11</v>
      </c>
      <c r="L7" s="140" t="s">
        <v>12</v>
      </c>
      <c r="M7" s="141"/>
      <c r="N7" s="103" t="s">
        <v>11</v>
      </c>
      <c r="O7" s="140" t="s">
        <v>12</v>
      </c>
      <c r="P7" s="141"/>
      <c r="Q7" s="103" t="s">
        <v>11</v>
      </c>
      <c r="R7" s="105" t="s">
        <v>12</v>
      </c>
      <c r="S7" s="106"/>
      <c r="T7" s="120"/>
      <c r="U7" s="123"/>
      <c r="V7" s="126"/>
      <c r="W7" s="129"/>
      <c r="X7" s="132"/>
      <c r="Y7" s="50"/>
      <c r="Z7" s="6"/>
    </row>
    <row r="8" spans="2:26" x14ac:dyDescent="0.35">
      <c r="B8" s="4"/>
      <c r="C8" s="142"/>
      <c r="D8" s="8" t="s">
        <v>13</v>
      </c>
      <c r="E8" s="8" t="s">
        <v>14</v>
      </c>
      <c r="F8" s="8" t="s">
        <v>45</v>
      </c>
      <c r="G8" s="9" t="s">
        <v>46</v>
      </c>
      <c r="H8" s="104"/>
      <c r="I8" s="42" t="s">
        <v>16</v>
      </c>
      <c r="J8" s="10" t="s">
        <v>17</v>
      </c>
      <c r="K8" s="104"/>
      <c r="L8" s="10" t="s">
        <v>16</v>
      </c>
      <c r="M8" s="11" t="s">
        <v>17</v>
      </c>
      <c r="N8" s="104"/>
      <c r="O8" s="11" t="s">
        <v>16</v>
      </c>
      <c r="P8" s="11" t="s">
        <v>17</v>
      </c>
      <c r="Q8" s="104"/>
      <c r="R8" s="10" t="s">
        <v>16</v>
      </c>
      <c r="S8" s="11" t="s">
        <v>17</v>
      </c>
      <c r="T8" s="121"/>
      <c r="U8" s="124"/>
      <c r="V8" s="127"/>
      <c r="W8" s="130"/>
      <c r="X8" s="133"/>
      <c r="Y8" s="50"/>
      <c r="Z8" s="6"/>
    </row>
    <row r="9" spans="2:26" x14ac:dyDescent="0.35">
      <c r="B9" s="4"/>
      <c r="C9" s="142"/>
      <c r="D9" s="12"/>
      <c r="E9" s="12"/>
      <c r="F9" s="13"/>
      <c r="G9" s="12"/>
      <c r="H9" s="14"/>
      <c r="I9" s="14"/>
      <c r="J9" s="14"/>
      <c r="K9" s="15"/>
      <c r="L9" s="15"/>
      <c r="M9" s="15"/>
      <c r="N9" s="14"/>
      <c r="O9" s="14"/>
      <c r="P9" s="14"/>
      <c r="Q9" s="15"/>
      <c r="R9" s="15"/>
      <c r="S9" s="15"/>
      <c r="T9" s="16"/>
      <c r="U9" s="18"/>
      <c r="V9" s="17"/>
      <c r="W9" s="18"/>
      <c r="X9" s="18"/>
      <c r="Y9" s="48"/>
      <c r="Z9" s="6"/>
    </row>
    <row r="10" spans="2:26" x14ac:dyDescent="0.35">
      <c r="B10" s="4"/>
      <c r="C10" s="142"/>
      <c r="D10" s="12"/>
      <c r="E10" s="12"/>
      <c r="F10" s="13"/>
      <c r="G10" s="12"/>
      <c r="H10" s="14"/>
      <c r="I10" s="14"/>
      <c r="J10" s="14"/>
      <c r="K10" s="15"/>
      <c r="L10" s="15"/>
      <c r="M10" s="15"/>
      <c r="N10" s="14"/>
      <c r="O10" s="14"/>
      <c r="P10" s="14"/>
      <c r="Q10" s="15"/>
      <c r="R10" s="15"/>
      <c r="S10" s="15"/>
      <c r="T10" s="16"/>
      <c r="U10" s="18"/>
      <c r="V10" s="17"/>
      <c r="W10" s="18"/>
      <c r="X10" s="18"/>
      <c r="Y10" s="48"/>
      <c r="Z10" s="6"/>
    </row>
    <row r="11" spans="2:26" x14ac:dyDescent="0.35">
      <c r="B11" s="4"/>
      <c r="C11" s="142"/>
      <c r="D11" s="12"/>
      <c r="E11" s="12"/>
      <c r="F11" s="13"/>
      <c r="G11" s="12"/>
      <c r="H11" s="14"/>
      <c r="I11" s="14"/>
      <c r="J11" s="14"/>
      <c r="K11" s="15"/>
      <c r="L11" s="15"/>
      <c r="M11" s="15"/>
      <c r="N11" s="14"/>
      <c r="O11" s="14"/>
      <c r="P11" s="14"/>
      <c r="Q11" s="15"/>
      <c r="R11" s="15"/>
      <c r="S11" s="15"/>
      <c r="T11" s="16"/>
      <c r="U11" s="18"/>
      <c r="V11" s="17"/>
      <c r="W11" s="18"/>
      <c r="X11" s="18"/>
      <c r="Y11" s="48"/>
      <c r="Z11" s="6"/>
    </row>
    <row r="12" spans="2:26" x14ac:dyDescent="0.35">
      <c r="B12" s="4"/>
      <c r="C12" s="142"/>
      <c r="D12" s="12"/>
      <c r="E12" s="12"/>
      <c r="F12" s="13"/>
      <c r="G12" s="12"/>
      <c r="H12" s="14"/>
      <c r="I12" s="14"/>
      <c r="J12" s="14"/>
      <c r="K12" s="15"/>
      <c r="L12" s="15"/>
      <c r="M12" s="15"/>
      <c r="N12" s="14"/>
      <c r="O12" s="14"/>
      <c r="P12" s="14"/>
      <c r="Q12" s="15"/>
      <c r="R12" s="15"/>
      <c r="S12" s="15"/>
      <c r="T12" s="18"/>
      <c r="U12" s="18"/>
      <c r="V12" s="17"/>
      <c r="W12" s="18"/>
      <c r="X12" s="18"/>
      <c r="Y12" s="48"/>
      <c r="Z12" s="6"/>
    </row>
    <row r="13" spans="2:26" x14ac:dyDescent="0.35">
      <c r="B13" s="4"/>
      <c r="C13" s="142"/>
      <c r="D13" s="12"/>
      <c r="E13" s="12"/>
      <c r="F13" s="13"/>
      <c r="G13" s="12"/>
      <c r="H13" s="14"/>
      <c r="I13" s="14"/>
      <c r="J13" s="14"/>
      <c r="K13" s="15"/>
      <c r="L13" s="15"/>
      <c r="M13" s="15"/>
      <c r="N13" s="14"/>
      <c r="O13" s="14"/>
      <c r="P13" s="14"/>
      <c r="Q13" s="15"/>
      <c r="R13" s="15"/>
      <c r="S13" s="15"/>
      <c r="T13" s="16"/>
      <c r="U13" s="18"/>
      <c r="V13" s="17"/>
      <c r="W13" s="18"/>
      <c r="X13" s="18"/>
      <c r="Y13" s="48"/>
      <c r="Z13" s="6"/>
    </row>
    <row r="14" spans="2:26" x14ac:dyDescent="0.35">
      <c r="B14" s="4"/>
      <c r="C14" s="142"/>
      <c r="D14" s="12"/>
      <c r="E14" s="12"/>
      <c r="F14" s="13"/>
      <c r="G14" s="12"/>
      <c r="H14" s="14"/>
      <c r="I14" s="14"/>
      <c r="J14" s="14"/>
      <c r="K14" s="15"/>
      <c r="L14" s="15"/>
      <c r="M14" s="15"/>
      <c r="N14" s="14"/>
      <c r="O14" s="14"/>
      <c r="P14" s="14"/>
      <c r="Q14" s="15"/>
      <c r="R14" s="15"/>
      <c r="S14" s="15"/>
      <c r="T14" s="18"/>
      <c r="U14" s="18"/>
      <c r="V14" s="17"/>
      <c r="W14" s="18"/>
      <c r="X14" s="18"/>
      <c r="Y14" s="48"/>
      <c r="Z14" s="6"/>
    </row>
    <row r="15" spans="2:26" x14ac:dyDescent="0.35">
      <c r="B15" s="4"/>
      <c r="C15" s="142"/>
      <c r="D15" s="12"/>
      <c r="E15" s="12"/>
      <c r="F15" s="13"/>
      <c r="G15" s="12"/>
      <c r="H15" s="14"/>
      <c r="I15" s="14"/>
      <c r="J15" s="14"/>
      <c r="K15" s="15"/>
      <c r="L15" s="15"/>
      <c r="M15" s="15"/>
      <c r="N15" s="14"/>
      <c r="O15" s="14"/>
      <c r="P15" s="14"/>
      <c r="Q15" s="15"/>
      <c r="R15" s="15"/>
      <c r="S15" s="15"/>
      <c r="T15" s="18"/>
      <c r="U15" s="18"/>
      <c r="V15" s="17"/>
      <c r="W15" s="18"/>
      <c r="X15" s="18"/>
      <c r="Y15" s="48"/>
      <c r="Z15" s="6"/>
    </row>
    <row r="16" spans="2:26" x14ac:dyDescent="0.35">
      <c r="B16" s="4"/>
      <c r="C16" s="142"/>
      <c r="D16" s="12"/>
      <c r="E16" s="12"/>
      <c r="F16" s="13"/>
      <c r="G16" s="12"/>
      <c r="H16" s="14"/>
      <c r="I16" s="14"/>
      <c r="J16" s="14"/>
      <c r="K16" s="15"/>
      <c r="L16" s="15"/>
      <c r="M16" s="15"/>
      <c r="N16" s="14"/>
      <c r="O16" s="14"/>
      <c r="P16" s="14"/>
      <c r="Q16" s="15"/>
      <c r="R16" s="15"/>
      <c r="S16" s="15"/>
      <c r="T16" s="16"/>
      <c r="U16" s="18"/>
      <c r="V16" s="17"/>
      <c r="W16" s="18"/>
      <c r="X16" s="18"/>
      <c r="Y16" s="48"/>
      <c r="Z16" s="6"/>
    </row>
    <row r="17" spans="2:26" x14ac:dyDescent="0.35">
      <c r="B17" s="4"/>
      <c r="C17" s="142"/>
      <c r="D17" s="12"/>
      <c r="E17" s="12"/>
      <c r="F17" s="13"/>
      <c r="G17" s="12"/>
      <c r="H17" s="14"/>
      <c r="I17" s="14"/>
      <c r="J17" s="14"/>
      <c r="K17" s="15"/>
      <c r="L17" s="15"/>
      <c r="M17" s="15"/>
      <c r="N17" s="14"/>
      <c r="O17" s="14"/>
      <c r="P17" s="14"/>
      <c r="Q17" s="15"/>
      <c r="R17" s="15"/>
      <c r="S17" s="15"/>
      <c r="T17" s="16"/>
      <c r="U17" s="18"/>
      <c r="V17" s="26"/>
      <c r="W17" s="18"/>
      <c r="X17" s="18"/>
      <c r="Y17" s="48"/>
      <c r="Z17" s="6"/>
    </row>
    <row r="18" spans="2:26" x14ac:dyDescent="0.35">
      <c r="B18" s="4"/>
      <c r="C18" s="142"/>
      <c r="D18" s="12"/>
      <c r="E18" s="12"/>
      <c r="F18" s="13"/>
      <c r="G18" s="12"/>
      <c r="H18" s="14"/>
      <c r="I18" s="14"/>
      <c r="J18" s="14"/>
      <c r="K18" s="15"/>
      <c r="L18" s="15"/>
      <c r="M18" s="15"/>
      <c r="N18" s="14"/>
      <c r="O18" s="14"/>
      <c r="P18" s="14"/>
      <c r="Q18" s="15"/>
      <c r="R18" s="15"/>
      <c r="S18" s="15"/>
      <c r="T18" s="16"/>
      <c r="U18" s="18"/>
      <c r="V18" s="26"/>
      <c r="W18" s="18"/>
      <c r="X18" s="18"/>
      <c r="Y18" s="48"/>
      <c r="Z18" s="6"/>
    </row>
    <row r="19" spans="2:26" x14ac:dyDescent="0.35">
      <c r="B19" s="4"/>
      <c r="C19" s="142"/>
      <c r="D19" s="12"/>
      <c r="E19" s="12"/>
      <c r="F19" s="13"/>
      <c r="G19" s="12"/>
      <c r="H19" s="14"/>
      <c r="I19" s="14"/>
      <c r="J19" s="14"/>
      <c r="K19" s="15"/>
      <c r="L19" s="15"/>
      <c r="M19" s="15"/>
      <c r="N19" s="14"/>
      <c r="O19" s="14"/>
      <c r="P19" s="14"/>
      <c r="Q19" s="15"/>
      <c r="R19" s="15"/>
      <c r="S19" s="15"/>
      <c r="T19" s="16"/>
      <c r="U19" s="18"/>
      <c r="V19" s="26"/>
      <c r="W19" s="18"/>
      <c r="X19" s="18"/>
      <c r="Y19" s="48"/>
      <c r="Z19" s="6"/>
    </row>
    <row r="20" spans="2:26" x14ac:dyDescent="0.35">
      <c r="B20" s="4"/>
      <c r="C20" s="142"/>
      <c r="D20" s="12"/>
      <c r="E20" s="12"/>
      <c r="F20" s="13"/>
      <c r="G20" s="12"/>
      <c r="H20" s="14"/>
      <c r="I20" s="14"/>
      <c r="J20" s="14"/>
      <c r="K20" s="15"/>
      <c r="L20" s="15"/>
      <c r="M20" s="15"/>
      <c r="N20" s="14"/>
      <c r="O20" s="14"/>
      <c r="P20" s="14"/>
      <c r="Q20" s="15"/>
      <c r="R20" s="15"/>
      <c r="S20" s="15"/>
      <c r="T20" s="18"/>
      <c r="U20" s="18"/>
      <c r="V20" s="26"/>
      <c r="W20" s="18"/>
      <c r="X20" s="18"/>
      <c r="Y20" s="48"/>
      <c r="Z20" s="6"/>
    </row>
    <row r="21" spans="2:26" x14ac:dyDescent="0.35">
      <c r="B21" s="4"/>
      <c r="C21" s="142"/>
      <c r="D21" s="12"/>
      <c r="E21" s="12"/>
      <c r="F21" s="13"/>
      <c r="G21" s="12"/>
      <c r="H21" s="14"/>
      <c r="I21" s="14"/>
      <c r="J21" s="14"/>
      <c r="K21" s="15"/>
      <c r="L21" s="15"/>
      <c r="M21" s="15"/>
      <c r="N21" s="14"/>
      <c r="O21" s="14"/>
      <c r="P21" s="14"/>
      <c r="Q21" s="15"/>
      <c r="R21" s="15"/>
      <c r="S21" s="15"/>
      <c r="T21" s="18"/>
      <c r="U21" s="18"/>
      <c r="V21" s="26"/>
      <c r="W21" s="18"/>
      <c r="X21" s="18"/>
      <c r="Y21" s="48"/>
      <c r="Z21" s="6"/>
    </row>
    <row r="22" spans="2:26" x14ac:dyDescent="0.35">
      <c r="B22" s="4"/>
      <c r="C22" s="142"/>
      <c r="D22" s="12"/>
      <c r="E22" s="12"/>
      <c r="F22" s="13"/>
      <c r="G22" s="12"/>
      <c r="H22" s="14"/>
      <c r="I22" s="14"/>
      <c r="J22" s="14"/>
      <c r="K22" s="15"/>
      <c r="L22" s="15"/>
      <c r="M22" s="15"/>
      <c r="N22" s="14"/>
      <c r="O22" s="14"/>
      <c r="P22" s="14"/>
      <c r="Q22" s="15"/>
      <c r="R22" s="15"/>
      <c r="S22" s="15"/>
      <c r="T22" s="16"/>
      <c r="U22" s="18"/>
      <c r="V22" s="26"/>
      <c r="W22" s="18"/>
      <c r="X22" s="18"/>
      <c r="Y22" s="48"/>
      <c r="Z22" s="6"/>
    </row>
    <row r="23" spans="2:26" x14ac:dyDescent="0.35">
      <c r="B23" s="4"/>
      <c r="C23" s="142"/>
      <c r="D23" s="12"/>
      <c r="E23" s="12"/>
      <c r="F23" s="13"/>
      <c r="G23" s="12"/>
      <c r="H23" s="14"/>
      <c r="I23" s="14"/>
      <c r="J23" s="14"/>
      <c r="K23" s="15"/>
      <c r="L23" s="15"/>
      <c r="M23" s="15"/>
      <c r="N23" s="14"/>
      <c r="O23" s="14"/>
      <c r="P23" s="14"/>
      <c r="Q23" s="15"/>
      <c r="R23" s="15"/>
      <c r="S23" s="15"/>
      <c r="T23" s="16"/>
      <c r="U23" s="18"/>
      <c r="V23" s="26"/>
      <c r="W23" s="18"/>
      <c r="X23" s="18"/>
      <c r="Y23" s="48"/>
      <c r="Z23" s="6"/>
    </row>
    <row r="24" spans="2:26" x14ac:dyDescent="0.35">
      <c r="B24" s="4"/>
      <c r="C24" s="142"/>
      <c r="D24" s="12"/>
      <c r="E24" s="12"/>
      <c r="F24" s="13"/>
      <c r="G24" s="12"/>
      <c r="H24" s="14"/>
      <c r="I24" s="14"/>
      <c r="J24" s="14"/>
      <c r="K24" s="15"/>
      <c r="L24" s="15"/>
      <c r="M24" s="15"/>
      <c r="N24" s="14"/>
      <c r="O24" s="14"/>
      <c r="P24" s="14"/>
      <c r="Q24" s="15"/>
      <c r="R24" s="15"/>
      <c r="S24" s="15"/>
      <c r="T24" s="16"/>
      <c r="U24" s="18"/>
      <c r="V24" s="26"/>
      <c r="W24" s="18"/>
      <c r="X24" s="18"/>
      <c r="Y24" s="48"/>
      <c r="Z24" s="6"/>
    </row>
    <row r="25" spans="2:26" x14ac:dyDescent="0.35">
      <c r="B25" s="4"/>
      <c r="C25" s="142"/>
      <c r="D25" s="12"/>
      <c r="E25" s="12"/>
      <c r="F25" s="13"/>
      <c r="G25" s="12"/>
      <c r="H25" s="14"/>
      <c r="I25" s="14"/>
      <c r="J25" s="14"/>
      <c r="K25" s="15"/>
      <c r="L25" s="15"/>
      <c r="M25" s="15"/>
      <c r="N25" s="14"/>
      <c r="O25" s="14"/>
      <c r="P25" s="14"/>
      <c r="Q25" s="15"/>
      <c r="R25" s="15"/>
      <c r="S25" s="15"/>
      <c r="T25" s="18"/>
      <c r="U25" s="18"/>
      <c r="V25" s="26"/>
      <c r="W25" s="18"/>
      <c r="X25" s="18"/>
      <c r="Y25" s="48"/>
      <c r="Z25" s="6"/>
    </row>
    <row r="26" spans="2:26" x14ac:dyDescent="0.35">
      <c r="B26" s="4"/>
      <c r="C26" s="142"/>
      <c r="D26" s="12"/>
      <c r="E26" s="12"/>
      <c r="F26" s="13"/>
      <c r="G26" s="12"/>
      <c r="H26" s="14"/>
      <c r="I26" s="14"/>
      <c r="J26" s="14"/>
      <c r="K26" s="15"/>
      <c r="L26" s="15"/>
      <c r="M26" s="15"/>
      <c r="N26" s="14"/>
      <c r="O26" s="14"/>
      <c r="P26" s="14"/>
      <c r="Q26" s="15"/>
      <c r="R26" s="15"/>
      <c r="S26" s="15"/>
      <c r="T26" s="18"/>
      <c r="U26" s="18"/>
      <c r="V26" s="26"/>
      <c r="W26" s="18"/>
      <c r="X26" s="18"/>
      <c r="Y26" s="48"/>
      <c r="Z26" s="6"/>
    </row>
    <row r="27" spans="2:26" x14ac:dyDescent="0.35">
      <c r="B27" s="4"/>
      <c r="C27" s="142"/>
      <c r="D27" s="12"/>
      <c r="E27" s="12"/>
      <c r="F27" s="13"/>
      <c r="G27" s="12"/>
      <c r="H27" s="14" t="str">
        <f t="shared" ref="H27:H28" si="0">IF(AND(U27&gt;=1,U27&lt;=99999),"3",IF(AND(U27&gt;=300000),"3",""))</f>
        <v/>
      </c>
      <c r="I27" s="14" t="str">
        <f t="shared" ref="I27:I28" si="1">IF(AND(U27&gt;=100000,U27&lt;=299999),"3","")</f>
        <v/>
      </c>
      <c r="J27" s="14" t="str">
        <f t="shared" ref="J27:J28" si="2">IF(AND(U27&gt;=100000,U27&lt;=299999),"3","")</f>
        <v/>
      </c>
      <c r="K27" s="15"/>
      <c r="L27" s="15" t="str">
        <f t="shared" ref="L27:L28" si="3">IF(U27&gt;=300000,"3","")</f>
        <v/>
      </c>
      <c r="M27" s="15" t="str">
        <f t="shared" ref="M27:M28" si="4">IF(U27&gt;=300000,"3","")</f>
        <v/>
      </c>
      <c r="N27" s="14"/>
      <c r="O27" s="14"/>
      <c r="P27" s="14"/>
      <c r="Q27" s="15" t="str">
        <f t="shared" ref="Q27:Q36" si="5">IF(U27&gt;=100000,"3","")</f>
        <v/>
      </c>
      <c r="R27" s="15" t="str">
        <f t="shared" ref="R27:R28" si="6">IF(AND(U27&gt;=1,U27&lt;=99999),"3","")</f>
        <v/>
      </c>
      <c r="S27" s="15" t="str">
        <f t="shared" ref="S27:S28" si="7">IF(AND(U27&gt;=1,U27&lt;=99999),"3","")</f>
        <v/>
      </c>
      <c r="T27" s="16"/>
      <c r="U27" s="18"/>
      <c r="V27" s="26"/>
      <c r="W27" s="18"/>
      <c r="X27" s="18" t="str">
        <f t="shared" ref="X27:X28" si="8">IF(W27="En cours…","R.A.S", "")</f>
        <v/>
      </c>
      <c r="Y27" s="48"/>
      <c r="Z27" s="6"/>
    </row>
    <row r="28" spans="2:26" x14ac:dyDescent="0.35">
      <c r="B28" s="4"/>
      <c r="C28" s="142"/>
      <c r="D28" s="12"/>
      <c r="E28" s="12"/>
      <c r="F28" s="13"/>
      <c r="G28" s="12"/>
      <c r="H28" s="14" t="str">
        <f t="shared" si="0"/>
        <v/>
      </c>
      <c r="I28" s="14" t="str">
        <f t="shared" si="1"/>
        <v/>
      </c>
      <c r="J28" s="14" t="str">
        <f t="shared" si="2"/>
        <v/>
      </c>
      <c r="K28" s="15"/>
      <c r="L28" s="15" t="str">
        <f t="shared" si="3"/>
        <v/>
      </c>
      <c r="M28" s="15" t="str">
        <f t="shared" si="4"/>
        <v/>
      </c>
      <c r="N28" s="14"/>
      <c r="O28" s="14"/>
      <c r="P28" s="14"/>
      <c r="Q28" s="15" t="str">
        <f t="shared" si="5"/>
        <v/>
      </c>
      <c r="R28" s="15" t="str">
        <f t="shared" si="6"/>
        <v/>
      </c>
      <c r="S28" s="15" t="str">
        <f t="shared" si="7"/>
        <v/>
      </c>
      <c r="T28" s="16"/>
      <c r="U28" s="18"/>
      <c r="V28" s="26"/>
      <c r="W28" s="18"/>
      <c r="X28" s="18" t="str">
        <f t="shared" si="8"/>
        <v/>
      </c>
      <c r="Y28" s="48"/>
      <c r="Z28" s="6"/>
    </row>
    <row r="29" spans="2:26" x14ac:dyDescent="0.35">
      <c r="B29" s="4"/>
      <c r="C29" s="7"/>
      <c r="D29" s="19"/>
      <c r="E29" s="19"/>
      <c r="F29" s="19"/>
      <c r="G29" s="41">
        <f>COUNTA(G9:G28)</f>
        <v>0</v>
      </c>
      <c r="H29" s="41">
        <f t="shared" ref="H29:U29" si="9">SUM(H9:H28)</f>
        <v>0</v>
      </c>
      <c r="I29" s="41">
        <f t="shared" si="9"/>
        <v>0</v>
      </c>
      <c r="J29" s="41">
        <f t="shared" si="9"/>
        <v>0</v>
      </c>
      <c r="K29" s="41">
        <f t="shared" si="9"/>
        <v>0</v>
      </c>
      <c r="L29" s="41">
        <f t="shared" si="9"/>
        <v>0</v>
      </c>
      <c r="M29" s="41">
        <f t="shared" si="9"/>
        <v>0</v>
      </c>
      <c r="N29" s="41">
        <f t="shared" si="9"/>
        <v>0</v>
      </c>
      <c r="O29" s="41">
        <f t="shared" si="9"/>
        <v>0</v>
      </c>
      <c r="P29" s="41">
        <f t="shared" si="9"/>
        <v>0</v>
      </c>
      <c r="Q29" s="41">
        <f t="shared" si="9"/>
        <v>0</v>
      </c>
      <c r="R29" s="41">
        <f t="shared" si="9"/>
        <v>0</v>
      </c>
      <c r="S29" s="41">
        <f t="shared" si="9"/>
        <v>0</v>
      </c>
      <c r="T29" s="45">
        <f t="shared" si="9"/>
        <v>0</v>
      </c>
      <c r="U29" s="45">
        <f t="shared" si="9"/>
        <v>0</v>
      </c>
      <c r="V29" s="22"/>
      <c r="W29" s="22"/>
      <c r="X29" s="22"/>
      <c r="Y29" s="4"/>
      <c r="Z29" s="6"/>
    </row>
    <row r="30" spans="2:26" x14ac:dyDescent="0.35">
      <c r="B30" s="4"/>
      <c r="C30" s="7"/>
      <c r="D30" s="12"/>
      <c r="E30" s="12"/>
      <c r="F30" s="13"/>
      <c r="G30" s="12"/>
      <c r="H30" s="14"/>
      <c r="I30" s="14"/>
      <c r="J30" s="14"/>
      <c r="K30" s="15"/>
      <c r="L30" s="15"/>
      <c r="M30" s="15"/>
      <c r="N30" s="14"/>
      <c r="O30" s="14"/>
      <c r="P30" s="14"/>
      <c r="Q30" s="15"/>
      <c r="R30" s="15"/>
      <c r="S30" s="15"/>
      <c r="T30" s="16"/>
      <c r="U30" s="16"/>
      <c r="V30" s="17"/>
      <c r="W30" s="23"/>
      <c r="X30" s="18" t="str">
        <f>IF(W30="Signé 100%",U30,IF(W30="Reporté","RIEN",IF(W30="Abandon","0",IF(ISBLANK(U30),"","")) ))</f>
        <v/>
      </c>
      <c r="Y30" s="4"/>
      <c r="Z30" s="6"/>
    </row>
    <row r="31" spans="2:26" x14ac:dyDescent="0.35">
      <c r="B31" s="4"/>
      <c r="C31" s="7"/>
      <c r="D31" s="12"/>
      <c r="E31" s="12"/>
      <c r="F31" s="13"/>
      <c r="G31" s="12"/>
      <c r="H31" s="14"/>
      <c r="I31" s="14"/>
      <c r="J31" s="14"/>
      <c r="K31" s="15"/>
      <c r="L31" s="15"/>
      <c r="M31" s="15"/>
      <c r="N31" s="14"/>
      <c r="O31" s="14"/>
      <c r="P31" s="14"/>
      <c r="Q31" s="15"/>
      <c r="R31" s="15"/>
      <c r="S31" s="15"/>
      <c r="T31" s="18"/>
      <c r="U31" s="16"/>
      <c r="V31" s="17"/>
      <c r="W31" s="23"/>
      <c r="X31" s="18" t="str">
        <f t="shared" ref="X31:X36" si="10">IF(W31="Signé 100%",U31,IF(W31="Reporté","RIEN",IF(W31="Abandon","0",IF(ISBLANK(U31),"","")) ))</f>
        <v/>
      </c>
      <c r="Y31" s="4"/>
      <c r="Z31" s="6"/>
    </row>
    <row r="32" spans="2:26" x14ac:dyDescent="0.35">
      <c r="B32" s="4"/>
      <c r="C32" s="7"/>
      <c r="D32" s="12"/>
      <c r="E32" s="12"/>
      <c r="F32" s="13"/>
      <c r="G32" s="12"/>
      <c r="H32" s="14"/>
      <c r="I32" s="14"/>
      <c r="J32" s="14"/>
      <c r="K32" s="15"/>
      <c r="L32" s="15"/>
      <c r="M32" s="15"/>
      <c r="N32" s="14"/>
      <c r="O32" s="14"/>
      <c r="P32" s="14"/>
      <c r="Q32" s="15"/>
      <c r="R32" s="15"/>
      <c r="S32" s="15"/>
      <c r="T32" s="16"/>
      <c r="U32" s="16"/>
      <c r="V32" s="26"/>
      <c r="W32" s="23"/>
      <c r="X32" s="18" t="str">
        <f t="shared" si="10"/>
        <v/>
      </c>
      <c r="Y32" s="4"/>
      <c r="Z32" s="6"/>
    </row>
    <row r="33" spans="2:26" x14ac:dyDescent="0.35">
      <c r="B33" s="4"/>
      <c r="C33" s="7"/>
      <c r="D33" s="12"/>
      <c r="E33" s="12"/>
      <c r="F33" s="13"/>
      <c r="G33" s="12"/>
      <c r="H33" s="14" t="str">
        <f t="shared" ref="H33:H36" si="11">IF(AND(U33&gt;=1,U33&lt;=99999),"3",IF(AND(U33&gt;=300000),"3",""))</f>
        <v/>
      </c>
      <c r="I33" s="14" t="str">
        <f t="shared" ref="I33:I36" si="12">IF(AND(U33&gt;=100000,U33&lt;=299999),"3","")</f>
        <v/>
      </c>
      <c r="J33" s="14" t="str">
        <f t="shared" ref="J33:J36" si="13">IF(AND(U33&gt;=100000,U33&lt;=299999),"3","")</f>
        <v/>
      </c>
      <c r="K33" s="15"/>
      <c r="L33" s="15" t="str">
        <f t="shared" ref="L33:L36" si="14">IF(U33&gt;=300000,"3","")</f>
        <v/>
      </c>
      <c r="M33" s="15" t="str">
        <f t="shared" ref="M33:M36" si="15">IF(U33&gt;=300000,"3","")</f>
        <v/>
      </c>
      <c r="N33" s="14"/>
      <c r="O33" s="14"/>
      <c r="P33" s="14"/>
      <c r="Q33" s="15" t="str">
        <f t="shared" si="5"/>
        <v/>
      </c>
      <c r="R33" s="15" t="str">
        <f t="shared" ref="R33:R36" si="16">IF(AND(U33&gt;=1,U33&lt;=99999),"3","")</f>
        <v/>
      </c>
      <c r="S33" s="15" t="str">
        <f t="shared" ref="S33:S36" si="17">IF(AND(U33&gt;=1,U33&lt;=99999),"3","")</f>
        <v/>
      </c>
      <c r="T33" s="18"/>
      <c r="U33" s="16"/>
      <c r="V33" s="26"/>
      <c r="W33" s="23"/>
      <c r="X33" s="18" t="str">
        <f t="shared" si="10"/>
        <v/>
      </c>
      <c r="Y33" s="4"/>
      <c r="Z33" s="6"/>
    </row>
    <row r="34" spans="2:26" x14ac:dyDescent="0.35">
      <c r="B34" s="4"/>
      <c r="C34" s="7"/>
      <c r="D34" s="12"/>
      <c r="E34" s="12"/>
      <c r="F34" s="13"/>
      <c r="G34" s="12"/>
      <c r="H34" s="14" t="str">
        <f t="shared" si="11"/>
        <v/>
      </c>
      <c r="I34" s="14" t="str">
        <f t="shared" si="12"/>
        <v/>
      </c>
      <c r="J34" s="14" t="str">
        <f t="shared" si="13"/>
        <v/>
      </c>
      <c r="K34" s="15"/>
      <c r="L34" s="15" t="str">
        <f t="shared" si="14"/>
        <v/>
      </c>
      <c r="M34" s="15" t="str">
        <f t="shared" si="15"/>
        <v/>
      </c>
      <c r="N34" s="14"/>
      <c r="O34" s="14"/>
      <c r="P34" s="14"/>
      <c r="Q34" s="15" t="str">
        <f t="shared" si="5"/>
        <v/>
      </c>
      <c r="R34" s="15" t="str">
        <f t="shared" si="16"/>
        <v/>
      </c>
      <c r="S34" s="15" t="str">
        <f t="shared" si="17"/>
        <v/>
      </c>
      <c r="T34" s="16"/>
      <c r="U34" s="16"/>
      <c r="V34" s="26"/>
      <c r="W34" s="23"/>
      <c r="X34" s="18" t="str">
        <f>IF(W34="Signé 100%",U34,IF(W34="Reporté","RIEN",IF(W34="Abandon","0",IF(ISBLANK(U34),"","")) ))</f>
        <v/>
      </c>
      <c r="Y34" s="4"/>
      <c r="Z34" s="6"/>
    </row>
    <row r="35" spans="2:26" x14ac:dyDescent="0.35">
      <c r="B35" s="4"/>
      <c r="C35" s="7"/>
      <c r="D35" s="12"/>
      <c r="E35" s="12"/>
      <c r="F35" s="13"/>
      <c r="G35" s="12"/>
      <c r="H35" s="14" t="str">
        <f t="shared" si="11"/>
        <v/>
      </c>
      <c r="I35" s="14" t="str">
        <f t="shared" si="12"/>
        <v/>
      </c>
      <c r="J35" s="14" t="str">
        <f t="shared" si="13"/>
        <v/>
      </c>
      <c r="K35" s="15"/>
      <c r="L35" s="15" t="str">
        <f t="shared" si="14"/>
        <v/>
      </c>
      <c r="M35" s="15" t="str">
        <f t="shared" si="15"/>
        <v/>
      </c>
      <c r="N35" s="14"/>
      <c r="O35" s="14"/>
      <c r="P35" s="14"/>
      <c r="Q35" s="15" t="str">
        <f t="shared" si="5"/>
        <v/>
      </c>
      <c r="R35" s="15" t="str">
        <f t="shared" si="16"/>
        <v/>
      </c>
      <c r="S35" s="15" t="str">
        <f t="shared" si="17"/>
        <v/>
      </c>
      <c r="T35" s="16"/>
      <c r="U35" s="16"/>
      <c r="V35" s="26"/>
      <c r="W35" s="23"/>
      <c r="X35" s="18" t="str">
        <f t="shared" si="10"/>
        <v/>
      </c>
      <c r="Y35" s="4"/>
      <c r="Z35" s="6"/>
    </row>
    <row r="36" spans="2:26" x14ac:dyDescent="0.35">
      <c r="B36" s="4"/>
      <c r="C36" s="7"/>
      <c r="D36" s="12"/>
      <c r="E36" s="12"/>
      <c r="F36" s="13"/>
      <c r="G36" s="12"/>
      <c r="H36" s="14" t="str">
        <f t="shared" si="11"/>
        <v/>
      </c>
      <c r="I36" s="14" t="str">
        <f t="shared" si="12"/>
        <v/>
      </c>
      <c r="J36" s="14" t="str">
        <f t="shared" si="13"/>
        <v/>
      </c>
      <c r="K36" s="15"/>
      <c r="L36" s="15" t="str">
        <f t="shared" si="14"/>
        <v/>
      </c>
      <c r="M36" s="15" t="str">
        <f t="shared" si="15"/>
        <v/>
      </c>
      <c r="N36" s="14"/>
      <c r="O36" s="14"/>
      <c r="P36" s="14"/>
      <c r="Q36" s="15" t="str">
        <f t="shared" si="5"/>
        <v/>
      </c>
      <c r="R36" s="15" t="str">
        <f t="shared" si="16"/>
        <v/>
      </c>
      <c r="S36" s="15" t="str">
        <f t="shared" si="17"/>
        <v/>
      </c>
      <c r="T36" s="16"/>
      <c r="U36" s="16"/>
      <c r="V36" s="17"/>
      <c r="W36" s="23"/>
      <c r="X36" s="18" t="str">
        <f t="shared" si="10"/>
        <v/>
      </c>
      <c r="Y36" s="4"/>
      <c r="Z36" s="6"/>
    </row>
    <row r="37" spans="2:26" x14ac:dyDescent="0.35">
      <c r="B37" s="4"/>
      <c r="C37" s="7"/>
      <c r="D37" s="19"/>
      <c r="E37" s="19"/>
      <c r="F37" s="19"/>
      <c r="G37" s="41">
        <f>COUNTA(G30:G36)</f>
        <v>0</v>
      </c>
      <c r="H37" s="41">
        <f t="shared" ref="H37:T37" si="18">SUM(H30:H36)</f>
        <v>0</v>
      </c>
      <c r="I37" s="41">
        <f t="shared" si="18"/>
        <v>0</v>
      </c>
      <c r="J37" s="41">
        <f t="shared" si="18"/>
        <v>0</v>
      </c>
      <c r="K37" s="41">
        <f t="shared" si="18"/>
        <v>0</v>
      </c>
      <c r="L37" s="41">
        <f t="shared" si="18"/>
        <v>0</v>
      </c>
      <c r="M37" s="41">
        <f t="shared" si="18"/>
        <v>0</v>
      </c>
      <c r="N37" s="41">
        <f t="shared" si="18"/>
        <v>0</v>
      </c>
      <c r="O37" s="41">
        <f t="shared" si="18"/>
        <v>0</v>
      </c>
      <c r="P37" s="41">
        <f t="shared" si="18"/>
        <v>0</v>
      </c>
      <c r="Q37" s="41">
        <f t="shared" si="18"/>
        <v>0</v>
      </c>
      <c r="R37" s="41">
        <f t="shared" si="18"/>
        <v>0</v>
      </c>
      <c r="S37" s="41">
        <f t="shared" si="18"/>
        <v>0</v>
      </c>
      <c r="T37" s="45">
        <f t="shared" si="18"/>
        <v>0</v>
      </c>
      <c r="U37" s="45">
        <f>SUM(U30:U36)</f>
        <v>0</v>
      </c>
      <c r="V37" s="22"/>
      <c r="W37" s="59"/>
      <c r="X37" s="24">
        <f>SUM(X30:X36)</f>
        <v>0</v>
      </c>
      <c r="Y37" s="5"/>
      <c r="Z37" s="6"/>
    </row>
    <row r="38" spans="2:26" x14ac:dyDescent="0.35">
      <c r="B38" s="4"/>
      <c r="C38" s="7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61" t="e">
        <f>(X37/U37)</f>
        <v>#DIV/0!</v>
      </c>
      <c r="Y38" s="5"/>
      <c r="Z38" s="6"/>
    </row>
    <row r="39" spans="2:26" ht="30" customHeight="1" x14ac:dyDescent="0.35">
      <c r="B39" s="4"/>
      <c r="C39" s="7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6"/>
    </row>
    <row r="40" spans="2:26" x14ac:dyDescent="0.35">
      <c r="B40" s="4"/>
      <c r="C40" s="5"/>
      <c r="D40" s="112" t="s">
        <v>0</v>
      </c>
      <c r="E40" s="113"/>
      <c r="F40" s="113"/>
      <c r="G40" s="113"/>
      <c r="H40" s="118" t="s">
        <v>31</v>
      </c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9" t="s">
        <v>32</v>
      </c>
      <c r="U40" s="122" t="s">
        <v>3</v>
      </c>
      <c r="V40" s="125" t="s">
        <v>4</v>
      </c>
      <c r="W40" s="128" t="s">
        <v>5</v>
      </c>
      <c r="X40" s="131" t="s">
        <v>6</v>
      </c>
      <c r="Y40" s="134" t="s">
        <v>33</v>
      </c>
      <c r="Z40" s="6"/>
    </row>
    <row r="41" spans="2:26" x14ac:dyDescent="0.35">
      <c r="B41" s="4"/>
      <c r="C41" s="5"/>
      <c r="D41" s="114"/>
      <c r="E41" s="115"/>
      <c r="F41" s="115"/>
      <c r="G41" s="115"/>
      <c r="H41" s="137" t="s">
        <v>7</v>
      </c>
      <c r="I41" s="138"/>
      <c r="J41" s="139"/>
      <c r="K41" s="137" t="s">
        <v>8</v>
      </c>
      <c r="L41" s="138"/>
      <c r="M41" s="139"/>
      <c r="N41" s="137" t="s">
        <v>9</v>
      </c>
      <c r="O41" s="138"/>
      <c r="P41" s="139"/>
      <c r="Q41" s="43"/>
      <c r="R41" s="43"/>
      <c r="S41" s="44"/>
      <c r="T41" s="120"/>
      <c r="U41" s="123"/>
      <c r="V41" s="126"/>
      <c r="W41" s="129"/>
      <c r="X41" s="132"/>
      <c r="Y41" s="135"/>
      <c r="Z41" s="6"/>
    </row>
    <row r="42" spans="2:26" x14ac:dyDescent="0.35">
      <c r="B42" s="4"/>
      <c r="C42" s="5"/>
      <c r="D42" s="116"/>
      <c r="E42" s="117"/>
      <c r="F42" s="117"/>
      <c r="G42" s="117"/>
      <c r="H42" s="103" t="s">
        <v>11</v>
      </c>
      <c r="I42" s="105" t="s">
        <v>12</v>
      </c>
      <c r="J42" s="106"/>
      <c r="K42" s="103" t="s">
        <v>11</v>
      </c>
      <c r="L42" s="140" t="s">
        <v>12</v>
      </c>
      <c r="M42" s="141"/>
      <c r="N42" s="103" t="s">
        <v>11</v>
      </c>
      <c r="O42" s="105" t="s">
        <v>12</v>
      </c>
      <c r="P42" s="106"/>
      <c r="Q42" s="103" t="s">
        <v>11</v>
      </c>
      <c r="R42" s="105" t="s">
        <v>12</v>
      </c>
      <c r="S42" s="106"/>
      <c r="T42" s="120"/>
      <c r="U42" s="123"/>
      <c r="V42" s="126"/>
      <c r="W42" s="129"/>
      <c r="X42" s="132"/>
      <c r="Y42" s="135"/>
      <c r="Z42" s="6"/>
    </row>
    <row r="43" spans="2:26" x14ac:dyDescent="0.35">
      <c r="B43" s="4"/>
      <c r="C43" s="5"/>
      <c r="D43" s="8" t="s">
        <v>13</v>
      </c>
      <c r="E43" s="8" t="s">
        <v>14</v>
      </c>
      <c r="F43" s="8" t="s">
        <v>15</v>
      </c>
      <c r="G43" s="9" t="s">
        <v>34</v>
      </c>
      <c r="H43" s="104"/>
      <c r="I43" s="10" t="s">
        <v>16</v>
      </c>
      <c r="J43" s="10" t="s">
        <v>17</v>
      </c>
      <c r="K43" s="104"/>
      <c r="L43" s="10" t="s">
        <v>16</v>
      </c>
      <c r="M43" s="11" t="s">
        <v>17</v>
      </c>
      <c r="N43" s="104"/>
      <c r="O43" s="11" t="s">
        <v>16</v>
      </c>
      <c r="P43" s="11" t="s">
        <v>17</v>
      </c>
      <c r="Q43" s="104"/>
      <c r="R43" s="10" t="s">
        <v>16</v>
      </c>
      <c r="S43" s="11" t="s">
        <v>17</v>
      </c>
      <c r="T43" s="121"/>
      <c r="U43" s="124"/>
      <c r="V43" s="127"/>
      <c r="W43" s="130"/>
      <c r="X43" s="133"/>
      <c r="Y43" s="136"/>
      <c r="Z43" s="6"/>
    </row>
    <row r="44" spans="2:26" x14ac:dyDescent="0.35">
      <c r="B44" s="4"/>
      <c r="C44" s="5"/>
      <c r="D44" s="12"/>
      <c r="E44" s="12"/>
      <c r="F44" s="13"/>
      <c r="G44" s="12"/>
      <c r="H44" s="14"/>
      <c r="I44" s="14"/>
      <c r="J44" s="14"/>
      <c r="K44" s="15"/>
      <c r="L44" s="15"/>
      <c r="M44" s="15"/>
      <c r="N44" s="14"/>
      <c r="O44" s="14"/>
      <c r="P44" s="14"/>
      <c r="Q44" s="15"/>
      <c r="R44" s="15"/>
      <c r="S44" s="15"/>
      <c r="T44" s="16"/>
      <c r="U44" s="16"/>
      <c r="V44" s="26"/>
      <c r="W44" s="18" t="str">
        <f t="shared" ref="W44:W49" si="19">IF(U44&gt;1,"En cours…", "")</f>
        <v/>
      </c>
      <c r="X44" s="16" t="str">
        <f>IF(U44&gt;1,"R.A.S","")</f>
        <v/>
      </c>
      <c r="Y44" s="27"/>
      <c r="Z44" s="6"/>
    </row>
    <row r="45" spans="2:26" x14ac:dyDescent="0.35">
      <c r="B45" s="4"/>
      <c r="C45" s="5"/>
      <c r="D45" s="12"/>
      <c r="E45" s="12"/>
      <c r="F45" s="13"/>
      <c r="G45" s="12"/>
      <c r="H45" s="14"/>
      <c r="I45" s="14"/>
      <c r="J45" s="14"/>
      <c r="K45" s="15"/>
      <c r="L45" s="15"/>
      <c r="M45" s="15"/>
      <c r="N45" s="14"/>
      <c r="O45" s="14"/>
      <c r="P45" s="14"/>
      <c r="Q45" s="15"/>
      <c r="R45" s="15"/>
      <c r="S45" s="15"/>
      <c r="T45" s="16"/>
      <c r="U45" s="16"/>
      <c r="V45" s="26"/>
      <c r="W45" s="18" t="str">
        <f t="shared" si="19"/>
        <v/>
      </c>
      <c r="X45" s="16" t="str">
        <f t="shared" ref="X45:X49" si="20">IF(U45&gt;1,"R.A.S","")</f>
        <v/>
      </c>
      <c r="Y45" s="27"/>
      <c r="Z45" s="6"/>
    </row>
    <row r="46" spans="2:26" x14ac:dyDescent="0.35">
      <c r="B46" s="4"/>
      <c r="C46" s="5"/>
      <c r="D46" s="12"/>
      <c r="E46" s="12"/>
      <c r="F46" s="13"/>
      <c r="G46" s="12"/>
      <c r="H46" s="14"/>
      <c r="I46" s="14"/>
      <c r="J46" s="14"/>
      <c r="K46" s="15"/>
      <c r="L46" s="15"/>
      <c r="M46" s="15"/>
      <c r="N46" s="14"/>
      <c r="O46" s="14"/>
      <c r="P46" s="14"/>
      <c r="Q46" s="15"/>
      <c r="R46" s="15"/>
      <c r="S46" s="15"/>
      <c r="T46" s="16"/>
      <c r="U46" s="16"/>
      <c r="V46" s="26"/>
      <c r="W46" s="18" t="str">
        <f t="shared" si="19"/>
        <v/>
      </c>
      <c r="X46" s="16" t="str">
        <f t="shared" si="20"/>
        <v/>
      </c>
      <c r="Y46" s="27"/>
      <c r="Z46" s="6"/>
    </row>
    <row r="47" spans="2:26" x14ac:dyDescent="0.35">
      <c r="B47" s="4"/>
      <c r="C47" s="5"/>
      <c r="D47" s="12"/>
      <c r="E47" s="12"/>
      <c r="F47" s="13"/>
      <c r="G47" s="12"/>
      <c r="H47" s="14"/>
      <c r="I47" s="14"/>
      <c r="J47" s="14"/>
      <c r="K47" s="15"/>
      <c r="L47" s="15"/>
      <c r="M47" s="15"/>
      <c r="N47" s="14"/>
      <c r="O47" s="14"/>
      <c r="P47" s="14"/>
      <c r="Q47" s="15"/>
      <c r="R47" s="15"/>
      <c r="S47" s="15"/>
      <c r="T47" s="18"/>
      <c r="U47" s="16"/>
      <c r="V47" s="26"/>
      <c r="W47" s="18" t="str">
        <f t="shared" si="19"/>
        <v/>
      </c>
      <c r="X47" s="16" t="str">
        <f t="shared" si="20"/>
        <v/>
      </c>
      <c r="Y47" s="27"/>
      <c r="Z47" s="6"/>
    </row>
    <row r="48" spans="2:26" x14ac:dyDescent="0.35">
      <c r="B48" s="4"/>
      <c r="C48" s="5"/>
      <c r="D48" s="12"/>
      <c r="E48" s="12"/>
      <c r="F48" s="13"/>
      <c r="G48" s="12"/>
      <c r="H48" s="14"/>
      <c r="I48" s="14"/>
      <c r="J48" s="14"/>
      <c r="K48" s="15"/>
      <c r="L48" s="15"/>
      <c r="M48" s="15"/>
      <c r="N48" s="14"/>
      <c r="O48" s="14"/>
      <c r="P48" s="14"/>
      <c r="Q48" s="15"/>
      <c r="R48" s="15"/>
      <c r="S48" s="15"/>
      <c r="T48" s="16"/>
      <c r="U48" s="16"/>
      <c r="V48" s="26"/>
      <c r="W48" s="18" t="str">
        <f t="shared" si="19"/>
        <v/>
      </c>
      <c r="X48" s="16" t="str">
        <f t="shared" si="20"/>
        <v/>
      </c>
      <c r="Y48" s="27"/>
      <c r="Z48" s="6"/>
    </row>
    <row r="49" spans="2:26" x14ac:dyDescent="0.35">
      <c r="B49" s="4"/>
      <c r="C49" s="5"/>
      <c r="D49" s="12"/>
      <c r="E49" s="12"/>
      <c r="F49" s="13"/>
      <c r="G49" s="12"/>
      <c r="H49" s="14" t="str">
        <f t="shared" ref="H49" si="21">IF(AND(U49&gt;=1,U49&lt;=99999),"3",IF(AND(U49&gt;=300000),"3",""))</f>
        <v/>
      </c>
      <c r="I49" s="14" t="str">
        <f t="shared" ref="I49" si="22">IF(AND(U49&gt;=100000,U49&lt;=299999),"3","")</f>
        <v/>
      </c>
      <c r="J49" s="14" t="str">
        <f t="shared" ref="J49" si="23">IF(AND(U49&gt;=100000,U49&lt;=299999),"3","")</f>
        <v/>
      </c>
      <c r="K49" s="15"/>
      <c r="L49" s="15" t="str">
        <f t="shared" ref="L49" si="24">IF(U49&gt;=300000,"3","")</f>
        <v/>
      </c>
      <c r="M49" s="15" t="str">
        <f t="shared" ref="M49" si="25">IF(U49&gt;=300000,"3","")</f>
        <v/>
      </c>
      <c r="N49" s="14"/>
      <c r="O49" s="14"/>
      <c r="P49" s="14"/>
      <c r="Q49" s="15" t="str">
        <f t="shared" ref="Q49:Q55" si="26">IF(U49&gt;=100000,"3","")</f>
        <v/>
      </c>
      <c r="R49" s="15" t="str">
        <f t="shared" ref="R49" si="27">IF(AND(U49&gt;=1,U49&lt;=99999),"3","")</f>
        <v/>
      </c>
      <c r="S49" s="15" t="str">
        <f t="shared" ref="S49" si="28">IF(AND(U49&gt;=1,U49&lt;=99999),"3","")</f>
        <v/>
      </c>
      <c r="T49" s="16"/>
      <c r="U49" s="16"/>
      <c r="V49" s="26"/>
      <c r="W49" s="18" t="str">
        <f t="shared" si="19"/>
        <v/>
      </c>
      <c r="X49" s="16" t="str">
        <f t="shared" si="20"/>
        <v/>
      </c>
      <c r="Y49" s="27"/>
      <c r="Z49" s="6"/>
    </row>
    <row r="50" spans="2:26" x14ac:dyDescent="0.35">
      <c r="B50" s="4"/>
      <c r="C50" s="5"/>
      <c r="D50" s="28"/>
      <c r="E50" s="28"/>
      <c r="F50" s="29"/>
      <c r="G50" s="41">
        <f>COUNTA(G44:G49)</f>
        <v>0</v>
      </c>
      <c r="H50" s="41">
        <f t="shared" ref="H50:U50" si="29">SUM(H44:H49)</f>
        <v>0</v>
      </c>
      <c r="I50" s="41">
        <f t="shared" si="29"/>
        <v>0</v>
      </c>
      <c r="J50" s="41">
        <f t="shared" si="29"/>
        <v>0</v>
      </c>
      <c r="K50" s="41">
        <f t="shared" si="29"/>
        <v>0</v>
      </c>
      <c r="L50" s="41">
        <f t="shared" si="29"/>
        <v>0</v>
      </c>
      <c r="M50" s="41">
        <f t="shared" si="29"/>
        <v>0</v>
      </c>
      <c r="N50" s="41">
        <f t="shared" si="29"/>
        <v>0</v>
      </c>
      <c r="O50" s="41">
        <f t="shared" si="29"/>
        <v>0</v>
      </c>
      <c r="P50" s="41">
        <f t="shared" si="29"/>
        <v>0</v>
      </c>
      <c r="Q50" s="51">
        <f t="shared" si="29"/>
        <v>0</v>
      </c>
      <c r="R50" s="41">
        <f t="shared" si="29"/>
        <v>0</v>
      </c>
      <c r="S50" s="41">
        <f t="shared" si="29"/>
        <v>0</v>
      </c>
      <c r="T50" s="45">
        <f t="shared" si="29"/>
        <v>0</v>
      </c>
      <c r="U50" s="45">
        <f t="shared" si="29"/>
        <v>0</v>
      </c>
      <c r="V50" s="28"/>
      <c r="W50" s="28"/>
      <c r="X50" s="28"/>
      <c r="Y50" s="34">
        <f>COUNTIF(Y44:Y49,"*oui*")</f>
        <v>0</v>
      </c>
      <c r="Z50" s="6"/>
    </row>
    <row r="51" spans="2:26" x14ac:dyDescent="0.35">
      <c r="B51" s="4"/>
      <c r="C51" s="5"/>
      <c r="D51" s="12"/>
      <c r="E51" s="12"/>
      <c r="F51" s="13"/>
      <c r="G51" s="12"/>
      <c r="H51" s="14"/>
      <c r="I51" s="14"/>
      <c r="J51" s="14"/>
      <c r="K51" s="15"/>
      <c r="L51" s="15"/>
      <c r="M51" s="15"/>
      <c r="N51" s="14"/>
      <c r="O51" s="14"/>
      <c r="P51" s="14"/>
      <c r="Q51" s="15"/>
      <c r="R51" s="15"/>
      <c r="S51" s="15"/>
      <c r="T51" s="16"/>
      <c r="U51" s="18"/>
      <c r="V51" s="26"/>
      <c r="W51" s="52"/>
      <c r="X51" s="18" t="str">
        <f t="shared" ref="X51:X55" si="30">IF(W51="Signé 100%",U51,IF(W51="Reporté","RIEN",IF(W51="Abandon","0",IF(ISBLANK(U51),"","")) ))</f>
        <v/>
      </c>
      <c r="Y51" s="27"/>
      <c r="Z51" s="6"/>
    </row>
    <row r="52" spans="2:26" x14ac:dyDescent="0.35">
      <c r="B52" s="4"/>
      <c r="C52" s="5"/>
      <c r="D52" s="12"/>
      <c r="E52" s="12"/>
      <c r="F52" s="13"/>
      <c r="G52" s="12"/>
      <c r="H52" s="14"/>
      <c r="I52" s="14"/>
      <c r="J52" s="14"/>
      <c r="K52" s="15"/>
      <c r="L52" s="15"/>
      <c r="M52" s="15"/>
      <c r="N52" s="14"/>
      <c r="O52" s="14"/>
      <c r="P52" s="14"/>
      <c r="Q52" s="15"/>
      <c r="R52" s="15"/>
      <c r="S52" s="15"/>
      <c r="T52" s="16"/>
      <c r="U52" s="18"/>
      <c r="V52" s="26"/>
      <c r="W52" s="52"/>
      <c r="X52" s="18" t="str">
        <f t="shared" si="30"/>
        <v/>
      </c>
      <c r="Y52" s="27"/>
      <c r="Z52" s="6"/>
    </row>
    <row r="53" spans="2:26" x14ac:dyDescent="0.35">
      <c r="B53" s="4"/>
      <c r="C53" s="5"/>
      <c r="D53" s="12"/>
      <c r="E53" s="12"/>
      <c r="F53" s="13"/>
      <c r="G53" s="12"/>
      <c r="H53" s="14"/>
      <c r="I53" s="14"/>
      <c r="J53" s="14"/>
      <c r="K53" s="15"/>
      <c r="L53" s="15"/>
      <c r="M53" s="15"/>
      <c r="N53" s="14"/>
      <c r="O53" s="14"/>
      <c r="P53" s="14"/>
      <c r="Q53" s="15"/>
      <c r="R53" s="15"/>
      <c r="S53" s="15"/>
      <c r="T53" s="16"/>
      <c r="U53" s="18"/>
      <c r="V53" s="26"/>
      <c r="W53" s="52"/>
      <c r="X53" s="18" t="str">
        <f>IF(W53="Signé 100%",U53,IF(W53="Reporté","RIEN",IF(W53="Abandon","0",IF(ISBLANK(U53),"","")) ))</f>
        <v/>
      </c>
      <c r="Y53" s="27"/>
      <c r="Z53" s="6"/>
    </row>
    <row r="54" spans="2:26" x14ac:dyDescent="0.35">
      <c r="B54" s="4"/>
      <c r="C54" s="5"/>
      <c r="D54" s="12"/>
      <c r="E54" s="12"/>
      <c r="F54" s="13"/>
      <c r="G54" s="12"/>
      <c r="H54" s="14" t="str">
        <f>IF(AND(U54&gt;=1,U54&lt;=99999),"3",IF(AND(U54&gt;=300000),"3",""))</f>
        <v/>
      </c>
      <c r="I54" s="14" t="str">
        <f t="shared" ref="I54:I55" si="31">IF(AND(U54&gt;=100000,U54&lt;=299999),"3","")</f>
        <v/>
      </c>
      <c r="J54" s="14" t="str">
        <f>IF(AND(U54&gt;=100000,U54&lt;=299999),"3","")</f>
        <v/>
      </c>
      <c r="K54" s="15"/>
      <c r="L54" s="15" t="str">
        <f t="shared" ref="L54:L55" si="32">IF(U54&gt;=300000,"3","")</f>
        <v/>
      </c>
      <c r="M54" s="15" t="str">
        <f t="shared" ref="M54:M55" si="33">IF(U54&gt;=300000,"3","")</f>
        <v/>
      </c>
      <c r="N54" s="14"/>
      <c r="O54" s="14"/>
      <c r="P54" s="14"/>
      <c r="Q54" s="15" t="str">
        <f t="shared" si="26"/>
        <v/>
      </c>
      <c r="R54" s="15" t="str">
        <f t="shared" ref="R54:R55" si="34">IF(AND(U54&gt;=1,U54&lt;=99999),"3","")</f>
        <v/>
      </c>
      <c r="S54" s="15" t="str">
        <f t="shared" ref="S54:S55" si="35">IF(AND(U54&gt;=1,U54&lt;=99999),"3","")</f>
        <v/>
      </c>
      <c r="T54" s="16"/>
      <c r="U54" s="18"/>
      <c r="V54" s="26"/>
      <c r="W54" s="52"/>
      <c r="X54" s="18" t="str">
        <f t="shared" si="30"/>
        <v/>
      </c>
      <c r="Y54" s="27"/>
      <c r="Z54" s="6"/>
    </row>
    <row r="55" spans="2:26" x14ac:dyDescent="0.35">
      <c r="B55" s="4"/>
      <c r="C55" s="5"/>
      <c r="D55" s="12"/>
      <c r="E55" s="12"/>
      <c r="F55" s="13"/>
      <c r="G55" s="12"/>
      <c r="H55" s="14" t="str">
        <f t="shared" ref="H55" si="36">IF(AND(U55&gt;=1,U55&lt;=99999),"3",IF(AND(U55&gt;=300000),"3",""))</f>
        <v/>
      </c>
      <c r="I55" s="14" t="str">
        <f t="shared" si="31"/>
        <v/>
      </c>
      <c r="J55" s="14" t="str">
        <f t="shared" ref="J55" si="37">IF(AND(U55&gt;=100000,U55&lt;=299999),"3","")</f>
        <v/>
      </c>
      <c r="K55" s="15"/>
      <c r="L55" s="15" t="str">
        <f t="shared" si="32"/>
        <v/>
      </c>
      <c r="M55" s="15" t="str">
        <f t="shared" si="33"/>
        <v/>
      </c>
      <c r="N55" s="14"/>
      <c r="O55" s="14"/>
      <c r="P55" s="14"/>
      <c r="Q55" s="15" t="str">
        <f t="shared" si="26"/>
        <v/>
      </c>
      <c r="R55" s="15" t="str">
        <f t="shared" si="34"/>
        <v/>
      </c>
      <c r="S55" s="15" t="str">
        <f t="shared" si="35"/>
        <v/>
      </c>
      <c r="T55" s="16"/>
      <c r="U55" s="18"/>
      <c r="V55" s="26"/>
      <c r="W55" s="52"/>
      <c r="X55" s="18" t="str">
        <f t="shared" si="30"/>
        <v/>
      </c>
      <c r="Y55" s="27"/>
      <c r="Z55" s="6"/>
    </row>
    <row r="56" spans="2:26" x14ac:dyDescent="0.35">
      <c r="B56" s="4"/>
      <c r="C56" s="5"/>
      <c r="D56" s="28"/>
      <c r="E56" s="28"/>
      <c r="F56" s="29"/>
      <c r="G56" s="41">
        <f>COUNTA(G51:G55)</f>
        <v>0</v>
      </c>
      <c r="H56" s="68">
        <f>SUM(H51:H55)</f>
        <v>0</v>
      </c>
      <c r="I56" s="68">
        <f>SUM(I51:I55)</f>
        <v>0</v>
      </c>
      <c r="J56" s="68">
        <f>SUM(J51:J55)</f>
        <v>0</v>
      </c>
      <c r="K56" s="41">
        <f>SUM(K51:K55)</f>
        <v>0</v>
      </c>
      <c r="L56" s="41">
        <f>SUM(L51:M55)</f>
        <v>0</v>
      </c>
      <c r="M56" s="41">
        <f t="shared" ref="M56:U56" si="38">SUM(M51:M55)</f>
        <v>0</v>
      </c>
      <c r="N56" s="68">
        <f>SUM(N51:N55)</f>
        <v>0</v>
      </c>
      <c r="O56" s="68">
        <f t="shared" ref="O56:P56" si="39">SUM(O51:O55)</f>
        <v>0</v>
      </c>
      <c r="P56" s="68">
        <f t="shared" si="39"/>
        <v>0</v>
      </c>
      <c r="Q56" s="41">
        <f t="shared" si="38"/>
        <v>0</v>
      </c>
      <c r="R56" s="41">
        <f t="shared" si="38"/>
        <v>0</v>
      </c>
      <c r="S56" s="41">
        <f t="shared" si="38"/>
        <v>0</v>
      </c>
      <c r="T56" s="21">
        <f t="shared" si="38"/>
        <v>0</v>
      </c>
      <c r="U56" s="21">
        <f t="shared" si="38"/>
        <v>0</v>
      </c>
      <c r="V56" s="28"/>
      <c r="W56" s="28"/>
      <c r="X56" s="21">
        <f>SUM(X51:X55)</f>
        <v>0</v>
      </c>
      <c r="Y56" s="34">
        <f>COUNTIF(Y51:Y55,"*oui*")</f>
        <v>0</v>
      </c>
      <c r="Z56" s="6"/>
    </row>
    <row r="57" spans="2:26" x14ac:dyDescent="0.35">
      <c r="B57" s="4"/>
      <c r="C57" s="5"/>
      <c r="D57" s="31"/>
      <c r="E57" s="31"/>
      <c r="F57" s="32"/>
      <c r="G57" s="55">
        <f>SUM(G50+G56)</f>
        <v>0</v>
      </c>
      <c r="H57" s="109">
        <f>SUM(H56+H50)</f>
        <v>0</v>
      </c>
      <c r="I57" s="110"/>
      <c r="J57" s="55">
        <f>SUM(J56+J50)</f>
        <v>0</v>
      </c>
      <c r="K57" s="55">
        <f>SUM(K56+K50)</f>
        <v>0</v>
      </c>
      <c r="L57" s="109">
        <f>SUM(L56+L50)</f>
        <v>0</v>
      </c>
      <c r="M57" s="110"/>
      <c r="N57" s="33">
        <f>SUM(N56+N50)</f>
        <v>0</v>
      </c>
      <c r="O57" s="33">
        <f>SUM(O56+O50)</f>
        <v>0</v>
      </c>
      <c r="P57" s="109">
        <f>SUM(P56+P50)</f>
        <v>0</v>
      </c>
      <c r="Q57" s="110"/>
      <c r="R57" s="55">
        <f>SUM(R56+R50)</f>
        <v>0</v>
      </c>
      <c r="S57" s="55">
        <f>SUM(S56+S50)</f>
        <v>0</v>
      </c>
      <c r="T57" s="24">
        <f>SUM(T56+T50+T37)</f>
        <v>0</v>
      </c>
      <c r="U57" s="24">
        <f>SUM(U56+U50+U37)</f>
        <v>0</v>
      </c>
      <c r="V57" s="31"/>
      <c r="W57" s="31"/>
      <c r="X57" s="69" t="e">
        <f>(X56/U56)</f>
        <v>#DIV/0!</v>
      </c>
      <c r="Y57" s="34">
        <f>SUM(Y56+Y50)</f>
        <v>0</v>
      </c>
      <c r="Z57" s="6"/>
    </row>
    <row r="58" spans="2:26" x14ac:dyDescent="0.35">
      <c r="B58" s="4"/>
      <c r="C58" s="5"/>
      <c r="D58" s="89" t="s">
        <v>36</v>
      </c>
      <c r="E58" s="90"/>
      <c r="F58" s="91"/>
      <c r="G58" s="56" t="s">
        <v>37</v>
      </c>
      <c r="H58" s="107">
        <f>SUM(H29+K29+N29+Q29)</f>
        <v>0</v>
      </c>
      <c r="I58" s="108"/>
      <c r="J58" s="93" t="s">
        <v>38</v>
      </c>
      <c r="K58" s="95"/>
      <c r="L58" s="107">
        <f>SUM(H37+K37+N37+Q37)</f>
        <v>0</v>
      </c>
      <c r="M58" s="108"/>
      <c r="N58" s="46"/>
      <c r="O58" s="93" t="s">
        <v>39</v>
      </c>
      <c r="P58" s="94"/>
      <c r="Q58" s="94"/>
      <c r="R58" s="94"/>
      <c r="S58" s="95"/>
      <c r="T58" s="56" t="s">
        <v>37</v>
      </c>
      <c r="U58" s="35">
        <f>SUM(H50+K50+N50+Q50)</f>
        <v>0</v>
      </c>
      <c r="V58" s="36" t="s">
        <v>38</v>
      </c>
      <c r="W58" s="35">
        <f>SUM(H56+K56+N56+Q56)</f>
        <v>0</v>
      </c>
      <c r="X58" s="64" t="e">
        <f>(X57/X37)</f>
        <v>#DIV/0!</v>
      </c>
      <c r="Y58" s="5"/>
      <c r="Z58" s="6"/>
    </row>
    <row r="59" spans="2:26" x14ac:dyDescent="0.35">
      <c r="B59" s="4"/>
      <c r="C59" s="5"/>
      <c r="D59" s="82" t="s">
        <v>40</v>
      </c>
      <c r="E59" s="83"/>
      <c r="F59" s="84"/>
      <c r="G59" s="36" t="s">
        <v>37</v>
      </c>
      <c r="H59" s="85">
        <f>SUM(I29+L29+O29+R29)</f>
        <v>0</v>
      </c>
      <c r="I59" s="86"/>
      <c r="J59" s="87" t="s">
        <v>38</v>
      </c>
      <c r="K59" s="88"/>
      <c r="L59" s="85">
        <f>SUM(I37+L37+O37+R37)</f>
        <v>0</v>
      </c>
      <c r="M59" s="86"/>
      <c r="N59" s="47"/>
      <c r="O59" s="89" t="s">
        <v>41</v>
      </c>
      <c r="P59" s="90"/>
      <c r="Q59" s="90"/>
      <c r="R59" s="90"/>
      <c r="S59" s="91"/>
      <c r="T59" s="70" t="s">
        <v>37</v>
      </c>
      <c r="U59" s="35">
        <f>SUM(J50+M50+P50+S50)</f>
        <v>0</v>
      </c>
      <c r="V59" s="36" t="s">
        <v>38</v>
      </c>
      <c r="W59" s="35">
        <f>SUM(I56+L56+O56+R56)</f>
        <v>0</v>
      </c>
      <c r="X59" s="5"/>
      <c r="Y59" s="5"/>
      <c r="Z59" s="6"/>
    </row>
    <row r="60" spans="2:26" x14ac:dyDescent="0.35">
      <c r="B60" s="4"/>
      <c r="C60" s="5"/>
      <c r="D60" s="87" t="s">
        <v>42</v>
      </c>
      <c r="E60" s="92"/>
      <c r="F60" s="88"/>
      <c r="G60" s="36" t="s">
        <v>37</v>
      </c>
      <c r="H60" s="85">
        <f>SUM(J29+M29+P29+S29)</f>
        <v>0</v>
      </c>
      <c r="I60" s="86"/>
      <c r="J60" s="87" t="s">
        <v>38</v>
      </c>
      <c r="K60" s="88"/>
      <c r="L60" s="85">
        <f>SUM(J37+M37+P37+S37)</f>
        <v>0</v>
      </c>
      <c r="M60" s="86"/>
      <c r="N60" s="47"/>
      <c r="O60" s="93" t="s">
        <v>43</v>
      </c>
      <c r="P60" s="94"/>
      <c r="Q60" s="94"/>
      <c r="R60" s="94"/>
      <c r="S60" s="95"/>
      <c r="T60" s="70" t="s">
        <v>37</v>
      </c>
      <c r="U60" s="35">
        <f>SUM(J50+M50+P50+S50)</f>
        <v>0</v>
      </c>
      <c r="V60" s="36" t="s">
        <v>38</v>
      </c>
      <c r="W60" s="35">
        <f>SUM(J56+M56+P56+S56)</f>
        <v>0</v>
      </c>
      <c r="X60" s="5"/>
      <c r="Y60" s="5"/>
      <c r="Z60" s="6"/>
    </row>
    <row r="61" spans="2:26" x14ac:dyDescent="0.35">
      <c r="B61" s="4"/>
      <c r="C61" s="5"/>
      <c r="D61" s="96" t="s">
        <v>44</v>
      </c>
      <c r="E61" s="97"/>
      <c r="F61" s="98"/>
      <c r="G61" s="37" t="s">
        <v>37</v>
      </c>
      <c r="H61" s="99">
        <f>SUM(H58:I60)</f>
        <v>0</v>
      </c>
      <c r="I61" s="100"/>
      <c r="J61" s="101" t="s">
        <v>38</v>
      </c>
      <c r="K61" s="102"/>
      <c r="L61" s="99">
        <f>SUM(L58:M60)</f>
        <v>0</v>
      </c>
      <c r="M61" s="100"/>
      <c r="N61" s="47"/>
      <c r="O61" s="96" t="s">
        <v>44</v>
      </c>
      <c r="P61" s="97"/>
      <c r="Q61" s="97"/>
      <c r="R61" s="97"/>
      <c r="S61" s="98"/>
      <c r="T61" s="37" t="s">
        <v>37</v>
      </c>
      <c r="U61" s="38">
        <f>SUM(U58:U60)</f>
        <v>0</v>
      </c>
      <c r="V61" s="39" t="s">
        <v>38</v>
      </c>
      <c r="W61" s="38">
        <f>SUM(W58:W60)</f>
        <v>0</v>
      </c>
      <c r="X61" s="5"/>
      <c r="Y61" s="5"/>
      <c r="Z61" s="6"/>
    </row>
    <row r="62" spans="2:26" x14ac:dyDescent="0.35">
      <c r="B62" s="40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1"/>
    </row>
  </sheetData>
  <mergeCells count="65">
    <mergeCell ref="C62:Z62"/>
    <mergeCell ref="D59:F59"/>
    <mergeCell ref="H59:I59"/>
    <mergeCell ref="J59:K59"/>
    <mergeCell ref="L59:M59"/>
    <mergeCell ref="O59:S59"/>
    <mergeCell ref="D60:F60"/>
    <mergeCell ref="H60:I60"/>
    <mergeCell ref="J60:K60"/>
    <mergeCell ref="L60:M60"/>
    <mergeCell ref="O60:S60"/>
    <mergeCell ref="D61:F61"/>
    <mergeCell ref="H61:I61"/>
    <mergeCell ref="J61:K61"/>
    <mergeCell ref="L61:M61"/>
    <mergeCell ref="O61:S61"/>
    <mergeCell ref="N42:N43"/>
    <mergeCell ref="O42:P42"/>
    <mergeCell ref="D58:F58"/>
    <mergeCell ref="H58:I58"/>
    <mergeCell ref="J58:K58"/>
    <mergeCell ref="L58:M58"/>
    <mergeCell ref="O58:S58"/>
    <mergeCell ref="Q42:Q43"/>
    <mergeCell ref="R42:S42"/>
    <mergeCell ref="H57:I57"/>
    <mergeCell ref="L57:M57"/>
    <mergeCell ref="P57:Q57"/>
    <mergeCell ref="D39:Y39"/>
    <mergeCell ref="D40:G42"/>
    <mergeCell ref="H40:S40"/>
    <mergeCell ref="T40:T43"/>
    <mergeCell ref="U40:U43"/>
    <mergeCell ref="V40:V43"/>
    <mergeCell ref="W40:W43"/>
    <mergeCell ref="X40:X43"/>
    <mergeCell ref="Y40:Y43"/>
    <mergeCell ref="H41:J41"/>
    <mergeCell ref="K41:M41"/>
    <mergeCell ref="N41:P41"/>
    <mergeCell ref="H42:H43"/>
    <mergeCell ref="I42:J42"/>
    <mergeCell ref="K42:K43"/>
    <mergeCell ref="L42:M42"/>
    <mergeCell ref="N7:N8"/>
    <mergeCell ref="O7:P7"/>
    <mergeCell ref="Q7:Q8"/>
    <mergeCell ref="R7:S7"/>
    <mergeCell ref="C8:C28"/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H7:H8"/>
    <mergeCell ref="I7:J7"/>
    <mergeCell ref="K7:K8"/>
    <mergeCell ref="L7:M7"/>
  </mergeCells>
  <conditionalFormatting sqref="G37:H38 J37:J38">
    <cfRule type="containsText" priority="504" operator="containsText" text="x">
      <formula>NOT(ISERROR(SEARCH("x",G37)))</formula>
    </cfRule>
  </conditionalFormatting>
  <conditionalFormatting sqref="G57:H57 J57 G56">
    <cfRule type="containsText" priority="503" operator="containsText" text="x">
      <formula>NOT(ISERROR(SEARCH("x",G56)))</formula>
    </cfRule>
  </conditionalFormatting>
  <conditionalFormatting sqref="X57:X58">
    <cfRule type="cellIs" dxfId="4208" priority="497" operator="greaterThan">
      <formula>25000</formula>
    </cfRule>
    <cfRule type="cellIs" dxfId="4207" priority="498" operator="equal">
      <formula>10000</formula>
    </cfRule>
    <cfRule type="cellIs" dxfId="4206" priority="499" operator="lessThan">
      <formula>10000</formula>
    </cfRule>
    <cfRule type="cellIs" dxfId="4205" priority="500" operator="greaterThan">
      <formula>10000</formula>
    </cfRule>
    <cfRule type="cellIs" dxfId="4204" priority="501" operator="lessThan">
      <formula>25000</formula>
    </cfRule>
    <cfRule type="cellIs" dxfId="4203" priority="502" operator="greaterThan">
      <formula>25000</formula>
    </cfRule>
  </conditionalFormatting>
  <conditionalFormatting sqref="G29:H29 J29">
    <cfRule type="containsText" priority="496" operator="containsText" text="x">
      <formula>NOT(ISERROR(SEARCH("x",G29)))</formula>
    </cfRule>
  </conditionalFormatting>
  <conditionalFormatting sqref="G50:H50 J50">
    <cfRule type="containsText" priority="495" operator="containsText" text="x">
      <formula>NOT(ISERROR(SEARCH("x",G50)))</formula>
    </cfRule>
  </conditionalFormatting>
  <conditionalFormatting sqref="X50:Y50">
    <cfRule type="cellIs" dxfId="4202" priority="493" operator="equal">
      <formula>10000</formula>
    </cfRule>
    <cfRule type="cellIs" dxfId="4201" priority="494" operator="greaterThan">
      <formula>10000</formula>
    </cfRule>
  </conditionalFormatting>
  <conditionalFormatting sqref="X37">
    <cfRule type="cellIs" dxfId="4200" priority="487" operator="equal">
      <formula>10000</formula>
    </cfRule>
    <cfRule type="cellIs" dxfId="4199" priority="488" operator="lessThan">
      <formula>10000</formula>
    </cfRule>
    <cfRule type="cellIs" dxfId="4198" priority="489" operator="greaterThan">
      <formula>10000</formula>
    </cfRule>
    <cfRule type="cellIs" dxfId="4197" priority="490" operator="lessThan">
      <formula>25000</formula>
    </cfRule>
    <cfRule type="cellIs" dxfId="4196" priority="491" operator="greaterThan">
      <formula>25000</formula>
    </cfRule>
    <cfRule type="cellIs" dxfId="4195" priority="492" operator="greaterThan">
      <formula>25000</formula>
    </cfRule>
  </conditionalFormatting>
  <conditionalFormatting sqref="N56:P56">
    <cfRule type="cellIs" dxfId="4194" priority="486" operator="equal">
      <formula>1</formula>
    </cfRule>
  </conditionalFormatting>
  <conditionalFormatting sqref="N56:P56">
    <cfRule type="cellIs" dxfId="4193" priority="485" operator="equal">
      <formula>1</formula>
    </cfRule>
  </conditionalFormatting>
  <conditionalFormatting sqref="H56:J56">
    <cfRule type="cellIs" dxfId="4192" priority="484" operator="equal">
      <formula>1</formula>
    </cfRule>
  </conditionalFormatting>
  <conditionalFormatting sqref="H56:J56">
    <cfRule type="cellIs" dxfId="4191" priority="483" operator="equal">
      <formula>1</formula>
    </cfRule>
  </conditionalFormatting>
  <conditionalFormatting sqref="X50:Y50">
    <cfRule type="containsBlanks" dxfId="4190" priority="481">
      <formula>LEN(TRIM(X50))=0</formula>
    </cfRule>
    <cfRule type="containsText" dxfId="4189" priority="482" operator="containsText" text="En cours">
      <formula>NOT(ISERROR(SEARCH("En cours",X50)))</formula>
    </cfRule>
  </conditionalFormatting>
  <conditionalFormatting sqref="X56">
    <cfRule type="containsBlanks" dxfId="4188" priority="479">
      <formula>LEN(TRIM(X56))=0</formula>
    </cfRule>
    <cfRule type="containsText" dxfId="4187" priority="480" operator="containsText" text="En cours">
      <formula>NOT(ISERROR(SEARCH("En cours",X56)))</formula>
    </cfRule>
  </conditionalFormatting>
  <conditionalFormatting sqref="Y57 Y9:Y28 D29:Y29 D37:Y43 Y30:Y36 D56:Y56 D50:Y50">
    <cfRule type="containsText" dxfId="4186" priority="477" operator="containsText" text="2 match">
      <formula>NOT(ISERROR(SEARCH("2 match",D9)))</formula>
    </cfRule>
    <cfRule type="containsText" dxfId="4185" priority="478" operator="containsText" text="1 facultative">
      <formula>NOT(ISERROR(SEARCH("1 facultative",D9)))</formula>
    </cfRule>
  </conditionalFormatting>
  <conditionalFormatting sqref="X56">
    <cfRule type="cellIs" dxfId="4184" priority="473" operator="equal">
      <formula>10000</formula>
    </cfRule>
    <cfRule type="cellIs" dxfId="4183" priority="474" operator="lessThan">
      <formula>10000</formula>
    </cfRule>
    <cfRule type="cellIs" dxfId="4182" priority="475" operator="greaterThan">
      <formula>10000</formula>
    </cfRule>
    <cfRule type="cellIs" dxfId="4181" priority="476" operator="lessThan">
      <formula>25000</formula>
    </cfRule>
  </conditionalFormatting>
  <conditionalFormatting sqref="X57">
    <cfRule type="cellIs" dxfId="4180" priority="470" operator="equal">
      <formula>0.5</formula>
    </cfRule>
    <cfRule type="cellIs" priority="471" operator="between">
      <formula>30</formula>
      <formula>50</formula>
    </cfRule>
    <cfRule type="cellIs" dxfId="4179" priority="472" operator="greaterThan">
      <formula>0.5</formula>
    </cfRule>
  </conditionalFormatting>
  <conditionalFormatting sqref="K18:K23">
    <cfRule type="cellIs" dxfId="4178" priority="325" operator="equal">
      <formula>1</formula>
    </cfRule>
  </conditionalFormatting>
  <conditionalFormatting sqref="N30:P30">
    <cfRule type="cellIs" dxfId="4177" priority="467" operator="equal">
      <formula>1</formula>
    </cfRule>
  </conditionalFormatting>
  <conditionalFormatting sqref="N30:P30">
    <cfRule type="cellIs" dxfId="4176" priority="466" operator="equal">
      <formula>1</formula>
    </cfRule>
  </conditionalFormatting>
  <conditionalFormatting sqref="N31:P36">
    <cfRule type="cellIs" dxfId="4175" priority="469" operator="equal">
      <formula>1</formula>
    </cfRule>
  </conditionalFormatting>
  <conditionalFormatting sqref="N31:P36">
    <cfRule type="cellIs" dxfId="4174" priority="468" operator="equal">
      <formula>1</formula>
    </cfRule>
  </conditionalFormatting>
  <conditionalFormatting sqref="N30:P36">
    <cfRule type="containsText" dxfId="4173" priority="465" operator="containsText" text="3">
      <formula>NOT(ISERROR(SEARCH("3",N30)))</formula>
    </cfRule>
  </conditionalFormatting>
  <conditionalFormatting sqref="N30:P36 T30:V36 D30:E36 G30:G36">
    <cfRule type="containsText" dxfId="4172" priority="463" operator="containsText" text="2 match">
      <formula>NOT(ISERROR(SEARCH("2 match",D30)))</formula>
    </cfRule>
    <cfRule type="containsText" dxfId="4171" priority="464" operator="containsText" text="1 facultative">
      <formula>NOT(ISERROR(SEARCH("1 facultative",D30)))</formula>
    </cfRule>
  </conditionalFormatting>
  <conditionalFormatting sqref="N30:P36">
    <cfRule type="cellIs" dxfId="4170" priority="460" operator="equal">
      <formula>1</formula>
    </cfRule>
  </conditionalFormatting>
  <conditionalFormatting sqref="N30:P30">
    <cfRule type="cellIs" dxfId="4169" priority="458" operator="equal">
      <formula>1</formula>
    </cfRule>
  </conditionalFormatting>
  <conditionalFormatting sqref="N30:P30">
    <cfRule type="cellIs" dxfId="4168" priority="457" operator="equal">
      <formula>1</formula>
    </cfRule>
  </conditionalFormatting>
  <conditionalFormatting sqref="N31:P36">
    <cfRule type="cellIs" dxfId="4167" priority="462" operator="equal">
      <formula>1</formula>
    </cfRule>
  </conditionalFormatting>
  <conditionalFormatting sqref="N31:P36">
    <cfRule type="cellIs" dxfId="4166" priority="461" operator="equal">
      <formula>1</formula>
    </cfRule>
  </conditionalFormatting>
  <conditionalFormatting sqref="N30:P36">
    <cfRule type="cellIs" dxfId="4165" priority="459" operator="equal">
      <formula>1</formula>
    </cfRule>
  </conditionalFormatting>
  <conditionalFormatting sqref="N30:P36">
    <cfRule type="containsText" dxfId="4164" priority="456" operator="containsText" text="3">
      <formula>NOT(ISERROR(SEARCH("3",N30)))</formula>
    </cfRule>
  </conditionalFormatting>
  <conditionalFormatting sqref="K31:K36">
    <cfRule type="cellIs" dxfId="4163" priority="455" operator="equal">
      <formula>1</formula>
    </cfRule>
  </conditionalFormatting>
  <conditionalFormatting sqref="K31:K36">
    <cfRule type="cellIs" dxfId="4162" priority="454" operator="equal">
      <formula>1</formula>
    </cfRule>
  </conditionalFormatting>
  <conditionalFormatting sqref="K30">
    <cfRule type="cellIs" dxfId="4161" priority="453" operator="equal">
      <formula>1</formula>
    </cfRule>
  </conditionalFormatting>
  <conditionalFormatting sqref="K30">
    <cfRule type="cellIs" dxfId="4160" priority="452" operator="equal">
      <formula>1</formula>
    </cfRule>
  </conditionalFormatting>
  <conditionalFormatting sqref="K30:K36">
    <cfRule type="containsText" dxfId="4159" priority="451" operator="containsText" text="3">
      <formula>NOT(ISERROR(SEARCH("3",K30)))</formula>
    </cfRule>
  </conditionalFormatting>
  <conditionalFormatting sqref="K30:K36">
    <cfRule type="containsText" dxfId="4158" priority="449" operator="containsText" text="2 match">
      <formula>NOT(ISERROR(SEARCH("2 match",K30)))</formula>
    </cfRule>
    <cfRule type="containsText" dxfId="4157" priority="450" operator="containsText" text="1 facultative">
      <formula>NOT(ISERROR(SEARCH("1 facultative",K30)))</formula>
    </cfRule>
  </conditionalFormatting>
  <conditionalFormatting sqref="K31:K36">
    <cfRule type="cellIs" dxfId="4156" priority="448" operator="equal">
      <formula>1</formula>
    </cfRule>
  </conditionalFormatting>
  <conditionalFormatting sqref="K31:K36">
    <cfRule type="cellIs" dxfId="4155" priority="447" operator="equal">
      <formula>1</formula>
    </cfRule>
  </conditionalFormatting>
  <conditionalFormatting sqref="K30:K36">
    <cfRule type="cellIs" dxfId="4154" priority="446" operator="equal">
      <formula>1</formula>
    </cfRule>
  </conditionalFormatting>
  <conditionalFormatting sqref="K30:K36">
    <cfRule type="cellIs" dxfId="4153" priority="445" operator="equal">
      <formula>1</formula>
    </cfRule>
  </conditionalFormatting>
  <conditionalFormatting sqref="K30">
    <cfRule type="cellIs" dxfId="4152" priority="444" operator="equal">
      <formula>1</formula>
    </cfRule>
  </conditionalFormatting>
  <conditionalFormatting sqref="K30">
    <cfRule type="cellIs" dxfId="4151" priority="443" operator="equal">
      <formula>1</formula>
    </cfRule>
  </conditionalFormatting>
  <conditionalFormatting sqref="K30:K36">
    <cfRule type="containsText" dxfId="4150" priority="442" operator="containsText" text="3">
      <formula>NOT(ISERROR(SEARCH("3",K30)))</formula>
    </cfRule>
  </conditionalFormatting>
  <conditionalFormatting sqref="Y44:Y49">
    <cfRule type="containsText" dxfId="4149" priority="440" operator="containsText" text="non">
      <formula>NOT(ISERROR(SEARCH("non",Y44)))</formula>
    </cfRule>
    <cfRule type="containsText" dxfId="4148" priority="441" operator="containsText" text="oui">
      <formula>NOT(ISERROR(SEARCH("oui",Y44)))</formula>
    </cfRule>
  </conditionalFormatting>
  <conditionalFormatting sqref="X44:X49">
    <cfRule type="containsBlanks" dxfId="4147" priority="438">
      <formula>LEN(TRIM(X44))=0</formula>
    </cfRule>
    <cfRule type="containsText" dxfId="4146" priority="439" operator="containsText" text="En cours">
      <formula>NOT(ISERROR(SEARCH("En cours",X44)))</formula>
    </cfRule>
  </conditionalFormatting>
  <conditionalFormatting sqref="W44:W49">
    <cfRule type="containsBlanks" dxfId="4145" priority="436">
      <formula>LEN(TRIM(W44))=0</formula>
    </cfRule>
    <cfRule type="containsText" dxfId="4144" priority="437" operator="containsText" text="En cours">
      <formula>NOT(ISERROR(SEARCH("En cours",W44)))</formula>
    </cfRule>
  </conditionalFormatting>
  <conditionalFormatting sqref="N44:P44">
    <cfRule type="cellIs" dxfId="4143" priority="433" operator="equal">
      <formula>1</formula>
    </cfRule>
  </conditionalFormatting>
  <conditionalFormatting sqref="N44:P44">
    <cfRule type="cellIs" dxfId="4142" priority="432" operator="equal">
      <formula>1</formula>
    </cfRule>
  </conditionalFormatting>
  <conditionalFormatting sqref="N45:P49">
    <cfRule type="cellIs" dxfId="4141" priority="435" operator="equal">
      <formula>1</formula>
    </cfRule>
  </conditionalFormatting>
  <conditionalFormatting sqref="N45:P49">
    <cfRule type="cellIs" dxfId="4140" priority="434" operator="equal">
      <formula>1</formula>
    </cfRule>
  </conditionalFormatting>
  <conditionalFormatting sqref="N44:P49">
    <cfRule type="containsText" dxfId="4139" priority="431" operator="containsText" text="3">
      <formula>NOT(ISERROR(SEARCH("3",N44)))</formula>
    </cfRule>
  </conditionalFormatting>
  <conditionalFormatting sqref="D44:E49 N44:P49 T44:Y49 G44:G49">
    <cfRule type="containsText" dxfId="4138" priority="429" operator="containsText" text="2 match">
      <formula>NOT(ISERROR(SEARCH("2 match",D44)))</formula>
    </cfRule>
    <cfRule type="containsText" dxfId="4137" priority="430" operator="containsText" text="1 facultative">
      <formula>NOT(ISERROR(SEARCH("1 facultative",D44)))</formula>
    </cfRule>
  </conditionalFormatting>
  <conditionalFormatting sqref="N44:P44">
    <cfRule type="cellIs" dxfId="4136" priority="426" operator="equal">
      <formula>1</formula>
    </cfRule>
  </conditionalFormatting>
  <conditionalFormatting sqref="N44:P44">
    <cfRule type="cellIs" dxfId="4135" priority="425" operator="equal">
      <formula>1</formula>
    </cfRule>
  </conditionalFormatting>
  <conditionalFormatting sqref="N45:P49">
    <cfRule type="cellIs" dxfId="4134" priority="428" operator="equal">
      <formula>1</formula>
    </cfRule>
  </conditionalFormatting>
  <conditionalFormatting sqref="N45:P49">
    <cfRule type="cellIs" dxfId="4133" priority="427" operator="equal">
      <formula>1</formula>
    </cfRule>
  </conditionalFormatting>
  <conditionalFormatting sqref="N44:P49">
    <cfRule type="containsText" dxfId="4132" priority="424" operator="containsText" text="3">
      <formula>NOT(ISERROR(SEARCH("3",N44)))</formula>
    </cfRule>
  </conditionalFormatting>
  <conditionalFormatting sqref="N44:P49">
    <cfRule type="cellIs" dxfId="4131" priority="421" operator="equal">
      <formula>1</formula>
    </cfRule>
  </conditionalFormatting>
  <conditionalFormatting sqref="N44:P44">
    <cfRule type="cellIs" dxfId="4130" priority="419" operator="equal">
      <formula>1</formula>
    </cfRule>
  </conditionalFormatting>
  <conditionalFormatting sqref="N44:P44">
    <cfRule type="cellIs" dxfId="4129" priority="418" operator="equal">
      <formula>1</formula>
    </cfRule>
  </conditionalFormatting>
  <conditionalFormatting sqref="N45:P49">
    <cfRule type="cellIs" dxfId="4128" priority="423" operator="equal">
      <formula>1</formula>
    </cfRule>
  </conditionalFormatting>
  <conditionalFormatting sqref="N45:P49">
    <cfRule type="cellIs" dxfId="4127" priority="422" operator="equal">
      <formula>1</formula>
    </cfRule>
  </conditionalFormatting>
  <conditionalFormatting sqref="N44:P49">
    <cfRule type="cellIs" dxfId="4126" priority="420" operator="equal">
      <formula>1</formula>
    </cfRule>
  </conditionalFormatting>
  <conditionalFormatting sqref="N44:P49">
    <cfRule type="containsText" dxfId="4125" priority="417" operator="containsText" text="3">
      <formula>NOT(ISERROR(SEARCH("3",N44)))</formula>
    </cfRule>
  </conditionalFormatting>
  <conditionalFormatting sqref="Y51:Y55">
    <cfRule type="containsText" dxfId="4124" priority="415" operator="containsText" text="non">
      <formula>NOT(ISERROR(SEARCH("non",Y51)))</formula>
    </cfRule>
    <cfRule type="containsText" dxfId="4123" priority="416" operator="containsText" text="oui">
      <formula>NOT(ISERROR(SEARCH("oui",Y51)))</formula>
    </cfRule>
  </conditionalFormatting>
  <conditionalFormatting sqref="W51:W55">
    <cfRule type="containsText" dxfId="4122" priority="411" operator="containsText" text="Reporté">
      <formula>NOT(ISERROR(SEARCH("Reporté",W51)))</formula>
    </cfRule>
    <cfRule type="containsText" dxfId="4121" priority="412" operator="containsText" text="Abandon">
      <formula>NOT(ISERROR(SEARCH("Abandon",W51)))</formula>
    </cfRule>
    <cfRule type="containsBlanks" dxfId="4120" priority="413">
      <formula>LEN(TRIM(W51))=0</formula>
    </cfRule>
    <cfRule type="containsText" dxfId="4119" priority="414" operator="containsText" text="En cours">
      <formula>NOT(ISERROR(SEARCH("En cours",W51)))</formula>
    </cfRule>
  </conditionalFormatting>
  <conditionalFormatting sqref="I51:J55">
    <cfRule type="cellIs" dxfId="4118" priority="410" operator="equal">
      <formula>1</formula>
    </cfRule>
  </conditionalFormatting>
  <conditionalFormatting sqref="N51:P55">
    <cfRule type="cellIs" dxfId="4117" priority="409" operator="equal">
      <formula>1</formula>
    </cfRule>
  </conditionalFormatting>
  <conditionalFormatting sqref="N51:P55 I51:J55">
    <cfRule type="cellIs" dxfId="4116" priority="408" operator="equal">
      <formula>1</formula>
    </cfRule>
  </conditionalFormatting>
  <conditionalFormatting sqref="H51:J55">
    <cfRule type="cellIs" dxfId="4115" priority="407" operator="equal">
      <formula>1</formula>
    </cfRule>
  </conditionalFormatting>
  <conditionalFormatting sqref="H51:J55">
    <cfRule type="cellIs" dxfId="4114" priority="406" operator="equal">
      <formula>1</formula>
    </cfRule>
  </conditionalFormatting>
  <conditionalFormatting sqref="N51:P55 H51:J55">
    <cfRule type="containsText" dxfId="4113" priority="405" operator="containsText" text="3">
      <formula>NOT(ISERROR(SEARCH("3",H51)))</formula>
    </cfRule>
  </conditionalFormatting>
  <conditionalFormatting sqref="N51:P55 D51:E55 Y51:Y55 T51:W55 G51:J55">
    <cfRule type="containsText" dxfId="4112" priority="403" operator="containsText" text="2 match">
      <formula>NOT(ISERROR(SEARCH("2 match",D51)))</formula>
    </cfRule>
    <cfRule type="containsText" dxfId="4111" priority="404" operator="containsText" text="1 facultative">
      <formula>NOT(ISERROR(SEARCH("1 facultative",D51)))</formula>
    </cfRule>
  </conditionalFormatting>
  <conditionalFormatting sqref="I51:J55">
    <cfRule type="cellIs" dxfId="4110" priority="402" operator="equal">
      <formula>1</formula>
    </cfRule>
  </conditionalFormatting>
  <conditionalFormatting sqref="I51:J55">
    <cfRule type="cellIs" dxfId="4109" priority="401" operator="equal">
      <formula>1</formula>
    </cfRule>
  </conditionalFormatting>
  <conditionalFormatting sqref="H51:J55">
    <cfRule type="cellIs" dxfId="4108" priority="400" operator="equal">
      <formula>1</formula>
    </cfRule>
  </conditionalFormatting>
  <conditionalFormatting sqref="H51:J55">
    <cfRule type="cellIs" dxfId="4107" priority="399" operator="equal">
      <formula>1</formula>
    </cfRule>
  </conditionalFormatting>
  <conditionalFormatting sqref="H51:J55">
    <cfRule type="containsText" dxfId="4106" priority="398" operator="containsText" text="3">
      <formula>NOT(ISERROR(SEARCH("3",H51)))</formula>
    </cfRule>
  </conditionalFormatting>
  <conditionalFormatting sqref="I51:J55">
    <cfRule type="cellIs" dxfId="4105" priority="397" operator="equal">
      <formula>1</formula>
    </cfRule>
  </conditionalFormatting>
  <conditionalFormatting sqref="I51:J55">
    <cfRule type="cellIs" dxfId="4104" priority="396" operator="equal">
      <formula>1</formula>
    </cfRule>
  </conditionalFormatting>
  <conditionalFormatting sqref="H51:J55">
    <cfRule type="cellIs" dxfId="4103" priority="395" operator="equal">
      <formula>1</formula>
    </cfRule>
  </conditionalFormatting>
  <conditionalFormatting sqref="H51:J55">
    <cfRule type="cellIs" dxfId="4102" priority="394" operator="equal">
      <formula>1</formula>
    </cfRule>
  </conditionalFormatting>
  <conditionalFormatting sqref="H51:J55">
    <cfRule type="containsText" dxfId="4101" priority="393" operator="containsText" text="3">
      <formula>NOT(ISERROR(SEARCH("3",H51)))</formula>
    </cfRule>
  </conditionalFormatting>
  <conditionalFormatting sqref="I51:J55">
    <cfRule type="cellIs" dxfId="4100" priority="392" operator="equal">
      <formula>1</formula>
    </cfRule>
  </conditionalFormatting>
  <conditionalFormatting sqref="I51:J55">
    <cfRule type="cellIs" dxfId="4099" priority="391" operator="equal">
      <formula>1</formula>
    </cfRule>
  </conditionalFormatting>
  <conditionalFormatting sqref="H51:J55">
    <cfRule type="cellIs" dxfId="4098" priority="390" operator="equal">
      <formula>1</formula>
    </cfRule>
  </conditionalFormatting>
  <conditionalFormatting sqref="H51:J55">
    <cfRule type="cellIs" dxfId="4097" priority="389" operator="equal">
      <formula>1</formula>
    </cfRule>
  </conditionalFormatting>
  <conditionalFormatting sqref="H51:J55">
    <cfRule type="containsText" dxfId="4096" priority="388" operator="containsText" text="3">
      <formula>NOT(ISERROR(SEARCH("3",H51)))</formula>
    </cfRule>
  </conditionalFormatting>
  <conditionalFormatting sqref="I51:J55">
    <cfRule type="cellIs" dxfId="4095" priority="387" operator="equal">
      <formula>1</formula>
    </cfRule>
  </conditionalFormatting>
  <conditionalFormatting sqref="I51:J55">
    <cfRule type="cellIs" dxfId="4094" priority="386" operator="equal">
      <formula>1</formula>
    </cfRule>
  </conditionalFormatting>
  <conditionalFormatting sqref="H51:J55">
    <cfRule type="cellIs" dxfId="4093" priority="385" operator="equal">
      <formula>1</formula>
    </cfRule>
  </conditionalFormatting>
  <conditionalFormatting sqref="H51:J55">
    <cfRule type="cellIs" dxfId="4092" priority="384" operator="equal">
      <formula>1</formula>
    </cfRule>
  </conditionalFormatting>
  <conditionalFormatting sqref="H51:J55">
    <cfRule type="containsText" dxfId="4091" priority="383" operator="containsText" text="3">
      <formula>NOT(ISERROR(SEARCH("3",H51)))</formula>
    </cfRule>
  </conditionalFormatting>
  <conditionalFormatting sqref="I51:J55">
    <cfRule type="cellIs" dxfId="4090" priority="382" operator="equal">
      <formula>1</formula>
    </cfRule>
  </conditionalFormatting>
  <conditionalFormatting sqref="I51:J55">
    <cfRule type="cellIs" dxfId="4089" priority="381" operator="equal">
      <formula>1</formula>
    </cfRule>
  </conditionalFormatting>
  <conditionalFormatting sqref="H51:J55">
    <cfRule type="cellIs" dxfId="4088" priority="380" operator="equal">
      <formula>1</formula>
    </cfRule>
  </conditionalFormatting>
  <conditionalFormatting sqref="H51:J55">
    <cfRule type="cellIs" dxfId="4087" priority="379" operator="equal">
      <formula>1</formula>
    </cfRule>
  </conditionalFormatting>
  <conditionalFormatting sqref="H51:J55">
    <cfRule type="containsText" dxfId="4086" priority="378" operator="containsText" text="3">
      <formula>NOT(ISERROR(SEARCH("3",H51)))</formula>
    </cfRule>
  </conditionalFormatting>
  <conditionalFormatting sqref="I51:J55">
    <cfRule type="cellIs" dxfId="4085" priority="377" operator="equal">
      <formula>1</formula>
    </cfRule>
  </conditionalFormatting>
  <conditionalFormatting sqref="I51:J55">
    <cfRule type="cellIs" dxfId="4084" priority="376" operator="equal">
      <formula>1</formula>
    </cfRule>
  </conditionalFormatting>
  <conditionalFormatting sqref="H51:J55">
    <cfRule type="cellIs" dxfId="4083" priority="375" operator="equal">
      <formula>1</formula>
    </cfRule>
  </conditionalFormatting>
  <conditionalFormatting sqref="H51:J55">
    <cfRule type="cellIs" dxfId="4082" priority="374" operator="equal">
      <formula>1</formula>
    </cfRule>
  </conditionalFormatting>
  <conditionalFormatting sqref="H51:J55">
    <cfRule type="containsText" dxfId="4081" priority="373" operator="containsText" text="3">
      <formula>NOT(ISERROR(SEARCH("3",H51)))</formula>
    </cfRule>
  </conditionalFormatting>
  <conditionalFormatting sqref="I51:J55">
    <cfRule type="cellIs" dxfId="4080" priority="372" operator="equal">
      <formula>1</formula>
    </cfRule>
  </conditionalFormatting>
  <conditionalFormatting sqref="I51:J55">
    <cfRule type="cellIs" dxfId="4079" priority="371" operator="equal">
      <formula>1</formula>
    </cfRule>
  </conditionalFormatting>
  <conditionalFormatting sqref="H51:J55">
    <cfRule type="cellIs" dxfId="4078" priority="370" operator="equal">
      <formula>1</formula>
    </cfRule>
  </conditionalFormatting>
  <conditionalFormatting sqref="H51:J55">
    <cfRule type="cellIs" dxfId="4077" priority="369" operator="equal">
      <formula>1</formula>
    </cfRule>
  </conditionalFormatting>
  <conditionalFormatting sqref="H51:J55">
    <cfRule type="containsText" dxfId="4076" priority="368" operator="containsText" text="3">
      <formula>NOT(ISERROR(SEARCH("3",H51)))</formula>
    </cfRule>
  </conditionalFormatting>
  <conditionalFormatting sqref="I51:J55">
    <cfRule type="cellIs" dxfId="4075" priority="367" operator="equal">
      <formula>1</formula>
    </cfRule>
  </conditionalFormatting>
  <conditionalFormatting sqref="I51:J55">
    <cfRule type="cellIs" dxfId="4074" priority="366" operator="equal">
      <formula>1</formula>
    </cfRule>
  </conditionalFormatting>
  <conditionalFormatting sqref="H51:J55">
    <cfRule type="cellIs" dxfId="4073" priority="365" operator="equal">
      <formula>1</formula>
    </cfRule>
  </conditionalFormatting>
  <conditionalFormatting sqref="H51:J55">
    <cfRule type="cellIs" dxfId="4072" priority="364" operator="equal">
      <formula>1</formula>
    </cfRule>
  </conditionalFormatting>
  <conditionalFormatting sqref="H51:J55">
    <cfRule type="containsText" dxfId="4071" priority="363" operator="containsText" text="3">
      <formula>NOT(ISERROR(SEARCH("3",H51)))</formula>
    </cfRule>
  </conditionalFormatting>
  <conditionalFormatting sqref="I51:J55">
    <cfRule type="cellIs" dxfId="4070" priority="362" operator="equal">
      <formula>1</formula>
    </cfRule>
  </conditionalFormatting>
  <conditionalFormatting sqref="I51:J55">
    <cfRule type="cellIs" dxfId="4069" priority="361" operator="equal">
      <formula>1</formula>
    </cfRule>
  </conditionalFormatting>
  <conditionalFormatting sqref="H51:J55">
    <cfRule type="cellIs" dxfId="4068" priority="360" operator="equal">
      <formula>1</formula>
    </cfRule>
  </conditionalFormatting>
  <conditionalFormatting sqref="H51:J55">
    <cfRule type="cellIs" dxfId="4067" priority="359" operator="equal">
      <formula>1</formula>
    </cfRule>
  </conditionalFormatting>
  <conditionalFormatting sqref="H51:J55">
    <cfRule type="containsText" dxfId="4066" priority="358" operator="containsText" text="3">
      <formula>NOT(ISERROR(SEARCH("3",H51)))</formula>
    </cfRule>
  </conditionalFormatting>
  <conditionalFormatting sqref="N51:P55">
    <cfRule type="cellIs" dxfId="4065" priority="357" operator="equal">
      <formula>1</formula>
    </cfRule>
  </conditionalFormatting>
  <conditionalFormatting sqref="N51:P55">
    <cfRule type="cellIs" dxfId="4064" priority="356" operator="equal">
      <formula>1</formula>
    </cfRule>
  </conditionalFormatting>
  <conditionalFormatting sqref="N51:P55">
    <cfRule type="containsText" dxfId="4063" priority="355" operator="containsText" text="3">
      <formula>NOT(ISERROR(SEARCH("3",N51)))</formula>
    </cfRule>
  </conditionalFormatting>
  <conditionalFormatting sqref="N51:P55">
    <cfRule type="cellIs" dxfId="4062" priority="354" operator="equal">
      <formula>1</formula>
    </cfRule>
  </conditionalFormatting>
  <conditionalFormatting sqref="N51:P55">
    <cfRule type="cellIs" dxfId="4061" priority="353" operator="equal">
      <formula>1</formula>
    </cfRule>
  </conditionalFormatting>
  <conditionalFormatting sqref="N51:P55">
    <cfRule type="containsText" dxfId="4060" priority="352" operator="containsText" text="3">
      <formula>NOT(ISERROR(SEARCH("3",N51)))</formula>
    </cfRule>
  </conditionalFormatting>
  <conditionalFormatting sqref="N51:P55">
    <cfRule type="cellIs" dxfId="4059" priority="349" operator="equal">
      <formula>1</formula>
    </cfRule>
  </conditionalFormatting>
  <conditionalFormatting sqref="N51:P55">
    <cfRule type="cellIs" dxfId="4058" priority="351" operator="equal">
      <formula>1</formula>
    </cfRule>
  </conditionalFormatting>
  <conditionalFormatting sqref="N51:P55">
    <cfRule type="cellIs" dxfId="4057" priority="350" operator="equal">
      <formula>1</formula>
    </cfRule>
  </conditionalFormatting>
  <conditionalFormatting sqref="N51:P55">
    <cfRule type="cellIs" dxfId="4056" priority="348" operator="equal">
      <formula>1</formula>
    </cfRule>
  </conditionalFormatting>
  <conditionalFormatting sqref="N51:P55">
    <cfRule type="containsText" dxfId="4055" priority="347" operator="containsText" text="3">
      <formula>NOT(ISERROR(SEARCH("3",N51)))</formula>
    </cfRule>
  </conditionalFormatting>
  <conditionalFormatting sqref="K44:K49">
    <cfRule type="containsText" dxfId="4054" priority="282" operator="containsText" text="2 match">
      <formula>NOT(ISERROR(SEARCH("2 match",K44)))</formula>
    </cfRule>
    <cfRule type="containsText" dxfId="4053" priority="283" operator="containsText" text="1 facultative">
      <formula>NOT(ISERROR(SEARCH("1 facultative",K44)))</formula>
    </cfRule>
  </conditionalFormatting>
  <conditionalFormatting sqref="R30:S36">
    <cfRule type="cellIs" dxfId="4052" priority="346" operator="equal">
      <formula>1</formula>
    </cfRule>
  </conditionalFormatting>
  <conditionalFormatting sqref="R30:S36">
    <cfRule type="cellIs" dxfId="4051" priority="345" operator="equal">
      <formula>1</formula>
    </cfRule>
  </conditionalFormatting>
  <conditionalFormatting sqref="R30:S36">
    <cfRule type="cellIs" dxfId="4050" priority="344" operator="equal">
      <formula>1</formula>
    </cfRule>
  </conditionalFormatting>
  <conditionalFormatting sqref="R30:S36">
    <cfRule type="containsText" dxfId="4049" priority="343" operator="containsText" text="3">
      <formula>NOT(ISERROR(SEARCH("3",R30)))</formula>
    </cfRule>
  </conditionalFormatting>
  <conditionalFormatting sqref="R30:S36">
    <cfRule type="containsText" dxfId="4048" priority="341" operator="containsText" text="2 match">
      <formula>NOT(ISERROR(SEARCH("2 match",R30)))</formula>
    </cfRule>
    <cfRule type="containsText" dxfId="4047" priority="342" operator="containsText" text="1 facultative">
      <formula>NOT(ISERROR(SEARCH("1 facultative",R30)))</formula>
    </cfRule>
  </conditionalFormatting>
  <conditionalFormatting sqref="G9:G16 E24:E28 G24:G28">
    <cfRule type="cellIs" dxfId="4046" priority="340" operator="lessThan">
      <formula>1</formula>
    </cfRule>
  </conditionalFormatting>
  <conditionalFormatting sqref="N9:P9">
    <cfRule type="cellIs" dxfId="4045" priority="339" operator="equal">
      <formula>1</formula>
    </cfRule>
  </conditionalFormatting>
  <conditionalFormatting sqref="N9:P17 N24:P28">
    <cfRule type="cellIs" dxfId="4044" priority="334" operator="equal">
      <formula>1</formula>
    </cfRule>
  </conditionalFormatting>
  <conditionalFormatting sqref="K24:K28">
    <cfRule type="cellIs" dxfId="4043" priority="338" operator="equal">
      <formula>1</formula>
    </cfRule>
  </conditionalFormatting>
  <conditionalFormatting sqref="N24:P28">
    <cfRule type="cellIs" dxfId="4042" priority="337" operator="equal">
      <formula>1</formula>
    </cfRule>
  </conditionalFormatting>
  <conditionalFormatting sqref="K24:K28 N24:P28">
    <cfRule type="cellIs" dxfId="4041" priority="336" operator="equal">
      <formula>1</formula>
    </cfRule>
  </conditionalFormatting>
  <conditionalFormatting sqref="K9:K17 K24:K28">
    <cfRule type="cellIs" dxfId="4040" priority="335" operator="equal">
      <formula>1</formula>
    </cfRule>
  </conditionalFormatting>
  <conditionalFormatting sqref="N10:P17 K9:K17 K24:K28 N24:P28">
    <cfRule type="cellIs" dxfId="4039" priority="333" operator="equal">
      <formula>1</formula>
    </cfRule>
  </conditionalFormatting>
  <conditionalFormatting sqref="K9:K17 N24:P28 K24:K28 N9:P17">
    <cfRule type="containsText" dxfId="4038" priority="328" operator="containsText" text="3">
      <formula>NOT(ISERROR(SEARCH("3",K9)))</formula>
    </cfRule>
  </conditionalFormatting>
  <conditionalFormatting sqref="K9:K17 N24:P28 K24:K28 N9:P17">
    <cfRule type="containsText" dxfId="4037" priority="326" operator="containsText" text="2 match">
      <formula>NOT(ISERROR(SEARCH("2 match",K9)))</formula>
    </cfRule>
    <cfRule type="containsText" dxfId="4036" priority="327" operator="containsText" text="1 facultative">
      <formula>NOT(ISERROR(SEARCH("1 facultative",K9)))</formula>
    </cfRule>
  </conditionalFormatting>
  <conditionalFormatting sqref="I9:J28">
    <cfRule type="cellIs" dxfId="4035" priority="165" operator="equal">
      <formula>1</formula>
    </cfRule>
  </conditionalFormatting>
  <conditionalFormatting sqref="I9:J28">
    <cfRule type="cellIs" dxfId="4034" priority="164" operator="equal">
      <formula>1</formula>
    </cfRule>
  </conditionalFormatting>
  <conditionalFormatting sqref="I9:J28">
    <cfRule type="cellIs" dxfId="4033" priority="160" operator="equal">
      <formula>1</formula>
    </cfRule>
  </conditionalFormatting>
  <conditionalFormatting sqref="I9:J28">
    <cfRule type="cellIs" dxfId="4032" priority="159" operator="equal">
      <formula>1</formula>
    </cfRule>
  </conditionalFormatting>
  <conditionalFormatting sqref="L44:M49">
    <cfRule type="cellIs" dxfId="4031" priority="276" operator="equal">
      <formula>1</formula>
    </cfRule>
  </conditionalFormatting>
  <conditionalFormatting sqref="L44:M49">
    <cfRule type="cellIs" dxfId="4030" priority="275" operator="equal">
      <formula>1</formula>
    </cfRule>
  </conditionalFormatting>
  <conditionalFormatting sqref="K18:K23">
    <cfRule type="cellIs" dxfId="4029" priority="324" operator="equal">
      <formula>1</formula>
    </cfRule>
  </conditionalFormatting>
  <conditionalFormatting sqref="N18:P23">
    <cfRule type="cellIs" dxfId="4028" priority="323" operator="equal">
      <formula>1</formula>
    </cfRule>
  </conditionalFormatting>
  <conditionalFormatting sqref="N18:P23">
    <cfRule type="cellIs" dxfId="4027" priority="322" operator="equal">
      <formula>1</formula>
    </cfRule>
  </conditionalFormatting>
  <conditionalFormatting sqref="K18:K23">
    <cfRule type="containsText" dxfId="4026" priority="321" operator="containsText" text="3">
      <formula>NOT(ISERROR(SEARCH("3",K18)))</formula>
    </cfRule>
  </conditionalFormatting>
  <conditionalFormatting sqref="Q9:Q28">
    <cfRule type="cellIs" dxfId="4025" priority="114" operator="equal">
      <formula>1</formula>
    </cfRule>
  </conditionalFormatting>
  <conditionalFormatting sqref="K44:K49">
    <cfRule type="cellIs" dxfId="4024" priority="286" operator="equal">
      <formula>1</formula>
    </cfRule>
  </conditionalFormatting>
  <conditionalFormatting sqref="K44:K49">
    <cfRule type="cellIs" dxfId="4023" priority="285" operator="equal">
      <formula>1</formula>
    </cfRule>
  </conditionalFormatting>
  <conditionalFormatting sqref="K44:K49">
    <cfRule type="containsText" dxfId="4022" priority="284" operator="containsText" text="3">
      <formula>NOT(ISERROR(SEARCH("3",K44)))</formula>
    </cfRule>
  </conditionalFormatting>
  <conditionalFormatting sqref="N17:P17">
    <cfRule type="cellIs" dxfId="4021" priority="330" operator="equal">
      <formula>1</formula>
    </cfRule>
  </conditionalFormatting>
  <conditionalFormatting sqref="N17:P17">
    <cfRule type="cellIs" dxfId="4020" priority="329" operator="equal">
      <formula>1</formula>
    </cfRule>
  </conditionalFormatting>
  <conditionalFormatting sqref="L31:M36">
    <cfRule type="cellIs" dxfId="4019" priority="318" operator="equal">
      <formula>1</formula>
    </cfRule>
  </conditionalFormatting>
  <conditionalFormatting sqref="K17">
    <cfRule type="cellIs" dxfId="4018" priority="332" operator="equal">
      <formula>1</formula>
    </cfRule>
  </conditionalFormatting>
  <conditionalFormatting sqref="K17">
    <cfRule type="cellIs" dxfId="4017" priority="331" operator="equal">
      <formula>1</formula>
    </cfRule>
  </conditionalFormatting>
  <conditionalFormatting sqref="L31:M36">
    <cfRule type="cellIs" dxfId="4016" priority="317" operator="equal">
      <formula>1</formula>
    </cfRule>
  </conditionalFormatting>
  <conditionalFormatting sqref="K9:K28 N9:P28">
    <cfRule type="containsText" dxfId="4015" priority="320" operator="containsText" text="Néant">
      <formula>NOT(ISERROR(SEARCH("Néant",K9)))</formula>
    </cfRule>
  </conditionalFormatting>
  <conditionalFormatting sqref="K9:K28">
    <cfRule type="containsText" dxfId="4014" priority="319" operator="containsText" text="Néant">
      <formula>NOT(ISERROR(SEARCH("Néant",K9)))</formula>
    </cfRule>
  </conditionalFormatting>
  <conditionalFormatting sqref="L51:M55">
    <cfRule type="containsText" dxfId="4013" priority="1" operator="containsText" text="3">
      <formula>NOT(ISERROR(SEARCH("3",L51)))</formula>
    </cfRule>
  </conditionalFormatting>
  <conditionalFormatting sqref="L51:M55">
    <cfRule type="cellIs" dxfId="4012" priority="16" operator="equal">
      <formula>1</formula>
    </cfRule>
  </conditionalFormatting>
  <conditionalFormatting sqref="L51:M55">
    <cfRule type="cellIs" dxfId="4011" priority="15" operator="equal">
      <formula>1</formula>
    </cfRule>
  </conditionalFormatting>
  <conditionalFormatting sqref="L51:M55">
    <cfRule type="cellIs" dxfId="4010" priority="7" operator="equal">
      <formula>1</formula>
    </cfRule>
  </conditionalFormatting>
  <conditionalFormatting sqref="L51:M55">
    <cfRule type="cellIs" dxfId="4009" priority="6" operator="equal">
      <formula>1</formula>
    </cfRule>
  </conditionalFormatting>
  <conditionalFormatting sqref="L30:M36">
    <cfRule type="cellIs" dxfId="4008" priority="316" operator="equal">
      <formula>1</formula>
    </cfRule>
  </conditionalFormatting>
  <conditionalFormatting sqref="L30:M36">
    <cfRule type="cellIs" dxfId="4007" priority="315" operator="equal">
      <formula>1</formula>
    </cfRule>
  </conditionalFormatting>
  <conditionalFormatting sqref="L30:M36">
    <cfRule type="cellIs" dxfId="4006" priority="314" operator="equal">
      <formula>1</formula>
    </cfRule>
  </conditionalFormatting>
  <conditionalFormatting sqref="L30:M36">
    <cfRule type="cellIs" dxfId="4005" priority="313" operator="equal">
      <formula>1</formula>
    </cfRule>
  </conditionalFormatting>
  <conditionalFormatting sqref="L30:M36">
    <cfRule type="containsText" dxfId="4004" priority="312" operator="containsText" text="3">
      <formula>NOT(ISERROR(SEARCH("3",L30)))</formula>
    </cfRule>
  </conditionalFormatting>
  <conditionalFormatting sqref="L30:M36">
    <cfRule type="containsText" dxfId="4003" priority="310" operator="containsText" text="2 match">
      <formula>NOT(ISERROR(SEARCH("2 match",L30)))</formula>
    </cfRule>
    <cfRule type="containsText" dxfId="4002" priority="311" operator="containsText" text="1 facultative">
      <formula>NOT(ISERROR(SEARCH("1 facultative",L30)))</formula>
    </cfRule>
  </conditionalFormatting>
  <conditionalFormatting sqref="L31:M36">
    <cfRule type="cellIs" dxfId="4001" priority="309" operator="equal">
      <formula>1</formula>
    </cfRule>
  </conditionalFormatting>
  <conditionalFormatting sqref="L31:M36">
    <cfRule type="cellIs" dxfId="4000" priority="308" operator="equal">
      <formula>1</formula>
    </cfRule>
  </conditionalFormatting>
  <conditionalFormatting sqref="L30:M36">
    <cfRule type="cellIs" dxfId="3999" priority="307" operator="equal">
      <formula>1</formula>
    </cfRule>
  </conditionalFormatting>
  <conditionalFormatting sqref="L30:M36">
    <cfRule type="cellIs" dxfId="3998" priority="306" operator="equal">
      <formula>1</formula>
    </cfRule>
  </conditionalFormatting>
  <conditionalFormatting sqref="L30:M36">
    <cfRule type="cellIs" dxfId="3997" priority="305" operator="equal">
      <formula>1</formula>
    </cfRule>
  </conditionalFormatting>
  <conditionalFormatting sqref="L30:M36">
    <cfRule type="cellIs" dxfId="3996" priority="304" operator="equal">
      <formula>1</formula>
    </cfRule>
  </conditionalFormatting>
  <conditionalFormatting sqref="L30:M36">
    <cfRule type="containsText" dxfId="3995" priority="303" operator="containsText" text="3">
      <formula>NOT(ISERROR(SEARCH("3",L30)))</formula>
    </cfRule>
  </conditionalFormatting>
  <conditionalFormatting sqref="L9:M28">
    <cfRule type="cellIs" dxfId="3994" priority="53" operator="equal">
      <formula>1</formula>
    </cfRule>
  </conditionalFormatting>
  <conditionalFormatting sqref="L9:M28">
    <cfRule type="cellIs" dxfId="3993" priority="52" operator="equal">
      <formula>1</formula>
    </cfRule>
  </conditionalFormatting>
  <conditionalFormatting sqref="L9:M28">
    <cfRule type="cellIs" dxfId="3992" priority="51" operator="equal">
      <formula>1</formula>
    </cfRule>
  </conditionalFormatting>
  <conditionalFormatting sqref="L9:M28">
    <cfRule type="cellIs" dxfId="3991" priority="50" operator="equal">
      <formula>1</formula>
    </cfRule>
  </conditionalFormatting>
  <conditionalFormatting sqref="L9:M28">
    <cfRule type="cellIs" dxfId="3990" priority="44" operator="equal">
      <formula>1</formula>
    </cfRule>
  </conditionalFormatting>
  <conditionalFormatting sqref="L9:M28">
    <cfRule type="cellIs" dxfId="3989" priority="43" operator="equal">
      <formula>1</formula>
    </cfRule>
  </conditionalFormatting>
  <conditionalFormatting sqref="L22:M27">
    <cfRule type="cellIs" dxfId="3988" priority="302" operator="equal">
      <formula>1</formula>
    </cfRule>
  </conditionalFormatting>
  <conditionalFormatting sqref="L22:M27">
    <cfRule type="cellIs" dxfId="3987" priority="301" operator="equal">
      <formula>1</formula>
    </cfRule>
  </conditionalFormatting>
  <conditionalFormatting sqref="L9:M28">
    <cfRule type="cellIs" dxfId="3986" priority="300" operator="equal">
      <formula>1</formula>
    </cfRule>
  </conditionalFormatting>
  <conditionalFormatting sqref="L9:M28">
    <cfRule type="cellIs" dxfId="3985" priority="299" operator="equal">
      <formula>1</formula>
    </cfRule>
  </conditionalFormatting>
  <conditionalFormatting sqref="L9:M28">
    <cfRule type="cellIs" dxfId="3984" priority="298" operator="equal">
      <formula>1</formula>
    </cfRule>
  </conditionalFormatting>
  <conditionalFormatting sqref="L9:M28">
    <cfRule type="cellIs" dxfId="3983" priority="297" operator="equal">
      <formula>1</formula>
    </cfRule>
  </conditionalFormatting>
  <conditionalFormatting sqref="L9:M28">
    <cfRule type="containsText" dxfId="3982" priority="296" operator="containsText" text="3">
      <formula>NOT(ISERROR(SEARCH("3",L9)))</formula>
    </cfRule>
  </conditionalFormatting>
  <conditionalFormatting sqref="L9:M28">
    <cfRule type="containsText" dxfId="3981" priority="294" operator="containsText" text="2 match">
      <formula>NOT(ISERROR(SEARCH("2 match",L9)))</formula>
    </cfRule>
    <cfRule type="containsText" dxfId="3980" priority="295" operator="containsText" text="1 facultative">
      <formula>NOT(ISERROR(SEARCH("1 facultative",L9)))</formula>
    </cfRule>
  </conditionalFormatting>
  <conditionalFormatting sqref="L22:M27">
    <cfRule type="cellIs" dxfId="3979" priority="293" operator="equal">
      <formula>1</formula>
    </cfRule>
  </conditionalFormatting>
  <conditionalFormatting sqref="L22:M27">
    <cfRule type="cellIs" dxfId="3978" priority="292" operator="equal">
      <formula>1</formula>
    </cfRule>
  </conditionalFormatting>
  <conditionalFormatting sqref="L9:M28">
    <cfRule type="cellIs" dxfId="3977" priority="291" operator="equal">
      <formula>1</formula>
    </cfRule>
  </conditionalFormatting>
  <conditionalFormatting sqref="L9:M28">
    <cfRule type="cellIs" dxfId="3976" priority="290" operator="equal">
      <formula>1</formula>
    </cfRule>
  </conditionalFormatting>
  <conditionalFormatting sqref="L9:M28">
    <cfRule type="cellIs" dxfId="3975" priority="289" operator="equal">
      <formula>1</formula>
    </cfRule>
  </conditionalFormatting>
  <conditionalFormatting sqref="L9:M28">
    <cfRule type="cellIs" dxfId="3974" priority="288" operator="equal">
      <formula>1</formula>
    </cfRule>
  </conditionalFormatting>
  <conditionalFormatting sqref="L9:M28">
    <cfRule type="containsText" dxfId="3973" priority="287" operator="containsText" text="3">
      <formula>NOT(ISERROR(SEARCH("3",L9)))</formula>
    </cfRule>
  </conditionalFormatting>
  <conditionalFormatting sqref="K44:K49">
    <cfRule type="cellIs" dxfId="3972" priority="281" operator="equal">
      <formula>1</formula>
    </cfRule>
  </conditionalFormatting>
  <conditionalFormatting sqref="K44:K49">
    <cfRule type="cellIs" dxfId="3971" priority="280" operator="equal">
      <formula>1</formula>
    </cfRule>
  </conditionalFormatting>
  <conditionalFormatting sqref="K44:K49">
    <cfRule type="cellIs" dxfId="3970" priority="279" operator="equal">
      <formula>1</formula>
    </cfRule>
  </conditionalFormatting>
  <conditionalFormatting sqref="K44:K49">
    <cfRule type="cellIs" dxfId="3969" priority="278" operator="equal">
      <formula>1</formula>
    </cfRule>
  </conditionalFormatting>
  <conditionalFormatting sqref="K44:K49">
    <cfRule type="containsText" dxfId="3968" priority="277" operator="containsText" text="3">
      <formula>NOT(ISERROR(SEARCH("3",K44)))</formula>
    </cfRule>
  </conditionalFormatting>
  <conditionalFormatting sqref="L44:M49">
    <cfRule type="cellIs" dxfId="3967" priority="274" operator="equal">
      <formula>1</formula>
    </cfRule>
  </conditionalFormatting>
  <conditionalFormatting sqref="L44:M49">
    <cfRule type="cellIs" dxfId="3966" priority="273" operator="equal">
      <formula>1</formula>
    </cfRule>
  </conditionalFormatting>
  <conditionalFormatting sqref="L44:M49">
    <cfRule type="cellIs" dxfId="3965" priority="272" operator="equal">
      <formula>1</formula>
    </cfRule>
  </conditionalFormatting>
  <conditionalFormatting sqref="L44:M49">
    <cfRule type="cellIs" dxfId="3964" priority="271" operator="equal">
      <formula>1</formula>
    </cfRule>
  </conditionalFormatting>
  <conditionalFormatting sqref="L44:M49">
    <cfRule type="containsText" dxfId="3963" priority="270" operator="containsText" text="3">
      <formula>NOT(ISERROR(SEARCH("3",L44)))</formula>
    </cfRule>
  </conditionalFormatting>
  <conditionalFormatting sqref="L44:M49">
    <cfRule type="containsText" dxfId="3962" priority="268" operator="containsText" text="2 match">
      <formula>NOT(ISERROR(SEARCH("2 match",L44)))</formula>
    </cfRule>
    <cfRule type="containsText" dxfId="3961" priority="269" operator="containsText" text="1 facultative">
      <formula>NOT(ISERROR(SEARCH("1 facultative",L44)))</formula>
    </cfRule>
  </conditionalFormatting>
  <conditionalFormatting sqref="L44:M49">
    <cfRule type="cellIs" dxfId="3960" priority="267" operator="equal">
      <formula>1</formula>
    </cfRule>
  </conditionalFormatting>
  <conditionalFormatting sqref="L44:M49">
    <cfRule type="cellIs" dxfId="3959" priority="266" operator="equal">
      <formula>1</formula>
    </cfRule>
  </conditionalFormatting>
  <conditionalFormatting sqref="L44:M49">
    <cfRule type="cellIs" dxfId="3958" priority="265" operator="equal">
      <formula>1</formula>
    </cfRule>
  </conditionalFormatting>
  <conditionalFormatting sqref="L44:M49">
    <cfRule type="cellIs" dxfId="3957" priority="264" operator="equal">
      <formula>1</formula>
    </cfRule>
  </conditionalFormatting>
  <conditionalFormatting sqref="L44:M49">
    <cfRule type="cellIs" dxfId="3956" priority="263" operator="equal">
      <formula>1</formula>
    </cfRule>
  </conditionalFormatting>
  <conditionalFormatting sqref="L44:M49">
    <cfRule type="cellIs" dxfId="3955" priority="262" operator="equal">
      <formula>1</formula>
    </cfRule>
  </conditionalFormatting>
  <conditionalFormatting sqref="L44:M49">
    <cfRule type="containsText" dxfId="3954" priority="261" operator="containsText" text="3">
      <formula>NOT(ISERROR(SEARCH("3",L44)))</formula>
    </cfRule>
  </conditionalFormatting>
  <conditionalFormatting sqref="K51:K55">
    <cfRule type="cellIs" dxfId="3953" priority="260" operator="equal">
      <formula>1</formula>
    </cfRule>
  </conditionalFormatting>
  <conditionalFormatting sqref="K51:K55">
    <cfRule type="cellIs" dxfId="3952" priority="259" operator="equal">
      <formula>1</formula>
    </cfRule>
  </conditionalFormatting>
  <conditionalFormatting sqref="K51:K55">
    <cfRule type="containsText" dxfId="3951" priority="258" operator="containsText" text="3">
      <formula>NOT(ISERROR(SEARCH("3",K51)))</formula>
    </cfRule>
  </conditionalFormatting>
  <conditionalFormatting sqref="K51:K55">
    <cfRule type="containsText" dxfId="3950" priority="256" operator="containsText" text="2 match">
      <formula>NOT(ISERROR(SEARCH("2 match",K51)))</formula>
    </cfRule>
    <cfRule type="containsText" dxfId="3949" priority="257" operator="containsText" text="1 facultative">
      <formula>NOT(ISERROR(SEARCH("1 facultative",K51)))</formula>
    </cfRule>
  </conditionalFormatting>
  <conditionalFormatting sqref="K51:K55">
    <cfRule type="cellIs" dxfId="3948" priority="255" operator="equal">
      <formula>1</formula>
    </cfRule>
  </conditionalFormatting>
  <conditionalFormatting sqref="K51:K55">
    <cfRule type="cellIs" dxfId="3947" priority="254" operator="equal">
      <formula>1</formula>
    </cfRule>
  </conditionalFormatting>
  <conditionalFormatting sqref="K51:K55">
    <cfRule type="cellIs" dxfId="3946" priority="253" operator="equal">
      <formula>1</formula>
    </cfRule>
  </conditionalFormatting>
  <conditionalFormatting sqref="K51:K55">
    <cfRule type="cellIs" dxfId="3945" priority="252" operator="equal">
      <formula>1</formula>
    </cfRule>
  </conditionalFormatting>
  <conditionalFormatting sqref="K51:K55">
    <cfRule type="containsText" dxfId="3944" priority="251" operator="containsText" text="3">
      <formula>NOT(ISERROR(SEARCH("3",K51)))</formula>
    </cfRule>
  </conditionalFormatting>
  <conditionalFormatting sqref="L51:M55">
    <cfRule type="cellIs" dxfId="3943" priority="14" operator="equal">
      <formula>1</formula>
    </cfRule>
  </conditionalFormatting>
  <conditionalFormatting sqref="L51:M55">
    <cfRule type="cellIs" dxfId="3942" priority="12" operator="equal">
      <formula>1</formula>
    </cfRule>
  </conditionalFormatting>
  <conditionalFormatting sqref="L51:M55">
    <cfRule type="cellIs" dxfId="3941" priority="13" operator="equal">
      <formula>1</formula>
    </cfRule>
  </conditionalFormatting>
  <conditionalFormatting sqref="L51:M55">
    <cfRule type="cellIs" dxfId="3940" priority="11" operator="equal">
      <formula>1</formula>
    </cfRule>
  </conditionalFormatting>
  <conditionalFormatting sqref="L9:M28">
    <cfRule type="cellIs" dxfId="3939" priority="19" operator="equal">
      <formula>1</formula>
    </cfRule>
  </conditionalFormatting>
  <conditionalFormatting sqref="L9:M28">
    <cfRule type="cellIs" dxfId="3938" priority="18" operator="equal">
      <formula>1</formula>
    </cfRule>
  </conditionalFormatting>
  <conditionalFormatting sqref="L51:M55">
    <cfRule type="containsText" dxfId="3937" priority="10" operator="containsText" text="3">
      <formula>NOT(ISERROR(SEARCH("3",L51)))</formula>
    </cfRule>
  </conditionalFormatting>
  <conditionalFormatting sqref="Q30:Q36">
    <cfRule type="cellIs" dxfId="3936" priority="104" operator="equal">
      <formula>1</formula>
    </cfRule>
  </conditionalFormatting>
  <conditionalFormatting sqref="Q30:Q36">
    <cfRule type="cellIs" dxfId="3935" priority="103" operator="equal">
      <formula>1</formula>
    </cfRule>
  </conditionalFormatting>
  <conditionalFormatting sqref="Q30:Q36">
    <cfRule type="cellIs" dxfId="3934" priority="107" operator="equal">
      <formula>1</formula>
    </cfRule>
  </conditionalFormatting>
  <conditionalFormatting sqref="Q30:Q36">
    <cfRule type="cellIs" dxfId="3933" priority="106" operator="equal">
      <formula>1</formula>
    </cfRule>
  </conditionalFormatting>
  <conditionalFormatting sqref="Q30:Q36">
    <cfRule type="cellIs" dxfId="3932" priority="105" operator="equal">
      <formula>1</formula>
    </cfRule>
  </conditionalFormatting>
  <conditionalFormatting sqref="I32:J36">
    <cfRule type="cellIs" dxfId="3931" priority="238" operator="equal">
      <formula>1</formula>
    </cfRule>
  </conditionalFormatting>
  <conditionalFormatting sqref="H30:J36">
    <cfRule type="cellIs" dxfId="3930" priority="236" operator="equal">
      <formula>1</formula>
    </cfRule>
  </conditionalFormatting>
  <conditionalFormatting sqref="I30:J36">
    <cfRule type="cellIs" dxfId="3929" priority="233" operator="equal">
      <formula>1</formula>
    </cfRule>
  </conditionalFormatting>
  <conditionalFormatting sqref="I32:J36">
    <cfRule type="cellIs" dxfId="3928" priority="237" operator="equal">
      <formula>1</formula>
    </cfRule>
  </conditionalFormatting>
  <conditionalFormatting sqref="H30:J36">
    <cfRule type="cellIs" dxfId="3927" priority="235" operator="equal">
      <formula>1</formula>
    </cfRule>
  </conditionalFormatting>
  <conditionalFormatting sqref="I32:J36">
    <cfRule type="cellIs" dxfId="3926" priority="250" operator="equal">
      <formula>1</formula>
    </cfRule>
  </conditionalFormatting>
  <conditionalFormatting sqref="I32:J36">
    <cfRule type="cellIs" dxfId="3925" priority="249" operator="equal">
      <formula>1</formula>
    </cfRule>
  </conditionalFormatting>
  <conditionalFormatting sqref="H30:J36">
    <cfRule type="cellIs" dxfId="3924" priority="248" operator="equal">
      <formula>1</formula>
    </cfRule>
  </conditionalFormatting>
  <conditionalFormatting sqref="H30:J36">
    <cfRule type="cellIs" dxfId="3923" priority="247" operator="equal">
      <formula>1</formula>
    </cfRule>
  </conditionalFormatting>
  <conditionalFormatting sqref="H30:J36">
    <cfRule type="containsText" dxfId="3922" priority="246" operator="containsText" text="3">
      <formula>NOT(ISERROR(SEARCH("3",H30)))</formula>
    </cfRule>
  </conditionalFormatting>
  <conditionalFormatting sqref="H30:J36">
    <cfRule type="containsText" dxfId="3921" priority="244" operator="containsText" text="2 match">
      <formula>NOT(ISERROR(SEARCH("2 match",H30)))</formula>
    </cfRule>
    <cfRule type="containsText" dxfId="3920" priority="245" operator="containsText" text="1 facultative">
      <formula>NOT(ISERROR(SEARCH("1 facultative",H30)))</formula>
    </cfRule>
  </conditionalFormatting>
  <conditionalFormatting sqref="I32:J36">
    <cfRule type="cellIs" dxfId="3919" priority="243" operator="equal">
      <formula>1</formula>
    </cfRule>
  </conditionalFormatting>
  <conditionalFormatting sqref="I32:J36">
    <cfRule type="cellIs" dxfId="3918" priority="242" operator="equal">
      <formula>1</formula>
    </cfRule>
  </conditionalFormatting>
  <conditionalFormatting sqref="H30:J36">
    <cfRule type="cellIs" dxfId="3917" priority="241" operator="equal">
      <formula>1</formula>
    </cfRule>
  </conditionalFormatting>
  <conditionalFormatting sqref="H30:J36">
    <cfRule type="cellIs" dxfId="3916" priority="240" operator="equal">
      <formula>1</formula>
    </cfRule>
  </conditionalFormatting>
  <conditionalFormatting sqref="H30:J36">
    <cfRule type="containsText" dxfId="3915" priority="239" operator="containsText" text="3">
      <formula>NOT(ISERROR(SEARCH("3",H30)))</formula>
    </cfRule>
  </conditionalFormatting>
  <conditionalFormatting sqref="H30:J36">
    <cfRule type="containsText" dxfId="3914" priority="234" operator="containsText" text="3">
      <formula>NOT(ISERROR(SEARCH("3",H30)))</formula>
    </cfRule>
  </conditionalFormatting>
  <conditionalFormatting sqref="H30:J36">
    <cfRule type="containsText" dxfId="3913" priority="231" operator="containsText" text="Néant">
      <formula>NOT(ISERROR(SEARCH("Néant",H30)))</formula>
    </cfRule>
  </conditionalFormatting>
  <conditionalFormatting sqref="I30:J36">
    <cfRule type="cellIs" dxfId="3912" priority="226" operator="equal">
      <formula>1</formula>
    </cfRule>
  </conditionalFormatting>
  <conditionalFormatting sqref="I30:J36">
    <cfRule type="cellIs" dxfId="3911" priority="225" operator="equal">
      <formula>1</formula>
    </cfRule>
  </conditionalFormatting>
  <conditionalFormatting sqref="I30:J36">
    <cfRule type="cellIs" dxfId="3910" priority="230" operator="equal">
      <formula>1</formula>
    </cfRule>
  </conditionalFormatting>
  <conditionalFormatting sqref="I30:J36">
    <cfRule type="cellIs" dxfId="3909" priority="229" operator="equal">
      <formula>1</formula>
    </cfRule>
  </conditionalFormatting>
  <conditionalFormatting sqref="I30:J36">
    <cfRule type="cellIs" dxfId="3908" priority="228" operator="equal">
      <formula>1</formula>
    </cfRule>
  </conditionalFormatting>
  <conditionalFormatting sqref="I30:J36">
    <cfRule type="cellIs" dxfId="3907" priority="227" operator="equal">
      <formula>1</formula>
    </cfRule>
  </conditionalFormatting>
  <conditionalFormatting sqref="I45:J49 J44">
    <cfRule type="cellIs" dxfId="3906" priority="212" operator="equal">
      <formula>1</formula>
    </cfRule>
  </conditionalFormatting>
  <conditionalFormatting sqref="H44:J49">
    <cfRule type="cellIs" dxfId="3905" priority="210" operator="equal">
      <formula>1</formula>
    </cfRule>
  </conditionalFormatting>
  <conditionalFormatting sqref="I44:J49">
    <cfRule type="cellIs" dxfId="3904" priority="207" operator="equal">
      <formula>1</formula>
    </cfRule>
  </conditionalFormatting>
  <conditionalFormatting sqref="I45:J49 J44">
    <cfRule type="cellIs" dxfId="3903" priority="211" operator="equal">
      <formula>1</formula>
    </cfRule>
  </conditionalFormatting>
  <conditionalFormatting sqref="H44:J49">
    <cfRule type="cellIs" dxfId="3902" priority="209" operator="equal">
      <formula>1</formula>
    </cfRule>
  </conditionalFormatting>
  <conditionalFormatting sqref="I45:J49 J44">
    <cfRule type="cellIs" dxfId="3901" priority="224" operator="equal">
      <formula>1</formula>
    </cfRule>
  </conditionalFormatting>
  <conditionalFormatting sqref="I45:J49 J44">
    <cfRule type="cellIs" dxfId="3900" priority="223" operator="equal">
      <formula>1</formula>
    </cfRule>
  </conditionalFormatting>
  <conditionalFormatting sqref="H44:J49">
    <cfRule type="cellIs" dxfId="3899" priority="222" operator="equal">
      <formula>1</formula>
    </cfRule>
  </conditionalFormatting>
  <conditionalFormatting sqref="H44:J49">
    <cfRule type="cellIs" dxfId="3898" priority="221" operator="equal">
      <formula>1</formula>
    </cfRule>
  </conditionalFormatting>
  <conditionalFormatting sqref="H44:J49">
    <cfRule type="containsText" dxfId="3897" priority="220" operator="containsText" text="3">
      <formula>NOT(ISERROR(SEARCH("3",H44)))</formula>
    </cfRule>
  </conditionalFormatting>
  <conditionalFormatting sqref="H44:J49">
    <cfRule type="containsText" dxfId="3896" priority="218" operator="containsText" text="2 match">
      <formula>NOT(ISERROR(SEARCH("2 match",H44)))</formula>
    </cfRule>
    <cfRule type="containsText" dxfId="3895" priority="219" operator="containsText" text="1 facultative">
      <formula>NOT(ISERROR(SEARCH("1 facultative",H44)))</formula>
    </cfRule>
  </conditionalFormatting>
  <conditionalFormatting sqref="I45:J49 J44">
    <cfRule type="cellIs" dxfId="3894" priority="217" operator="equal">
      <formula>1</formula>
    </cfRule>
  </conditionalFormatting>
  <conditionalFormatting sqref="I45:J49 J44">
    <cfRule type="cellIs" dxfId="3893" priority="216" operator="equal">
      <formula>1</formula>
    </cfRule>
  </conditionalFormatting>
  <conditionalFormatting sqref="H44:J49">
    <cfRule type="cellIs" dxfId="3892" priority="215" operator="equal">
      <formula>1</formula>
    </cfRule>
  </conditionalFormatting>
  <conditionalFormatting sqref="H44:J49">
    <cfRule type="cellIs" dxfId="3891" priority="214" operator="equal">
      <formula>1</formula>
    </cfRule>
  </conditionalFormatting>
  <conditionalFormatting sqref="H44:J49">
    <cfRule type="containsText" dxfId="3890" priority="213" operator="containsText" text="3">
      <formula>NOT(ISERROR(SEARCH("3",H44)))</formula>
    </cfRule>
  </conditionalFormatting>
  <conditionalFormatting sqref="H44:J49">
    <cfRule type="containsText" dxfId="3889" priority="208" operator="containsText" text="3">
      <formula>NOT(ISERROR(SEARCH("3",H44)))</formula>
    </cfRule>
  </conditionalFormatting>
  <conditionalFormatting sqref="H44:J49">
    <cfRule type="containsText" dxfId="3888" priority="205" operator="containsText" text="Néant">
      <formula>NOT(ISERROR(SEARCH("Néant",H44)))</formula>
    </cfRule>
  </conditionalFormatting>
  <conditionalFormatting sqref="I44:J49">
    <cfRule type="cellIs" dxfId="3887" priority="200" operator="equal">
      <formula>1</formula>
    </cfRule>
  </conditionalFormatting>
  <conditionalFormatting sqref="I44:J49">
    <cfRule type="cellIs" dxfId="3886" priority="199" operator="equal">
      <formula>1</formula>
    </cfRule>
  </conditionalFormatting>
  <conditionalFormatting sqref="I44:J49">
    <cfRule type="cellIs" dxfId="3885" priority="204" operator="equal">
      <formula>1</formula>
    </cfRule>
  </conditionalFormatting>
  <conditionalFormatting sqref="I44:J49">
    <cfRule type="cellIs" dxfId="3884" priority="203" operator="equal">
      <formula>1</formula>
    </cfRule>
  </conditionalFormatting>
  <conditionalFormatting sqref="I44:J49">
    <cfRule type="cellIs" dxfId="3883" priority="202" operator="equal">
      <formula>1</formula>
    </cfRule>
  </conditionalFormatting>
  <conditionalFormatting sqref="I44:J49">
    <cfRule type="cellIs" dxfId="3882" priority="201" operator="equal">
      <formula>1</formula>
    </cfRule>
  </conditionalFormatting>
  <conditionalFormatting sqref="K9:M36">
    <cfRule type="containsText" dxfId="3881" priority="198" operator="containsText" text="Néant">
      <formula>NOT(ISERROR(SEARCH("Néant",K9)))</formula>
    </cfRule>
  </conditionalFormatting>
  <conditionalFormatting sqref="L30:M35">
    <cfRule type="cellIs" dxfId="3880" priority="197" operator="equal">
      <formula>1</formula>
    </cfRule>
  </conditionalFormatting>
  <conditionalFormatting sqref="L30:M35">
    <cfRule type="cellIs" dxfId="3879" priority="196" operator="equal">
      <formula>1</formula>
    </cfRule>
  </conditionalFormatting>
  <conditionalFormatting sqref="L30:M36">
    <cfRule type="cellIs" dxfId="3878" priority="195" operator="equal">
      <formula>1</formula>
    </cfRule>
  </conditionalFormatting>
  <conditionalFormatting sqref="L30:M36">
    <cfRule type="cellIs" dxfId="3877" priority="194" operator="equal">
      <formula>1</formula>
    </cfRule>
  </conditionalFormatting>
  <conditionalFormatting sqref="L30:M36">
    <cfRule type="cellIs" dxfId="3876" priority="193" operator="equal">
      <formula>1</formula>
    </cfRule>
  </conditionalFormatting>
  <conditionalFormatting sqref="L30:M36">
    <cfRule type="cellIs" dxfId="3875" priority="192" operator="equal">
      <formula>1</formula>
    </cfRule>
  </conditionalFormatting>
  <conditionalFormatting sqref="L30:M36">
    <cfRule type="containsText" dxfId="3874" priority="191" operator="containsText" text="3">
      <formula>NOT(ISERROR(SEARCH("3",L30)))</formula>
    </cfRule>
  </conditionalFormatting>
  <conditionalFormatting sqref="L30:M36">
    <cfRule type="containsText" dxfId="3873" priority="189" operator="containsText" text="2 match">
      <formula>NOT(ISERROR(SEARCH("2 match",L30)))</formula>
    </cfRule>
    <cfRule type="containsText" dxfId="3872" priority="190" operator="containsText" text="1 facultative">
      <formula>NOT(ISERROR(SEARCH("1 facultative",L30)))</formula>
    </cfRule>
  </conditionalFormatting>
  <conditionalFormatting sqref="L30:M35">
    <cfRule type="cellIs" dxfId="3871" priority="188" operator="equal">
      <formula>1</formula>
    </cfRule>
  </conditionalFormatting>
  <conditionalFormatting sqref="L30:M35">
    <cfRule type="cellIs" dxfId="3870" priority="187" operator="equal">
      <formula>1</formula>
    </cfRule>
  </conditionalFormatting>
  <conditionalFormatting sqref="L30:M36">
    <cfRule type="cellIs" dxfId="3869" priority="186" operator="equal">
      <formula>1</formula>
    </cfRule>
  </conditionalFormatting>
  <conditionalFormatting sqref="L30:M36">
    <cfRule type="cellIs" dxfId="3868" priority="185" operator="equal">
      <formula>1</formula>
    </cfRule>
  </conditionalFormatting>
  <conditionalFormatting sqref="L30:M36">
    <cfRule type="cellIs" dxfId="3867" priority="184" operator="equal">
      <formula>1</formula>
    </cfRule>
  </conditionalFormatting>
  <conditionalFormatting sqref="L30:M36">
    <cfRule type="cellIs" dxfId="3866" priority="183" operator="equal">
      <formula>1</formula>
    </cfRule>
  </conditionalFormatting>
  <conditionalFormatting sqref="L30:M36">
    <cfRule type="containsText" dxfId="3865" priority="182" operator="containsText" text="3">
      <formula>NOT(ISERROR(SEARCH("3",L30)))</formula>
    </cfRule>
  </conditionalFormatting>
  <conditionalFormatting sqref="L30:M35">
    <cfRule type="cellIs" dxfId="3864" priority="181" operator="equal">
      <formula>1</formula>
    </cfRule>
  </conditionalFormatting>
  <conditionalFormatting sqref="L30:M35">
    <cfRule type="cellIs" dxfId="3863" priority="180" operator="equal">
      <formula>1</formula>
    </cfRule>
  </conditionalFormatting>
  <conditionalFormatting sqref="L30:M36">
    <cfRule type="cellIs" dxfId="3862" priority="179" operator="equal">
      <formula>1</formula>
    </cfRule>
  </conditionalFormatting>
  <conditionalFormatting sqref="L30:M36">
    <cfRule type="cellIs" dxfId="3861" priority="178" operator="equal">
      <formula>1</formula>
    </cfRule>
  </conditionalFormatting>
  <conditionalFormatting sqref="L30:M36">
    <cfRule type="cellIs" dxfId="3860" priority="177" operator="equal">
      <formula>1</formula>
    </cfRule>
  </conditionalFormatting>
  <conditionalFormatting sqref="L30:M36">
    <cfRule type="cellIs" dxfId="3859" priority="176" operator="equal">
      <formula>1</formula>
    </cfRule>
  </conditionalFormatting>
  <conditionalFormatting sqref="L30:M36">
    <cfRule type="containsText" dxfId="3858" priority="175" operator="containsText" text="3">
      <formula>NOT(ISERROR(SEARCH("3",L30)))</formula>
    </cfRule>
  </conditionalFormatting>
  <conditionalFormatting sqref="L30:M36">
    <cfRule type="containsText" dxfId="3857" priority="173" operator="containsText" text="2 match">
      <formula>NOT(ISERROR(SEARCH("2 match",L30)))</formula>
    </cfRule>
    <cfRule type="containsText" dxfId="3856" priority="174" operator="containsText" text="1 facultative">
      <formula>NOT(ISERROR(SEARCH("1 facultative",L30)))</formula>
    </cfRule>
  </conditionalFormatting>
  <conditionalFormatting sqref="L30:M35">
    <cfRule type="cellIs" dxfId="3855" priority="172" operator="equal">
      <formula>1</formula>
    </cfRule>
  </conditionalFormatting>
  <conditionalFormatting sqref="L30:M35">
    <cfRule type="cellIs" dxfId="3854" priority="171" operator="equal">
      <formula>1</formula>
    </cfRule>
  </conditionalFormatting>
  <conditionalFormatting sqref="L30:M36">
    <cfRule type="cellIs" dxfId="3853" priority="170" operator="equal">
      <formula>1</formula>
    </cfRule>
  </conditionalFormatting>
  <conditionalFormatting sqref="L30:M36">
    <cfRule type="cellIs" dxfId="3852" priority="169" operator="equal">
      <formula>1</formula>
    </cfRule>
  </conditionalFormatting>
  <conditionalFormatting sqref="L30:M36">
    <cfRule type="cellIs" dxfId="3851" priority="168" operator="equal">
      <formula>1</formula>
    </cfRule>
  </conditionalFormatting>
  <conditionalFormatting sqref="L30:M36">
    <cfRule type="cellIs" dxfId="3850" priority="167" operator="equal">
      <formula>1</formula>
    </cfRule>
  </conditionalFormatting>
  <conditionalFormatting sqref="L30:M36">
    <cfRule type="containsText" dxfId="3849" priority="166" operator="containsText" text="3">
      <formula>NOT(ISERROR(SEARCH("3",L30)))</formula>
    </cfRule>
  </conditionalFormatting>
  <conditionalFormatting sqref="I9:J28">
    <cfRule type="cellIs" dxfId="3848" priority="157" operator="equal">
      <formula>1</formula>
    </cfRule>
  </conditionalFormatting>
  <conditionalFormatting sqref="I9:J28">
    <cfRule type="cellIs" dxfId="3847" priority="154" operator="equal">
      <formula>1</formula>
    </cfRule>
  </conditionalFormatting>
  <conditionalFormatting sqref="I9:J28">
    <cfRule type="cellIs" dxfId="3846" priority="156" operator="equal">
      <formula>1</formula>
    </cfRule>
  </conditionalFormatting>
  <conditionalFormatting sqref="I9:J28">
    <cfRule type="containsText" dxfId="3845" priority="163" operator="containsText" text="3">
      <formula>NOT(ISERROR(SEARCH("3",I9)))</formula>
    </cfRule>
  </conditionalFormatting>
  <conditionalFormatting sqref="I9:J28">
    <cfRule type="containsText" dxfId="3844" priority="161" operator="containsText" text="2 match">
      <formula>NOT(ISERROR(SEARCH("2 match",I9)))</formula>
    </cfRule>
    <cfRule type="containsText" dxfId="3843" priority="162" operator="containsText" text="1 facultative">
      <formula>NOT(ISERROR(SEARCH("1 facultative",I9)))</formula>
    </cfRule>
  </conditionalFormatting>
  <conditionalFormatting sqref="I9:J28">
    <cfRule type="containsText" dxfId="3842" priority="158" operator="containsText" text="3">
      <formula>NOT(ISERROR(SEARCH("3",I9)))</formula>
    </cfRule>
  </conditionalFormatting>
  <conditionalFormatting sqref="I9:J28">
    <cfRule type="containsText" dxfId="3841" priority="155" operator="containsText" text="3">
      <formula>NOT(ISERROR(SEARCH("3",I9)))</formula>
    </cfRule>
  </conditionalFormatting>
  <conditionalFormatting sqref="I9:J28">
    <cfRule type="containsText" dxfId="3840" priority="152" operator="containsText" text="Néant">
      <formula>NOT(ISERROR(SEARCH("Néant",I9)))</formula>
    </cfRule>
  </conditionalFormatting>
  <conditionalFormatting sqref="I9:J28">
    <cfRule type="cellIs" dxfId="3839" priority="147" operator="equal">
      <formula>1</formula>
    </cfRule>
  </conditionalFormatting>
  <conditionalFormatting sqref="I9:J28">
    <cfRule type="cellIs" dxfId="3838" priority="146" operator="equal">
      <formula>1</formula>
    </cfRule>
  </conditionalFormatting>
  <conditionalFormatting sqref="I9:J28">
    <cfRule type="cellIs" dxfId="3837" priority="151" operator="equal">
      <formula>1</formula>
    </cfRule>
  </conditionalFormatting>
  <conditionalFormatting sqref="I9:J28">
    <cfRule type="cellIs" dxfId="3836" priority="150" operator="equal">
      <formula>1</formula>
    </cfRule>
  </conditionalFormatting>
  <conditionalFormatting sqref="I9:J28">
    <cfRule type="cellIs" dxfId="3835" priority="149" operator="equal">
      <formula>1</formula>
    </cfRule>
  </conditionalFormatting>
  <conditionalFormatting sqref="I9:J28">
    <cfRule type="cellIs" dxfId="3834" priority="148" operator="equal">
      <formula>1</formula>
    </cfRule>
  </conditionalFormatting>
  <conditionalFormatting sqref="H9:H28">
    <cfRule type="cellIs" dxfId="3833" priority="137" operator="equal">
      <formula>1</formula>
    </cfRule>
  </conditionalFormatting>
  <conditionalFormatting sqref="H9:H28">
    <cfRule type="cellIs" dxfId="3832" priority="136" operator="equal">
      <formula>1</formula>
    </cfRule>
  </conditionalFormatting>
  <conditionalFormatting sqref="H9:H28">
    <cfRule type="cellIs" dxfId="3831" priority="145" operator="equal">
      <formula>1</formula>
    </cfRule>
  </conditionalFormatting>
  <conditionalFormatting sqref="H9:H28">
    <cfRule type="cellIs" dxfId="3830" priority="144" operator="equal">
      <formula>1</formula>
    </cfRule>
  </conditionalFormatting>
  <conditionalFormatting sqref="H9:H28">
    <cfRule type="containsText" dxfId="3829" priority="143" operator="containsText" text="3">
      <formula>NOT(ISERROR(SEARCH("3",H9)))</formula>
    </cfRule>
  </conditionalFormatting>
  <conditionalFormatting sqref="H9:H28">
    <cfRule type="containsText" dxfId="3828" priority="141" operator="containsText" text="2 match">
      <formula>NOT(ISERROR(SEARCH("2 match",H9)))</formula>
    </cfRule>
    <cfRule type="containsText" dxfId="3827" priority="142" operator="containsText" text="1 facultative">
      <formula>NOT(ISERROR(SEARCH("1 facultative",H9)))</formula>
    </cfRule>
  </conditionalFormatting>
  <conditionalFormatting sqref="H9:H28">
    <cfRule type="cellIs" dxfId="3826" priority="140" operator="equal">
      <formula>1</formula>
    </cfRule>
  </conditionalFormatting>
  <conditionalFormatting sqref="H9:H28">
    <cfRule type="cellIs" dxfId="3825" priority="139" operator="equal">
      <formula>1</formula>
    </cfRule>
  </conditionalFormatting>
  <conditionalFormatting sqref="H9:H28">
    <cfRule type="containsText" dxfId="3824" priority="138" operator="containsText" text="3">
      <formula>NOT(ISERROR(SEARCH("3",H9)))</formula>
    </cfRule>
  </conditionalFormatting>
  <conditionalFormatting sqref="H9:H28">
    <cfRule type="containsText" dxfId="3823" priority="135" operator="containsText" text="3">
      <formula>NOT(ISERROR(SEARCH("3",H9)))</formula>
    </cfRule>
  </conditionalFormatting>
  <conditionalFormatting sqref="H9:H28">
    <cfRule type="containsText" dxfId="3822" priority="134" operator="containsText" text="Néant">
      <formula>NOT(ISERROR(SEARCH("Néant",H9)))</formula>
    </cfRule>
  </conditionalFormatting>
  <conditionalFormatting sqref="R9:S28">
    <cfRule type="cellIs" dxfId="3821" priority="133" operator="equal">
      <formula>1</formula>
    </cfRule>
  </conditionalFormatting>
  <conditionalFormatting sqref="R9:S28">
    <cfRule type="cellIs" dxfId="3820" priority="132" operator="equal">
      <formula>1</formula>
    </cfRule>
  </conditionalFormatting>
  <conditionalFormatting sqref="R9:S28">
    <cfRule type="cellIs" dxfId="3819" priority="131" operator="equal">
      <formula>1</formula>
    </cfRule>
  </conditionalFormatting>
  <conditionalFormatting sqref="R9:S28">
    <cfRule type="containsText" dxfId="3818" priority="130" operator="containsText" text="3">
      <formula>NOT(ISERROR(SEARCH("3",R9)))</formula>
    </cfRule>
  </conditionalFormatting>
  <conditionalFormatting sqref="R9:S28">
    <cfRule type="containsText" dxfId="3817" priority="128" operator="containsText" text="2 match">
      <formula>NOT(ISERROR(SEARCH("2 match",R9)))</formula>
    </cfRule>
    <cfRule type="containsText" dxfId="3816" priority="129" operator="containsText" text="1 facultative">
      <formula>NOT(ISERROR(SEARCH("1 facultative",R9)))</formula>
    </cfRule>
  </conditionalFormatting>
  <conditionalFormatting sqref="R44:S49">
    <cfRule type="cellIs" dxfId="3815" priority="127" operator="equal">
      <formula>1</formula>
    </cfRule>
  </conditionalFormatting>
  <conditionalFormatting sqref="R44:S49">
    <cfRule type="cellIs" dxfId="3814" priority="126" operator="equal">
      <formula>1</formula>
    </cfRule>
  </conditionalFormatting>
  <conditionalFormatting sqref="R44:S49">
    <cfRule type="cellIs" dxfId="3813" priority="125" operator="equal">
      <formula>1</formula>
    </cfRule>
  </conditionalFormatting>
  <conditionalFormatting sqref="R44:S49">
    <cfRule type="containsText" dxfId="3812" priority="124" operator="containsText" text="3">
      <formula>NOT(ISERROR(SEARCH("3",R44)))</formula>
    </cfRule>
  </conditionalFormatting>
  <conditionalFormatting sqref="R44:S49">
    <cfRule type="containsText" dxfId="3811" priority="122" operator="containsText" text="2 match">
      <formula>NOT(ISERROR(SEARCH("2 match",R44)))</formula>
    </cfRule>
    <cfRule type="containsText" dxfId="3810" priority="123" operator="containsText" text="1 facultative">
      <formula>NOT(ISERROR(SEARCH("1 facultative",R44)))</formula>
    </cfRule>
  </conditionalFormatting>
  <conditionalFormatting sqref="R51:S55">
    <cfRule type="cellIs" dxfId="3809" priority="121" operator="equal">
      <formula>1</formula>
    </cfRule>
  </conditionalFormatting>
  <conditionalFormatting sqref="R51:S55">
    <cfRule type="cellIs" dxfId="3808" priority="120" operator="equal">
      <formula>1</formula>
    </cfRule>
  </conditionalFormatting>
  <conditionalFormatting sqref="R51:S55">
    <cfRule type="cellIs" dxfId="3807" priority="119" operator="equal">
      <formula>1</formula>
    </cfRule>
  </conditionalFormatting>
  <conditionalFormatting sqref="R51:S55">
    <cfRule type="containsText" dxfId="3806" priority="118" operator="containsText" text="3">
      <formula>NOT(ISERROR(SEARCH("3",R51)))</formula>
    </cfRule>
  </conditionalFormatting>
  <conditionalFormatting sqref="R51:S55">
    <cfRule type="containsText" dxfId="3805" priority="116" operator="containsText" text="2 match">
      <formula>NOT(ISERROR(SEARCH("2 match",R51)))</formula>
    </cfRule>
    <cfRule type="containsText" dxfId="3804" priority="117" operator="containsText" text="1 facultative">
      <formula>NOT(ISERROR(SEARCH("1 facultative",R51)))</formula>
    </cfRule>
  </conditionalFormatting>
  <conditionalFormatting sqref="Q9:Q28">
    <cfRule type="cellIs" dxfId="3803" priority="115" operator="equal">
      <formula>1</formula>
    </cfRule>
  </conditionalFormatting>
  <conditionalFormatting sqref="Q9:Q28">
    <cfRule type="cellIs" dxfId="3802" priority="112" operator="equal">
      <formula>1</formula>
    </cfRule>
  </conditionalFormatting>
  <conditionalFormatting sqref="Q9:Q28">
    <cfRule type="cellIs" dxfId="3801" priority="113" operator="equal">
      <formula>1</formula>
    </cfRule>
  </conditionalFormatting>
  <conditionalFormatting sqref="Q9:Q28">
    <cfRule type="cellIs" dxfId="3800" priority="111" operator="equal">
      <formula>1</formula>
    </cfRule>
  </conditionalFormatting>
  <conditionalFormatting sqref="Q9:Q28">
    <cfRule type="containsText" dxfId="3799" priority="110" operator="containsText" text="3">
      <formula>NOT(ISERROR(SEARCH("3",Q9)))</formula>
    </cfRule>
  </conditionalFormatting>
  <conditionalFormatting sqref="Q9:Q28">
    <cfRule type="containsText" dxfId="3798" priority="108" operator="containsText" text="2 match">
      <formula>NOT(ISERROR(SEARCH("2 match",Q9)))</formula>
    </cfRule>
    <cfRule type="containsText" dxfId="3797" priority="109" operator="containsText" text="1 facultative">
      <formula>NOT(ISERROR(SEARCH("1 facultative",Q9)))</formula>
    </cfRule>
  </conditionalFormatting>
  <conditionalFormatting sqref="Q30:Q36">
    <cfRule type="containsText" dxfId="3796" priority="102" operator="containsText" text="3">
      <formula>NOT(ISERROR(SEARCH("3",Q30)))</formula>
    </cfRule>
  </conditionalFormatting>
  <conditionalFormatting sqref="Q30:Q36">
    <cfRule type="containsText" dxfId="3795" priority="100" operator="containsText" text="2 match">
      <formula>NOT(ISERROR(SEARCH("2 match",Q30)))</formula>
    </cfRule>
    <cfRule type="containsText" dxfId="3794" priority="101" operator="containsText" text="1 facultative">
      <formula>NOT(ISERROR(SEARCH("1 facultative",Q30)))</formula>
    </cfRule>
  </conditionalFormatting>
  <conditionalFormatting sqref="Q44:Q49">
    <cfRule type="cellIs" dxfId="3793" priority="99" operator="equal">
      <formula>1</formula>
    </cfRule>
  </conditionalFormatting>
  <conditionalFormatting sqref="Q44:Q49">
    <cfRule type="cellIs" dxfId="3792" priority="96" operator="equal">
      <formula>1</formula>
    </cfRule>
  </conditionalFormatting>
  <conditionalFormatting sqref="Q44:Q49">
    <cfRule type="cellIs" dxfId="3791" priority="98" operator="equal">
      <formula>1</formula>
    </cfRule>
  </conditionalFormatting>
  <conditionalFormatting sqref="Q44:Q49">
    <cfRule type="cellIs" dxfId="3790" priority="97" operator="equal">
      <formula>1</formula>
    </cfRule>
  </conditionalFormatting>
  <conditionalFormatting sqref="Q44:Q49">
    <cfRule type="cellIs" dxfId="3789" priority="95" operator="equal">
      <formula>1</formula>
    </cfRule>
  </conditionalFormatting>
  <conditionalFormatting sqref="Q44:Q49">
    <cfRule type="containsText" dxfId="3788" priority="94" operator="containsText" text="3">
      <formula>NOT(ISERROR(SEARCH("3",Q44)))</formula>
    </cfRule>
  </conditionalFormatting>
  <conditionalFormatting sqref="Q44:Q49">
    <cfRule type="containsText" dxfId="3787" priority="92" operator="containsText" text="2 match">
      <formula>NOT(ISERROR(SEARCH("2 match",Q44)))</formula>
    </cfRule>
    <cfRule type="containsText" dxfId="3786" priority="93" operator="containsText" text="1 facultative">
      <formula>NOT(ISERROR(SEARCH("1 facultative",Q44)))</formula>
    </cfRule>
  </conditionalFormatting>
  <conditionalFormatting sqref="Q51:Q55">
    <cfRule type="cellIs" dxfId="3785" priority="91" operator="equal">
      <formula>1</formula>
    </cfRule>
  </conditionalFormatting>
  <conditionalFormatting sqref="Q51:Q55">
    <cfRule type="cellIs" dxfId="3784" priority="88" operator="equal">
      <formula>1</formula>
    </cfRule>
  </conditionalFormatting>
  <conditionalFormatting sqref="Q51:Q55">
    <cfRule type="cellIs" dxfId="3783" priority="90" operator="equal">
      <formula>1</formula>
    </cfRule>
  </conditionalFormatting>
  <conditionalFormatting sqref="Q51:Q55">
    <cfRule type="cellIs" dxfId="3782" priority="89" operator="equal">
      <formula>1</formula>
    </cfRule>
  </conditionalFormatting>
  <conditionalFormatting sqref="Q51:Q55">
    <cfRule type="cellIs" dxfId="3781" priority="87" operator="equal">
      <formula>1</formula>
    </cfRule>
  </conditionalFormatting>
  <conditionalFormatting sqref="Q51:Q55">
    <cfRule type="containsText" dxfId="3780" priority="86" operator="containsText" text="3">
      <formula>NOT(ISERROR(SEARCH("3",Q51)))</formula>
    </cfRule>
  </conditionalFormatting>
  <conditionalFormatting sqref="Q51:Q55">
    <cfRule type="containsText" dxfId="3779" priority="84" operator="containsText" text="2 match">
      <formula>NOT(ISERROR(SEARCH("2 match",Q51)))</formula>
    </cfRule>
    <cfRule type="containsText" dxfId="3778" priority="85" operator="containsText" text="1 facultative">
      <formula>NOT(ISERROR(SEARCH("1 facultative",Q51)))</formula>
    </cfRule>
  </conditionalFormatting>
  <conditionalFormatting sqref="W9:W28">
    <cfRule type="containsBlanks" dxfId="3777" priority="82">
      <formula>LEN(TRIM(W9))=0</formula>
    </cfRule>
    <cfRule type="containsText" dxfId="3776" priority="83" operator="containsText" text="En cours">
      <formula>NOT(ISERROR(SEARCH("En cours",W9)))</formula>
    </cfRule>
  </conditionalFormatting>
  <conditionalFormatting sqref="X9:X28">
    <cfRule type="cellIs" dxfId="3775" priority="79" operator="between">
      <formula>1</formula>
      <formula>10000000000</formula>
    </cfRule>
    <cfRule type="containsBlanks" dxfId="3774" priority="80">
      <formula>LEN(TRIM(X9))=0</formula>
    </cfRule>
    <cfRule type="cellIs" dxfId="3773" priority="81" operator="between">
      <formula>0</formula>
      <formula>0</formula>
    </cfRule>
  </conditionalFormatting>
  <conditionalFormatting sqref="W30:W36">
    <cfRule type="cellIs" dxfId="3772" priority="75" operator="equal">
      <formula>"Reporté"</formula>
    </cfRule>
    <cfRule type="containsText" dxfId="3771" priority="76" operator="containsText" text="Abandon">
      <formula>NOT(ISERROR(SEARCH("Abandon",W30)))</formula>
    </cfRule>
    <cfRule type="containsText" dxfId="3770" priority="77" operator="containsText" text="Signé">
      <formula>NOT(ISERROR(SEARCH("Signé",W30)))</formula>
    </cfRule>
    <cfRule type="containsBlanks" dxfId="3769" priority="78">
      <formula>LEN(TRIM(W30))=0</formula>
    </cfRule>
  </conditionalFormatting>
  <conditionalFormatting sqref="X30:X36">
    <cfRule type="cellIs" dxfId="3768" priority="72" operator="between">
      <formula>1</formula>
      <formula>10000000000</formula>
    </cfRule>
    <cfRule type="containsBlanks" dxfId="3767" priority="73">
      <formula>LEN(TRIM(X30))=0</formula>
    </cfRule>
    <cfRule type="cellIs" dxfId="3766" priority="74" operator="between">
      <formula>0</formula>
      <formula>0</formula>
    </cfRule>
  </conditionalFormatting>
  <conditionalFormatting sqref="X30:X36">
    <cfRule type="containsText" dxfId="3765" priority="70" operator="containsText" text="2 match">
      <formula>NOT(ISERROR(SEARCH("2 match",X30)))</formula>
    </cfRule>
    <cfRule type="containsText" dxfId="3764" priority="71" operator="containsText" text="1 facultative">
      <formula>NOT(ISERROR(SEARCH("1 facultative",X30)))</formula>
    </cfRule>
  </conditionalFormatting>
  <conditionalFormatting sqref="X51:X55">
    <cfRule type="cellIs" dxfId="3763" priority="67" operator="between">
      <formula>1</formula>
      <formula>10000000000</formula>
    </cfRule>
    <cfRule type="containsBlanks" dxfId="3762" priority="68">
      <formula>LEN(TRIM(X51))=0</formula>
    </cfRule>
    <cfRule type="cellIs" dxfId="3761" priority="69" operator="between">
      <formula>0</formula>
      <formula>0</formula>
    </cfRule>
  </conditionalFormatting>
  <conditionalFormatting sqref="X51:X55">
    <cfRule type="containsText" dxfId="3760" priority="65" operator="containsText" text="2 match">
      <formula>NOT(ISERROR(SEARCH("2 match",X51)))</formula>
    </cfRule>
    <cfRule type="containsText" dxfId="3759" priority="66" operator="containsText" text="1 facultative">
      <formula>NOT(ISERROR(SEARCH("1 facultative",X51)))</formula>
    </cfRule>
  </conditionalFormatting>
  <conditionalFormatting sqref="L10:M28">
    <cfRule type="cellIs" dxfId="3758" priority="64" operator="equal">
      <formula>1</formula>
    </cfRule>
  </conditionalFormatting>
  <conditionalFormatting sqref="L10:M28">
    <cfRule type="cellIs" dxfId="3757" priority="63" operator="equal">
      <formula>1</formula>
    </cfRule>
  </conditionalFormatting>
  <conditionalFormatting sqref="L9:M28">
    <cfRule type="cellIs" dxfId="3756" priority="62" operator="equal">
      <formula>1</formula>
    </cfRule>
  </conditionalFormatting>
  <conditionalFormatting sqref="L9:M28">
    <cfRule type="cellIs" dxfId="3755" priority="61" operator="equal">
      <formula>1</formula>
    </cfRule>
  </conditionalFormatting>
  <conditionalFormatting sqref="L9:M28">
    <cfRule type="cellIs" dxfId="3754" priority="60" operator="equal">
      <formula>1</formula>
    </cfRule>
  </conditionalFormatting>
  <conditionalFormatting sqref="L9:M28">
    <cfRule type="cellIs" dxfId="3753" priority="59" operator="equal">
      <formula>1</formula>
    </cfRule>
  </conditionalFormatting>
  <conditionalFormatting sqref="L9:M28">
    <cfRule type="containsText" dxfId="3752" priority="58" operator="containsText" text="3">
      <formula>NOT(ISERROR(SEARCH("3",L9)))</formula>
    </cfRule>
  </conditionalFormatting>
  <conditionalFormatting sqref="L9:M28">
    <cfRule type="containsText" dxfId="3751" priority="56" operator="containsText" text="2 match">
      <formula>NOT(ISERROR(SEARCH("2 match",L9)))</formula>
    </cfRule>
    <cfRule type="containsText" dxfId="3750" priority="57" operator="containsText" text="1 facultative">
      <formula>NOT(ISERROR(SEARCH("1 facultative",L9)))</formula>
    </cfRule>
  </conditionalFormatting>
  <conditionalFormatting sqref="L10:M28">
    <cfRule type="cellIs" dxfId="3749" priority="55" operator="equal">
      <formula>1</formula>
    </cfRule>
  </conditionalFormatting>
  <conditionalFormatting sqref="L10:M28">
    <cfRule type="cellIs" dxfId="3748" priority="54" operator="equal">
      <formula>1</formula>
    </cfRule>
  </conditionalFormatting>
  <conditionalFormatting sqref="L9:M28">
    <cfRule type="containsText" dxfId="3747" priority="49" operator="containsText" text="3">
      <formula>NOT(ISERROR(SEARCH("3",L9)))</formula>
    </cfRule>
  </conditionalFormatting>
  <conditionalFormatting sqref="L9:M14">
    <cfRule type="cellIs" dxfId="3746" priority="48" operator="equal">
      <formula>1</formula>
    </cfRule>
  </conditionalFormatting>
  <conditionalFormatting sqref="L9:M14">
    <cfRule type="cellIs" dxfId="3745" priority="47" operator="equal">
      <formula>1</formula>
    </cfRule>
  </conditionalFormatting>
  <conditionalFormatting sqref="L9:M28">
    <cfRule type="cellIs" dxfId="3744" priority="46" operator="equal">
      <formula>1</formula>
    </cfRule>
  </conditionalFormatting>
  <conditionalFormatting sqref="L9:M28">
    <cfRule type="cellIs" dxfId="3743" priority="45" operator="equal">
      <formula>1</formula>
    </cfRule>
  </conditionalFormatting>
  <conditionalFormatting sqref="L9:M28">
    <cfRule type="containsText" dxfId="3742" priority="42" operator="containsText" text="3">
      <formula>NOT(ISERROR(SEARCH("3",L9)))</formula>
    </cfRule>
  </conditionalFormatting>
  <conditionalFormatting sqref="L9:M28">
    <cfRule type="containsText" dxfId="3741" priority="40" operator="containsText" text="2 match">
      <formula>NOT(ISERROR(SEARCH("2 match",L9)))</formula>
    </cfRule>
    <cfRule type="containsText" dxfId="3740" priority="41" operator="containsText" text="1 facultative">
      <formula>NOT(ISERROR(SEARCH("1 facultative",L9)))</formula>
    </cfRule>
  </conditionalFormatting>
  <conditionalFormatting sqref="L9:M14">
    <cfRule type="cellIs" dxfId="3739" priority="39" operator="equal">
      <formula>1</formula>
    </cfRule>
  </conditionalFormatting>
  <conditionalFormatting sqref="L9:M14">
    <cfRule type="cellIs" dxfId="3738" priority="38" operator="equal">
      <formula>1</formula>
    </cfRule>
  </conditionalFormatting>
  <conditionalFormatting sqref="L9:M28">
    <cfRule type="cellIs" dxfId="3737" priority="37" operator="equal">
      <formula>1</formula>
    </cfRule>
  </conditionalFormatting>
  <conditionalFormatting sqref="L9:M28">
    <cfRule type="cellIs" dxfId="3736" priority="36" operator="equal">
      <formula>1</formula>
    </cfRule>
  </conditionalFormatting>
  <conditionalFormatting sqref="L9:M28">
    <cfRule type="cellIs" dxfId="3735" priority="35" operator="equal">
      <formula>1</formula>
    </cfRule>
  </conditionalFormatting>
  <conditionalFormatting sqref="L9:M28">
    <cfRule type="cellIs" dxfId="3734" priority="34" operator="equal">
      <formula>1</formula>
    </cfRule>
  </conditionalFormatting>
  <conditionalFormatting sqref="L9:M28">
    <cfRule type="containsText" dxfId="3733" priority="33" operator="containsText" text="3">
      <formula>NOT(ISERROR(SEARCH("3",L9)))</formula>
    </cfRule>
  </conditionalFormatting>
  <conditionalFormatting sqref="L9:M14">
    <cfRule type="cellIs" dxfId="3732" priority="32" operator="equal">
      <formula>1</formula>
    </cfRule>
  </conditionalFormatting>
  <conditionalFormatting sqref="L9:M14">
    <cfRule type="cellIs" dxfId="3731" priority="31" operator="equal">
      <formula>1</formula>
    </cfRule>
  </conditionalFormatting>
  <conditionalFormatting sqref="L9:M28">
    <cfRule type="cellIs" dxfId="3730" priority="30" operator="equal">
      <formula>1</formula>
    </cfRule>
  </conditionalFormatting>
  <conditionalFormatting sqref="L9:M28">
    <cfRule type="cellIs" dxfId="3729" priority="29" operator="equal">
      <formula>1</formula>
    </cfRule>
  </conditionalFormatting>
  <conditionalFormatting sqref="L9:M28">
    <cfRule type="cellIs" dxfId="3728" priority="28" operator="equal">
      <formula>1</formula>
    </cfRule>
  </conditionalFormatting>
  <conditionalFormatting sqref="L9:M28">
    <cfRule type="cellIs" dxfId="3727" priority="27" operator="equal">
      <formula>1</formula>
    </cfRule>
  </conditionalFormatting>
  <conditionalFormatting sqref="L9:M28">
    <cfRule type="containsText" dxfId="3726" priority="26" operator="containsText" text="3">
      <formula>NOT(ISERROR(SEARCH("3",L9)))</formula>
    </cfRule>
  </conditionalFormatting>
  <conditionalFormatting sqref="L9:M28">
    <cfRule type="containsText" dxfId="3725" priority="24" operator="containsText" text="2 match">
      <formula>NOT(ISERROR(SEARCH("2 match",L9)))</formula>
    </cfRule>
    <cfRule type="containsText" dxfId="3724" priority="25" operator="containsText" text="1 facultative">
      <formula>NOT(ISERROR(SEARCH("1 facultative",L9)))</formula>
    </cfRule>
  </conditionalFormatting>
  <conditionalFormatting sqref="L9:M14">
    <cfRule type="cellIs" dxfId="3723" priority="23" operator="equal">
      <formula>1</formula>
    </cfRule>
  </conditionalFormatting>
  <conditionalFormatting sqref="L9:M14">
    <cfRule type="cellIs" dxfId="3722" priority="22" operator="equal">
      <formula>1</formula>
    </cfRule>
  </conditionalFormatting>
  <conditionalFormatting sqref="L9:M28">
    <cfRule type="cellIs" dxfId="3721" priority="21" operator="equal">
      <formula>1</formula>
    </cfRule>
  </conditionalFormatting>
  <conditionalFormatting sqref="L9:M28">
    <cfRule type="cellIs" dxfId="3720" priority="20" operator="equal">
      <formula>1</formula>
    </cfRule>
  </conditionalFormatting>
  <conditionalFormatting sqref="L9:M28">
    <cfRule type="containsText" dxfId="3719" priority="17" operator="containsText" text="3">
      <formula>NOT(ISERROR(SEARCH("3",L9)))</formula>
    </cfRule>
  </conditionalFormatting>
  <conditionalFormatting sqref="L51:M55">
    <cfRule type="containsText" dxfId="3718" priority="8" operator="containsText" text="2 match">
      <formula>NOT(ISERROR(SEARCH("2 match",L51)))</formula>
    </cfRule>
    <cfRule type="containsText" dxfId="3717" priority="9" operator="containsText" text="1 facultative">
      <formula>NOT(ISERROR(SEARCH("1 facultative",L51)))</formula>
    </cfRule>
  </conditionalFormatting>
  <conditionalFormatting sqref="L51:M55">
    <cfRule type="cellIs" dxfId="3716" priority="5" operator="equal">
      <formula>1</formula>
    </cfRule>
  </conditionalFormatting>
  <conditionalFormatting sqref="L51:M55">
    <cfRule type="cellIs" dxfId="3715" priority="4" operator="equal">
      <formula>1</formula>
    </cfRule>
  </conditionalFormatting>
  <conditionalFormatting sqref="L51:M55">
    <cfRule type="cellIs" dxfId="3714" priority="3" operator="equal">
      <formula>1</formula>
    </cfRule>
  </conditionalFormatting>
  <conditionalFormatting sqref="L51:M55">
    <cfRule type="cellIs" dxfId="3713" priority="2" operator="equal">
      <formula>1</formula>
    </cfRule>
  </conditionalFormatting>
  <dataValidations count="16">
    <dataValidation type="list" allowBlank="1" showInputMessage="1" showErrorMessage="1" sqref="Y44:Y49 Y51:Y55">
      <formula1>Initiative</formula1>
    </dataValidation>
    <dataValidation type="list" allowBlank="1" showInputMessage="1" showErrorMessage="1" sqref="G30:G36">
      <formula1>NatureRV0</formula1>
    </dataValidation>
    <dataValidation type="list" allowBlank="1" showInputMessage="1" showErrorMessage="1" sqref="G51:G55">
      <formula1>NatureRV2</formula1>
    </dataValidation>
    <dataValidation type="list" allowBlank="1" showInputMessage="1" showErrorMessage="1" sqref="W44:X49">
      <formula1>StadeRV2</formula1>
    </dataValidation>
    <dataValidation type="list" allowBlank="1" showInputMessage="1" showErrorMessage="1" sqref="H56:J56 N56:P56 N18:P23 K18:K23">
      <formula1>Appui1</formula1>
    </dataValidation>
    <dataValidation type="list" allowBlank="1" showInputMessage="1" showErrorMessage="1" sqref="E51:E55 E30:E36 E44:E49 E9:E28">
      <formula1>Catégorie1</formula1>
    </dataValidation>
    <dataValidation type="list" allowBlank="1" showInputMessage="1" showErrorMessage="1" sqref="G44:G49 G9:G28">
      <formula1>Liste</formula1>
    </dataValidation>
    <dataValidation type="list" allowBlank="1" showInputMessage="1" showErrorMessage="1" sqref="X9:X28 X30:X36 X51:X55">
      <formula1>R.A.S</formula1>
    </dataValidation>
    <dataValidation type="list" allowBlank="1" showInputMessage="1" showErrorMessage="1" sqref="V51:V55 V30:V36 V44:V49 V9:V28">
      <formula1>Produit</formula1>
    </dataValidation>
    <dataValidation type="list" allowBlank="1" showInputMessage="1" showErrorMessage="1" sqref="W37">
      <formula1>Stade</formula1>
    </dataValidation>
    <dataValidation type="list" allowBlank="1" showInputMessage="1" showErrorMessage="1" sqref="W51:W55">
      <formula1>Liste001</formula1>
    </dataValidation>
    <dataValidation type="list" allowBlank="1" showInputMessage="1" showErrorMessage="1" sqref="N24:P28 H44:P49 H30:P36 K24:K28 H9:J28 L9:M28 N9:P17 K9:K17 H51:P55">
      <formula1>Liste004</formula1>
    </dataValidation>
    <dataValidation type="list" allowBlank="1" showInputMessage="1" showErrorMessage="1" sqref="Q30:S36 Q9:S28 Q44:S49 Q51:S55">
      <formula1>Liste0001</formula1>
    </dataValidation>
    <dataValidation type="list" allowBlank="1" showInputMessage="1" showErrorMessage="1" sqref="W30:W36">
      <formula1>StadeRV1</formula1>
    </dataValidation>
    <dataValidation type="list" allowBlank="1" showInputMessage="1" showErrorMessage="1" sqref="F9:F28 F30:F36 F44:F49 F51:F55">
      <formula1>Listedates</formula1>
    </dataValidation>
    <dataValidation type="list" allowBlank="1" showInputMessage="1" showErrorMessage="1" sqref="W9:W28">
      <formula1>StadeRV002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32" operator="containsText" id="{B695940E-6F58-4060-ABCC-B46472D34383}">
            <xm:f>NOT(ISERROR(SEARCH(3,I30)))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I30:J36</xm:sqref>
        </x14:conditionalFormatting>
        <x14:conditionalFormatting xmlns:xm="http://schemas.microsoft.com/office/excel/2006/main">
          <x14:cfRule type="containsText" priority="206" operator="containsText" id="{08A7CE74-6F38-4976-800C-DF9D8CC418FD}">
            <xm:f>NOT(ISERROR(SEARCH(3,I44)))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I44:J49</xm:sqref>
        </x14:conditionalFormatting>
        <x14:conditionalFormatting xmlns:xm="http://schemas.microsoft.com/office/excel/2006/main">
          <x14:cfRule type="containsText" priority="153" operator="containsText" id="{7E0F4E08-FC1E-48C3-9AC4-359F9637CDAF}">
            <xm:f>NOT(ISERROR(SEARCH(3,I9)))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I9:J28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Z60"/>
  <sheetViews>
    <sheetView showGridLines="0" zoomScale="75" zoomScaleNormal="75" workbookViewId="0">
      <selection activeCell="W9" sqref="W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3"/>
    </row>
    <row r="3" spans="2:26" x14ac:dyDescent="0.35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6"/>
    </row>
    <row r="4" spans="2:26" ht="30" customHeight="1" x14ac:dyDescent="0.35">
      <c r="B4" s="4"/>
      <c r="C4" s="5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6"/>
    </row>
    <row r="5" spans="2:26" x14ac:dyDescent="0.35">
      <c r="B5" s="4"/>
      <c r="C5" s="7"/>
      <c r="D5" s="112" t="s">
        <v>0</v>
      </c>
      <c r="E5" s="113"/>
      <c r="F5" s="113"/>
      <c r="G5" s="113"/>
      <c r="H5" s="118" t="s">
        <v>1</v>
      </c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9" t="s">
        <v>2</v>
      </c>
      <c r="U5" s="122" t="s">
        <v>3</v>
      </c>
      <c r="V5" s="125" t="s">
        <v>4</v>
      </c>
      <c r="W5" s="128" t="s">
        <v>5</v>
      </c>
      <c r="X5" s="131" t="s">
        <v>6</v>
      </c>
      <c r="Y5" s="50"/>
      <c r="Z5" s="6"/>
    </row>
    <row r="6" spans="2:26" x14ac:dyDescent="0.35">
      <c r="B6" s="4"/>
      <c r="C6" s="7"/>
      <c r="D6" s="114"/>
      <c r="E6" s="115"/>
      <c r="F6" s="115"/>
      <c r="G6" s="115"/>
      <c r="H6" s="137" t="s">
        <v>7</v>
      </c>
      <c r="I6" s="138"/>
      <c r="J6" s="139"/>
      <c r="K6" s="137" t="s">
        <v>8</v>
      </c>
      <c r="L6" s="138"/>
      <c r="M6" s="139"/>
      <c r="N6" s="137" t="s">
        <v>9</v>
      </c>
      <c r="O6" s="138"/>
      <c r="P6" s="139"/>
      <c r="Q6" s="137" t="s">
        <v>10</v>
      </c>
      <c r="R6" s="138"/>
      <c r="S6" s="139"/>
      <c r="T6" s="120"/>
      <c r="U6" s="123"/>
      <c r="V6" s="126"/>
      <c r="W6" s="129"/>
      <c r="X6" s="132"/>
      <c r="Y6" s="50"/>
      <c r="Z6" s="6"/>
    </row>
    <row r="7" spans="2:26" x14ac:dyDescent="0.35">
      <c r="B7" s="4"/>
      <c r="C7" s="7"/>
      <c r="D7" s="116"/>
      <c r="E7" s="117"/>
      <c r="F7" s="117"/>
      <c r="G7" s="117"/>
      <c r="H7" s="103" t="s">
        <v>64</v>
      </c>
      <c r="I7" s="105" t="s">
        <v>12</v>
      </c>
      <c r="J7" s="106"/>
      <c r="K7" s="103" t="s">
        <v>11</v>
      </c>
      <c r="L7" s="140" t="s">
        <v>12</v>
      </c>
      <c r="M7" s="141"/>
      <c r="N7" s="103" t="s">
        <v>11</v>
      </c>
      <c r="O7" s="140" t="s">
        <v>12</v>
      </c>
      <c r="P7" s="141"/>
      <c r="Q7" s="103" t="s">
        <v>11</v>
      </c>
      <c r="R7" s="105" t="s">
        <v>12</v>
      </c>
      <c r="S7" s="106"/>
      <c r="T7" s="120"/>
      <c r="U7" s="123"/>
      <c r="V7" s="126"/>
      <c r="W7" s="129"/>
      <c r="X7" s="132"/>
      <c r="Y7" s="50"/>
      <c r="Z7" s="6"/>
    </row>
    <row r="8" spans="2:26" x14ac:dyDescent="0.35">
      <c r="B8" s="4"/>
      <c r="C8" s="142"/>
      <c r="D8" s="8" t="s">
        <v>13</v>
      </c>
      <c r="E8" s="8" t="s">
        <v>14</v>
      </c>
      <c r="F8" s="8" t="s">
        <v>45</v>
      </c>
      <c r="G8" s="9" t="s">
        <v>46</v>
      </c>
      <c r="H8" s="104"/>
      <c r="I8" s="42" t="s">
        <v>16</v>
      </c>
      <c r="J8" s="10" t="s">
        <v>17</v>
      </c>
      <c r="K8" s="104"/>
      <c r="L8" s="10" t="s">
        <v>16</v>
      </c>
      <c r="M8" s="11" t="s">
        <v>17</v>
      </c>
      <c r="N8" s="104"/>
      <c r="O8" s="11" t="s">
        <v>16</v>
      </c>
      <c r="P8" s="11" t="s">
        <v>17</v>
      </c>
      <c r="Q8" s="104"/>
      <c r="R8" s="10" t="s">
        <v>16</v>
      </c>
      <c r="S8" s="11" t="s">
        <v>17</v>
      </c>
      <c r="T8" s="121"/>
      <c r="U8" s="124"/>
      <c r="V8" s="127"/>
      <c r="W8" s="130"/>
      <c r="X8" s="133"/>
      <c r="Y8" s="50"/>
      <c r="Z8" s="6"/>
    </row>
    <row r="9" spans="2:26" x14ac:dyDescent="0.35">
      <c r="B9" s="4"/>
      <c r="C9" s="142"/>
      <c r="D9" s="12"/>
      <c r="E9" s="12"/>
      <c r="F9" s="13"/>
      <c r="G9" s="12"/>
      <c r="H9" s="14" t="str">
        <f>IF(U9&gt;=300000,"3","")</f>
        <v/>
      </c>
      <c r="I9" s="14" t="str">
        <f>IF(AND(U9&gt;=100000,U9&lt;=299999),"3","")</f>
        <v/>
      </c>
      <c r="J9" s="14" t="str">
        <f>IF(AND(U9&gt;=100000,U9&lt;=299999),"3","")</f>
        <v/>
      </c>
      <c r="K9" s="15"/>
      <c r="L9" s="15" t="str">
        <f>IF(U9&gt;=300000,"3","")</f>
        <v/>
      </c>
      <c r="M9" s="15" t="str">
        <f>IF(U9&gt;=300000,"3","")</f>
        <v/>
      </c>
      <c r="N9" s="14"/>
      <c r="O9" s="14"/>
      <c r="P9" s="14"/>
      <c r="Q9" s="15"/>
      <c r="R9" s="15"/>
      <c r="S9" s="15"/>
      <c r="T9" s="16"/>
      <c r="U9" s="16"/>
      <c r="V9" s="17"/>
      <c r="W9" s="18" t="str">
        <f>IF(U9&gt;1,"En cours…", "")</f>
        <v/>
      </c>
      <c r="X9" s="18" t="str">
        <f>IF(W9="En cours…","R.A.S", "")</f>
        <v/>
      </c>
      <c r="Y9" s="48"/>
      <c r="Z9" s="6"/>
    </row>
    <row r="10" spans="2:26" x14ac:dyDescent="0.35">
      <c r="B10" s="4"/>
      <c r="C10" s="142"/>
      <c r="D10" s="12"/>
      <c r="E10" s="12"/>
      <c r="F10" s="13"/>
      <c r="G10" s="12"/>
      <c r="H10" s="14" t="str">
        <f t="shared" ref="H10:H34" si="0">IF(U10&gt;=300000,"3","")</f>
        <v/>
      </c>
      <c r="I10" s="14" t="str">
        <f t="shared" ref="I10:I26" si="1">IF(AND(U10&gt;=100000,U10&lt;=299999),"3","")</f>
        <v/>
      </c>
      <c r="J10" s="14" t="str">
        <f t="shared" ref="J10:J26" si="2">IF(AND(U10&gt;=100000,U10&lt;=299999),"3","")</f>
        <v/>
      </c>
      <c r="K10" s="15"/>
      <c r="L10" s="15" t="str">
        <f t="shared" ref="L10:L26" si="3">IF(U10&gt;=300000,"3","")</f>
        <v/>
      </c>
      <c r="M10" s="15" t="str">
        <f t="shared" ref="M10:M26" si="4">IF(U10&gt;=300000,"3","")</f>
        <v/>
      </c>
      <c r="N10" s="14"/>
      <c r="O10" s="14"/>
      <c r="P10" s="14"/>
      <c r="Q10" s="15"/>
      <c r="R10" s="15"/>
      <c r="S10" s="15"/>
      <c r="T10" s="16"/>
      <c r="U10" s="16"/>
      <c r="V10" s="17"/>
      <c r="W10" s="18" t="str">
        <f t="shared" ref="W10:W26" si="5">IF(U10&gt;1,"En cours…", "")</f>
        <v/>
      </c>
      <c r="X10" s="18" t="str">
        <f t="shared" ref="X10:X25" si="6">IF(W10="En cours…","R.A.S", "")</f>
        <v/>
      </c>
      <c r="Y10" s="48"/>
      <c r="Z10" s="6"/>
    </row>
    <row r="11" spans="2:26" x14ac:dyDescent="0.35">
      <c r="B11" s="4"/>
      <c r="C11" s="142"/>
      <c r="D11" s="12"/>
      <c r="E11" s="12"/>
      <c r="F11" s="13"/>
      <c r="G11" s="12"/>
      <c r="H11" s="14" t="str">
        <f t="shared" si="0"/>
        <v/>
      </c>
      <c r="I11" s="14" t="str">
        <f t="shared" si="1"/>
        <v/>
      </c>
      <c r="J11" s="14" t="str">
        <f t="shared" si="2"/>
        <v/>
      </c>
      <c r="K11" s="15"/>
      <c r="L11" s="15" t="str">
        <f t="shared" si="3"/>
        <v/>
      </c>
      <c r="M11" s="15" t="str">
        <f t="shared" si="4"/>
        <v/>
      </c>
      <c r="N11" s="14"/>
      <c r="O11" s="14"/>
      <c r="P11" s="14"/>
      <c r="Q11" s="15"/>
      <c r="R11" s="15"/>
      <c r="S11" s="15"/>
      <c r="T11" s="16"/>
      <c r="U11" s="16"/>
      <c r="V11" s="17"/>
      <c r="W11" s="18" t="str">
        <f t="shared" si="5"/>
        <v/>
      </c>
      <c r="X11" s="18" t="str">
        <f t="shared" si="6"/>
        <v/>
      </c>
      <c r="Y11" s="48"/>
      <c r="Z11" s="6"/>
    </row>
    <row r="12" spans="2:26" x14ac:dyDescent="0.35">
      <c r="B12" s="4"/>
      <c r="C12" s="142"/>
      <c r="D12" s="12"/>
      <c r="E12" s="12"/>
      <c r="F12" s="13"/>
      <c r="G12" s="12"/>
      <c r="H12" s="14" t="str">
        <f t="shared" si="0"/>
        <v/>
      </c>
      <c r="I12" s="14" t="str">
        <f t="shared" si="1"/>
        <v/>
      </c>
      <c r="J12" s="14" t="str">
        <f t="shared" si="2"/>
        <v/>
      </c>
      <c r="K12" s="15"/>
      <c r="L12" s="15" t="str">
        <f t="shared" si="3"/>
        <v/>
      </c>
      <c r="M12" s="15" t="str">
        <f t="shared" si="4"/>
        <v/>
      </c>
      <c r="N12" s="14"/>
      <c r="O12" s="14"/>
      <c r="P12" s="14"/>
      <c r="Q12" s="15"/>
      <c r="R12" s="15"/>
      <c r="S12" s="15"/>
      <c r="T12" s="18"/>
      <c r="U12" s="16"/>
      <c r="V12" s="17"/>
      <c r="W12" s="18" t="str">
        <f t="shared" si="5"/>
        <v/>
      </c>
      <c r="X12" s="18" t="str">
        <f t="shared" si="6"/>
        <v/>
      </c>
      <c r="Y12" s="48"/>
      <c r="Z12" s="6"/>
    </row>
    <row r="13" spans="2:26" x14ac:dyDescent="0.35">
      <c r="B13" s="4"/>
      <c r="C13" s="142"/>
      <c r="D13" s="12"/>
      <c r="E13" s="12"/>
      <c r="F13" s="13"/>
      <c r="G13" s="12"/>
      <c r="H13" s="14" t="str">
        <f t="shared" si="0"/>
        <v/>
      </c>
      <c r="I13" s="14" t="str">
        <f t="shared" si="1"/>
        <v/>
      </c>
      <c r="J13" s="14" t="str">
        <f t="shared" si="2"/>
        <v/>
      </c>
      <c r="K13" s="15"/>
      <c r="L13" s="15" t="str">
        <f t="shared" si="3"/>
        <v/>
      </c>
      <c r="M13" s="15" t="str">
        <f t="shared" si="4"/>
        <v/>
      </c>
      <c r="N13" s="14"/>
      <c r="O13" s="14"/>
      <c r="P13" s="14"/>
      <c r="Q13" s="15"/>
      <c r="R13" s="15"/>
      <c r="S13" s="15"/>
      <c r="T13" s="16"/>
      <c r="U13" s="16"/>
      <c r="V13" s="17"/>
      <c r="W13" s="18" t="str">
        <f t="shared" si="5"/>
        <v/>
      </c>
      <c r="X13" s="18" t="str">
        <f t="shared" si="6"/>
        <v/>
      </c>
      <c r="Y13" s="48"/>
      <c r="Z13" s="6"/>
    </row>
    <row r="14" spans="2:26" x14ac:dyDescent="0.35">
      <c r="B14" s="4"/>
      <c r="C14" s="142"/>
      <c r="D14" s="12"/>
      <c r="E14" s="12"/>
      <c r="F14" s="13"/>
      <c r="G14" s="12"/>
      <c r="H14" s="14" t="str">
        <f t="shared" si="0"/>
        <v/>
      </c>
      <c r="I14" s="14" t="str">
        <f t="shared" si="1"/>
        <v/>
      </c>
      <c r="J14" s="14" t="str">
        <f t="shared" si="2"/>
        <v/>
      </c>
      <c r="K14" s="15"/>
      <c r="L14" s="15" t="str">
        <f t="shared" si="3"/>
        <v/>
      </c>
      <c r="M14" s="15" t="str">
        <f t="shared" si="4"/>
        <v/>
      </c>
      <c r="N14" s="14"/>
      <c r="O14" s="14"/>
      <c r="P14" s="14"/>
      <c r="Q14" s="15"/>
      <c r="R14" s="15"/>
      <c r="S14" s="15"/>
      <c r="T14" s="18"/>
      <c r="U14" s="16"/>
      <c r="V14" s="17"/>
      <c r="W14" s="18" t="str">
        <f t="shared" si="5"/>
        <v/>
      </c>
      <c r="X14" s="18" t="str">
        <f t="shared" si="6"/>
        <v/>
      </c>
      <c r="Y14" s="48"/>
      <c r="Z14" s="6"/>
    </row>
    <row r="15" spans="2:26" x14ac:dyDescent="0.35">
      <c r="B15" s="4"/>
      <c r="C15" s="142"/>
      <c r="D15" s="12"/>
      <c r="E15" s="12"/>
      <c r="F15" s="13"/>
      <c r="G15" s="12"/>
      <c r="H15" s="14" t="str">
        <f t="shared" si="0"/>
        <v/>
      </c>
      <c r="I15" s="14" t="str">
        <f t="shared" si="1"/>
        <v/>
      </c>
      <c r="J15" s="14" t="str">
        <f t="shared" si="2"/>
        <v/>
      </c>
      <c r="K15" s="15"/>
      <c r="L15" s="15" t="str">
        <f t="shared" si="3"/>
        <v/>
      </c>
      <c r="M15" s="15" t="str">
        <f t="shared" si="4"/>
        <v/>
      </c>
      <c r="N15" s="14"/>
      <c r="O15" s="14"/>
      <c r="P15" s="14"/>
      <c r="Q15" s="15"/>
      <c r="R15" s="15"/>
      <c r="S15" s="15"/>
      <c r="T15" s="18"/>
      <c r="U15" s="16"/>
      <c r="V15" s="17"/>
      <c r="W15" s="18" t="str">
        <f t="shared" si="5"/>
        <v/>
      </c>
      <c r="X15" s="18" t="str">
        <f t="shared" si="6"/>
        <v/>
      </c>
      <c r="Y15" s="48"/>
      <c r="Z15" s="6"/>
    </row>
    <row r="16" spans="2:26" x14ac:dyDescent="0.35">
      <c r="B16" s="4"/>
      <c r="C16" s="142"/>
      <c r="D16" s="12"/>
      <c r="E16" s="12"/>
      <c r="F16" s="13"/>
      <c r="G16" s="12"/>
      <c r="H16" s="14" t="str">
        <f t="shared" si="0"/>
        <v/>
      </c>
      <c r="I16" s="14" t="str">
        <f t="shared" si="1"/>
        <v/>
      </c>
      <c r="J16" s="14" t="str">
        <f t="shared" si="2"/>
        <v/>
      </c>
      <c r="K16" s="15"/>
      <c r="L16" s="15" t="str">
        <f t="shared" si="3"/>
        <v/>
      </c>
      <c r="M16" s="15" t="str">
        <f t="shared" si="4"/>
        <v/>
      </c>
      <c r="N16" s="14"/>
      <c r="O16" s="14"/>
      <c r="P16" s="14"/>
      <c r="Q16" s="15"/>
      <c r="R16" s="15"/>
      <c r="S16" s="15"/>
      <c r="T16" s="16"/>
      <c r="U16" s="16"/>
      <c r="V16" s="17"/>
      <c r="W16" s="18" t="str">
        <f t="shared" si="5"/>
        <v/>
      </c>
      <c r="X16" s="18" t="str">
        <f t="shared" si="6"/>
        <v/>
      </c>
      <c r="Y16" s="48"/>
      <c r="Z16" s="6"/>
    </row>
    <row r="17" spans="2:26" x14ac:dyDescent="0.35">
      <c r="B17" s="4"/>
      <c r="C17" s="142"/>
      <c r="D17" s="12"/>
      <c r="E17" s="12"/>
      <c r="F17" s="13"/>
      <c r="G17" s="12"/>
      <c r="H17" s="14" t="str">
        <f t="shared" si="0"/>
        <v/>
      </c>
      <c r="I17" s="14" t="str">
        <f t="shared" si="1"/>
        <v/>
      </c>
      <c r="J17" s="14" t="str">
        <f t="shared" si="2"/>
        <v/>
      </c>
      <c r="K17" s="15"/>
      <c r="L17" s="15" t="str">
        <f t="shared" si="3"/>
        <v/>
      </c>
      <c r="M17" s="15" t="str">
        <f t="shared" si="4"/>
        <v/>
      </c>
      <c r="N17" s="14"/>
      <c r="O17" s="14"/>
      <c r="P17" s="14"/>
      <c r="Q17" s="15"/>
      <c r="R17" s="15"/>
      <c r="S17" s="15"/>
      <c r="T17" s="16"/>
      <c r="U17" s="16"/>
      <c r="V17" s="26"/>
      <c r="W17" s="18" t="str">
        <f t="shared" si="5"/>
        <v/>
      </c>
      <c r="X17" s="18" t="str">
        <f t="shared" si="6"/>
        <v/>
      </c>
      <c r="Y17" s="48"/>
      <c r="Z17" s="6"/>
    </row>
    <row r="18" spans="2:26" x14ac:dyDescent="0.35">
      <c r="B18" s="4"/>
      <c r="C18" s="142"/>
      <c r="D18" s="12"/>
      <c r="E18" s="12"/>
      <c r="F18" s="13"/>
      <c r="G18" s="12"/>
      <c r="H18" s="14" t="str">
        <f t="shared" si="0"/>
        <v/>
      </c>
      <c r="I18" s="14" t="str">
        <f t="shared" si="1"/>
        <v/>
      </c>
      <c r="J18" s="14" t="str">
        <f t="shared" si="2"/>
        <v/>
      </c>
      <c r="K18" s="15"/>
      <c r="L18" s="15" t="str">
        <f t="shared" si="3"/>
        <v/>
      </c>
      <c r="M18" s="15" t="str">
        <f t="shared" si="4"/>
        <v/>
      </c>
      <c r="N18" s="14"/>
      <c r="O18" s="14"/>
      <c r="P18" s="14"/>
      <c r="Q18" s="15"/>
      <c r="R18" s="15"/>
      <c r="S18" s="15"/>
      <c r="T18" s="16"/>
      <c r="U18" s="16"/>
      <c r="V18" s="26"/>
      <c r="W18" s="18" t="str">
        <f t="shared" si="5"/>
        <v/>
      </c>
      <c r="X18" s="18" t="str">
        <f t="shared" si="6"/>
        <v/>
      </c>
      <c r="Y18" s="48"/>
      <c r="Z18" s="6"/>
    </row>
    <row r="19" spans="2:26" x14ac:dyDescent="0.35">
      <c r="B19" s="4"/>
      <c r="C19" s="142"/>
      <c r="D19" s="12"/>
      <c r="E19" s="12"/>
      <c r="F19" s="13"/>
      <c r="G19" s="12"/>
      <c r="H19" s="14" t="str">
        <f t="shared" si="0"/>
        <v/>
      </c>
      <c r="I19" s="14" t="str">
        <f t="shared" si="1"/>
        <v/>
      </c>
      <c r="J19" s="14" t="str">
        <f t="shared" si="2"/>
        <v/>
      </c>
      <c r="K19" s="15"/>
      <c r="L19" s="15" t="str">
        <f t="shared" si="3"/>
        <v/>
      </c>
      <c r="M19" s="15" t="str">
        <f t="shared" si="4"/>
        <v/>
      </c>
      <c r="N19" s="14"/>
      <c r="O19" s="14"/>
      <c r="P19" s="14"/>
      <c r="Q19" s="15"/>
      <c r="R19" s="15"/>
      <c r="S19" s="15"/>
      <c r="T19" s="16"/>
      <c r="U19" s="16"/>
      <c r="V19" s="26"/>
      <c r="W19" s="18" t="str">
        <f t="shared" si="5"/>
        <v/>
      </c>
      <c r="X19" s="18" t="str">
        <f t="shared" si="6"/>
        <v/>
      </c>
      <c r="Y19" s="48"/>
      <c r="Z19" s="6"/>
    </row>
    <row r="20" spans="2:26" x14ac:dyDescent="0.35">
      <c r="B20" s="4"/>
      <c r="C20" s="142"/>
      <c r="D20" s="12"/>
      <c r="E20" s="12"/>
      <c r="F20" s="13"/>
      <c r="G20" s="12"/>
      <c r="H20" s="14" t="str">
        <f t="shared" si="0"/>
        <v/>
      </c>
      <c r="I20" s="14" t="str">
        <f t="shared" si="1"/>
        <v/>
      </c>
      <c r="J20" s="14" t="str">
        <f t="shared" si="2"/>
        <v/>
      </c>
      <c r="K20" s="15"/>
      <c r="L20" s="15" t="str">
        <f t="shared" si="3"/>
        <v/>
      </c>
      <c r="M20" s="15" t="str">
        <f t="shared" si="4"/>
        <v/>
      </c>
      <c r="N20" s="14"/>
      <c r="O20" s="14"/>
      <c r="P20" s="14"/>
      <c r="Q20" s="15"/>
      <c r="R20" s="15"/>
      <c r="S20" s="15"/>
      <c r="T20" s="18"/>
      <c r="U20" s="16"/>
      <c r="V20" s="26"/>
      <c r="W20" s="18" t="str">
        <f t="shared" si="5"/>
        <v/>
      </c>
      <c r="X20" s="18" t="str">
        <f t="shared" si="6"/>
        <v/>
      </c>
      <c r="Y20" s="48"/>
      <c r="Z20" s="6"/>
    </row>
    <row r="21" spans="2:26" x14ac:dyDescent="0.35">
      <c r="B21" s="4"/>
      <c r="C21" s="142"/>
      <c r="D21" s="12"/>
      <c r="E21" s="12"/>
      <c r="F21" s="13"/>
      <c r="G21" s="12"/>
      <c r="H21" s="14" t="str">
        <f t="shared" si="0"/>
        <v/>
      </c>
      <c r="I21" s="14" t="str">
        <f t="shared" si="1"/>
        <v/>
      </c>
      <c r="J21" s="14" t="str">
        <f t="shared" si="2"/>
        <v/>
      </c>
      <c r="K21" s="15"/>
      <c r="L21" s="15" t="str">
        <f t="shared" si="3"/>
        <v/>
      </c>
      <c r="M21" s="15" t="str">
        <f t="shared" si="4"/>
        <v/>
      </c>
      <c r="N21" s="14"/>
      <c r="O21" s="14"/>
      <c r="P21" s="14"/>
      <c r="Q21" s="15"/>
      <c r="R21" s="15"/>
      <c r="S21" s="15"/>
      <c r="T21" s="16"/>
      <c r="U21" s="16"/>
      <c r="V21" s="17"/>
      <c r="W21" s="18" t="str">
        <f t="shared" si="5"/>
        <v/>
      </c>
      <c r="X21" s="18" t="str">
        <f t="shared" si="6"/>
        <v/>
      </c>
      <c r="Y21" s="48"/>
      <c r="Z21" s="6"/>
    </row>
    <row r="22" spans="2:26" x14ac:dyDescent="0.35">
      <c r="B22" s="4"/>
      <c r="C22" s="142"/>
      <c r="D22" s="12"/>
      <c r="E22" s="12"/>
      <c r="F22" s="13"/>
      <c r="G22" s="12"/>
      <c r="H22" s="14" t="str">
        <f t="shared" si="0"/>
        <v/>
      </c>
      <c r="I22" s="14" t="str">
        <f t="shared" si="1"/>
        <v/>
      </c>
      <c r="J22" s="14" t="str">
        <f t="shared" si="2"/>
        <v/>
      </c>
      <c r="K22" s="15"/>
      <c r="L22" s="15" t="str">
        <f t="shared" si="3"/>
        <v/>
      </c>
      <c r="M22" s="15" t="str">
        <f t="shared" si="4"/>
        <v/>
      </c>
      <c r="N22" s="14"/>
      <c r="O22" s="14"/>
      <c r="P22" s="14"/>
      <c r="Q22" s="15"/>
      <c r="R22" s="15"/>
      <c r="S22" s="15"/>
      <c r="T22" s="16"/>
      <c r="U22" s="16"/>
      <c r="V22" s="17"/>
      <c r="W22" s="18" t="str">
        <f t="shared" si="5"/>
        <v/>
      </c>
      <c r="X22" s="18" t="str">
        <f t="shared" si="6"/>
        <v/>
      </c>
      <c r="Y22" s="48"/>
      <c r="Z22" s="6"/>
    </row>
    <row r="23" spans="2:26" x14ac:dyDescent="0.35">
      <c r="B23" s="4"/>
      <c r="C23" s="142"/>
      <c r="D23" s="12"/>
      <c r="E23" s="12"/>
      <c r="F23" s="13"/>
      <c r="G23" s="12"/>
      <c r="H23" s="14" t="str">
        <f t="shared" si="0"/>
        <v/>
      </c>
      <c r="I23" s="14" t="str">
        <f t="shared" si="1"/>
        <v/>
      </c>
      <c r="J23" s="14" t="str">
        <f t="shared" si="2"/>
        <v/>
      </c>
      <c r="K23" s="15"/>
      <c r="L23" s="15" t="str">
        <f t="shared" si="3"/>
        <v/>
      </c>
      <c r="M23" s="15" t="str">
        <f t="shared" si="4"/>
        <v/>
      </c>
      <c r="N23" s="14"/>
      <c r="O23" s="14"/>
      <c r="P23" s="14"/>
      <c r="Q23" s="15"/>
      <c r="R23" s="15"/>
      <c r="S23" s="15"/>
      <c r="T23" s="16"/>
      <c r="U23" s="16"/>
      <c r="V23" s="17"/>
      <c r="W23" s="18" t="str">
        <f t="shared" si="5"/>
        <v/>
      </c>
      <c r="X23" s="18" t="str">
        <f t="shared" si="6"/>
        <v/>
      </c>
      <c r="Y23" s="48"/>
      <c r="Z23" s="6"/>
    </row>
    <row r="24" spans="2:26" x14ac:dyDescent="0.35">
      <c r="B24" s="4"/>
      <c r="C24" s="142"/>
      <c r="D24" s="12"/>
      <c r="E24" s="12"/>
      <c r="F24" s="13"/>
      <c r="G24" s="12"/>
      <c r="H24" s="14" t="str">
        <f t="shared" si="0"/>
        <v/>
      </c>
      <c r="I24" s="14" t="str">
        <f t="shared" si="1"/>
        <v/>
      </c>
      <c r="J24" s="14" t="str">
        <f t="shared" si="2"/>
        <v/>
      </c>
      <c r="K24" s="15"/>
      <c r="L24" s="15" t="str">
        <f t="shared" si="3"/>
        <v/>
      </c>
      <c r="M24" s="15" t="str">
        <f t="shared" si="4"/>
        <v/>
      </c>
      <c r="N24" s="14"/>
      <c r="O24" s="14"/>
      <c r="P24" s="14"/>
      <c r="Q24" s="15"/>
      <c r="R24" s="15"/>
      <c r="S24" s="15"/>
      <c r="T24" s="16"/>
      <c r="U24" s="16"/>
      <c r="V24" s="17"/>
      <c r="W24" s="18" t="str">
        <f t="shared" si="5"/>
        <v/>
      </c>
      <c r="X24" s="18" t="str">
        <f t="shared" si="6"/>
        <v/>
      </c>
      <c r="Y24" s="48"/>
      <c r="Z24" s="6"/>
    </row>
    <row r="25" spans="2:26" x14ac:dyDescent="0.35">
      <c r="B25" s="4"/>
      <c r="C25" s="142"/>
      <c r="D25" s="12"/>
      <c r="E25" s="12"/>
      <c r="F25" s="13"/>
      <c r="G25" s="12"/>
      <c r="H25" s="14" t="str">
        <f t="shared" si="0"/>
        <v/>
      </c>
      <c r="I25" s="14" t="str">
        <f t="shared" si="1"/>
        <v/>
      </c>
      <c r="J25" s="14" t="str">
        <f t="shared" si="2"/>
        <v/>
      </c>
      <c r="K25" s="15"/>
      <c r="L25" s="15" t="str">
        <f t="shared" si="3"/>
        <v/>
      </c>
      <c r="M25" s="15" t="str">
        <f t="shared" si="4"/>
        <v/>
      </c>
      <c r="N25" s="14"/>
      <c r="O25" s="14"/>
      <c r="P25" s="14"/>
      <c r="Q25" s="15"/>
      <c r="R25" s="15"/>
      <c r="S25" s="15"/>
      <c r="T25" s="16"/>
      <c r="U25" s="16"/>
      <c r="V25" s="17"/>
      <c r="W25" s="18" t="str">
        <f t="shared" si="5"/>
        <v/>
      </c>
      <c r="X25" s="18" t="str">
        <f t="shared" si="6"/>
        <v/>
      </c>
      <c r="Y25" s="48"/>
      <c r="Z25" s="6"/>
    </row>
    <row r="26" spans="2:26" x14ac:dyDescent="0.35">
      <c r="B26" s="4"/>
      <c r="C26" s="142"/>
      <c r="D26" s="12"/>
      <c r="E26" s="12"/>
      <c r="F26" s="13"/>
      <c r="G26" s="12"/>
      <c r="H26" s="14" t="str">
        <f t="shared" si="0"/>
        <v/>
      </c>
      <c r="I26" s="14" t="str">
        <f t="shared" si="1"/>
        <v/>
      </c>
      <c r="J26" s="14" t="str">
        <f t="shared" si="2"/>
        <v/>
      </c>
      <c r="K26" s="15"/>
      <c r="L26" s="15" t="str">
        <f t="shared" si="3"/>
        <v/>
      </c>
      <c r="M26" s="15" t="str">
        <f t="shared" si="4"/>
        <v/>
      </c>
      <c r="N26" s="14"/>
      <c r="O26" s="14"/>
      <c r="P26" s="14"/>
      <c r="Q26" s="15"/>
      <c r="R26" s="15"/>
      <c r="S26" s="15"/>
      <c r="T26" s="16"/>
      <c r="U26" s="16"/>
      <c r="V26" s="17"/>
      <c r="W26" s="18" t="str">
        <f t="shared" si="5"/>
        <v/>
      </c>
      <c r="X26" s="18" t="str">
        <f>IF(W26="En cours…","R.A.S", "")</f>
        <v/>
      </c>
      <c r="Y26" s="48"/>
      <c r="Z26" s="6"/>
    </row>
    <row r="27" spans="2:26" x14ac:dyDescent="0.35">
      <c r="B27" s="4"/>
      <c r="C27" s="7"/>
      <c r="D27" s="19"/>
      <c r="E27" s="19"/>
      <c r="F27" s="19"/>
      <c r="G27" s="41">
        <f>COUNTA(G9:G26)</f>
        <v>0</v>
      </c>
      <c r="H27" s="41">
        <f t="shared" ref="H27:U27" si="7">SUM(H9:H26)</f>
        <v>0</v>
      </c>
      <c r="I27" s="41">
        <f t="shared" si="7"/>
        <v>0</v>
      </c>
      <c r="J27" s="41">
        <f t="shared" si="7"/>
        <v>0</v>
      </c>
      <c r="K27" s="41">
        <f t="shared" si="7"/>
        <v>0</v>
      </c>
      <c r="L27" s="41">
        <f>SUM(L9:L26)</f>
        <v>0</v>
      </c>
      <c r="M27" s="41">
        <f t="shared" si="7"/>
        <v>0</v>
      </c>
      <c r="N27" s="41">
        <f t="shared" si="7"/>
        <v>0</v>
      </c>
      <c r="O27" s="41">
        <f t="shared" si="7"/>
        <v>0</v>
      </c>
      <c r="P27" s="41">
        <f t="shared" si="7"/>
        <v>0</v>
      </c>
      <c r="Q27" s="41">
        <f t="shared" si="7"/>
        <v>0</v>
      </c>
      <c r="R27" s="41">
        <f t="shared" si="7"/>
        <v>0</v>
      </c>
      <c r="S27" s="41">
        <f t="shared" si="7"/>
        <v>0</v>
      </c>
      <c r="T27" s="45">
        <f t="shared" si="7"/>
        <v>0</v>
      </c>
      <c r="U27" s="45">
        <f t="shared" si="7"/>
        <v>0</v>
      </c>
      <c r="V27" s="22"/>
      <c r="W27" s="22"/>
      <c r="X27" s="22"/>
      <c r="Y27" s="4"/>
      <c r="Z27" s="6"/>
    </row>
    <row r="28" spans="2:26" x14ac:dyDescent="0.35">
      <c r="B28" s="4"/>
      <c r="C28" s="7"/>
      <c r="D28" s="12"/>
      <c r="E28" s="12"/>
      <c r="F28" s="13"/>
      <c r="G28" s="12"/>
      <c r="H28" s="14" t="str">
        <f t="shared" si="0"/>
        <v/>
      </c>
      <c r="I28" s="14" t="str">
        <f t="shared" ref="I28:I34" si="8">IF(AND(U28&gt;=100000,U28&lt;=299999),"3","")</f>
        <v/>
      </c>
      <c r="J28" s="14" t="str">
        <f t="shared" ref="J28:J34" si="9">IF(AND(U28&gt;=100000,U28&lt;=299999),"3","")</f>
        <v/>
      </c>
      <c r="K28" s="15"/>
      <c r="L28" s="15" t="str">
        <f t="shared" ref="L28:L34" si="10">IF(U28&gt;=300000,"3","")</f>
        <v/>
      </c>
      <c r="M28" s="15" t="str">
        <f t="shared" ref="M28:M34" si="11">IF(U28&gt;=300000,"3","")</f>
        <v/>
      </c>
      <c r="N28" s="14"/>
      <c r="O28" s="14"/>
      <c r="P28" s="14"/>
      <c r="Q28" s="15"/>
      <c r="R28" s="15"/>
      <c r="S28" s="15"/>
      <c r="T28" s="16"/>
      <c r="U28" s="16"/>
      <c r="V28" s="17"/>
      <c r="W28" s="52"/>
      <c r="X28" s="18" t="str">
        <f>IF(W28="Signé 100%",U28,IF(W28="Reporté","RIEN",IF(W28="Abandon","0",IF(ISBLANK(U28),"","")) ))</f>
        <v/>
      </c>
      <c r="Y28" s="4"/>
      <c r="Z28" s="6"/>
    </row>
    <row r="29" spans="2:26" x14ac:dyDescent="0.35">
      <c r="B29" s="4"/>
      <c r="C29" s="7"/>
      <c r="D29" s="12"/>
      <c r="E29" s="12"/>
      <c r="F29" s="13"/>
      <c r="G29" s="12"/>
      <c r="H29" s="14" t="str">
        <f t="shared" si="0"/>
        <v/>
      </c>
      <c r="I29" s="14" t="str">
        <f t="shared" si="8"/>
        <v/>
      </c>
      <c r="J29" s="14" t="str">
        <f t="shared" si="9"/>
        <v/>
      </c>
      <c r="K29" s="15"/>
      <c r="L29" s="15" t="str">
        <f t="shared" si="10"/>
        <v/>
      </c>
      <c r="M29" s="15" t="str">
        <f t="shared" si="11"/>
        <v/>
      </c>
      <c r="N29" s="14"/>
      <c r="O29" s="14"/>
      <c r="P29" s="14"/>
      <c r="Q29" s="15"/>
      <c r="R29" s="15"/>
      <c r="S29" s="15"/>
      <c r="T29" s="18"/>
      <c r="U29" s="16"/>
      <c r="V29" s="17"/>
      <c r="W29" s="52"/>
      <c r="X29" s="18" t="str">
        <f t="shared" ref="X29:X34" si="12">IF(W29="Signé 100%",U29,IF(W29="Reporté","RIEN",IF(W29="Abandon","0",IF(ISBLANK(U29),"","")) ))</f>
        <v/>
      </c>
      <c r="Y29" s="4"/>
      <c r="Z29" s="6"/>
    </row>
    <row r="30" spans="2:26" x14ac:dyDescent="0.35">
      <c r="B30" s="4"/>
      <c r="C30" s="7"/>
      <c r="D30" s="12"/>
      <c r="E30" s="12"/>
      <c r="F30" s="13"/>
      <c r="G30" s="12"/>
      <c r="H30" s="14" t="str">
        <f t="shared" si="0"/>
        <v/>
      </c>
      <c r="I30" s="14" t="str">
        <f t="shared" si="8"/>
        <v/>
      </c>
      <c r="J30" s="14" t="str">
        <f t="shared" si="9"/>
        <v/>
      </c>
      <c r="K30" s="15"/>
      <c r="L30" s="15" t="str">
        <f t="shared" si="10"/>
        <v/>
      </c>
      <c r="M30" s="15" t="str">
        <f t="shared" si="11"/>
        <v/>
      </c>
      <c r="N30" s="14"/>
      <c r="O30" s="14"/>
      <c r="P30" s="14"/>
      <c r="Q30" s="15"/>
      <c r="R30" s="15"/>
      <c r="S30" s="15"/>
      <c r="T30" s="16"/>
      <c r="U30" s="16"/>
      <c r="V30" s="26"/>
      <c r="W30" s="52"/>
      <c r="X30" s="18" t="str">
        <f t="shared" si="12"/>
        <v/>
      </c>
      <c r="Y30" s="4"/>
      <c r="Z30" s="6"/>
    </row>
    <row r="31" spans="2:26" x14ac:dyDescent="0.35">
      <c r="B31" s="4"/>
      <c r="C31" s="7"/>
      <c r="D31" s="12"/>
      <c r="E31" s="12"/>
      <c r="F31" s="13"/>
      <c r="G31" s="12"/>
      <c r="H31" s="14" t="str">
        <f t="shared" si="0"/>
        <v/>
      </c>
      <c r="I31" s="14" t="str">
        <f t="shared" si="8"/>
        <v/>
      </c>
      <c r="J31" s="14" t="str">
        <f t="shared" si="9"/>
        <v/>
      </c>
      <c r="K31" s="15"/>
      <c r="L31" s="15" t="str">
        <f t="shared" si="10"/>
        <v/>
      </c>
      <c r="M31" s="15" t="str">
        <f t="shared" si="11"/>
        <v/>
      </c>
      <c r="N31" s="14"/>
      <c r="O31" s="14"/>
      <c r="P31" s="14"/>
      <c r="Q31" s="15"/>
      <c r="R31" s="15"/>
      <c r="S31" s="15"/>
      <c r="T31" s="18"/>
      <c r="U31" s="16"/>
      <c r="V31" s="26"/>
      <c r="W31" s="52"/>
      <c r="X31" s="18" t="str">
        <f t="shared" si="12"/>
        <v/>
      </c>
      <c r="Y31" s="4"/>
      <c r="Z31" s="6"/>
    </row>
    <row r="32" spans="2:26" x14ac:dyDescent="0.35">
      <c r="B32" s="4"/>
      <c r="C32" s="7"/>
      <c r="D32" s="12"/>
      <c r="E32" s="12"/>
      <c r="F32" s="13"/>
      <c r="G32" s="12"/>
      <c r="H32" s="14" t="str">
        <f t="shared" si="0"/>
        <v/>
      </c>
      <c r="I32" s="14" t="str">
        <f t="shared" si="8"/>
        <v/>
      </c>
      <c r="J32" s="14" t="str">
        <f t="shared" si="9"/>
        <v/>
      </c>
      <c r="K32" s="15"/>
      <c r="L32" s="15" t="str">
        <f t="shared" si="10"/>
        <v/>
      </c>
      <c r="M32" s="15" t="str">
        <f t="shared" si="11"/>
        <v/>
      </c>
      <c r="N32" s="14"/>
      <c r="O32" s="14"/>
      <c r="P32" s="14"/>
      <c r="Q32" s="15"/>
      <c r="R32" s="15"/>
      <c r="S32" s="15"/>
      <c r="T32" s="16"/>
      <c r="U32" s="16"/>
      <c r="V32" s="26"/>
      <c r="W32" s="52"/>
      <c r="X32" s="18" t="str">
        <f t="shared" si="12"/>
        <v/>
      </c>
      <c r="Y32" s="4"/>
      <c r="Z32" s="6"/>
    </row>
    <row r="33" spans="2:26" x14ac:dyDescent="0.35">
      <c r="B33" s="4"/>
      <c r="C33" s="7"/>
      <c r="D33" s="12"/>
      <c r="E33" s="12"/>
      <c r="F33" s="13"/>
      <c r="G33" s="12"/>
      <c r="H33" s="14" t="str">
        <f t="shared" si="0"/>
        <v/>
      </c>
      <c r="I33" s="14" t="str">
        <f t="shared" si="8"/>
        <v/>
      </c>
      <c r="J33" s="14" t="str">
        <f t="shared" si="9"/>
        <v/>
      </c>
      <c r="K33" s="15"/>
      <c r="L33" s="15" t="str">
        <f t="shared" si="10"/>
        <v/>
      </c>
      <c r="M33" s="15" t="str">
        <f t="shared" si="11"/>
        <v/>
      </c>
      <c r="N33" s="14"/>
      <c r="O33" s="14"/>
      <c r="P33" s="14"/>
      <c r="Q33" s="15"/>
      <c r="R33" s="15"/>
      <c r="S33" s="15"/>
      <c r="T33" s="16"/>
      <c r="U33" s="16"/>
      <c r="V33" s="26"/>
      <c r="W33" s="52"/>
      <c r="X33" s="18" t="str">
        <f t="shared" si="12"/>
        <v/>
      </c>
      <c r="Y33" s="4"/>
      <c r="Z33" s="6"/>
    </row>
    <row r="34" spans="2:26" x14ac:dyDescent="0.35">
      <c r="B34" s="4"/>
      <c r="C34" s="7"/>
      <c r="D34" s="12"/>
      <c r="E34" s="12"/>
      <c r="F34" s="13"/>
      <c r="G34" s="12"/>
      <c r="H34" s="14" t="str">
        <f t="shared" si="0"/>
        <v/>
      </c>
      <c r="I34" s="14" t="str">
        <f t="shared" si="8"/>
        <v/>
      </c>
      <c r="J34" s="14" t="str">
        <f t="shared" si="9"/>
        <v/>
      </c>
      <c r="K34" s="15"/>
      <c r="L34" s="15" t="str">
        <f t="shared" si="10"/>
        <v/>
      </c>
      <c r="M34" s="15" t="str">
        <f t="shared" si="11"/>
        <v/>
      </c>
      <c r="N34" s="14"/>
      <c r="O34" s="14"/>
      <c r="P34" s="14"/>
      <c r="Q34" s="15"/>
      <c r="R34" s="15"/>
      <c r="S34" s="15"/>
      <c r="T34" s="16"/>
      <c r="U34" s="16"/>
      <c r="V34" s="17"/>
      <c r="W34" s="52"/>
      <c r="X34" s="18" t="str">
        <f t="shared" si="12"/>
        <v/>
      </c>
      <c r="Y34" s="4"/>
      <c r="Z34" s="6"/>
    </row>
    <row r="35" spans="2:26" x14ac:dyDescent="0.35">
      <c r="B35" s="4"/>
      <c r="C35" s="7"/>
      <c r="D35" s="19"/>
      <c r="E35" s="19"/>
      <c r="F35" s="19"/>
      <c r="G35" s="41">
        <f>COUNTA(G28:G34)</f>
        <v>0</v>
      </c>
      <c r="H35" s="41">
        <f t="shared" ref="H35:T35" si="13">SUM(H28:H34)</f>
        <v>0</v>
      </c>
      <c r="I35" s="41">
        <f t="shared" si="13"/>
        <v>0</v>
      </c>
      <c r="J35" s="41">
        <f t="shared" si="13"/>
        <v>0</v>
      </c>
      <c r="K35" s="41">
        <f t="shared" si="13"/>
        <v>0</v>
      </c>
      <c r="L35" s="41">
        <f t="shared" si="13"/>
        <v>0</v>
      </c>
      <c r="M35" s="41">
        <f t="shared" si="13"/>
        <v>0</v>
      </c>
      <c r="N35" s="41">
        <f t="shared" si="13"/>
        <v>0</v>
      </c>
      <c r="O35" s="41">
        <f t="shared" si="13"/>
        <v>0</v>
      </c>
      <c r="P35" s="41">
        <f t="shared" si="13"/>
        <v>0</v>
      </c>
      <c r="Q35" s="41">
        <f t="shared" si="13"/>
        <v>0</v>
      </c>
      <c r="R35" s="41">
        <f t="shared" si="13"/>
        <v>0</v>
      </c>
      <c r="S35" s="41">
        <f t="shared" si="13"/>
        <v>0</v>
      </c>
      <c r="T35" s="45">
        <f t="shared" si="13"/>
        <v>0</v>
      </c>
      <c r="U35" s="45">
        <f>SUM(U28:U34)</f>
        <v>0</v>
      </c>
      <c r="V35" s="22"/>
      <c r="W35" s="59"/>
      <c r="X35" s="24">
        <f>SUM(X28:X34)</f>
        <v>0</v>
      </c>
      <c r="Y35" s="5"/>
      <c r="Z35" s="6"/>
    </row>
    <row r="36" spans="2:26" x14ac:dyDescent="0.35">
      <c r="B36" s="4"/>
      <c r="C36" s="7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61" t="e">
        <f>(X35/U35)</f>
        <v>#DIV/0!</v>
      </c>
      <c r="Y36" s="5"/>
      <c r="Z36" s="6"/>
    </row>
    <row r="37" spans="2:26" ht="30" customHeight="1" x14ac:dyDescent="0.35">
      <c r="B37" s="4"/>
      <c r="C37" s="7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6"/>
    </row>
    <row r="38" spans="2:26" x14ac:dyDescent="0.35">
      <c r="B38" s="4"/>
      <c r="C38" s="5"/>
      <c r="D38" s="112" t="s">
        <v>0</v>
      </c>
      <c r="E38" s="113"/>
      <c r="F38" s="113"/>
      <c r="G38" s="113"/>
      <c r="H38" s="118" t="s">
        <v>31</v>
      </c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9" t="s">
        <v>32</v>
      </c>
      <c r="U38" s="122" t="s">
        <v>3</v>
      </c>
      <c r="V38" s="125" t="s">
        <v>4</v>
      </c>
      <c r="W38" s="128" t="s">
        <v>5</v>
      </c>
      <c r="X38" s="131" t="s">
        <v>6</v>
      </c>
      <c r="Y38" s="134" t="s">
        <v>33</v>
      </c>
      <c r="Z38" s="6"/>
    </row>
    <row r="39" spans="2:26" x14ac:dyDescent="0.35">
      <c r="B39" s="4"/>
      <c r="C39" s="5"/>
      <c r="D39" s="114"/>
      <c r="E39" s="115"/>
      <c r="F39" s="115"/>
      <c r="G39" s="115"/>
      <c r="H39" s="137" t="s">
        <v>7</v>
      </c>
      <c r="I39" s="138"/>
      <c r="J39" s="139"/>
      <c r="K39" s="137" t="s">
        <v>8</v>
      </c>
      <c r="L39" s="138"/>
      <c r="M39" s="139"/>
      <c r="N39" s="137" t="s">
        <v>9</v>
      </c>
      <c r="O39" s="138"/>
      <c r="P39" s="139"/>
      <c r="Q39" s="43"/>
      <c r="R39" s="43"/>
      <c r="S39" s="44"/>
      <c r="T39" s="120"/>
      <c r="U39" s="123"/>
      <c r="V39" s="126"/>
      <c r="W39" s="129"/>
      <c r="X39" s="132"/>
      <c r="Y39" s="135"/>
      <c r="Z39" s="6"/>
    </row>
    <row r="40" spans="2:26" x14ac:dyDescent="0.35">
      <c r="B40" s="4"/>
      <c r="C40" s="5"/>
      <c r="D40" s="116"/>
      <c r="E40" s="117"/>
      <c r="F40" s="117"/>
      <c r="G40" s="117"/>
      <c r="H40" s="103" t="s">
        <v>11</v>
      </c>
      <c r="I40" s="105" t="s">
        <v>12</v>
      </c>
      <c r="J40" s="106"/>
      <c r="K40" s="103" t="s">
        <v>11</v>
      </c>
      <c r="L40" s="140" t="s">
        <v>12</v>
      </c>
      <c r="M40" s="141"/>
      <c r="N40" s="103" t="s">
        <v>11</v>
      </c>
      <c r="O40" s="105" t="s">
        <v>12</v>
      </c>
      <c r="P40" s="106"/>
      <c r="Q40" s="103" t="s">
        <v>11</v>
      </c>
      <c r="R40" s="105" t="s">
        <v>12</v>
      </c>
      <c r="S40" s="106"/>
      <c r="T40" s="120"/>
      <c r="U40" s="123"/>
      <c r="V40" s="126"/>
      <c r="W40" s="129"/>
      <c r="X40" s="132"/>
      <c r="Y40" s="135"/>
      <c r="Z40" s="6"/>
    </row>
    <row r="41" spans="2:26" x14ac:dyDescent="0.35">
      <c r="B41" s="4"/>
      <c r="C41" s="5"/>
      <c r="D41" s="8" t="s">
        <v>13</v>
      </c>
      <c r="E41" s="8" t="s">
        <v>14</v>
      </c>
      <c r="F41" s="8" t="s">
        <v>15</v>
      </c>
      <c r="G41" s="9" t="s">
        <v>34</v>
      </c>
      <c r="H41" s="104"/>
      <c r="I41" s="10" t="s">
        <v>16</v>
      </c>
      <c r="J41" s="10" t="s">
        <v>17</v>
      </c>
      <c r="K41" s="104"/>
      <c r="L41" s="10" t="s">
        <v>16</v>
      </c>
      <c r="M41" s="11" t="s">
        <v>17</v>
      </c>
      <c r="N41" s="104"/>
      <c r="O41" s="11" t="s">
        <v>16</v>
      </c>
      <c r="P41" s="11" t="s">
        <v>17</v>
      </c>
      <c r="Q41" s="104"/>
      <c r="R41" s="10" t="s">
        <v>16</v>
      </c>
      <c r="S41" s="11" t="s">
        <v>17</v>
      </c>
      <c r="T41" s="121"/>
      <c r="U41" s="124"/>
      <c r="V41" s="127"/>
      <c r="W41" s="130"/>
      <c r="X41" s="133"/>
      <c r="Y41" s="136"/>
      <c r="Z41" s="6"/>
    </row>
    <row r="42" spans="2:26" x14ac:dyDescent="0.35">
      <c r="B42" s="4"/>
      <c r="C42" s="5"/>
      <c r="D42" s="12"/>
      <c r="E42" s="12"/>
      <c r="F42" s="13"/>
      <c r="G42" s="12"/>
      <c r="H42" s="14" t="str">
        <f t="shared" ref="H42:H53" si="14">IF(U42&gt;=300000,"3","")</f>
        <v/>
      </c>
      <c r="I42" s="14" t="str">
        <f t="shared" ref="I42:I47" si="15">IF(AND(U42&gt;=100000,U42&lt;=299999),"3","")</f>
        <v/>
      </c>
      <c r="J42" s="14" t="str">
        <f>IF(AND(U42&gt;=100000,U42&lt;=299999),"3","")</f>
        <v/>
      </c>
      <c r="K42" s="15"/>
      <c r="L42" s="15" t="str">
        <f>IF(U42&gt;=300000,"3","")</f>
        <v/>
      </c>
      <c r="M42" s="15" t="str">
        <f t="shared" ref="M42:M47" si="16">IF(U42&gt;=300000,"3","")</f>
        <v/>
      </c>
      <c r="N42" s="14"/>
      <c r="O42" s="14"/>
      <c r="P42" s="14"/>
      <c r="Q42" s="15"/>
      <c r="R42" s="15"/>
      <c r="S42" s="15"/>
      <c r="T42" s="16"/>
      <c r="U42" s="16"/>
      <c r="V42" s="26"/>
      <c r="W42" s="18" t="str">
        <f>IF(U42&gt;1,"En cours…", "")</f>
        <v/>
      </c>
      <c r="X42" s="16" t="str">
        <f>IF(U42&gt;1,"R.A.S","")</f>
        <v/>
      </c>
      <c r="Y42" s="27"/>
      <c r="Z42" s="6"/>
    </row>
    <row r="43" spans="2:26" x14ac:dyDescent="0.35">
      <c r="B43" s="4"/>
      <c r="C43" s="5"/>
      <c r="D43" s="12"/>
      <c r="E43" s="12"/>
      <c r="F43" s="13"/>
      <c r="G43" s="12"/>
      <c r="H43" s="14" t="str">
        <f t="shared" si="14"/>
        <v/>
      </c>
      <c r="I43" s="14" t="str">
        <f t="shared" si="15"/>
        <v/>
      </c>
      <c r="J43" s="14" t="str">
        <f t="shared" ref="J43:J47" si="17">IF(AND(U43&gt;=100000,U43&lt;=299999),"3","")</f>
        <v/>
      </c>
      <c r="K43" s="15"/>
      <c r="L43" s="15" t="str">
        <f t="shared" ref="L43:L47" si="18">IF(U43&gt;=300000,"3","")</f>
        <v/>
      </c>
      <c r="M43" s="15" t="str">
        <f t="shared" si="16"/>
        <v/>
      </c>
      <c r="N43" s="14"/>
      <c r="O43" s="14"/>
      <c r="P43" s="14"/>
      <c r="Q43" s="15"/>
      <c r="R43" s="15"/>
      <c r="S43" s="15"/>
      <c r="T43" s="16"/>
      <c r="U43" s="16"/>
      <c r="V43" s="26"/>
      <c r="W43" s="18" t="str">
        <f>IF(U43&gt;1,"En cours…", "")</f>
        <v/>
      </c>
      <c r="X43" s="16" t="str">
        <f t="shared" ref="X43:X47" si="19">IF(U43&gt;1,"R.A.S","")</f>
        <v/>
      </c>
      <c r="Y43" s="27"/>
      <c r="Z43" s="6"/>
    </row>
    <row r="44" spans="2:26" x14ac:dyDescent="0.35">
      <c r="B44" s="4"/>
      <c r="C44" s="5"/>
      <c r="D44" s="12"/>
      <c r="E44" s="12"/>
      <c r="F44" s="13"/>
      <c r="G44" s="12"/>
      <c r="H44" s="14" t="str">
        <f t="shared" si="14"/>
        <v/>
      </c>
      <c r="I44" s="14" t="str">
        <f t="shared" si="15"/>
        <v/>
      </c>
      <c r="J44" s="14" t="str">
        <f t="shared" si="17"/>
        <v/>
      </c>
      <c r="K44" s="15"/>
      <c r="L44" s="15" t="str">
        <f t="shared" si="18"/>
        <v/>
      </c>
      <c r="M44" s="15" t="str">
        <f t="shared" si="16"/>
        <v/>
      </c>
      <c r="N44" s="14"/>
      <c r="O44" s="14"/>
      <c r="P44" s="14"/>
      <c r="Q44" s="15"/>
      <c r="R44" s="15"/>
      <c r="S44" s="15"/>
      <c r="T44" s="16"/>
      <c r="U44" s="16"/>
      <c r="V44" s="26"/>
      <c r="W44" s="18" t="str">
        <f t="shared" ref="W44" si="20">IF(T44&gt;1,"En cours…", "")</f>
        <v/>
      </c>
      <c r="X44" s="16" t="str">
        <f t="shared" si="19"/>
        <v/>
      </c>
      <c r="Y44" s="27"/>
      <c r="Z44" s="6"/>
    </row>
    <row r="45" spans="2:26" x14ac:dyDescent="0.35">
      <c r="B45" s="4"/>
      <c r="C45" s="5"/>
      <c r="D45" s="12"/>
      <c r="E45" s="12"/>
      <c r="F45" s="13"/>
      <c r="G45" s="12"/>
      <c r="H45" s="14" t="str">
        <f t="shared" si="14"/>
        <v/>
      </c>
      <c r="I45" s="14" t="str">
        <f t="shared" si="15"/>
        <v/>
      </c>
      <c r="J45" s="14" t="str">
        <f t="shared" si="17"/>
        <v/>
      </c>
      <c r="K45" s="15"/>
      <c r="L45" s="15" t="str">
        <f t="shared" si="18"/>
        <v/>
      </c>
      <c r="M45" s="15" t="str">
        <f t="shared" si="16"/>
        <v/>
      </c>
      <c r="N45" s="14"/>
      <c r="O45" s="14"/>
      <c r="P45" s="14"/>
      <c r="Q45" s="15"/>
      <c r="R45" s="15"/>
      <c r="S45" s="15"/>
      <c r="T45" s="18"/>
      <c r="U45" s="16"/>
      <c r="V45" s="26"/>
      <c r="W45" s="18" t="str">
        <f>IF(U45&gt;1,"En cours…", "")</f>
        <v/>
      </c>
      <c r="X45" s="16" t="str">
        <f t="shared" si="19"/>
        <v/>
      </c>
      <c r="Y45" s="27"/>
      <c r="Z45" s="6"/>
    </row>
    <row r="46" spans="2:26" x14ac:dyDescent="0.35">
      <c r="B46" s="4"/>
      <c r="C46" s="5"/>
      <c r="D46" s="12"/>
      <c r="E46" s="12"/>
      <c r="F46" s="13"/>
      <c r="G46" s="12"/>
      <c r="H46" s="14" t="str">
        <f t="shared" si="14"/>
        <v/>
      </c>
      <c r="I46" s="14" t="str">
        <f t="shared" si="15"/>
        <v/>
      </c>
      <c r="J46" s="14" t="str">
        <f t="shared" si="17"/>
        <v/>
      </c>
      <c r="K46" s="15"/>
      <c r="L46" s="15" t="str">
        <f t="shared" si="18"/>
        <v/>
      </c>
      <c r="M46" s="15" t="str">
        <f t="shared" si="16"/>
        <v/>
      </c>
      <c r="N46" s="14"/>
      <c r="O46" s="14"/>
      <c r="P46" s="14"/>
      <c r="Q46" s="15"/>
      <c r="R46" s="15"/>
      <c r="S46" s="15"/>
      <c r="T46" s="16"/>
      <c r="U46" s="16"/>
      <c r="V46" s="26"/>
      <c r="W46" s="18" t="str">
        <f>IF(U46&gt;1,"En cours…", "")</f>
        <v/>
      </c>
      <c r="X46" s="16" t="str">
        <f t="shared" si="19"/>
        <v/>
      </c>
      <c r="Y46" s="27"/>
      <c r="Z46" s="6"/>
    </row>
    <row r="47" spans="2:26" x14ac:dyDescent="0.35">
      <c r="B47" s="4"/>
      <c r="C47" s="5"/>
      <c r="D47" s="12"/>
      <c r="E47" s="12"/>
      <c r="F47" s="13"/>
      <c r="G47" s="12"/>
      <c r="H47" s="14" t="str">
        <f t="shared" si="14"/>
        <v/>
      </c>
      <c r="I47" s="14" t="str">
        <f t="shared" si="15"/>
        <v/>
      </c>
      <c r="J47" s="14" t="str">
        <f t="shared" si="17"/>
        <v/>
      </c>
      <c r="K47" s="15"/>
      <c r="L47" s="15" t="str">
        <f t="shared" si="18"/>
        <v/>
      </c>
      <c r="M47" s="15" t="str">
        <f t="shared" si="16"/>
        <v/>
      </c>
      <c r="N47" s="14"/>
      <c r="O47" s="14"/>
      <c r="P47" s="14"/>
      <c r="Q47" s="15"/>
      <c r="R47" s="15"/>
      <c r="S47" s="15"/>
      <c r="T47" s="16"/>
      <c r="U47" s="16"/>
      <c r="V47" s="26"/>
      <c r="W47" s="18" t="str">
        <f>IF(U47&gt;1,"En cours…", "")</f>
        <v/>
      </c>
      <c r="X47" s="16" t="str">
        <f t="shared" si="19"/>
        <v/>
      </c>
      <c r="Y47" s="27"/>
      <c r="Z47" s="6"/>
    </row>
    <row r="48" spans="2:26" x14ac:dyDescent="0.35">
      <c r="B48" s="4"/>
      <c r="C48" s="5"/>
      <c r="D48" s="28"/>
      <c r="E48" s="28"/>
      <c r="F48" s="29"/>
      <c r="G48" s="41">
        <f>COUNTA(G42:G47)</f>
        <v>0</v>
      </c>
      <c r="H48" s="41">
        <f t="shared" ref="H48:U48" si="21">SUM(H42:H47)</f>
        <v>0</v>
      </c>
      <c r="I48" s="41">
        <f t="shared" si="21"/>
        <v>0</v>
      </c>
      <c r="J48" s="41">
        <f t="shared" si="21"/>
        <v>0</v>
      </c>
      <c r="K48" s="41">
        <f t="shared" si="21"/>
        <v>0</v>
      </c>
      <c r="L48" s="41">
        <f t="shared" si="21"/>
        <v>0</v>
      </c>
      <c r="M48" s="41">
        <f t="shared" si="21"/>
        <v>0</v>
      </c>
      <c r="N48" s="41">
        <f t="shared" si="21"/>
        <v>0</v>
      </c>
      <c r="O48" s="41">
        <f t="shared" si="21"/>
        <v>0</v>
      </c>
      <c r="P48" s="41">
        <f t="shared" si="21"/>
        <v>0</v>
      </c>
      <c r="Q48" s="51">
        <f t="shared" si="21"/>
        <v>0</v>
      </c>
      <c r="R48" s="41">
        <f t="shared" si="21"/>
        <v>0</v>
      </c>
      <c r="S48" s="41">
        <f t="shared" si="21"/>
        <v>0</v>
      </c>
      <c r="T48" s="45">
        <f t="shared" si="21"/>
        <v>0</v>
      </c>
      <c r="U48" s="45">
        <f t="shared" si="21"/>
        <v>0</v>
      </c>
      <c r="V48" s="28"/>
      <c r="W48" s="28"/>
      <c r="X48" s="28"/>
      <c r="Y48" s="28"/>
      <c r="Z48" s="6"/>
    </row>
    <row r="49" spans="2:26" x14ac:dyDescent="0.35">
      <c r="B49" s="4"/>
      <c r="C49" s="5"/>
      <c r="D49" s="12"/>
      <c r="E49" s="12"/>
      <c r="F49" s="13"/>
      <c r="G49" s="12"/>
      <c r="H49" s="14" t="str">
        <f t="shared" si="14"/>
        <v/>
      </c>
      <c r="I49" s="14" t="str">
        <f t="shared" ref="I49:I53" si="22">IF(AND(U49&gt;=100000,U49&lt;=299999),"3","")</f>
        <v/>
      </c>
      <c r="J49" s="14" t="str">
        <f t="shared" ref="J49:J53" si="23">IF(AND(U49&gt;=100000,U49&lt;=299999),"3","")</f>
        <v/>
      </c>
      <c r="K49" s="15"/>
      <c r="L49" s="15" t="str">
        <f t="shared" ref="L49:L53" si="24">IF(U49&gt;=300000,"3","")</f>
        <v/>
      </c>
      <c r="M49" s="15" t="str">
        <f t="shared" ref="M49:M53" si="25">IF(U49&gt;=300000,"3","")</f>
        <v/>
      </c>
      <c r="N49" s="14"/>
      <c r="O49" s="14"/>
      <c r="P49" s="14"/>
      <c r="Q49" s="15"/>
      <c r="R49" s="15"/>
      <c r="S49" s="15"/>
      <c r="T49" s="16"/>
      <c r="U49" s="16"/>
      <c r="V49" s="26"/>
      <c r="W49" s="52"/>
      <c r="X49" s="18" t="str">
        <f>IF(W49="Signé 100%",U49,IF(W49="Reporté","RIEN",IF(W49="Abandon","0",IF(ISBLANK(U49),"","")) ))</f>
        <v/>
      </c>
      <c r="Y49" s="27"/>
      <c r="Z49" s="6"/>
    </row>
    <row r="50" spans="2:26" x14ac:dyDescent="0.35">
      <c r="B50" s="4"/>
      <c r="C50" s="5"/>
      <c r="D50" s="12"/>
      <c r="E50" s="12"/>
      <c r="F50" s="13"/>
      <c r="G50" s="12"/>
      <c r="H50" s="14" t="str">
        <f t="shared" si="14"/>
        <v/>
      </c>
      <c r="I50" s="14" t="str">
        <f>IF(AND(U50&gt;=100000,U50&lt;=299999),"3","")</f>
        <v/>
      </c>
      <c r="J50" s="14" t="str">
        <f t="shared" si="23"/>
        <v/>
      </c>
      <c r="K50" s="15"/>
      <c r="L50" s="15" t="str">
        <f t="shared" si="24"/>
        <v/>
      </c>
      <c r="M50" s="15" t="str">
        <f t="shared" si="25"/>
        <v/>
      </c>
      <c r="N50" s="14"/>
      <c r="O50" s="14"/>
      <c r="P50" s="14"/>
      <c r="Q50" s="15"/>
      <c r="R50" s="15"/>
      <c r="S50" s="15"/>
      <c r="T50" s="16"/>
      <c r="U50" s="16"/>
      <c r="V50" s="26"/>
      <c r="W50" s="52"/>
      <c r="X50" s="18" t="str">
        <f>IF(W50="Signé 100%",U50,IF(W50="Reporté","RIEN",IF(W50="Abandon","0",IF(ISBLANK(U50),"","")) ))</f>
        <v/>
      </c>
      <c r="Y50" s="27"/>
      <c r="Z50" s="6"/>
    </row>
    <row r="51" spans="2:26" x14ac:dyDescent="0.35">
      <c r="B51" s="4"/>
      <c r="C51" s="5"/>
      <c r="D51" s="12"/>
      <c r="E51" s="12"/>
      <c r="F51" s="13"/>
      <c r="G51" s="12"/>
      <c r="H51" s="14" t="str">
        <f t="shared" si="14"/>
        <v/>
      </c>
      <c r="I51" s="14" t="str">
        <f t="shared" si="22"/>
        <v/>
      </c>
      <c r="J51" s="14" t="str">
        <f t="shared" si="23"/>
        <v/>
      </c>
      <c r="K51" s="15"/>
      <c r="L51" s="15" t="str">
        <f t="shared" si="24"/>
        <v/>
      </c>
      <c r="M51" s="15" t="str">
        <f t="shared" si="25"/>
        <v/>
      </c>
      <c r="N51" s="14"/>
      <c r="O51" s="14"/>
      <c r="P51" s="14"/>
      <c r="Q51" s="15"/>
      <c r="R51" s="15"/>
      <c r="S51" s="15"/>
      <c r="T51" s="16"/>
      <c r="U51" s="16"/>
      <c r="V51" s="26"/>
      <c r="W51" s="52"/>
      <c r="X51" s="18" t="str">
        <f t="shared" ref="X51:X53" si="26">IF(W51="Signé 100%",U51,IF(W51="Reporté","RIEN",IF(W51="Abandon","0",IF(ISBLANK(U51),"","")) ))</f>
        <v/>
      </c>
      <c r="Y51" s="27"/>
      <c r="Z51" s="6"/>
    </row>
    <row r="52" spans="2:26" x14ac:dyDescent="0.35">
      <c r="B52" s="4"/>
      <c r="C52" s="5"/>
      <c r="D52" s="12"/>
      <c r="E52" s="12"/>
      <c r="F52" s="13"/>
      <c r="G52" s="12"/>
      <c r="H52" s="14" t="str">
        <f t="shared" si="14"/>
        <v/>
      </c>
      <c r="I52" s="14" t="str">
        <f t="shared" si="22"/>
        <v/>
      </c>
      <c r="J52" s="14" t="str">
        <f t="shared" si="23"/>
        <v/>
      </c>
      <c r="K52" s="15"/>
      <c r="L52" s="15" t="str">
        <f t="shared" si="24"/>
        <v/>
      </c>
      <c r="M52" s="15" t="str">
        <f t="shared" si="25"/>
        <v/>
      </c>
      <c r="N52" s="14"/>
      <c r="O52" s="14"/>
      <c r="P52" s="14"/>
      <c r="Q52" s="15"/>
      <c r="R52" s="15"/>
      <c r="S52" s="15"/>
      <c r="T52" s="16"/>
      <c r="U52" s="16"/>
      <c r="V52" s="26"/>
      <c r="W52" s="52"/>
      <c r="X52" s="18" t="str">
        <f t="shared" si="26"/>
        <v/>
      </c>
      <c r="Y52" s="27"/>
      <c r="Z52" s="6"/>
    </row>
    <row r="53" spans="2:26" x14ac:dyDescent="0.35">
      <c r="B53" s="4"/>
      <c r="C53" s="5"/>
      <c r="D53" s="12"/>
      <c r="E53" s="12"/>
      <c r="F53" s="13"/>
      <c r="G53" s="12"/>
      <c r="H53" s="14" t="str">
        <f t="shared" si="14"/>
        <v/>
      </c>
      <c r="I53" s="14" t="str">
        <f t="shared" si="22"/>
        <v/>
      </c>
      <c r="J53" s="14" t="str">
        <f t="shared" si="23"/>
        <v/>
      </c>
      <c r="K53" s="15"/>
      <c r="L53" s="15" t="str">
        <f t="shared" si="24"/>
        <v/>
      </c>
      <c r="M53" s="15" t="str">
        <f t="shared" si="25"/>
        <v/>
      </c>
      <c r="N53" s="14"/>
      <c r="O53" s="14"/>
      <c r="P53" s="14"/>
      <c r="Q53" s="15"/>
      <c r="R53" s="15"/>
      <c r="S53" s="15"/>
      <c r="T53" s="16"/>
      <c r="U53" s="16"/>
      <c r="V53" s="26"/>
      <c r="W53" s="52"/>
      <c r="X53" s="18" t="str">
        <f t="shared" si="26"/>
        <v/>
      </c>
      <c r="Y53" s="27"/>
      <c r="Z53" s="6"/>
    </row>
    <row r="54" spans="2:26" x14ac:dyDescent="0.35">
      <c r="B54" s="4"/>
      <c r="C54" s="5"/>
      <c r="D54" s="28"/>
      <c r="E54" s="28"/>
      <c r="F54" s="29"/>
      <c r="G54" s="41">
        <f>COUNTA(G49:G53)</f>
        <v>0</v>
      </c>
      <c r="H54" s="68">
        <f>SUM(H49:H53)</f>
        <v>0</v>
      </c>
      <c r="I54" s="68">
        <f>SUM(I49:I53)</f>
        <v>0</v>
      </c>
      <c r="J54" s="68">
        <f>SUM(J49:J53)</f>
        <v>0</v>
      </c>
      <c r="K54" s="41">
        <f>SUM(K49:K53)</f>
        <v>0</v>
      </c>
      <c r="L54" s="41">
        <f>SUM(L49:M53)</f>
        <v>0</v>
      </c>
      <c r="M54" s="41">
        <f t="shared" ref="M54:U54" si="27">SUM(M49:M53)</f>
        <v>0</v>
      </c>
      <c r="N54" s="68">
        <f>SUM(N49:N53)</f>
        <v>0</v>
      </c>
      <c r="O54" s="68">
        <f t="shared" ref="O54:P54" si="28">SUM(O49:O53)</f>
        <v>0</v>
      </c>
      <c r="P54" s="68">
        <f t="shared" si="28"/>
        <v>0</v>
      </c>
      <c r="Q54" s="41">
        <f t="shared" si="27"/>
        <v>0</v>
      </c>
      <c r="R54" s="41">
        <f t="shared" si="27"/>
        <v>0</v>
      </c>
      <c r="S54" s="41">
        <f t="shared" si="27"/>
        <v>0</v>
      </c>
      <c r="T54" s="21">
        <f t="shared" si="27"/>
        <v>0</v>
      </c>
      <c r="U54" s="21">
        <f t="shared" si="27"/>
        <v>0</v>
      </c>
      <c r="V54" s="28"/>
      <c r="W54" s="28"/>
      <c r="X54" s="21">
        <f>SUM(X49:X53)</f>
        <v>0</v>
      </c>
      <c r="Y54" s="34">
        <f>SUM(Y49:Y53)</f>
        <v>0</v>
      </c>
      <c r="Z54" s="6"/>
    </row>
    <row r="55" spans="2:26" x14ac:dyDescent="0.35">
      <c r="B55" s="4"/>
      <c r="C55" s="5"/>
      <c r="D55" s="31"/>
      <c r="E55" s="31"/>
      <c r="F55" s="32"/>
      <c r="G55" s="55">
        <f>SUM(G48+G54)</f>
        <v>0</v>
      </c>
      <c r="H55" s="109">
        <f>SUM(H54+H48)</f>
        <v>0</v>
      </c>
      <c r="I55" s="110"/>
      <c r="J55" s="55">
        <f>SUM(J54+J48)</f>
        <v>0</v>
      </c>
      <c r="K55" s="55">
        <f>SUM(K54+K48)</f>
        <v>0</v>
      </c>
      <c r="L55" s="109">
        <f>SUM(L54+L48)</f>
        <v>0</v>
      </c>
      <c r="M55" s="110"/>
      <c r="N55" s="33">
        <f>SUM(N54+N48)</f>
        <v>0</v>
      </c>
      <c r="O55" s="33">
        <f>SUM(O54+O48)</f>
        <v>0</v>
      </c>
      <c r="P55" s="109">
        <f>SUM(P54+P48)</f>
        <v>0</v>
      </c>
      <c r="Q55" s="110"/>
      <c r="R55" s="55">
        <f>SUM(R54+R48)</f>
        <v>0</v>
      </c>
      <c r="S55" s="55">
        <f>SUM(S54+S48)</f>
        <v>0</v>
      </c>
      <c r="T55" s="24">
        <f>SUM(T54+T48+T35)</f>
        <v>0</v>
      </c>
      <c r="U55" s="24">
        <f>SUM(U54+U48+U35)</f>
        <v>0</v>
      </c>
      <c r="V55" s="31"/>
      <c r="W55" s="31"/>
      <c r="X55" s="69" t="e">
        <f>(X54/U54)</f>
        <v>#DIV/0!</v>
      </c>
      <c r="Y55" s="34">
        <f>SUM(Y54+Y48)</f>
        <v>0</v>
      </c>
      <c r="Z55" s="6"/>
    </row>
    <row r="56" spans="2:26" x14ac:dyDescent="0.35">
      <c r="B56" s="4"/>
      <c r="C56" s="5"/>
      <c r="D56" s="89" t="s">
        <v>36</v>
      </c>
      <c r="E56" s="90"/>
      <c r="F56" s="91"/>
      <c r="G56" s="56" t="s">
        <v>37</v>
      </c>
      <c r="H56" s="107">
        <f>SUM(H27+K27+N27+Q27)</f>
        <v>0</v>
      </c>
      <c r="I56" s="108"/>
      <c r="J56" s="93" t="s">
        <v>38</v>
      </c>
      <c r="K56" s="95"/>
      <c r="L56" s="107">
        <f>SUM(H35+K35+N35+Q35)</f>
        <v>0</v>
      </c>
      <c r="M56" s="108"/>
      <c r="N56" s="46"/>
      <c r="O56" s="93" t="s">
        <v>39</v>
      </c>
      <c r="P56" s="94"/>
      <c r="Q56" s="94"/>
      <c r="R56" s="94"/>
      <c r="S56" s="95"/>
      <c r="T56" s="56" t="s">
        <v>37</v>
      </c>
      <c r="U56" s="35">
        <f>SUM(H48+K48+N48+Q48)</f>
        <v>0</v>
      </c>
      <c r="V56" s="36" t="s">
        <v>38</v>
      </c>
      <c r="W56" s="35">
        <f>SUM(H54+K54+N54+Q54)</f>
        <v>0</v>
      </c>
      <c r="X56" s="64" t="e">
        <f>(X55/X35)</f>
        <v>#DIV/0!</v>
      </c>
      <c r="Y56" s="5"/>
      <c r="Z56" s="6"/>
    </row>
    <row r="57" spans="2:26" x14ac:dyDescent="0.35">
      <c r="B57" s="4"/>
      <c r="C57" s="5"/>
      <c r="D57" s="82" t="s">
        <v>40</v>
      </c>
      <c r="E57" s="83"/>
      <c r="F57" s="84"/>
      <c r="G57" s="36" t="s">
        <v>37</v>
      </c>
      <c r="H57" s="85">
        <f>SUM(I27+L27+O27+R27)</f>
        <v>0</v>
      </c>
      <c r="I57" s="86"/>
      <c r="J57" s="87" t="s">
        <v>38</v>
      </c>
      <c r="K57" s="88"/>
      <c r="L57" s="85">
        <f>SUM(I35+L35+O35+R35)</f>
        <v>0</v>
      </c>
      <c r="M57" s="86"/>
      <c r="N57" s="47"/>
      <c r="O57" s="89" t="s">
        <v>41</v>
      </c>
      <c r="P57" s="90"/>
      <c r="Q57" s="90"/>
      <c r="R57" s="90"/>
      <c r="S57" s="91"/>
      <c r="T57" s="62" t="s">
        <v>37</v>
      </c>
      <c r="U57" s="35">
        <f>SUM(J48+M48+P48+S48)</f>
        <v>0</v>
      </c>
      <c r="V57" s="36" t="s">
        <v>38</v>
      </c>
      <c r="W57" s="35">
        <f>SUM(I54+L54+O54+R54)</f>
        <v>0</v>
      </c>
      <c r="X57" s="5"/>
      <c r="Y57" s="5"/>
      <c r="Z57" s="6"/>
    </row>
    <row r="58" spans="2:26" x14ac:dyDescent="0.35">
      <c r="B58" s="4"/>
      <c r="C58" s="5"/>
      <c r="D58" s="87" t="s">
        <v>42</v>
      </c>
      <c r="E58" s="92"/>
      <c r="F58" s="88"/>
      <c r="G58" s="36" t="s">
        <v>37</v>
      </c>
      <c r="H58" s="85">
        <f>SUM(J27+M27+P27+S27)</f>
        <v>0</v>
      </c>
      <c r="I58" s="86"/>
      <c r="J58" s="87" t="s">
        <v>38</v>
      </c>
      <c r="K58" s="88"/>
      <c r="L58" s="85">
        <f>SUM(J35+M35+P35+S35)</f>
        <v>0</v>
      </c>
      <c r="M58" s="86"/>
      <c r="N58" s="47"/>
      <c r="O58" s="93" t="s">
        <v>43</v>
      </c>
      <c r="P58" s="94"/>
      <c r="Q58" s="94"/>
      <c r="R58" s="94"/>
      <c r="S58" s="95"/>
      <c r="T58" s="62" t="s">
        <v>37</v>
      </c>
      <c r="U58" s="35">
        <f>SUM(J48+M48+P48+S48)</f>
        <v>0</v>
      </c>
      <c r="V58" s="36" t="s">
        <v>38</v>
      </c>
      <c r="W58" s="35">
        <f>SUM(J54+M54+P54+S54)</f>
        <v>0</v>
      </c>
      <c r="X58" s="5"/>
      <c r="Y58" s="5"/>
      <c r="Z58" s="6"/>
    </row>
    <row r="59" spans="2:26" x14ac:dyDescent="0.35">
      <c r="B59" s="4"/>
      <c r="C59" s="5"/>
      <c r="D59" s="96" t="s">
        <v>44</v>
      </c>
      <c r="E59" s="97"/>
      <c r="F59" s="98"/>
      <c r="G59" s="37" t="s">
        <v>37</v>
      </c>
      <c r="H59" s="99">
        <f>SUM(H56:I58)</f>
        <v>0</v>
      </c>
      <c r="I59" s="100"/>
      <c r="J59" s="101" t="s">
        <v>38</v>
      </c>
      <c r="K59" s="102"/>
      <c r="L59" s="99">
        <f>SUM(L56:M58)</f>
        <v>0</v>
      </c>
      <c r="M59" s="100"/>
      <c r="N59" s="47"/>
      <c r="O59" s="96" t="s">
        <v>44</v>
      </c>
      <c r="P59" s="97"/>
      <c r="Q59" s="97"/>
      <c r="R59" s="97"/>
      <c r="S59" s="98"/>
      <c r="T59" s="37" t="s">
        <v>37</v>
      </c>
      <c r="U59" s="38">
        <f>SUM(U56:U58)</f>
        <v>0</v>
      </c>
      <c r="V59" s="39" t="s">
        <v>38</v>
      </c>
      <c r="W59" s="38">
        <f>SUM(W56:W58)</f>
        <v>0</v>
      </c>
      <c r="X59" s="5"/>
      <c r="Y59" s="5"/>
      <c r="Z59" s="6"/>
    </row>
    <row r="60" spans="2:26" x14ac:dyDescent="0.35">
      <c r="B60" s="4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1"/>
    </row>
  </sheetData>
  <mergeCells count="65"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R7:S7"/>
    <mergeCell ref="C8:C26"/>
    <mergeCell ref="D37:Y37"/>
    <mergeCell ref="D38:G40"/>
    <mergeCell ref="H38:S38"/>
    <mergeCell ref="T38:T41"/>
    <mergeCell ref="U38:U41"/>
    <mergeCell ref="V38:V41"/>
    <mergeCell ref="W38:W41"/>
    <mergeCell ref="X38:X41"/>
    <mergeCell ref="Y38:Y41"/>
    <mergeCell ref="H39:J39"/>
    <mergeCell ref="K39:M39"/>
    <mergeCell ref="N39:P39"/>
    <mergeCell ref="H40:H41"/>
    <mergeCell ref="I40:J40"/>
    <mergeCell ref="K40:K41"/>
    <mergeCell ref="L40:M40"/>
    <mergeCell ref="N40:N41"/>
    <mergeCell ref="O40:P40"/>
    <mergeCell ref="D56:F56"/>
    <mergeCell ref="H56:I56"/>
    <mergeCell ref="J56:K56"/>
    <mergeCell ref="L56:M56"/>
    <mergeCell ref="O56:S56"/>
    <mergeCell ref="Q40:Q41"/>
    <mergeCell ref="R40:S40"/>
    <mergeCell ref="H55:I55"/>
    <mergeCell ref="L55:M55"/>
    <mergeCell ref="P55:Q55"/>
    <mergeCell ref="C60:Z60"/>
    <mergeCell ref="D57:F57"/>
    <mergeCell ref="H57:I57"/>
    <mergeCell ref="J57:K57"/>
    <mergeCell ref="L57:M57"/>
    <mergeCell ref="O57:S57"/>
    <mergeCell ref="D58:F58"/>
    <mergeCell ref="H58:I58"/>
    <mergeCell ref="J58:K58"/>
    <mergeCell ref="L58:M58"/>
    <mergeCell ref="O58:S58"/>
    <mergeCell ref="D59:F59"/>
    <mergeCell ref="H59:I59"/>
    <mergeCell ref="J59:K59"/>
    <mergeCell ref="L59:M59"/>
    <mergeCell ref="O59:S59"/>
  </mergeCells>
  <conditionalFormatting sqref="G35:H36 J35:J36">
    <cfRule type="containsText" priority="457" operator="containsText" text="x">
      <formula>NOT(ISERROR(SEARCH("x",G35)))</formula>
    </cfRule>
  </conditionalFormatting>
  <conditionalFormatting sqref="G55:H55 J55 G54">
    <cfRule type="containsText" priority="456" operator="containsText" text="x">
      <formula>NOT(ISERROR(SEARCH("x",G54)))</formula>
    </cfRule>
  </conditionalFormatting>
  <conditionalFormatting sqref="X55:X56">
    <cfRule type="cellIs" dxfId="3709" priority="450" operator="greaterThan">
      <formula>25000</formula>
    </cfRule>
    <cfRule type="cellIs" dxfId="3708" priority="451" operator="equal">
      <formula>10000</formula>
    </cfRule>
    <cfRule type="cellIs" dxfId="3707" priority="452" operator="lessThan">
      <formula>10000</formula>
    </cfRule>
    <cfRule type="cellIs" dxfId="3706" priority="453" operator="greaterThan">
      <formula>10000</formula>
    </cfRule>
    <cfRule type="cellIs" dxfId="3705" priority="454" operator="lessThan">
      <formula>25000</formula>
    </cfRule>
    <cfRule type="cellIs" dxfId="3704" priority="455" operator="greaterThan">
      <formula>25000</formula>
    </cfRule>
  </conditionalFormatting>
  <conditionalFormatting sqref="G27:H27 J27">
    <cfRule type="containsText" priority="449" operator="containsText" text="x">
      <formula>NOT(ISERROR(SEARCH("x",G27)))</formula>
    </cfRule>
  </conditionalFormatting>
  <conditionalFormatting sqref="G48:H48 J48">
    <cfRule type="containsText" priority="448" operator="containsText" text="x">
      <formula>NOT(ISERROR(SEARCH("x",G48)))</formula>
    </cfRule>
  </conditionalFormatting>
  <conditionalFormatting sqref="X48:Y48">
    <cfRule type="cellIs" dxfId="3703" priority="446" operator="equal">
      <formula>10000</formula>
    </cfRule>
    <cfRule type="cellIs" dxfId="3702" priority="447" operator="greaterThan">
      <formula>10000</formula>
    </cfRule>
  </conditionalFormatting>
  <conditionalFormatting sqref="X35">
    <cfRule type="cellIs" dxfId="3701" priority="440" operator="equal">
      <formula>10000</formula>
    </cfRule>
    <cfRule type="cellIs" dxfId="3700" priority="441" operator="lessThan">
      <formula>10000</formula>
    </cfRule>
    <cfRule type="cellIs" dxfId="3699" priority="442" operator="greaterThan">
      <formula>10000</formula>
    </cfRule>
    <cfRule type="cellIs" dxfId="3698" priority="443" operator="lessThan">
      <formula>25000</formula>
    </cfRule>
    <cfRule type="cellIs" dxfId="3697" priority="444" operator="greaterThan">
      <formula>25000</formula>
    </cfRule>
    <cfRule type="cellIs" dxfId="3696" priority="445" operator="greaterThan">
      <formula>25000</formula>
    </cfRule>
  </conditionalFormatting>
  <conditionalFormatting sqref="Y42:Y47">
    <cfRule type="containsText" dxfId="3695" priority="438" operator="containsText" text="non">
      <formula>NOT(ISERROR(SEARCH("non",Y42)))</formula>
    </cfRule>
    <cfRule type="containsText" dxfId="3694" priority="439" operator="containsText" text="oui">
      <formula>NOT(ISERROR(SEARCH("oui",Y42)))</formula>
    </cfRule>
  </conditionalFormatting>
  <conditionalFormatting sqref="Y49:Y53">
    <cfRule type="containsText" dxfId="3693" priority="436" operator="containsText" text="non">
      <formula>NOT(ISERROR(SEARCH("non",Y49)))</formula>
    </cfRule>
    <cfRule type="containsText" dxfId="3692" priority="437" operator="containsText" text="oui">
      <formula>NOT(ISERROR(SEARCH("oui",Y49)))</formula>
    </cfRule>
  </conditionalFormatting>
  <conditionalFormatting sqref="N54:P54">
    <cfRule type="cellIs" dxfId="3691" priority="435" operator="equal">
      <formula>1</formula>
    </cfRule>
  </conditionalFormatting>
  <conditionalFormatting sqref="N54:P54 L9:S9 M10:M26">
    <cfRule type="cellIs" dxfId="3690" priority="434" operator="equal">
      <formula>1</formula>
    </cfRule>
  </conditionalFormatting>
  <conditionalFormatting sqref="H54:J54">
    <cfRule type="cellIs" dxfId="3689" priority="433" operator="equal">
      <formula>1</formula>
    </cfRule>
  </conditionalFormatting>
  <conditionalFormatting sqref="H54:J54">
    <cfRule type="cellIs" dxfId="3688" priority="432" operator="equal">
      <formula>1</formula>
    </cfRule>
  </conditionalFormatting>
  <conditionalFormatting sqref="X42:X48 Y48">
    <cfRule type="containsBlanks" dxfId="3687" priority="430">
      <formula>LEN(TRIM(X42))=0</formula>
    </cfRule>
    <cfRule type="containsText" dxfId="3686" priority="431" operator="containsText" text="En cours">
      <formula>NOT(ISERROR(SEARCH("En cours",X42)))</formula>
    </cfRule>
  </conditionalFormatting>
  <conditionalFormatting sqref="X54">
    <cfRule type="containsBlanks" dxfId="3685" priority="428">
      <formula>LEN(TRIM(X54))=0</formula>
    </cfRule>
    <cfRule type="containsText" dxfId="3684" priority="429" operator="containsText" text="En cours">
      <formula>NOT(ISERROR(SEARCH("En cours",X54)))</formula>
    </cfRule>
  </conditionalFormatting>
  <conditionalFormatting sqref="W28:W34">
    <cfRule type="containsText" dxfId="3683" priority="399" operator="containsText" text="Reporté">
      <formula>NOT(ISERROR(SEARCH("Reporté",W28)))</formula>
    </cfRule>
    <cfRule type="containsText" dxfId="3682" priority="400" operator="containsText" text="Abandon">
      <formula>NOT(ISERROR(SEARCH("Abandon",W28)))</formula>
    </cfRule>
    <cfRule type="containsBlanks" dxfId="3681" priority="426">
      <formula>LEN(TRIM(W28))=0</formula>
    </cfRule>
    <cfRule type="containsText" dxfId="3680" priority="427" operator="containsText" text="En cours">
      <formula>NOT(ISERROR(SEARCH("En cours",W28)))</formula>
    </cfRule>
  </conditionalFormatting>
  <conditionalFormatting sqref="X28:X34">
    <cfRule type="cellIs" dxfId="3679" priority="423" operator="between">
      <formula>1</formula>
      <formula>10000000000</formula>
    </cfRule>
    <cfRule type="containsBlanks" dxfId="3678" priority="424">
      <formula>LEN(TRIM(X28))=0</formula>
    </cfRule>
    <cfRule type="cellIs" dxfId="3677" priority="425" operator="between">
      <formula>0</formula>
      <formula>0</formula>
    </cfRule>
  </conditionalFormatting>
  <conditionalFormatting sqref="Q9:S26">
    <cfRule type="cellIs" dxfId="3676" priority="411" operator="equal">
      <formula>1</formula>
    </cfRule>
  </conditionalFormatting>
  <conditionalFormatting sqref="N9:P26">
    <cfRule type="cellIs" dxfId="3675" priority="410" operator="equal">
      <formula>1</formula>
    </cfRule>
  </conditionalFormatting>
  <conditionalFormatting sqref="N17:P20">
    <cfRule type="cellIs" dxfId="3674" priority="404" operator="equal">
      <formula>1</formula>
    </cfRule>
  </conditionalFormatting>
  <conditionalFormatting sqref="N17:P20">
    <cfRule type="cellIs" dxfId="3673" priority="403" operator="equal">
      <formula>1</formula>
    </cfRule>
  </conditionalFormatting>
  <conditionalFormatting sqref="Q17:Q20">
    <cfRule type="cellIs" dxfId="3672" priority="402" operator="equal">
      <formula>1</formula>
    </cfRule>
  </conditionalFormatting>
  <conditionalFormatting sqref="I21:M26">
    <cfRule type="cellIs" dxfId="3671" priority="422" operator="equal">
      <formula>1</formula>
    </cfRule>
  </conditionalFormatting>
  <conditionalFormatting sqref="Q21:Q26">
    <cfRule type="cellIs" dxfId="3670" priority="421" operator="equal">
      <formula>1</formula>
    </cfRule>
  </conditionalFormatting>
  <conditionalFormatting sqref="N21:P26">
    <cfRule type="cellIs" dxfId="3669" priority="420" operator="equal">
      <formula>1</formula>
    </cfRule>
  </conditionalFormatting>
  <conditionalFormatting sqref="I21:Q26">
    <cfRule type="cellIs" dxfId="3668" priority="419" operator="equal">
      <formula>1</formula>
    </cfRule>
  </conditionalFormatting>
  <conditionalFormatting sqref="H9:M26">
    <cfRule type="cellIs" dxfId="3667" priority="418" operator="equal">
      <formula>1</formula>
    </cfRule>
  </conditionalFormatting>
  <conditionalFormatting sqref="W9:W26">
    <cfRule type="containsBlanks" dxfId="3666" priority="416">
      <formula>LEN(TRIM(W9))=0</formula>
    </cfRule>
    <cfRule type="containsText" dxfId="3665" priority="417" operator="containsText" text="En cours">
      <formula>NOT(ISERROR(SEARCH("En cours",W9)))</formula>
    </cfRule>
  </conditionalFormatting>
  <conditionalFormatting sqref="X9:X26">
    <cfRule type="cellIs" dxfId="3664" priority="413" operator="between">
      <formula>1</formula>
      <formula>10000000000</formula>
    </cfRule>
    <cfRule type="containsBlanks" dxfId="3663" priority="414">
      <formula>LEN(TRIM(X9))=0</formula>
    </cfRule>
    <cfRule type="cellIs" dxfId="3662" priority="415" operator="between">
      <formula>0</formula>
      <formula>0</formula>
    </cfRule>
  </conditionalFormatting>
  <conditionalFormatting sqref="G9:G16">
    <cfRule type="cellIs" dxfId="3661" priority="412" operator="lessThan">
      <formula>1</formula>
    </cfRule>
  </conditionalFormatting>
  <conditionalFormatting sqref="H10:S26 H9:K9">
    <cfRule type="cellIs" dxfId="3660" priority="409" operator="equal">
      <formula>1</formula>
    </cfRule>
  </conditionalFormatting>
  <conditionalFormatting sqref="K17:M20">
    <cfRule type="cellIs" dxfId="3659" priority="408" operator="equal">
      <formula>1</formula>
    </cfRule>
  </conditionalFormatting>
  <conditionalFormatting sqref="K17:M20">
    <cfRule type="cellIs" dxfId="3658" priority="407" operator="equal">
      <formula>1</formula>
    </cfRule>
  </conditionalFormatting>
  <conditionalFormatting sqref="I17:J20">
    <cfRule type="cellIs" dxfId="3657" priority="406" operator="equal">
      <formula>1</formula>
    </cfRule>
  </conditionalFormatting>
  <conditionalFormatting sqref="I17:J20">
    <cfRule type="cellIs" dxfId="3656" priority="405" operator="equal">
      <formula>1</formula>
    </cfRule>
  </conditionalFormatting>
  <conditionalFormatting sqref="Q17:Q20">
    <cfRule type="cellIs" dxfId="3655" priority="401" operator="equal">
      <formula>1</formula>
    </cfRule>
  </conditionalFormatting>
  <conditionalFormatting sqref="W42:W47">
    <cfRule type="containsBlanks" dxfId="3654" priority="397">
      <formula>LEN(TRIM(W42))=0</formula>
    </cfRule>
    <cfRule type="containsText" dxfId="3653" priority="398" operator="containsText" text="En cours">
      <formula>NOT(ISERROR(SEARCH("En cours",W42)))</formula>
    </cfRule>
  </conditionalFormatting>
  <conditionalFormatting sqref="W49:W53">
    <cfRule type="containsText" dxfId="3652" priority="393" operator="containsText" text="Reporté">
      <formula>NOT(ISERROR(SEARCH("Reporté",W49)))</formula>
    </cfRule>
    <cfRule type="containsText" dxfId="3651" priority="394" operator="containsText" text="Abandon">
      <formula>NOT(ISERROR(SEARCH("Abandon",W49)))</formula>
    </cfRule>
    <cfRule type="containsBlanks" dxfId="3650" priority="395">
      <formula>LEN(TRIM(W49))=0</formula>
    </cfRule>
    <cfRule type="containsText" dxfId="3649" priority="396" operator="containsText" text="En cours">
      <formula>NOT(ISERROR(SEARCH("En cours",W49)))</formula>
    </cfRule>
  </conditionalFormatting>
  <conditionalFormatting sqref="X49:X53">
    <cfRule type="cellIs" dxfId="3648" priority="390" operator="between">
      <formula>1</formula>
      <formula>10000000000</formula>
    </cfRule>
    <cfRule type="containsBlanks" dxfId="3647" priority="391">
      <formula>LEN(TRIM(X49))=0</formula>
    </cfRule>
    <cfRule type="cellIs" dxfId="3646" priority="392" operator="between">
      <formula>0</formula>
      <formula>0</formula>
    </cfRule>
  </conditionalFormatting>
  <conditionalFormatting sqref="H9:S26">
    <cfRule type="containsText" dxfId="3645" priority="389" operator="containsText" text="3">
      <formula>NOT(ISERROR(SEARCH("3",H9)))</formula>
    </cfRule>
  </conditionalFormatting>
  <conditionalFormatting sqref="Q28:S34">
    <cfRule type="cellIs" dxfId="3644" priority="383" operator="equal">
      <formula>1</formula>
    </cfRule>
  </conditionalFormatting>
  <conditionalFormatting sqref="N28:P28">
    <cfRule type="cellIs" dxfId="3643" priority="377" operator="equal">
      <formula>1</formula>
    </cfRule>
  </conditionalFormatting>
  <conditionalFormatting sqref="N28:P28">
    <cfRule type="cellIs" dxfId="3642" priority="376" operator="equal">
      <formula>1</formula>
    </cfRule>
  </conditionalFormatting>
  <conditionalFormatting sqref="Q28">
    <cfRule type="cellIs" dxfId="3641" priority="375" operator="equal">
      <formula>1</formula>
    </cfRule>
  </conditionalFormatting>
  <conditionalFormatting sqref="I29:M34">
    <cfRule type="cellIs" dxfId="3640" priority="388" operator="equal">
      <formula>1</formula>
    </cfRule>
  </conditionalFormatting>
  <conditionalFormatting sqref="Q29:Q34">
    <cfRule type="cellIs" dxfId="3639" priority="387" operator="equal">
      <formula>1</formula>
    </cfRule>
  </conditionalFormatting>
  <conditionalFormatting sqref="N29:P34">
    <cfRule type="cellIs" dxfId="3638" priority="386" operator="equal">
      <formula>1</formula>
    </cfRule>
  </conditionalFormatting>
  <conditionalFormatting sqref="I29:Q34">
    <cfRule type="cellIs" dxfId="3637" priority="385" operator="equal">
      <formula>1</formula>
    </cfRule>
  </conditionalFormatting>
  <conditionalFormatting sqref="L28:M34 H28:J34">
    <cfRule type="cellIs" dxfId="3636" priority="384" operator="equal">
      <formula>1</formula>
    </cfRule>
  </conditionalFormatting>
  <conditionalFormatting sqref="L28:M34 Q28:S34 H28:J34">
    <cfRule type="cellIs" dxfId="3635" priority="382" operator="equal">
      <formula>1</formula>
    </cfRule>
  </conditionalFormatting>
  <conditionalFormatting sqref="K28:M28">
    <cfRule type="cellIs" dxfId="3634" priority="381" operator="equal">
      <formula>1</formula>
    </cfRule>
  </conditionalFormatting>
  <conditionalFormatting sqref="K28:M28">
    <cfRule type="cellIs" dxfId="3633" priority="380" operator="equal">
      <formula>1</formula>
    </cfRule>
  </conditionalFormatting>
  <conditionalFormatting sqref="I28:J28">
    <cfRule type="cellIs" dxfId="3632" priority="379" operator="equal">
      <formula>1</formula>
    </cfRule>
  </conditionalFormatting>
  <conditionalFormatting sqref="I28:J28">
    <cfRule type="cellIs" dxfId="3631" priority="378" operator="equal">
      <formula>1</formula>
    </cfRule>
  </conditionalFormatting>
  <conditionalFormatting sqref="Q28">
    <cfRule type="cellIs" dxfId="3630" priority="374" operator="equal">
      <formula>1</formula>
    </cfRule>
  </conditionalFormatting>
  <conditionalFormatting sqref="H28:S34">
    <cfRule type="containsText" dxfId="3629" priority="373" operator="containsText" text="3">
      <formula>NOT(ISERROR(SEARCH("3",H28)))</formula>
    </cfRule>
  </conditionalFormatting>
  <conditionalFormatting sqref="Q42:S47">
    <cfRule type="cellIs" dxfId="3628" priority="367" operator="equal">
      <formula>1</formula>
    </cfRule>
  </conditionalFormatting>
  <conditionalFormatting sqref="N42:P42">
    <cfRule type="cellIs" dxfId="3627" priority="361" operator="equal">
      <formula>1</formula>
    </cfRule>
  </conditionalFormatting>
  <conditionalFormatting sqref="N42:P42">
    <cfRule type="cellIs" dxfId="3626" priority="360" operator="equal">
      <formula>1</formula>
    </cfRule>
  </conditionalFormatting>
  <conditionalFormatting sqref="Q42">
    <cfRule type="cellIs" dxfId="3625" priority="359" operator="equal">
      <formula>1</formula>
    </cfRule>
  </conditionalFormatting>
  <conditionalFormatting sqref="I43:M47">
    <cfRule type="cellIs" dxfId="3624" priority="372" operator="equal">
      <formula>1</formula>
    </cfRule>
  </conditionalFormatting>
  <conditionalFormatting sqref="Q43:Q47">
    <cfRule type="cellIs" dxfId="3623" priority="371" operator="equal">
      <formula>1</formula>
    </cfRule>
  </conditionalFormatting>
  <conditionalFormatting sqref="N43:P47">
    <cfRule type="cellIs" dxfId="3622" priority="370" operator="equal">
      <formula>1</formula>
    </cfRule>
  </conditionalFormatting>
  <conditionalFormatting sqref="I43:Q47">
    <cfRule type="cellIs" dxfId="3621" priority="369" operator="equal">
      <formula>1</formula>
    </cfRule>
  </conditionalFormatting>
  <conditionalFormatting sqref="H42:J47 L42:M47">
    <cfRule type="cellIs" dxfId="3620" priority="368" operator="equal">
      <formula>1</formula>
    </cfRule>
  </conditionalFormatting>
  <conditionalFormatting sqref="H42:J47 L42:M47 Q42:S47">
    <cfRule type="cellIs" dxfId="3619" priority="366" operator="equal">
      <formula>1</formula>
    </cfRule>
  </conditionalFormatting>
  <conditionalFormatting sqref="K42:M42">
    <cfRule type="cellIs" dxfId="3618" priority="365" operator="equal">
      <formula>1</formula>
    </cfRule>
  </conditionalFormatting>
  <conditionalFormatting sqref="K42:M42">
    <cfRule type="cellIs" dxfId="3617" priority="364" operator="equal">
      <formula>1</formula>
    </cfRule>
  </conditionalFormatting>
  <conditionalFormatting sqref="I42:J42">
    <cfRule type="cellIs" dxfId="3616" priority="363" operator="equal">
      <formula>1</formula>
    </cfRule>
  </conditionalFormatting>
  <conditionalFormatting sqref="I42:J42">
    <cfRule type="cellIs" dxfId="3615" priority="362" operator="equal">
      <formula>1</formula>
    </cfRule>
  </conditionalFormatting>
  <conditionalFormatting sqref="Q42">
    <cfRule type="cellIs" dxfId="3614" priority="358" operator="equal">
      <formula>1</formula>
    </cfRule>
  </conditionalFormatting>
  <conditionalFormatting sqref="H42:S47">
    <cfRule type="containsText" dxfId="3613" priority="357" operator="containsText" text="3">
      <formula>NOT(ISERROR(SEARCH("3",H42)))</formula>
    </cfRule>
  </conditionalFormatting>
  <conditionalFormatting sqref="Q49:S53">
    <cfRule type="cellIs" dxfId="3612" priority="351" operator="equal">
      <formula>1</formula>
    </cfRule>
  </conditionalFormatting>
  <conditionalFormatting sqref="I49:M53">
    <cfRule type="cellIs" dxfId="3611" priority="356" operator="equal">
      <formula>1</formula>
    </cfRule>
  </conditionalFormatting>
  <conditionalFormatting sqref="Q49:Q53">
    <cfRule type="cellIs" dxfId="3610" priority="355" operator="equal">
      <formula>1</formula>
    </cfRule>
  </conditionalFormatting>
  <conditionalFormatting sqref="N49:P53">
    <cfRule type="cellIs" dxfId="3609" priority="354" operator="equal">
      <formula>1</formula>
    </cfRule>
  </conditionalFormatting>
  <conditionalFormatting sqref="I49:Q53">
    <cfRule type="cellIs" dxfId="3608" priority="353" operator="equal">
      <formula>1</formula>
    </cfRule>
  </conditionalFormatting>
  <conditionalFormatting sqref="H49:J53 L49:M53">
    <cfRule type="cellIs" dxfId="3607" priority="352" operator="equal">
      <formula>1</formula>
    </cfRule>
  </conditionalFormatting>
  <conditionalFormatting sqref="H49:J53 L49:M53 Q49:S53">
    <cfRule type="cellIs" dxfId="3606" priority="350" operator="equal">
      <formula>1</formula>
    </cfRule>
  </conditionalFormatting>
  <conditionalFormatting sqref="H49:S53">
    <cfRule type="containsText" dxfId="3605" priority="349" operator="containsText" text="3">
      <formula>NOT(ISERROR(SEARCH("3",H49)))</formula>
    </cfRule>
  </conditionalFormatting>
  <conditionalFormatting sqref="Y55 D9:Y54">
    <cfRule type="containsText" dxfId="3604" priority="347" operator="containsText" text="2 match">
      <formula>NOT(ISERROR(SEARCH("2 match",D9)))</formula>
    </cfRule>
    <cfRule type="containsText" dxfId="3603" priority="348" operator="containsText" text="1 facultative">
      <formula>NOT(ISERROR(SEARCH("1 facultative",D9)))</formula>
    </cfRule>
  </conditionalFormatting>
  <conditionalFormatting sqref="Q28:S34">
    <cfRule type="cellIs" dxfId="3602" priority="344" operator="equal">
      <formula>1</formula>
    </cfRule>
  </conditionalFormatting>
  <conditionalFormatting sqref="Q28">
    <cfRule type="cellIs" dxfId="3601" priority="342" operator="equal">
      <formula>1</formula>
    </cfRule>
  </conditionalFormatting>
  <conditionalFormatting sqref="Q29:Q34">
    <cfRule type="cellIs" dxfId="3600" priority="346" operator="equal">
      <formula>1</formula>
    </cfRule>
  </conditionalFormatting>
  <conditionalFormatting sqref="Q29:Q34">
    <cfRule type="cellIs" dxfId="3599" priority="345" operator="equal">
      <formula>1</formula>
    </cfRule>
  </conditionalFormatting>
  <conditionalFormatting sqref="Q28:S34">
    <cfRule type="cellIs" dxfId="3598" priority="343" operator="equal">
      <formula>1</formula>
    </cfRule>
  </conditionalFormatting>
  <conditionalFormatting sqref="Q28">
    <cfRule type="cellIs" dxfId="3597" priority="341" operator="equal">
      <formula>1</formula>
    </cfRule>
  </conditionalFormatting>
  <conditionalFormatting sqref="Q28:S34">
    <cfRule type="containsText" dxfId="3596" priority="340" operator="containsText" text="3">
      <formula>NOT(ISERROR(SEARCH("3",Q28)))</formula>
    </cfRule>
  </conditionalFormatting>
  <conditionalFormatting sqref="K29:M34">
    <cfRule type="cellIs" dxfId="3595" priority="339" operator="equal">
      <formula>1</formula>
    </cfRule>
  </conditionalFormatting>
  <conditionalFormatting sqref="K29:M34">
    <cfRule type="cellIs" dxfId="3594" priority="338" operator="equal">
      <formula>1</formula>
    </cfRule>
  </conditionalFormatting>
  <conditionalFormatting sqref="K28:M34">
    <cfRule type="cellIs" dxfId="3593" priority="337" operator="equal">
      <formula>1</formula>
    </cfRule>
  </conditionalFormatting>
  <conditionalFormatting sqref="K28:M34">
    <cfRule type="cellIs" dxfId="3592" priority="336" operator="equal">
      <formula>1</formula>
    </cfRule>
  </conditionalFormatting>
  <conditionalFormatting sqref="K28:M28">
    <cfRule type="cellIs" dxfId="3591" priority="335" operator="equal">
      <formula>1</formula>
    </cfRule>
  </conditionalFormatting>
  <conditionalFormatting sqref="K28:M28">
    <cfRule type="cellIs" dxfId="3590" priority="334" operator="equal">
      <formula>1</formula>
    </cfRule>
  </conditionalFormatting>
  <conditionalFormatting sqref="K28:M34">
    <cfRule type="containsText" dxfId="3589" priority="333" operator="containsText" text="3">
      <formula>NOT(ISERROR(SEARCH("3",K28)))</formula>
    </cfRule>
  </conditionalFormatting>
  <conditionalFormatting sqref="I29:J34">
    <cfRule type="cellIs" dxfId="3588" priority="332" operator="equal">
      <formula>1</formula>
    </cfRule>
  </conditionalFormatting>
  <conditionalFormatting sqref="I29:J34">
    <cfRule type="cellIs" dxfId="3587" priority="331" operator="equal">
      <formula>1</formula>
    </cfRule>
  </conditionalFormatting>
  <conditionalFormatting sqref="H28:J34">
    <cfRule type="cellIs" dxfId="3586" priority="330" operator="equal">
      <formula>1</formula>
    </cfRule>
  </conditionalFormatting>
  <conditionalFormatting sqref="H28:J34">
    <cfRule type="cellIs" dxfId="3585" priority="329" operator="equal">
      <formula>1</formula>
    </cfRule>
  </conditionalFormatting>
  <conditionalFormatting sqref="I28:J28">
    <cfRule type="cellIs" dxfId="3584" priority="328" operator="equal">
      <formula>1</formula>
    </cfRule>
  </conditionalFormatting>
  <conditionalFormatting sqref="I28:J28">
    <cfRule type="cellIs" dxfId="3583" priority="327" operator="equal">
      <formula>1</formula>
    </cfRule>
  </conditionalFormatting>
  <conditionalFormatting sqref="H28:J34">
    <cfRule type="containsText" dxfId="3582" priority="326" operator="containsText" text="3">
      <formula>NOT(ISERROR(SEARCH("3",H28)))</formula>
    </cfRule>
  </conditionalFormatting>
  <conditionalFormatting sqref="K42:M47">
    <cfRule type="cellIs" dxfId="3581" priority="325" operator="equal">
      <formula>1</formula>
    </cfRule>
  </conditionalFormatting>
  <conditionalFormatting sqref="K42:M47">
    <cfRule type="cellIs" dxfId="3580" priority="324" operator="equal">
      <formula>1</formula>
    </cfRule>
  </conditionalFormatting>
  <conditionalFormatting sqref="L42:M47">
    <cfRule type="cellIs" dxfId="3579" priority="323" operator="equal">
      <formula>1</formula>
    </cfRule>
  </conditionalFormatting>
  <conditionalFormatting sqref="L42:M47">
    <cfRule type="cellIs" dxfId="3578" priority="322" operator="equal">
      <formula>1</formula>
    </cfRule>
  </conditionalFormatting>
  <conditionalFormatting sqref="K42:M47">
    <cfRule type="containsText" dxfId="3577" priority="321" operator="containsText" text="3">
      <formula>NOT(ISERROR(SEARCH("3",K42)))</formula>
    </cfRule>
  </conditionalFormatting>
  <conditionalFormatting sqref="K42:M47">
    <cfRule type="cellIs" dxfId="3576" priority="320" operator="equal">
      <formula>1</formula>
    </cfRule>
  </conditionalFormatting>
  <conditionalFormatting sqref="K42:M47">
    <cfRule type="cellIs" dxfId="3575" priority="319" operator="equal">
      <formula>1</formula>
    </cfRule>
  </conditionalFormatting>
  <conditionalFormatting sqref="K42:M47">
    <cfRule type="cellIs" dxfId="3574" priority="318" operator="equal">
      <formula>1</formula>
    </cfRule>
  </conditionalFormatting>
  <conditionalFormatting sqref="K42:M47">
    <cfRule type="cellIs" dxfId="3573" priority="317" operator="equal">
      <formula>1</formula>
    </cfRule>
  </conditionalFormatting>
  <conditionalFormatting sqref="K42:M47">
    <cfRule type="containsText" dxfId="3572" priority="316" operator="containsText" text="3">
      <formula>NOT(ISERROR(SEARCH("3",K42)))</formula>
    </cfRule>
  </conditionalFormatting>
  <conditionalFormatting sqref="Q42:S47">
    <cfRule type="cellIs" dxfId="3571" priority="313" operator="equal">
      <formula>1</formula>
    </cfRule>
  </conditionalFormatting>
  <conditionalFormatting sqref="Q42:Q47">
    <cfRule type="cellIs" dxfId="3570" priority="315" operator="equal">
      <formula>1</formula>
    </cfRule>
  </conditionalFormatting>
  <conditionalFormatting sqref="Q42:Q47">
    <cfRule type="cellIs" dxfId="3569" priority="314" operator="equal">
      <formula>1</formula>
    </cfRule>
  </conditionalFormatting>
  <conditionalFormatting sqref="Q42:S47">
    <cfRule type="cellIs" dxfId="3568" priority="312" operator="equal">
      <formula>1</formula>
    </cfRule>
  </conditionalFormatting>
  <conditionalFormatting sqref="Q42:S47">
    <cfRule type="containsText" dxfId="3567" priority="311" operator="containsText" text="3">
      <formula>NOT(ISERROR(SEARCH("3",Q42)))</formula>
    </cfRule>
  </conditionalFormatting>
  <conditionalFormatting sqref="Q42:S47">
    <cfRule type="cellIs" dxfId="3566" priority="308" operator="equal">
      <formula>1</formula>
    </cfRule>
  </conditionalFormatting>
  <conditionalFormatting sqref="Q42:Q47">
    <cfRule type="cellIs" dxfId="3565" priority="310" operator="equal">
      <formula>1</formula>
    </cfRule>
  </conditionalFormatting>
  <conditionalFormatting sqref="Q42:Q47">
    <cfRule type="cellIs" dxfId="3564" priority="309" operator="equal">
      <formula>1</formula>
    </cfRule>
  </conditionalFormatting>
  <conditionalFormatting sqref="Q42:S47">
    <cfRule type="cellIs" dxfId="3563" priority="307" operator="equal">
      <formula>1</formula>
    </cfRule>
  </conditionalFormatting>
  <conditionalFormatting sqref="Q42:S47">
    <cfRule type="containsText" dxfId="3562" priority="306" operator="containsText" text="3">
      <formula>NOT(ISERROR(SEARCH("3",Q42)))</formula>
    </cfRule>
  </conditionalFormatting>
  <conditionalFormatting sqref="I42:J47">
    <cfRule type="cellIs" dxfId="3561" priority="305" operator="equal">
      <formula>1</formula>
    </cfRule>
  </conditionalFormatting>
  <conditionalFormatting sqref="I42:J47">
    <cfRule type="cellIs" dxfId="3560" priority="304" operator="equal">
      <formula>1</formula>
    </cfRule>
  </conditionalFormatting>
  <conditionalFormatting sqref="H42:J47">
    <cfRule type="cellIs" dxfId="3559" priority="303" operator="equal">
      <formula>1</formula>
    </cfRule>
  </conditionalFormatting>
  <conditionalFormatting sqref="H42:J47">
    <cfRule type="cellIs" dxfId="3558" priority="302" operator="equal">
      <formula>1</formula>
    </cfRule>
  </conditionalFormatting>
  <conditionalFormatting sqref="H42:J47">
    <cfRule type="containsText" dxfId="3557" priority="301" operator="containsText" text="3">
      <formula>NOT(ISERROR(SEARCH("3",H42)))</formula>
    </cfRule>
  </conditionalFormatting>
  <conditionalFormatting sqref="I42:J47">
    <cfRule type="cellIs" dxfId="3556" priority="300" operator="equal">
      <formula>1</formula>
    </cfRule>
  </conditionalFormatting>
  <conditionalFormatting sqref="I42:J47">
    <cfRule type="cellIs" dxfId="3555" priority="299" operator="equal">
      <formula>1</formula>
    </cfRule>
  </conditionalFormatting>
  <conditionalFormatting sqref="H42:J47">
    <cfRule type="cellIs" dxfId="3554" priority="298" operator="equal">
      <formula>1</formula>
    </cfRule>
  </conditionalFormatting>
  <conditionalFormatting sqref="H42:J47">
    <cfRule type="cellIs" dxfId="3553" priority="297" operator="equal">
      <formula>1</formula>
    </cfRule>
  </conditionalFormatting>
  <conditionalFormatting sqref="H42:J47">
    <cfRule type="containsText" dxfId="3552" priority="296" operator="containsText" text="3">
      <formula>NOT(ISERROR(SEARCH("3",H42)))</formula>
    </cfRule>
  </conditionalFormatting>
  <conditionalFormatting sqref="I49:J53">
    <cfRule type="cellIs" dxfId="3551" priority="295" operator="equal">
      <formula>1</formula>
    </cfRule>
  </conditionalFormatting>
  <conditionalFormatting sqref="I49:J53">
    <cfRule type="cellIs" dxfId="3550" priority="294" operator="equal">
      <formula>1</formula>
    </cfRule>
  </conditionalFormatting>
  <conditionalFormatting sqref="H49:J53">
    <cfRule type="cellIs" dxfId="3549" priority="293" operator="equal">
      <formula>1</formula>
    </cfRule>
  </conditionalFormatting>
  <conditionalFormatting sqref="H49:J53">
    <cfRule type="cellIs" dxfId="3548" priority="292" operator="equal">
      <formula>1</formula>
    </cfRule>
  </conditionalFormatting>
  <conditionalFormatting sqref="H49:J53">
    <cfRule type="containsText" dxfId="3547" priority="291" operator="containsText" text="3">
      <formula>NOT(ISERROR(SEARCH("3",H49)))</formula>
    </cfRule>
  </conditionalFormatting>
  <conditionalFormatting sqref="I49:J53">
    <cfRule type="cellIs" dxfId="3546" priority="290" operator="equal">
      <formula>1</formula>
    </cfRule>
  </conditionalFormatting>
  <conditionalFormatting sqref="I49:J53">
    <cfRule type="cellIs" dxfId="3545" priority="289" operator="equal">
      <formula>1</formula>
    </cfRule>
  </conditionalFormatting>
  <conditionalFormatting sqref="H49:J53">
    <cfRule type="cellIs" dxfId="3544" priority="288" operator="equal">
      <formula>1</formula>
    </cfRule>
  </conditionalFormatting>
  <conditionalFormatting sqref="H49:J53">
    <cfRule type="cellIs" dxfId="3543" priority="287" operator="equal">
      <formula>1</formula>
    </cfRule>
  </conditionalFormatting>
  <conditionalFormatting sqref="H49:J53">
    <cfRule type="containsText" dxfId="3542" priority="286" operator="containsText" text="3">
      <formula>NOT(ISERROR(SEARCH("3",H49)))</formula>
    </cfRule>
  </conditionalFormatting>
  <conditionalFormatting sqref="I49:J53">
    <cfRule type="cellIs" dxfId="3541" priority="285" operator="equal">
      <formula>1</formula>
    </cfRule>
  </conditionalFormatting>
  <conditionalFormatting sqref="I49:J53">
    <cfRule type="cellIs" dxfId="3540" priority="284" operator="equal">
      <formula>1</formula>
    </cfRule>
  </conditionalFormatting>
  <conditionalFormatting sqref="H49:J53">
    <cfRule type="cellIs" dxfId="3539" priority="283" operator="equal">
      <formula>1</formula>
    </cfRule>
  </conditionalFormatting>
  <conditionalFormatting sqref="H49:J53">
    <cfRule type="cellIs" dxfId="3538" priority="282" operator="equal">
      <formula>1</formula>
    </cfRule>
  </conditionalFormatting>
  <conditionalFormatting sqref="H49:J53">
    <cfRule type="containsText" dxfId="3537" priority="281" operator="containsText" text="3">
      <formula>NOT(ISERROR(SEARCH("3",H49)))</formula>
    </cfRule>
  </conditionalFormatting>
  <conditionalFormatting sqref="K49:M53">
    <cfRule type="cellIs" dxfId="3536" priority="280" operator="equal">
      <formula>1</formula>
    </cfRule>
  </conditionalFormatting>
  <conditionalFormatting sqref="K49:M53">
    <cfRule type="cellIs" dxfId="3535" priority="279" operator="equal">
      <formula>1</formula>
    </cfRule>
  </conditionalFormatting>
  <conditionalFormatting sqref="L49:M53">
    <cfRule type="cellIs" dxfId="3534" priority="278" operator="equal">
      <formula>1</formula>
    </cfRule>
  </conditionalFormatting>
  <conditionalFormatting sqref="L49:M53">
    <cfRule type="cellIs" dxfId="3533" priority="277" operator="equal">
      <formula>1</formula>
    </cfRule>
  </conditionalFormatting>
  <conditionalFormatting sqref="K49:M53">
    <cfRule type="containsText" dxfId="3532" priority="276" operator="containsText" text="3">
      <formula>NOT(ISERROR(SEARCH("3",K49)))</formula>
    </cfRule>
  </conditionalFormatting>
  <conditionalFormatting sqref="K49:M53">
    <cfRule type="cellIs" dxfId="3531" priority="275" operator="equal">
      <formula>1</formula>
    </cfRule>
  </conditionalFormatting>
  <conditionalFormatting sqref="K49:M53">
    <cfRule type="cellIs" dxfId="3530" priority="274" operator="equal">
      <formula>1</formula>
    </cfRule>
  </conditionalFormatting>
  <conditionalFormatting sqref="L49:M53">
    <cfRule type="cellIs" dxfId="3529" priority="273" operator="equal">
      <formula>1</formula>
    </cfRule>
  </conditionalFormatting>
  <conditionalFormatting sqref="L49:M53">
    <cfRule type="cellIs" dxfId="3528" priority="272" operator="equal">
      <formula>1</formula>
    </cfRule>
  </conditionalFormatting>
  <conditionalFormatting sqref="K49:M53">
    <cfRule type="containsText" dxfId="3527" priority="271" operator="containsText" text="3">
      <formula>NOT(ISERROR(SEARCH("3",K49)))</formula>
    </cfRule>
  </conditionalFormatting>
  <conditionalFormatting sqref="K49:M53">
    <cfRule type="cellIs" dxfId="3526" priority="270" operator="equal">
      <formula>1</formula>
    </cfRule>
  </conditionalFormatting>
  <conditionalFormatting sqref="K49:M53">
    <cfRule type="cellIs" dxfId="3525" priority="269" operator="equal">
      <formula>1</formula>
    </cfRule>
  </conditionalFormatting>
  <conditionalFormatting sqref="K49:M53">
    <cfRule type="cellIs" dxfId="3524" priority="268" operator="equal">
      <formula>1</formula>
    </cfRule>
  </conditionalFormatting>
  <conditionalFormatting sqref="K49:M53">
    <cfRule type="cellIs" dxfId="3523" priority="267" operator="equal">
      <formula>1</formula>
    </cfRule>
  </conditionalFormatting>
  <conditionalFormatting sqref="K49:M53">
    <cfRule type="containsText" dxfId="3522" priority="266" operator="containsText" text="3">
      <formula>NOT(ISERROR(SEARCH("3",K49)))</formula>
    </cfRule>
  </conditionalFormatting>
  <conditionalFormatting sqref="Q49:S53">
    <cfRule type="cellIs" dxfId="3521" priority="263" operator="equal">
      <formula>1</formula>
    </cfRule>
  </conditionalFormatting>
  <conditionalFormatting sqref="Q49:Q53">
    <cfRule type="cellIs" dxfId="3520" priority="265" operator="equal">
      <formula>1</formula>
    </cfRule>
  </conditionalFormatting>
  <conditionalFormatting sqref="Q49:Q53">
    <cfRule type="cellIs" dxfId="3519" priority="264" operator="equal">
      <formula>1</formula>
    </cfRule>
  </conditionalFormatting>
  <conditionalFormatting sqref="Q49:S53">
    <cfRule type="cellIs" dxfId="3518" priority="262" operator="equal">
      <formula>1</formula>
    </cfRule>
  </conditionalFormatting>
  <conditionalFormatting sqref="Q49:S53">
    <cfRule type="containsText" dxfId="3517" priority="261" operator="containsText" text="3">
      <formula>NOT(ISERROR(SEARCH("3",Q49)))</formula>
    </cfRule>
  </conditionalFormatting>
  <conditionalFormatting sqref="Q49:S53">
    <cfRule type="cellIs" dxfId="3516" priority="258" operator="equal">
      <formula>1</formula>
    </cfRule>
  </conditionalFormatting>
  <conditionalFormatting sqref="Q49:Q53">
    <cfRule type="cellIs" dxfId="3515" priority="260" operator="equal">
      <formula>1</formula>
    </cfRule>
  </conditionalFormatting>
  <conditionalFormatting sqref="Q49:Q53">
    <cfRule type="cellIs" dxfId="3514" priority="259" operator="equal">
      <formula>1</formula>
    </cfRule>
  </conditionalFormatting>
  <conditionalFormatting sqref="Q49:S53">
    <cfRule type="cellIs" dxfId="3513" priority="257" operator="equal">
      <formula>1</formula>
    </cfRule>
  </conditionalFormatting>
  <conditionalFormatting sqref="Q49:S53">
    <cfRule type="containsText" dxfId="3512" priority="256" operator="containsText" text="3">
      <formula>NOT(ISERROR(SEARCH("3",Q49)))</formula>
    </cfRule>
  </conditionalFormatting>
  <conditionalFormatting sqref="Q49:S53">
    <cfRule type="cellIs" dxfId="3511" priority="253" operator="equal">
      <formula>1</formula>
    </cfRule>
  </conditionalFormatting>
  <conditionalFormatting sqref="Q49:Q53">
    <cfRule type="cellIs" dxfId="3510" priority="255" operator="equal">
      <formula>1</formula>
    </cfRule>
  </conditionalFormatting>
  <conditionalFormatting sqref="Q49:Q53">
    <cfRule type="cellIs" dxfId="3509" priority="254" operator="equal">
      <formula>1</formula>
    </cfRule>
  </conditionalFormatting>
  <conditionalFormatting sqref="Q49:S53">
    <cfRule type="cellIs" dxfId="3508" priority="252" operator="equal">
      <formula>1</formula>
    </cfRule>
  </conditionalFormatting>
  <conditionalFormatting sqref="Q49:S53">
    <cfRule type="containsText" dxfId="3507" priority="251" operator="containsText" text="3">
      <formula>NOT(ISERROR(SEARCH("3",Q49)))</formula>
    </cfRule>
  </conditionalFormatting>
  <conditionalFormatting sqref="X54">
    <cfRule type="cellIs" dxfId="3506" priority="247" operator="equal">
      <formula>10000</formula>
    </cfRule>
    <cfRule type="cellIs" dxfId="3505" priority="248" operator="lessThan">
      <formula>10000</formula>
    </cfRule>
    <cfRule type="cellIs" dxfId="3504" priority="249" operator="greaterThan">
      <formula>10000</formula>
    </cfRule>
    <cfRule type="cellIs" dxfId="3503" priority="250" operator="lessThan">
      <formula>25000</formula>
    </cfRule>
  </conditionalFormatting>
  <conditionalFormatting sqref="X49:X53">
    <cfRule type="cellIs" dxfId="3502" priority="244" operator="between">
      <formula>1</formula>
      <formula>10000000000</formula>
    </cfRule>
    <cfRule type="containsBlanks" dxfId="3501" priority="245">
      <formula>LEN(TRIM(X49))=0</formula>
    </cfRule>
    <cfRule type="cellIs" dxfId="3500" priority="246" operator="between">
      <formula>0</formula>
      <formula>0</formula>
    </cfRule>
  </conditionalFormatting>
  <conditionalFormatting sqref="X55">
    <cfRule type="cellIs" dxfId="3499" priority="241" operator="equal">
      <formula>0.5</formula>
    </cfRule>
    <cfRule type="cellIs" priority="242" operator="between">
      <formula>30</formula>
      <formula>50</formula>
    </cfRule>
    <cfRule type="cellIs" dxfId="3498" priority="243" operator="greaterThan">
      <formula>0.5</formula>
    </cfRule>
  </conditionalFormatting>
  <conditionalFormatting sqref="X49:X53">
    <cfRule type="cellIs" dxfId="3497" priority="238" operator="between">
      <formula>1</formula>
      <formula>10000000000</formula>
    </cfRule>
    <cfRule type="containsBlanks" dxfId="3496" priority="239">
      <formula>LEN(TRIM(X49))=0</formula>
    </cfRule>
    <cfRule type="cellIs" dxfId="3495" priority="240" operator="between">
      <formula>0</formula>
      <formula>0</formula>
    </cfRule>
  </conditionalFormatting>
  <conditionalFormatting sqref="N28:P34">
    <cfRule type="cellIs" dxfId="3494" priority="235" operator="equal">
      <formula>1</formula>
    </cfRule>
  </conditionalFormatting>
  <conditionalFormatting sqref="N28:P28">
    <cfRule type="cellIs" dxfId="3493" priority="233" operator="equal">
      <formula>1</formula>
    </cfRule>
  </conditionalFormatting>
  <conditionalFormatting sqref="N28:P28">
    <cfRule type="cellIs" dxfId="3492" priority="232" operator="equal">
      <formula>1</formula>
    </cfRule>
  </conditionalFormatting>
  <conditionalFormatting sqref="N29:P34">
    <cfRule type="cellIs" dxfId="3491" priority="237" operator="equal">
      <formula>1</formula>
    </cfRule>
  </conditionalFormatting>
  <conditionalFormatting sqref="N29:P34">
    <cfRule type="cellIs" dxfId="3490" priority="236" operator="equal">
      <formula>1</formula>
    </cfRule>
  </conditionalFormatting>
  <conditionalFormatting sqref="N28:P34">
    <cfRule type="cellIs" dxfId="3489" priority="234" operator="equal">
      <formula>1</formula>
    </cfRule>
  </conditionalFormatting>
  <conditionalFormatting sqref="N28:P34">
    <cfRule type="containsText" dxfId="3488" priority="231" operator="containsText" text="3">
      <formula>NOT(ISERROR(SEARCH("3",N28)))</formula>
    </cfRule>
  </conditionalFormatting>
  <conditionalFormatting sqref="I29:J34">
    <cfRule type="cellIs" dxfId="3487" priority="230" operator="equal">
      <formula>1</formula>
    </cfRule>
  </conditionalFormatting>
  <conditionalFormatting sqref="I29:J34">
    <cfRule type="cellIs" dxfId="3486" priority="229" operator="equal">
      <formula>1</formula>
    </cfRule>
  </conditionalFormatting>
  <conditionalFormatting sqref="H28:J34">
    <cfRule type="cellIs" dxfId="3485" priority="228" operator="equal">
      <formula>1</formula>
    </cfRule>
  </conditionalFormatting>
  <conditionalFormatting sqref="H28:J34">
    <cfRule type="cellIs" dxfId="3484" priority="227" operator="equal">
      <formula>1</formula>
    </cfRule>
  </conditionalFormatting>
  <conditionalFormatting sqref="I28:J28">
    <cfRule type="cellIs" dxfId="3483" priority="226" operator="equal">
      <formula>1</formula>
    </cfRule>
  </conditionalFormatting>
  <conditionalFormatting sqref="I28:J28">
    <cfRule type="cellIs" dxfId="3482" priority="225" operator="equal">
      <formula>1</formula>
    </cfRule>
  </conditionalFormatting>
  <conditionalFormatting sqref="H28:J34">
    <cfRule type="containsText" dxfId="3481" priority="224" operator="containsText" text="3">
      <formula>NOT(ISERROR(SEARCH("3",H28)))</formula>
    </cfRule>
  </conditionalFormatting>
  <conditionalFormatting sqref="I42:J47">
    <cfRule type="cellIs" dxfId="3480" priority="223" operator="equal">
      <formula>1</formula>
    </cfRule>
  </conditionalFormatting>
  <conditionalFormatting sqref="I42:J47">
    <cfRule type="cellIs" dxfId="3479" priority="222" operator="equal">
      <formula>1</formula>
    </cfRule>
  </conditionalFormatting>
  <conditionalFormatting sqref="H42:J47">
    <cfRule type="cellIs" dxfId="3478" priority="221" operator="equal">
      <formula>1</formula>
    </cfRule>
  </conditionalFormatting>
  <conditionalFormatting sqref="H42:J47">
    <cfRule type="cellIs" dxfId="3477" priority="220" operator="equal">
      <formula>1</formula>
    </cfRule>
  </conditionalFormatting>
  <conditionalFormatting sqref="H42:J47">
    <cfRule type="containsText" dxfId="3476" priority="219" operator="containsText" text="3">
      <formula>NOT(ISERROR(SEARCH("3",H42)))</formula>
    </cfRule>
  </conditionalFormatting>
  <conditionalFormatting sqref="I42:J47">
    <cfRule type="cellIs" dxfId="3475" priority="218" operator="equal">
      <formula>1</formula>
    </cfRule>
  </conditionalFormatting>
  <conditionalFormatting sqref="I42:J47">
    <cfRule type="cellIs" dxfId="3474" priority="217" operator="equal">
      <formula>1</formula>
    </cfRule>
  </conditionalFormatting>
  <conditionalFormatting sqref="H42:J47">
    <cfRule type="cellIs" dxfId="3473" priority="216" operator="equal">
      <formula>1</formula>
    </cfRule>
  </conditionalFormatting>
  <conditionalFormatting sqref="H42:J47">
    <cfRule type="cellIs" dxfId="3472" priority="215" operator="equal">
      <formula>1</formula>
    </cfRule>
  </conditionalFormatting>
  <conditionalFormatting sqref="H42:J47">
    <cfRule type="containsText" dxfId="3471" priority="214" operator="containsText" text="3">
      <formula>NOT(ISERROR(SEARCH("3",H42)))</formula>
    </cfRule>
  </conditionalFormatting>
  <conditionalFormatting sqref="I42:J47">
    <cfRule type="cellIs" dxfId="3470" priority="213" operator="equal">
      <formula>1</formula>
    </cfRule>
  </conditionalFormatting>
  <conditionalFormatting sqref="I42:J47">
    <cfRule type="cellIs" dxfId="3469" priority="212" operator="equal">
      <formula>1</formula>
    </cfRule>
  </conditionalFormatting>
  <conditionalFormatting sqref="H42:J47">
    <cfRule type="cellIs" dxfId="3468" priority="211" operator="equal">
      <formula>1</formula>
    </cfRule>
  </conditionalFormatting>
  <conditionalFormatting sqref="H42:J47">
    <cfRule type="cellIs" dxfId="3467" priority="210" operator="equal">
      <formula>1</formula>
    </cfRule>
  </conditionalFormatting>
  <conditionalFormatting sqref="H42:J47">
    <cfRule type="containsText" dxfId="3466" priority="209" operator="containsText" text="3">
      <formula>NOT(ISERROR(SEARCH("3",H42)))</formula>
    </cfRule>
  </conditionalFormatting>
  <conditionalFormatting sqref="I49:J53">
    <cfRule type="cellIs" dxfId="3465" priority="208" operator="equal">
      <formula>1</formula>
    </cfRule>
  </conditionalFormatting>
  <conditionalFormatting sqref="I49:J53">
    <cfRule type="cellIs" dxfId="3464" priority="207" operator="equal">
      <formula>1</formula>
    </cfRule>
  </conditionalFormatting>
  <conditionalFormatting sqref="H49:J53">
    <cfRule type="cellIs" dxfId="3463" priority="206" operator="equal">
      <formula>1</formula>
    </cfRule>
  </conditionalFormatting>
  <conditionalFormatting sqref="H49:J53">
    <cfRule type="cellIs" dxfId="3462" priority="205" operator="equal">
      <formula>1</formula>
    </cfRule>
  </conditionalFormatting>
  <conditionalFormatting sqref="H49:J53">
    <cfRule type="containsText" dxfId="3461" priority="204" operator="containsText" text="3">
      <formula>NOT(ISERROR(SEARCH("3",H49)))</formula>
    </cfRule>
  </conditionalFormatting>
  <conditionalFormatting sqref="I49:J53">
    <cfRule type="cellIs" dxfId="3460" priority="203" operator="equal">
      <formula>1</formula>
    </cfRule>
  </conditionalFormatting>
  <conditionalFormatting sqref="I49:J53">
    <cfRule type="cellIs" dxfId="3459" priority="202" operator="equal">
      <formula>1</formula>
    </cfRule>
  </conditionalFormatting>
  <conditionalFormatting sqref="H49:J53">
    <cfRule type="cellIs" dxfId="3458" priority="201" operator="equal">
      <formula>1</formula>
    </cfRule>
  </conditionalFormatting>
  <conditionalFormatting sqref="H49:J53">
    <cfRule type="cellIs" dxfId="3457" priority="200" operator="equal">
      <formula>1</formula>
    </cfRule>
  </conditionalFormatting>
  <conditionalFormatting sqref="H49:J53">
    <cfRule type="containsText" dxfId="3456" priority="199" operator="containsText" text="3">
      <formula>NOT(ISERROR(SEARCH("3",H49)))</formula>
    </cfRule>
  </conditionalFormatting>
  <conditionalFormatting sqref="I49:J53">
    <cfRule type="cellIs" dxfId="3455" priority="198" operator="equal">
      <formula>1</formula>
    </cfRule>
  </conditionalFormatting>
  <conditionalFormatting sqref="I49:J53">
    <cfRule type="cellIs" dxfId="3454" priority="197" operator="equal">
      <formula>1</formula>
    </cfRule>
  </conditionalFormatting>
  <conditionalFormatting sqref="H49:J53">
    <cfRule type="cellIs" dxfId="3453" priority="196" operator="equal">
      <formula>1</formula>
    </cfRule>
  </conditionalFormatting>
  <conditionalFormatting sqref="H49:J53">
    <cfRule type="cellIs" dxfId="3452" priority="195" operator="equal">
      <formula>1</formula>
    </cfRule>
  </conditionalFormatting>
  <conditionalFormatting sqref="H49:J53">
    <cfRule type="containsText" dxfId="3451" priority="194" operator="containsText" text="3">
      <formula>NOT(ISERROR(SEARCH("3",H49)))</formula>
    </cfRule>
  </conditionalFormatting>
  <conditionalFormatting sqref="I49:J53">
    <cfRule type="cellIs" dxfId="3450" priority="193" operator="equal">
      <formula>1</formula>
    </cfRule>
  </conditionalFormatting>
  <conditionalFormatting sqref="I49:J53">
    <cfRule type="cellIs" dxfId="3449" priority="192" operator="equal">
      <formula>1</formula>
    </cfRule>
  </conditionalFormatting>
  <conditionalFormatting sqref="H49:J53">
    <cfRule type="cellIs" dxfId="3448" priority="191" operator="equal">
      <formula>1</formula>
    </cfRule>
  </conditionalFormatting>
  <conditionalFormatting sqref="H49:J53">
    <cfRule type="cellIs" dxfId="3447" priority="190" operator="equal">
      <formula>1</formula>
    </cfRule>
  </conditionalFormatting>
  <conditionalFormatting sqref="H49:J53">
    <cfRule type="containsText" dxfId="3446" priority="189" operator="containsText" text="3">
      <formula>NOT(ISERROR(SEARCH("3",H49)))</formula>
    </cfRule>
  </conditionalFormatting>
  <conditionalFormatting sqref="I49:J53">
    <cfRule type="cellIs" dxfId="3445" priority="188" operator="equal">
      <formula>1</formula>
    </cfRule>
  </conditionalFormatting>
  <conditionalFormatting sqref="I49:J53">
    <cfRule type="cellIs" dxfId="3444" priority="187" operator="equal">
      <formula>1</formula>
    </cfRule>
  </conditionalFormatting>
  <conditionalFormatting sqref="H49:J53">
    <cfRule type="cellIs" dxfId="3443" priority="186" operator="equal">
      <formula>1</formula>
    </cfRule>
  </conditionalFormatting>
  <conditionalFormatting sqref="H49:J53">
    <cfRule type="cellIs" dxfId="3442" priority="185" operator="equal">
      <formula>1</formula>
    </cfRule>
  </conditionalFormatting>
  <conditionalFormatting sqref="H49:J53">
    <cfRule type="containsText" dxfId="3441" priority="184" operator="containsText" text="3">
      <formula>NOT(ISERROR(SEARCH("3",H49)))</formula>
    </cfRule>
  </conditionalFormatting>
  <conditionalFormatting sqref="I49:J53">
    <cfRule type="cellIs" dxfId="3440" priority="183" operator="equal">
      <formula>1</formula>
    </cfRule>
  </conditionalFormatting>
  <conditionalFormatting sqref="I49:J53">
    <cfRule type="cellIs" dxfId="3439" priority="182" operator="equal">
      <formula>1</formula>
    </cfRule>
  </conditionalFormatting>
  <conditionalFormatting sqref="H49:J53">
    <cfRule type="cellIs" dxfId="3438" priority="181" operator="equal">
      <formula>1</formula>
    </cfRule>
  </conditionalFormatting>
  <conditionalFormatting sqref="H49:J53">
    <cfRule type="cellIs" dxfId="3437" priority="180" operator="equal">
      <formula>1</formula>
    </cfRule>
  </conditionalFormatting>
  <conditionalFormatting sqref="H49:J53">
    <cfRule type="containsText" dxfId="3436" priority="179" operator="containsText" text="3">
      <formula>NOT(ISERROR(SEARCH("3",H49)))</formula>
    </cfRule>
  </conditionalFormatting>
  <conditionalFormatting sqref="N42:P42">
    <cfRule type="cellIs" dxfId="3435" priority="176" operator="equal">
      <formula>1</formula>
    </cfRule>
  </conditionalFormatting>
  <conditionalFormatting sqref="N42:P42">
    <cfRule type="cellIs" dxfId="3434" priority="175" operator="equal">
      <formula>1</formula>
    </cfRule>
  </conditionalFormatting>
  <conditionalFormatting sqref="N43:P47">
    <cfRule type="cellIs" dxfId="3433" priority="178" operator="equal">
      <formula>1</formula>
    </cfRule>
  </conditionalFormatting>
  <conditionalFormatting sqref="N43:P47">
    <cfRule type="cellIs" dxfId="3432" priority="177" operator="equal">
      <formula>1</formula>
    </cfRule>
  </conditionalFormatting>
  <conditionalFormatting sqref="N42:P47">
    <cfRule type="containsText" dxfId="3431" priority="174" operator="containsText" text="3">
      <formula>NOT(ISERROR(SEARCH("3",N42)))</formula>
    </cfRule>
  </conditionalFormatting>
  <conditionalFormatting sqref="N42:P47">
    <cfRule type="cellIs" dxfId="3430" priority="171" operator="equal">
      <formula>1</formula>
    </cfRule>
  </conditionalFormatting>
  <conditionalFormatting sqref="N42:P42">
    <cfRule type="cellIs" dxfId="3429" priority="169" operator="equal">
      <formula>1</formula>
    </cfRule>
  </conditionalFormatting>
  <conditionalFormatting sqref="N42:P42">
    <cfRule type="cellIs" dxfId="3428" priority="168" operator="equal">
      <formula>1</formula>
    </cfRule>
  </conditionalFormatting>
  <conditionalFormatting sqref="N43:P47">
    <cfRule type="cellIs" dxfId="3427" priority="173" operator="equal">
      <formula>1</formula>
    </cfRule>
  </conditionalFormatting>
  <conditionalFormatting sqref="N43:P47">
    <cfRule type="cellIs" dxfId="3426" priority="172" operator="equal">
      <formula>1</formula>
    </cfRule>
  </conditionalFormatting>
  <conditionalFormatting sqref="N42:P47">
    <cfRule type="cellIs" dxfId="3425" priority="170" operator="equal">
      <formula>1</formula>
    </cfRule>
  </conditionalFormatting>
  <conditionalFormatting sqref="N42:P47">
    <cfRule type="containsText" dxfId="3424" priority="167" operator="containsText" text="3">
      <formula>NOT(ISERROR(SEARCH("3",N42)))</formula>
    </cfRule>
  </conditionalFormatting>
  <conditionalFormatting sqref="N49:P53">
    <cfRule type="cellIs" dxfId="3423" priority="166" operator="equal">
      <formula>1</formula>
    </cfRule>
  </conditionalFormatting>
  <conditionalFormatting sqref="N49:P53">
    <cfRule type="cellIs" dxfId="3422" priority="165" operator="equal">
      <formula>1</formula>
    </cfRule>
  </conditionalFormatting>
  <conditionalFormatting sqref="N49:P53">
    <cfRule type="containsText" dxfId="3421" priority="164" operator="containsText" text="3">
      <formula>NOT(ISERROR(SEARCH("3",N49)))</formula>
    </cfRule>
  </conditionalFormatting>
  <conditionalFormatting sqref="N49:P53">
    <cfRule type="cellIs" dxfId="3420" priority="163" operator="equal">
      <formula>1</formula>
    </cfRule>
  </conditionalFormatting>
  <conditionalFormatting sqref="N49:P53">
    <cfRule type="cellIs" dxfId="3419" priority="162" operator="equal">
      <formula>1</formula>
    </cfRule>
  </conditionalFormatting>
  <conditionalFormatting sqref="N49:P53">
    <cfRule type="containsText" dxfId="3418" priority="161" operator="containsText" text="3">
      <formula>NOT(ISERROR(SEARCH("3",N49)))</formula>
    </cfRule>
  </conditionalFormatting>
  <conditionalFormatting sqref="N49:P53">
    <cfRule type="cellIs" dxfId="3417" priority="158" operator="equal">
      <formula>1</formula>
    </cfRule>
  </conditionalFormatting>
  <conditionalFormatting sqref="N49:P53">
    <cfRule type="cellIs" dxfId="3416" priority="160" operator="equal">
      <formula>1</formula>
    </cfRule>
  </conditionalFormatting>
  <conditionalFormatting sqref="N49:P53">
    <cfRule type="cellIs" dxfId="3415" priority="159" operator="equal">
      <formula>1</formula>
    </cfRule>
  </conditionalFormatting>
  <conditionalFormatting sqref="N49:P53">
    <cfRule type="cellIs" dxfId="3414" priority="157" operator="equal">
      <formula>1</formula>
    </cfRule>
  </conditionalFormatting>
  <conditionalFormatting sqref="N49:P53">
    <cfRule type="containsText" dxfId="3413" priority="156" operator="containsText" text="3">
      <formula>NOT(ISERROR(SEARCH("3",N49)))</formula>
    </cfRule>
  </conditionalFormatting>
  <conditionalFormatting sqref="H49:H53">
    <cfRule type="containsText" dxfId="3412" priority="1" operator="containsText" text="3">
      <formula>NOT(ISERROR(SEARCH("3",H49)))</formula>
    </cfRule>
  </conditionalFormatting>
  <conditionalFormatting sqref="H28:H34">
    <cfRule type="cellIs" dxfId="3411" priority="155" operator="equal">
      <formula>1</formula>
    </cfRule>
  </conditionalFormatting>
  <conditionalFormatting sqref="H28:H34">
    <cfRule type="cellIs" dxfId="3410" priority="154" operator="equal">
      <formula>1</formula>
    </cfRule>
  </conditionalFormatting>
  <conditionalFormatting sqref="H28:H34">
    <cfRule type="containsText" dxfId="3409" priority="153" operator="containsText" text="3">
      <formula>NOT(ISERROR(SEARCH("3",H28)))</formula>
    </cfRule>
  </conditionalFormatting>
  <conditionalFormatting sqref="H42:H47">
    <cfRule type="cellIs" dxfId="3408" priority="152" operator="equal">
      <formula>1</formula>
    </cfRule>
  </conditionalFormatting>
  <conditionalFormatting sqref="H42:H47">
    <cfRule type="cellIs" dxfId="3407" priority="151" operator="equal">
      <formula>1</formula>
    </cfRule>
  </conditionalFormatting>
  <conditionalFormatting sqref="H42:H47">
    <cfRule type="containsText" dxfId="3406" priority="150" operator="containsText" text="3">
      <formula>NOT(ISERROR(SEARCH("3",H42)))</formula>
    </cfRule>
  </conditionalFormatting>
  <conditionalFormatting sqref="H42:H47">
    <cfRule type="cellIs" dxfId="3405" priority="149" operator="equal">
      <formula>1</formula>
    </cfRule>
  </conditionalFormatting>
  <conditionalFormatting sqref="H42:H47">
    <cfRule type="cellIs" dxfId="3404" priority="148" operator="equal">
      <formula>1</formula>
    </cfRule>
  </conditionalFormatting>
  <conditionalFormatting sqref="H42:H47">
    <cfRule type="containsText" dxfId="3403" priority="147" operator="containsText" text="3">
      <formula>NOT(ISERROR(SEARCH("3",H42)))</formula>
    </cfRule>
  </conditionalFormatting>
  <conditionalFormatting sqref="H42:H47">
    <cfRule type="cellIs" dxfId="3402" priority="146" operator="equal">
      <formula>1</formula>
    </cfRule>
  </conditionalFormatting>
  <conditionalFormatting sqref="H42:H47">
    <cfRule type="cellIs" dxfId="3401" priority="145" operator="equal">
      <formula>1</formula>
    </cfRule>
  </conditionalFormatting>
  <conditionalFormatting sqref="H42:H47">
    <cfRule type="containsText" dxfId="3400" priority="144" operator="containsText" text="3">
      <formula>NOT(ISERROR(SEARCH("3",H42)))</formula>
    </cfRule>
  </conditionalFormatting>
  <conditionalFormatting sqref="H42:H47">
    <cfRule type="cellIs" dxfId="3399" priority="143" operator="equal">
      <formula>1</formula>
    </cfRule>
  </conditionalFormatting>
  <conditionalFormatting sqref="H42:H47">
    <cfRule type="cellIs" dxfId="3398" priority="142" operator="equal">
      <formula>1</formula>
    </cfRule>
  </conditionalFormatting>
  <conditionalFormatting sqref="H42:H47">
    <cfRule type="containsText" dxfId="3397" priority="141" operator="containsText" text="3">
      <formula>NOT(ISERROR(SEARCH("3",H42)))</formula>
    </cfRule>
  </conditionalFormatting>
  <conditionalFormatting sqref="H49:H53">
    <cfRule type="cellIs" dxfId="3396" priority="140" operator="equal">
      <formula>1</formula>
    </cfRule>
  </conditionalFormatting>
  <conditionalFormatting sqref="H49:H53">
    <cfRule type="cellIs" dxfId="3395" priority="139" operator="equal">
      <formula>1</formula>
    </cfRule>
  </conditionalFormatting>
  <conditionalFormatting sqref="H49:H53">
    <cfRule type="containsText" dxfId="3394" priority="138" operator="containsText" text="3">
      <formula>NOT(ISERROR(SEARCH("3",H49)))</formula>
    </cfRule>
  </conditionalFormatting>
  <conditionalFormatting sqref="H49:H53">
    <cfRule type="cellIs" dxfId="3393" priority="137" operator="equal">
      <formula>1</formula>
    </cfRule>
  </conditionalFormatting>
  <conditionalFormatting sqref="H49:H53">
    <cfRule type="cellIs" dxfId="3392" priority="136" operator="equal">
      <formula>1</formula>
    </cfRule>
  </conditionalFormatting>
  <conditionalFormatting sqref="H49:H53">
    <cfRule type="containsText" dxfId="3391" priority="135" operator="containsText" text="3">
      <formula>NOT(ISERROR(SEARCH("3",H49)))</formula>
    </cfRule>
  </conditionalFormatting>
  <conditionalFormatting sqref="H49:H53">
    <cfRule type="cellIs" dxfId="3390" priority="134" operator="equal">
      <formula>1</formula>
    </cfRule>
  </conditionalFormatting>
  <conditionalFormatting sqref="H49:H53">
    <cfRule type="cellIs" dxfId="3389" priority="133" operator="equal">
      <formula>1</formula>
    </cfRule>
  </conditionalFormatting>
  <conditionalFormatting sqref="H49:H53">
    <cfRule type="containsText" dxfId="3388" priority="132" operator="containsText" text="3">
      <formula>NOT(ISERROR(SEARCH("3",H49)))</formula>
    </cfRule>
  </conditionalFormatting>
  <conditionalFormatting sqref="H49:H53">
    <cfRule type="cellIs" dxfId="3387" priority="131" operator="equal">
      <formula>1</formula>
    </cfRule>
  </conditionalFormatting>
  <conditionalFormatting sqref="H49:H53">
    <cfRule type="cellIs" dxfId="3386" priority="130" operator="equal">
      <formula>1</formula>
    </cfRule>
  </conditionalFormatting>
  <conditionalFormatting sqref="H49:H53">
    <cfRule type="containsText" dxfId="3385" priority="129" operator="containsText" text="3">
      <formula>NOT(ISERROR(SEARCH("3",H49)))</formula>
    </cfRule>
  </conditionalFormatting>
  <conditionalFormatting sqref="H49:H53">
    <cfRule type="cellIs" dxfId="3384" priority="128" operator="equal">
      <formula>1</formula>
    </cfRule>
  </conditionalFormatting>
  <conditionalFormatting sqref="H49:H53">
    <cfRule type="cellIs" dxfId="3383" priority="127" operator="equal">
      <formula>1</formula>
    </cfRule>
  </conditionalFormatting>
  <conditionalFormatting sqref="H49:H53">
    <cfRule type="containsText" dxfId="3382" priority="126" operator="containsText" text="3">
      <formula>NOT(ISERROR(SEARCH("3",H49)))</formula>
    </cfRule>
  </conditionalFormatting>
  <conditionalFormatting sqref="H49:H53">
    <cfRule type="cellIs" dxfId="3381" priority="125" operator="equal">
      <formula>1</formula>
    </cfRule>
  </conditionalFormatting>
  <conditionalFormatting sqref="H49:H53">
    <cfRule type="cellIs" dxfId="3380" priority="124" operator="equal">
      <formula>1</formula>
    </cfRule>
  </conditionalFormatting>
  <conditionalFormatting sqref="H49:H53">
    <cfRule type="containsText" dxfId="3379" priority="123" operator="containsText" text="3">
      <formula>NOT(ISERROR(SEARCH("3",H49)))</formula>
    </cfRule>
  </conditionalFormatting>
  <conditionalFormatting sqref="H49:H53">
    <cfRule type="cellIs" dxfId="3378" priority="122" operator="equal">
      <formula>1</formula>
    </cfRule>
  </conditionalFormatting>
  <conditionalFormatting sqref="H49:H53">
    <cfRule type="cellIs" dxfId="3377" priority="121" operator="equal">
      <formula>1</formula>
    </cfRule>
  </conditionalFormatting>
  <conditionalFormatting sqref="H49:H53">
    <cfRule type="containsText" dxfId="3376" priority="120" operator="containsText" text="3">
      <formula>NOT(ISERROR(SEARCH("3",H49)))</formula>
    </cfRule>
  </conditionalFormatting>
  <conditionalFormatting sqref="H49:H53">
    <cfRule type="cellIs" dxfId="3375" priority="119" operator="equal">
      <formula>1</formula>
    </cfRule>
  </conditionalFormatting>
  <conditionalFormatting sqref="H49:H53">
    <cfRule type="cellIs" dxfId="3374" priority="118" operator="equal">
      <formula>1</formula>
    </cfRule>
  </conditionalFormatting>
  <conditionalFormatting sqref="H49:H53">
    <cfRule type="containsText" dxfId="3373" priority="117" operator="containsText" text="3">
      <formula>NOT(ISERROR(SEARCH("3",H49)))</formula>
    </cfRule>
  </conditionalFormatting>
  <conditionalFormatting sqref="H49:H53">
    <cfRule type="cellIs" dxfId="3372" priority="116" operator="equal">
      <formula>1</formula>
    </cfRule>
  </conditionalFormatting>
  <conditionalFormatting sqref="H49:H53">
    <cfRule type="cellIs" dxfId="3371" priority="115" operator="equal">
      <formula>1</formula>
    </cfRule>
  </conditionalFormatting>
  <conditionalFormatting sqref="H49:H53">
    <cfRule type="containsText" dxfId="3370" priority="114" operator="containsText" text="3">
      <formula>NOT(ISERROR(SEARCH("3",H49)))</formula>
    </cfRule>
  </conditionalFormatting>
  <conditionalFormatting sqref="H49:H53">
    <cfRule type="cellIs" dxfId="3369" priority="113" operator="equal">
      <formula>1</formula>
    </cfRule>
  </conditionalFormatting>
  <conditionalFormatting sqref="H49:H53">
    <cfRule type="cellIs" dxfId="3368" priority="112" operator="equal">
      <formula>1</formula>
    </cfRule>
  </conditionalFormatting>
  <conditionalFormatting sqref="H49:H53">
    <cfRule type="containsText" dxfId="3367" priority="111" operator="containsText" text="3">
      <formula>NOT(ISERROR(SEARCH("3",H49)))</formula>
    </cfRule>
  </conditionalFormatting>
  <conditionalFormatting sqref="Q28:S34">
    <cfRule type="cellIs" dxfId="3366" priority="108" operator="equal">
      <formula>1</formula>
    </cfRule>
  </conditionalFormatting>
  <conditionalFormatting sqref="Q28">
    <cfRule type="cellIs" dxfId="3365" priority="106" operator="equal">
      <formula>1</formula>
    </cfRule>
  </conditionalFormatting>
  <conditionalFormatting sqref="Q29:Q34">
    <cfRule type="cellIs" dxfId="3364" priority="110" operator="equal">
      <formula>1</formula>
    </cfRule>
  </conditionalFormatting>
  <conditionalFormatting sqref="Q29:Q34">
    <cfRule type="cellIs" dxfId="3363" priority="109" operator="equal">
      <formula>1</formula>
    </cfRule>
  </conditionalFormatting>
  <conditionalFormatting sqref="Q28:S34">
    <cfRule type="cellIs" dxfId="3362" priority="107" operator="equal">
      <formula>1</formula>
    </cfRule>
  </conditionalFormatting>
  <conditionalFormatting sqref="Q28">
    <cfRule type="cellIs" dxfId="3361" priority="105" operator="equal">
      <formula>1</formula>
    </cfRule>
  </conditionalFormatting>
  <conditionalFormatting sqref="Q28:S34">
    <cfRule type="containsText" dxfId="3360" priority="104" operator="containsText" text="3">
      <formula>NOT(ISERROR(SEARCH("3",Q28)))</formula>
    </cfRule>
  </conditionalFormatting>
  <conditionalFormatting sqref="Q42:S47">
    <cfRule type="cellIs" dxfId="3359" priority="101" operator="equal">
      <formula>1</formula>
    </cfRule>
  </conditionalFormatting>
  <conditionalFormatting sqref="Q42:Q47">
    <cfRule type="cellIs" dxfId="3358" priority="103" operator="equal">
      <formula>1</formula>
    </cfRule>
  </conditionalFormatting>
  <conditionalFormatting sqref="Q42:Q47">
    <cfRule type="cellIs" dxfId="3357" priority="102" operator="equal">
      <formula>1</formula>
    </cfRule>
  </conditionalFormatting>
  <conditionalFormatting sqref="Q42:S47">
    <cfRule type="cellIs" dxfId="3356" priority="100" operator="equal">
      <formula>1</formula>
    </cfRule>
  </conditionalFormatting>
  <conditionalFormatting sqref="Q42:S47">
    <cfRule type="containsText" dxfId="3355" priority="99" operator="containsText" text="3">
      <formula>NOT(ISERROR(SEARCH("3",Q42)))</formula>
    </cfRule>
  </conditionalFormatting>
  <conditionalFormatting sqref="Q42:S47">
    <cfRule type="cellIs" dxfId="3354" priority="96" operator="equal">
      <formula>1</formula>
    </cfRule>
  </conditionalFormatting>
  <conditionalFormatting sqref="Q42:Q47">
    <cfRule type="cellIs" dxfId="3353" priority="98" operator="equal">
      <formula>1</formula>
    </cfRule>
  </conditionalFormatting>
  <conditionalFormatting sqref="Q42:Q47">
    <cfRule type="cellIs" dxfId="3352" priority="97" operator="equal">
      <formula>1</formula>
    </cfRule>
  </conditionalFormatting>
  <conditionalFormatting sqref="Q42:S47">
    <cfRule type="cellIs" dxfId="3351" priority="95" operator="equal">
      <formula>1</formula>
    </cfRule>
  </conditionalFormatting>
  <conditionalFormatting sqref="Q42:S47">
    <cfRule type="containsText" dxfId="3350" priority="94" operator="containsText" text="3">
      <formula>NOT(ISERROR(SEARCH("3",Q42)))</formula>
    </cfRule>
  </conditionalFormatting>
  <conditionalFormatting sqref="Q42:S47">
    <cfRule type="cellIs" dxfId="3349" priority="91" operator="equal">
      <formula>1</formula>
    </cfRule>
  </conditionalFormatting>
  <conditionalFormatting sqref="Q42:Q47">
    <cfRule type="cellIs" dxfId="3348" priority="93" operator="equal">
      <formula>1</formula>
    </cfRule>
  </conditionalFormatting>
  <conditionalFormatting sqref="Q42:Q47">
    <cfRule type="cellIs" dxfId="3347" priority="92" operator="equal">
      <formula>1</formula>
    </cfRule>
  </conditionalFormatting>
  <conditionalFormatting sqref="Q42:S47">
    <cfRule type="cellIs" dxfId="3346" priority="90" operator="equal">
      <formula>1</formula>
    </cfRule>
  </conditionalFormatting>
  <conditionalFormatting sqref="Q42:S47">
    <cfRule type="containsText" dxfId="3345" priority="89" operator="containsText" text="3">
      <formula>NOT(ISERROR(SEARCH("3",Q42)))</formula>
    </cfRule>
  </conditionalFormatting>
  <conditionalFormatting sqref="Q49:S53">
    <cfRule type="cellIs" dxfId="3344" priority="86" operator="equal">
      <formula>1</formula>
    </cfRule>
  </conditionalFormatting>
  <conditionalFormatting sqref="Q49:Q53">
    <cfRule type="cellIs" dxfId="3343" priority="88" operator="equal">
      <formula>1</formula>
    </cfRule>
  </conditionalFormatting>
  <conditionalFormatting sqref="Q49:Q53">
    <cfRule type="cellIs" dxfId="3342" priority="87" operator="equal">
      <formula>1</formula>
    </cfRule>
  </conditionalFormatting>
  <conditionalFormatting sqref="Q49:S53">
    <cfRule type="cellIs" dxfId="3341" priority="85" operator="equal">
      <formula>1</formula>
    </cfRule>
  </conditionalFormatting>
  <conditionalFormatting sqref="Q49:S53">
    <cfRule type="containsText" dxfId="3340" priority="84" operator="containsText" text="3">
      <formula>NOT(ISERROR(SEARCH("3",Q49)))</formula>
    </cfRule>
  </conditionalFormatting>
  <conditionalFormatting sqref="Q49:S53">
    <cfRule type="cellIs" dxfId="3339" priority="81" operator="equal">
      <formula>1</formula>
    </cfRule>
  </conditionalFormatting>
  <conditionalFormatting sqref="Q49:Q53">
    <cfRule type="cellIs" dxfId="3338" priority="83" operator="equal">
      <formula>1</formula>
    </cfRule>
  </conditionalFormatting>
  <conditionalFormatting sqref="Q49:Q53">
    <cfRule type="cellIs" dxfId="3337" priority="82" operator="equal">
      <formula>1</formula>
    </cfRule>
  </conditionalFormatting>
  <conditionalFormatting sqref="Q49:S53">
    <cfRule type="cellIs" dxfId="3336" priority="80" operator="equal">
      <formula>1</formula>
    </cfRule>
  </conditionalFormatting>
  <conditionalFormatting sqref="Q49:S53">
    <cfRule type="containsText" dxfId="3335" priority="79" operator="containsText" text="3">
      <formula>NOT(ISERROR(SEARCH("3",Q49)))</formula>
    </cfRule>
  </conditionalFormatting>
  <conditionalFormatting sqref="Q49:S53">
    <cfRule type="cellIs" dxfId="3334" priority="76" operator="equal">
      <formula>1</formula>
    </cfRule>
  </conditionalFormatting>
  <conditionalFormatting sqref="Q49:Q53">
    <cfRule type="cellIs" dxfId="3333" priority="78" operator="equal">
      <formula>1</formula>
    </cfRule>
  </conditionalFormatting>
  <conditionalFormatting sqref="Q49:Q53">
    <cfRule type="cellIs" dxfId="3332" priority="77" operator="equal">
      <formula>1</formula>
    </cfRule>
  </conditionalFormatting>
  <conditionalFormatting sqref="Q49:S53">
    <cfRule type="cellIs" dxfId="3331" priority="75" operator="equal">
      <formula>1</formula>
    </cfRule>
  </conditionalFormatting>
  <conditionalFormatting sqref="Q49:S53">
    <cfRule type="containsText" dxfId="3330" priority="74" operator="containsText" text="3">
      <formula>NOT(ISERROR(SEARCH("3",Q49)))</formula>
    </cfRule>
  </conditionalFormatting>
  <conditionalFormatting sqref="Q42:S47">
    <cfRule type="cellIs" dxfId="3329" priority="71" operator="equal">
      <formula>1</formula>
    </cfRule>
  </conditionalFormatting>
  <conditionalFormatting sqref="Q42:Q47">
    <cfRule type="cellIs" dxfId="3328" priority="73" operator="equal">
      <formula>1</formula>
    </cfRule>
  </conditionalFormatting>
  <conditionalFormatting sqref="Q42:Q47">
    <cfRule type="cellIs" dxfId="3327" priority="72" operator="equal">
      <formula>1</formula>
    </cfRule>
  </conditionalFormatting>
  <conditionalFormatting sqref="Q42:S47">
    <cfRule type="cellIs" dxfId="3326" priority="70" operator="equal">
      <formula>1</formula>
    </cfRule>
  </conditionalFormatting>
  <conditionalFormatting sqref="Q42:S47">
    <cfRule type="containsText" dxfId="3325" priority="69" operator="containsText" text="3">
      <formula>NOT(ISERROR(SEARCH("3",Q42)))</formula>
    </cfRule>
  </conditionalFormatting>
  <conditionalFormatting sqref="Q49:S53">
    <cfRule type="cellIs" dxfId="3324" priority="66" operator="equal">
      <formula>1</formula>
    </cfRule>
  </conditionalFormatting>
  <conditionalFormatting sqref="Q49:Q53">
    <cfRule type="cellIs" dxfId="3323" priority="68" operator="equal">
      <formula>1</formula>
    </cfRule>
  </conditionalFormatting>
  <conditionalFormatting sqref="Q49:Q53">
    <cfRule type="cellIs" dxfId="3322" priority="67" operator="equal">
      <formula>1</formula>
    </cfRule>
  </conditionalFormatting>
  <conditionalFormatting sqref="Q49:S53">
    <cfRule type="cellIs" dxfId="3321" priority="65" operator="equal">
      <formula>1</formula>
    </cfRule>
  </conditionalFormatting>
  <conditionalFormatting sqref="Q49:S53">
    <cfRule type="containsText" dxfId="3320" priority="64" operator="containsText" text="3">
      <formula>NOT(ISERROR(SEARCH("3",Q49)))</formula>
    </cfRule>
  </conditionalFormatting>
  <conditionalFormatting sqref="H28:H34">
    <cfRule type="cellIs" dxfId="3319" priority="63" operator="equal">
      <formula>1</formula>
    </cfRule>
  </conditionalFormatting>
  <conditionalFormatting sqref="H28:H34">
    <cfRule type="cellIs" dxfId="3318" priority="62" operator="equal">
      <formula>1</formula>
    </cfRule>
  </conditionalFormatting>
  <conditionalFormatting sqref="H28:H34">
    <cfRule type="containsText" dxfId="3317" priority="61" operator="containsText" text="3">
      <formula>NOT(ISERROR(SEARCH("3",H28)))</formula>
    </cfRule>
  </conditionalFormatting>
  <conditionalFormatting sqref="H42:H47">
    <cfRule type="cellIs" dxfId="3316" priority="60" operator="equal">
      <formula>1</formula>
    </cfRule>
  </conditionalFormatting>
  <conditionalFormatting sqref="H42:H47">
    <cfRule type="cellIs" dxfId="3315" priority="59" operator="equal">
      <formula>1</formula>
    </cfRule>
  </conditionalFormatting>
  <conditionalFormatting sqref="H42:H47">
    <cfRule type="containsText" dxfId="3314" priority="58" operator="containsText" text="3">
      <formula>NOT(ISERROR(SEARCH("3",H42)))</formula>
    </cfRule>
  </conditionalFormatting>
  <conditionalFormatting sqref="H42:H47">
    <cfRule type="cellIs" dxfId="3313" priority="57" operator="equal">
      <formula>1</formula>
    </cfRule>
  </conditionalFormatting>
  <conditionalFormatting sqref="H42:H47">
    <cfRule type="cellIs" dxfId="3312" priority="56" operator="equal">
      <formula>1</formula>
    </cfRule>
  </conditionalFormatting>
  <conditionalFormatting sqref="H42:H47">
    <cfRule type="containsText" dxfId="3311" priority="55" operator="containsText" text="3">
      <formula>NOT(ISERROR(SEARCH("3",H42)))</formula>
    </cfRule>
  </conditionalFormatting>
  <conditionalFormatting sqref="H42:H47">
    <cfRule type="cellIs" dxfId="3310" priority="54" operator="equal">
      <formula>1</formula>
    </cfRule>
  </conditionalFormatting>
  <conditionalFormatting sqref="H42:H47">
    <cfRule type="cellIs" dxfId="3309" priority="53" operator="equal">
      <formula>1</formula>
    </cfRule>
  </conditionalFormatting>
  <conditionalFormatting sqref="H42:H47">
    <cfRule type="containsText" dxfId="3308" priority="52" operator="containsText" text="3">
      <formula>NOT(ISERROR(SEARCH("3",H42)))</formula>
    </cfRule>
  </conditionalFormatting>
  <conditionalFormatting sqref="H42:H47">
    <cfRule type="cellIs" dxfId="3307" priority="51" operator="equal">
      <formula>1</formula>
    </cfRule>
  </conditionalFormatting>
  <conditionalFormatting sqref="H42:H47">
    <cfRule type="cellIs" dxfId="3306" priority="50" operator="equal">
      <formula>1</formula>
    </cfRule>
  </conditionalFormatting>
  <conditionalFormatting sqref="H42:H47">
    <cfRule type="containsText" dxfId="3305" priority="49" operator="containsText" text="3">
      <formula>NOT(ISERROR(SEARCH("3",H42)))</formula>
    </cfRule>
  </conditionalFormatting>
  <conditionalFormatting sqref="H42:H47">
    <cfRule type="cellIs" dxfId="3304" priority="48" operator="equal">
      <formula>1</formula>
    </cfRule>
  </conditionalFormatting>
  <conditionalFormatting sqref="H42:H47">
    <cfRule type="cellIs" dxfId="3303" priority="47" operator="equal">
      <formula>1</formula>
    </cfRule>
  </conditionalFormatting>
  <conditionalFormatting sqref="H42:H47">
    <cfRule type="containsText" dxfId="3302" priority="46" operator="containsText" text="3">
      <formula>NOT(ISERROR(SEARCH("3",H42)))</formula>
    </cfRule>
  </conditionalFormatting>
  <conditionalFormatting sqref="H49:H53">
    <cfRule type="cellIs" dxfId="3301" priority="45" operator="equal">
      <formula>1</formula>
    </cfRule>
  </conditionalFormatting>
  <conditionalFormatting sqref="H49:H53">
    <cfRule type="cellIs" dxfId="3300" priority="44" operator="equal">
      <formula>1</formula>
    </cfRule>
  </conditionalFormatting>
  <conditionalFormatting sqref="H49:H53">
    <cfRule type="containsText" dxfId="3299" priority="43" operator="containsText" text="3">
      <formula>NOT(ISERROR(SEARCH("3",H49)))</formula>
    </cfRule>
  </conditionalFormatting>
  <conditionalFormatting sqref="H49:H53">
    <cfRule type="cellIs" dxfId="3298" priority="42" operator="equal">
      <formula>1</formula>
    </cfRule>
  </conditionalFormatting>
  <conditionalFormatting sqref="H49:H53">
    <cfRule type="cellIs" dxfId="3297" priority="41" operator="equal">
      <formula>1</formula>
    </cfRule>
  </conditionalFormatting>
  <conditionalFormatting sqref="H49:H53">
    <cfRule type="containsText" dxfId="3296" priority="40" operator="containsText" text="3">
      <formula>NOT(ISERROR(SEARCH("3",H49)))</formula>
    </cfRule>
  </conditionalFormatting>
  <conditionalFormatting sqref="H49:H53">
    <cfRule type="cellIs" dxfId="3295" priority="39" operator="equal">
      <formula>1</formula>
    </cfRule>
  </conditionalFormatting>
  <conditionalFormatting sqref="H49:H53">
    <cfRule type="cellIs" dxfId="3294" priority="38" operator="equal">
      <formula>1</formula>
    </cfRule>
  </conditionalFormatting>
  <conditionalFormatting sqref="H49:H53">
    <cfRule type="containsText" dxfId="3293" priority="37" operator="containsText" text="3">
      <formula>NOT(ISERROR(SEARCH("3",H49)))</formula>
    </cfRule>
  </conditionalFormatting>
  <conditionalFormatting sqref="H49:H53">
    <cfRule type="cellIs" dxfId="3292" priority="36" operator="equal">
      <formula>1</formula>
    </cfRule>
  </conditionalFormatting>
  <conditionalFormatting sqref="H49:H53">
    <cfRule type="cellIs" dxfId="3291" priority="35" operator="equal">
      <formula>1</formula>
    </cfRule>
  </conditionalFormatting>
  <conditionalFormatting sqref="H49:H53">
    <cfRule type="containsText" dxfId="3290" priority="34" operator="containsText" text="3">
      <formula>NOT(ISERROR(SEARCH("3",H49)))</formula>
    </cfRule>
  </conditionalFormatting>
  <conditionalFormatting sqref="H49:H53">
    <cfRule type="cellIs" dxfId="3289" priority="33" operator="equal">
      <formula>1</formula>
    </cfRule>
  </conditionalFormatting>
  <conditionalFormatting sqref="H49:H53">
    <cfRule type="cellIs" dxfId="3288" priority="32" operator="equal">
      <formula>1</formula>
    </cfRule>
  </conditionalFormatting>
  <conditionalFormatting sqref="H49:H53">
    <cfRule type="containsText" dxfId="3287" priority="31" operator="containsText" text="3">
      <formula>NOT(ISERROR(SEARCH("3",H49)))</formula>
    </cfRule>
  </conditionalFormatting>
  <conditionalFormatting sqref="H49:H53">
    <cfRule type="cellIs" dxfId="3286" priority="30" operator="equal">
      <formula>1</formula>
    </cfRule>
  </conditionalFormatting>
  <conditionalFormatting sqref="H49:H53">
    <cfRule type="cellIs" dxfId="3285" priority="29" operator="equal">
      <formula>1</formula>
    </cfRule>
  </conditionalFormatting>
  <conditionalFormatting sqref="H49:H53">
    <cfRule type="containsText" dxfId="3284" priority="28" operator="containsText" text="3">
      <formula>NOT(ISERROR(SEARCH("3",H49)))</formula>
    </cfRule>
  </conditionalFormatting>
  <conditionalFormatting sqref="H49:H53">
    <cfRule type="cellIs" dxfId="3283" priority="27" operator="equal">
      <formula>1</formula>
    </cfRule>
  </conditionalFormatting>
  <conditionalFormatting sqref="H49:H53">
    <cfRule type="cellIs" dxfId="3282" priority="26" operator="equal">
      <formula>1</formula>
    </cfRule>
  </conditionalFormatting>
  <conditionalFormatting sqref="H49:H53">
    <cfRule type="containsText" dxfId="3281" priority="25" operator="containsText" text="3">
      <formula>NOT(ISERROR(SEARCH("3",H49)))</formula>
    </cfRule>
  </conditionalFormatting>
  <conditionalFormatting sqref="H49:H53">
    <cfRule type="cellIs" dxfId="3280" priority="24" operator="equal">
      <formula>1</formula>
    </cfRule>
  </conditionalFormatting>
  <conditionalFormatting sqref="H49:H53">
    <cfRule type="cellIs" dxfId="3279" priority="23" operator="equal">
      <formula>1</formula>
    </cfRule>
  </conditionalFormatting>
  <conditionalFormatting sqref="H49:H53">
    <cfRule type="containsText" dxfId="3278" priority="22" operator="containsText" text="3">
      <formula>NOT(ISERROR(SEARCH("3",H49)))</formula>
    </cfRule>
  </conditionalFormatting>
  <conditionalFormatting sqref="H49:H53">
    <cfRule type="cellIs" dxfId="3277" priority="21" operator="equal">
      <formula>1</formula>
    </cfRule>
  </conditionalFormatting>
  <conditionalFormatting sqref="H49:H53">
    <cfRule type="cellIs" dxfId="3276" priority="20" operator="equal">
      <formula>1</formula>
    </cfRule>
  </conditionalFormatting>
  <conditionalFormatting sqref="H49:H53">
    <cfRule type="containsText" dxfId="3275" priority="19" operator="containsText" text="3">
      <formula>NOT(ISERROR(SEARCH("3",H49)))</formula>
    </cfRule>
  </conditionalFormatting>
  <conditionalFormatting sqref="H49:H53">
    <cfRule type="cellIs" dxfId="3274" priority="18" operator="equal">
      <formula>1</formula>
    </cfRule>
  </conditionalFormatting>
  <conditionalFormatting sqref="H49:H53">
    <cfRule type="cellIs" dxfId="3273" priority="17" operator="equal">
      <formula>1</formula>
    </cfRule>
  </conditionalFormatting>
  <conditionalFormatting sqref="H49:H53">
    <cfRule type="containsText" dxfId="3272" priority="16" operator="containsText" text="3">
      <formula>NOT(ISERROR(SEARCH("3",H49)))</formula>
    </cfRule>
  </conditionalFormatting>
  <conditionalFormatting sqref="H49:H53">
    <cfRule type="cellIs" dxfId="3271" priority="15" operator="equal">
      <formula>1</formula>
    </cfRule>
  </conditionalFormatting>
  <conditionalFormatting sqref="H49:H53">
    <cfRule type="cellIs" dxfId="3270" priority="14" operator="equal">
      <formula>1</formula>
    </cfRule>
  </conditionalFormatting>
  <conditionalFormatting sqref="H49:H53">
    <cfRule type="containsText" dxfId="3269" priority="13" operator="containsText" text="3">
      <formula>NOT(ISERROR(SEARCH("3",H49)))</formula>
    </cfRule>
  </conditionalFormatting>
  <conditionalFormatting sqref="H49:H53">
    <cfRule type="cellIs" dxfId="3268" priority="12" operator="equal">
      <formula>1</formula>
    </cfRule>
  </conditionalFormatting>
  <conditionalFormatting sqref="H49:H53">
    <cfRule type="cellIs" dxfId="3267" priority="11" operator="equal">
      <formula>1</formula>
    </cfRule>
  </conditionalFormatting>
  <conditionalFormatting sqref="H49:H53">
    <cfRule type="containsText" dxfId="3266" priority="10" operator="containsText" text="3">
      <formula>NOT(ISERROR(SEARCH("3",H49)))</formula>
    </cfRule>
  </conditionalFormatting>
  <conditionalFormatting sqref="H49:H53">
    <cfRule type="cellIs" dxfId="3265" priority="9" operator="equal">
      <formula>1</formula>
    </cfRule>
  </conditionalFormatting>
  <conditionalFormatting sqref="H49:H53">
    <cfRule type="cellIs" dxfId="3264" priority="8" operator="equal">
      <formula>1</formula>
    </cfRule>
  </conditionalFormatting>
  <conditionalFormatting sqref="H49:H53">
    <cfRule type="containsText" dxfId="3263" priority="7" operator="containsText" text="3">
      <formula>NOT(ISERROR(SEARCH("3",H49)))</formula>
    </cfRule>
  </conditionalFormatting>
  <conditionalFormatting sqref="H49:H53">
    <cfRule type="cellIs" dxfId="3262" priority="6" operator="equal">
      <formula>1</formula>
    </cfRule>
  </conditionalFormatting>
  <conditionalFormatting sqref="H49:H53">
    <cfRule type="cellIs" dxfId="3261" priority="5" operator="equal">
      <formula>1</formula>
    </cfRule>
  </conditionalFormatting>
  <conditionalFormatting sqref="H49:H53">
    <cfRule type="containsText" dxfId="3260" priority="4" operator="containsText" text="3">
      <formula>NOT(ISERROR(SEARCH("3",H49)))</formula>
    </cfRule>
  </conditionalFormatting>
  <conditionalFormatting sqref="H49:H53">
    <cfRule type="cellIs" dxfId="3259" priority="3" operator="equal">
      <formula>1</formula>
    </cfRule>
  </conditionalFormatting>
  <conditionalFormatting sqref="H49:H53">
    <cfRule type="cellIs" dxfId="3258" priority="2" operator="equal">
      <formula>1</formula>
    </cfRule>
  </conditionalFormatting>
  <dataValidations count="17">
    <dataValidation type="list" allowBlank="1" showInputMessage="1" showErrorMessage="1" sqref="I49:P53 I42:P47 I28:S34 I9:P26">
      <formula1>Liste004</formula1>
    </dataValidation>
    <dataValidation type="list" allowBlank="1" showInputMessage="1" showErrorMessage="1" sqref="W28:W34 W49:W53">
      <formula1>Liste001</formula1>
    </dataValidation>
    <dataValidation type="list" allowBlank="1" showInputMessage="1" showErrorMessage="1" sqref="W35">
      <formula1>Stade</formula1>
    </dataValidation>
    <dataValidation type="list" allowBlank="1" showInputMessage="1" showErrorMessage="1" sqref="V28:V34 V42:V47 V49:V53 V9:V26">
      <formula1>Produit</formula1>
    </dataValidation>
    <dataValidation type="list" allowBlank="1" showInputMessage="1" showErrorMessage="1" sqref="F31:F34">
      <formula1>Liste0405</formula1>
    </dataValidation>
    <dataValidation type="list" allowBlank="1" showInputMessage="1" showErrorMessage="1" sqref="X28:X34 X9:X26 X49:X53">
      <formula1>R.A.S</formula1>
    </dataValidation>
    <dataValidation type="list" allowBlank="1" showInputMessage="1" showErrorMessage="1" sqref="F9:F16">
      <formula1>Date2</formula1>
    </dataValidation>
    <dataValidation type="list" allowBlank="1" showInputMessage="1" showErrorMessage="1" sqref="G31:G34 G42:G47 G9:G26">
      <formula1>Liste</formula1>
    </dataValidation>
    <dataValidation type="list" allowBlank="1" showInputMessage="1" showErrorMessage="1" sqref="E28:E34 E42:E47 E49:E53 E9:E26">
      <formula1>Catégorie1</formula1>
    </dataValidation>
    <dataValidation type="list" allowBlank="1" showInputMessage="1" showErrorMessage="1" sqref="H54:J54 N54:P54">
      <formula1>Appui1</formula1>
    </dataValidation>
    <dataValidation type="list" allowBlank="1" showInputMessage="1" showErrorMessage="1" sqref="W42:X47">
      <formula1>StadeRV2</formula1>
    </dataValidation>
    <dataValidation type="list" allowBlank="1" showInputMessage="1" showErrorMessage="1" sqref="G49:G53 G28:G29">
      <formula1>NatureRV2</formula1>
    </dataValidation>
    <dataValidation type="list" allowBlank="1" showInputMessage="1" showErrorMessage="1" sqref="G30">
      <formula1>NatureRV0</formula1>
    </dataValidation>
    <dataValidation type="list" allowBlank="1" showInputMessage="1" showErrorMessage="1" sqref="Y42:Y47 Y49:Y53">
      <formula1>Initiative</formula1>
    </dataValidation>
    <dataValidation type="list" allowBlank="1" showInputMessage="1" showErrorMessage="1" sqref="F17:F26 F49:F53 F28:F30 F42:F47">
      <formula1>Liste_mai</formula1>
    </dataValidation>
    <dataValidation type="list" allowBlank="1" showInputMessage="1" showErrorMessage="1" sqref="Q9:S26 Q42:S47 Q49:S53 H9:H26 H28:H34 H42:H47 H49:H53">
      <formula1>Liste005</formula1>
    </dataValidation>
    <dataValidation type="list" allowBlank="1" showInputMessage="1" showErrorMessage="1" sqref="W9:W26">
      <formula1>StadeRV002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2:Z60"/>
  <sheetViews>
    <sheetView showGridLines="0" zoomScale="75" zoomScaleNormal="75" workbookViewId="0">
      <selection activeCell="W9" sqref="W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3"/>
    </row>
    <row r="3" spans="2:26" x14ac:dyDescent="0.35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6"/>
    </row>
    <row r="4" spans="2:26" ht="30" customHeight="1" x14ac:dyDescent="0.35">
      <c r="B4" s="4"/>
      <c r="C4" s="5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6"/>
    </row>
    <row r="5" spans="2:26" x14ac:dyDescent="0.35">
      <c r="B5" s="4"/>
      <c r="C5" s="7"/>
      <c r="D5" s="112" t="s">
        <v>0</v>
      </c>
      <c r="E5" s="113"/>
      <c r="F5" s="113"/>
      <c r="G5" s="113"/>
      <c r="H5" s="118" t="s">
        <v>1</v>
      </c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9" t="s">
        <v>2</v>
      </c>
      <c r="U5" s="122" t="s">
        <v>3</v>
      </c>
      <c r="V5" s="125" t="s">
        <v>4</v>
      </c>
      <c r="W5" s="128" t="s">
        <v>5</v>
      </c>
      <c r="X5" s="131" t="s">
        <v>6</v>
      </c>
      <c r="Y5" s="50"/>
      <c r="Z5" s="6"/>
    </row>
    <row r="6" spans="2:26" x14ac:dyDescent="0.35">
      <c r="B6" s="4"/>
      <c r="C6" s="7"/>
      <c r="D6" s="114"/>
      <c r="E6" s="115"/>
      <c r="F6" s="115"/>
      <c r="G6" s="115"/>
      <c r="H6" s="137" t="s">
        <v>7</v>
      </c>
      <c r="I6" s="138"/>
      <c r="J6" s="139"/>
      <c r="K6" s="137" t="s">
        <v>8</v>
      </c>
      <c r="L6" s="138"/>
      <c r="M6" s="139"/>
      <c r="N6" s="137" t="s">
        <v>9</v>
      </c>
      <c r="O6" s="138"/>
      <c r="P6" s="139"/>
      <c r="Q6" s="137" t="s">
        <v>10</v>
      </c>
      <c r="R6" s="138"/>
      <c r="S6" s="139"/>
      <c r="T6" s="120"/>
      <c r="U6" s="123"/>
      <c r="V6" s="126"/>
      <c r="W6" s="129"/>
      <c r="X6" s="132"/>
      <c r="Y6" s="50"/>
      <c r="Z6" s="6"/>
    </row>
    <row r="7" spans="2:26" x14ac:dyDescent="0.35">
      <c r="B7" s="4"/>
      <c r="C7" s="7"/>
      <c r="D7" s="116"/>
      <c r="E7" s="117"/>
      <c r="F7" s="117"/>
      <c r="G7" s="117"/>
      <c r="H7" s="103" t="s">
        <v>64</v>
      </c>
      <c r="I7" s="105" t="s">
        <v>12</v>
      </c>
      <c r="J7" s="106"/>
      <c r="K7" s="103" t="s">
        <v>11</v>
      </c>
      <c r="L7" s="140" t="s">
        <v>12</v>
      </c>
      <c r="M7" s="141"/>
      <c r="N7" s="103" t="s">
        <v>11</v>
      </c>
      <c r="O7" s="140" t="s">
        <v>12</v>
      </c>
      <c r="P7" s="141"/>
      <c r="Q7" s="103" t="s">
        <v>11</v>
      </c>
      <c r="R7" s="105" t="s">
        <v>12</v>
      </c>
      <c r="S7" s="106"/>
      <c r="T7" s="120"/>
      <c r="U7" s="123"/>
      <c r="V7" s="126"/>
      <c r="W7" s="129"/>
      <c r="X7" s="132"/>
      <c r="Y7" s="50"/>
      <c r="Z7" s="6"/>
    </row>
    <row r="8" spans="2:26" x14ac:dyDescent="0.35">
      <c r="B8" s="4"/>
      <c r="C8" s="142"/>
      <c r="D8" s="8" t="s">
        <v>13</v>
      </c>
      <c r="E8" s="8" t="s">
        <v>14</v>
      </c>
      <c r="F8" s="8" t="s">
        <v>45</v>
      </c>
      <c r="G8" s="9" t="s">
        <v>46</v>
      </c>
      <c r="H8" s="104"/>
      <c r="I8" s="42" t="s">
        <v>16</v>
      </c>
      <c r="J8" s="10" t="s">
        <v>17</v>
      </c>
      <c r="K8" s="104"/>
      <c r="L8" s="10" t="s">
        <v>16</v>
      </c>
      <c r="M8" s="11" t="s">
        <v>17</v>
      </c>
      <c r="N8" s="104"/>
      <c r="O8" s="11" t="s">
        <v>16</v>
      </c>
      <c r="P8" s="11" t="s">
        <v>17</v>
      </c>
      <c r="Q8" s="104"/>
      <c r="R8" s="10" t="s">
        <v>16</v>
      </c>
      <c r="S8" s="11" t="s">
        <v>17</v>
      </c>
      <c r="T8" s="121"/>
      <c r="U8" s="124"/>
      <c r="V8" s="127"/>
      <c r="W8" s="130"/>
      <c r="X8" s="133"/>
      <c r="Y8" s="50"/>
      <c r="Z8" s="6"/>
    </row>
    <row r="9" spans="2:26" x14ac:dyDescent="0.35">
      <c r="B9" s="4"/>
      <c r="C9" s="142"/>
      <c r="D9" s="12"/>
      <c r="E9" s="12"/>
      <c r="F9" s="13"/>
      <c r="G9" s="12"/>
      <c r="H9" s="14" t="str">
        <f>IF(U9&gt;=300000,"3","")</f>
        <v/>
      </c>
      <c r="I9" s="14"/>
      <c r="J9" s="14"/>
      <c r="K9" s="15"/>
      <c r="L9" s="15" t="str">
        <f>IF(T9&gt;=300000,"3","")</f>
        <v/>
      </c>
      <c r="M9" s="15" t="str">
        <f>IF(U9&gt;=300000,"3","")</f>
        <v/>
      </c>
      <c r="N9" s="14"/>
      <c r="O9" s="14"/>
      <c r="P9" s="14"/>
      <c r="Q9" s="15"/>
      <c r="R9" s="15"/>
      <c r="S9" s="15"/>
      <c r="T9" s="16"/>
      <c r="U9" s="16"/>
      <c r="V9" s="17"/>
      <c r="W9" s="18" t="str">
        <f>IF(U9&gt;1,"En cours…", "")</f>
        <v/>
      </c>
      <c r="X9" s="18" t="str">
        <f>IF(W9="En cours…","R.A.S", "")</f>
        <v/>
      </c>
      <c r="Y9" s="48"/>
      <c r="Z9" s="6"/>
    </row>
    <row r="10" spans="2:26" x14ac:dyDescent="0.35">
      <c r="B10" s="4"/>
      <c r="C10" s="142"/>
      <c r="D10" s="12"/>
      <c r="E10" s="12"/>
      <c r="F10" s="13"/>
      <c r="G10" s="12"/>
      <c r="H10" s="14" t="str">
        <f t="shared" ref="H10:H34" si="0">IF(U10&gt;=300000,"3","")</f>
        <v/>
      </c>
      <c r="I10" s="14"/>
      <c r="J10" s="14"/>
      <c r="K10" s="15"/>
      <c r="L10" s="15" t="str">
        <f t="shared" ref="L10:L26" si="1">IF(U10&gt;=300000,"3","")</f>
        <v/>
      </c>
      <c r="M10" s="15" t="str">
        <f t="shared" ref="M10:M26" si="2">IF(U10&gt;=300000,"3","")</f>
        <v/>
      </c>
      <c r="N10" s="14"/>
      <c r="O10" s="14"/>
      <c r="P10" s="14"/>
      <c r="Q10" s="15"/>
      <c r="R10" s="15"/>
      <c r="S10" s="15"/>
      <c r="T10" s="16"/>
      <c r="U10" s="16"/>
      <c r="V10" s="17"/>
      <c r="W10" s="18" t="str">
        <f t="shared" ref="W10:W26" si="3">IF(U10&gt;1,"En cours…", "")</f>
        <v/>
      </c>
      <c r="X10" s="18" t="str">
        <f t="shared" ref="X10:X25" si="4">IF(W10="En cours…","R.A.S", "")</f>
        <v/>
      </c>
      <c r="Y10" s="48"/>
      <c r="Z10" s="6"/>
    </row>
    <row r="11" spans="2:26" x14ac:dyDescent="0.35">
      <c r="B11" s="4"/>
      <c r="C11" s="142"/>
      <c r="D11" s="12"/>
      <c r="E11" s="12"/>
      <c r="F11" s="13"/>
      <c r="G11" s="12"/>
      <c r="H11" s="14" t="str">
        <f t="shared" si="0"/>
        <v/>
      </c>
      <c r="I11" s="14"/>
      <c r="J11" s="14"/>
      <c r="K11" s="15"/>
      <c r="L11" s="15" t="str">
        <f t="shared" si="1"/>
        <v/>
      </c>
      <c r="M11" s="15" t="str">
        <f t="shared" si="2"/>
        <v/>
      </c>
      <c r="N11" s="14"/>
      <c r="O11" s="14"/>
      <c r="P11" s="14"/>
      <c r="Q11" s="15"/>
      <c r="R11" s="15"/>
      <c r="S11" s="15"/>
      <c r="T11" s="16"/>
      <c r="U11" s="16"/>
      <c r="V11" s="17"/>
      <c r="W11" s="18" t="str">
        <f t="shared" si="3"/>
        <v/>
      </c>
      <c r="X11" s="18" t="str">
        <f t="shared" si="4"/>
        <v/>
      </c>
      <c r="Y11" s="48"/>
      <c r="Z11" s="6"/>
    </row>
    <row r="12" spans="2:26" x14ac:dyDescent="0.35">
      <c r="B12" s="4"/>
      <c r="C12" s="142"/>
      <c r="D12" s="12"/>
      <c r="E12" s="12"/>
      <c r="F12" s="13"/>
      <c r="G12" s="12"/>
      <c r="H12" s="14" t="str">
        <f t="shared" si="0"/>
        <v/>
      </c>
      <c r="I12" s="14"/>
      <c r="J12" s="14"/>
      <c r="K12" s="15"/>
      <c r="L12" s="15" t="str">
        <f t="shared" si="1"/>
        <v/>
      </c>
      <c r="M12" s="15" t="str">
        <f t="shared" si="2"/>
        <v/>
      </c>
      <c r="N12" s="14"/>
      <c r="O12" s="14"/>
      <c r="P12" s="14"/>
      <c r="Q12" s="15"/>
      <c r="R12" s="15"/>
      <c r="S12" s="15"/>
      <c r="T12" s="18"/>
      <c r="U12" s="16"/>
      <c r="V12" s="17"/>
      <c r="W12" s="18" t="str">
        <f t="shared" si="3"/>
        <v/>
      </c>
      <c r="X12" s="18" t="str">
        <f t="shared" si="4"/>
        <v/>
      </c>
      <c r="Y12" s="48"/>
      <c r="Z12" s="6"/>
    </row>
    <row r="13" spans="2:26" x14ac:dyDescent="0.35">
      <c r="B13" s="4"/>
      <c r="C13" s="142"/>
      <c r="D13" s="12"/>
      <c r="E13" s="12"/>
      <c r="F13" s="13"/>
      <c r="G13" s="12"/>
      <c r="H13" s="14" t="str">
        <f t="shared" si="0"/>
        <v/>
      </c>
      <c r="I13" s="14"/>
      <c r="J13" s="14"/>
      <c r="K13" s="15"/>
      <c r="L13" s="15" t="str">
        <f t="shared" si="1"/>
        <v/>
      </c>
      <c r="M13" s="15" t="str">
        <f t="shared" si="2"/>
        <v/>
      </c>
      <c r="N13" s="14"/>
      <c r="O13" s="14"/>
      <c r="P13" s="14"/>
      <c r="Q13" s="15"/>
      <c r="R13" s="15"/>
      <c r="S13" s="15"/>
      <c r="T13" s="16"/>
      <c r="U13" s="16"/>
      <c r="V13" s="17"/>
      <c r="W13" s="18" t="str">
        <f t="shared" si="3"/>
        <v/>
      </c>
      <c r="X13" s="18" t="str">
        <f t="shared" si="4"/>
        <v/>
      </c>
      <c r="Y13" s="48"/>
      <c r="Z13" s="6"/>
    </row>
    <row r="14" spans="2:26" x14ac:dyDescent="0.35">
      <c r="B14" s="4"/>
      <c r="C14" s="142"/>
      <c r="D14" s="12"/>
      <c r="E14" s="12"/>
      <c r="F14" s="13"/>
      <c r="G14" s="12"/>
      <c r="H14" s="14" t="str">
        <f t="shared" si="0"/>
        <v/>
      </c>
      <c r="I14" s="14"/>
      <c r="J14" s="14"/>
      <c r="K14" s="15"/>
      <c r="L14" s="15" t="str">
        <f t="shared" si="1"/>
        <v/>
      </c>
      <c r="M14" s="15" t="str">
        <f t="shared" si="2"/>
        <v/>
      </c>
      <c r="N14" s="14"/>
      <c r="O14" s="14"/>
      <c r="P14" s="14"/>
      <c r="Q14" s="15"/>
      <c r="R14" s="15"/>
      <c r="S14" s="15"/>
      <c r="T14" s="18"/>
      <c r="U14" s="16"/>
      <c r="V14" s="17"/>
      <c r="W14" s="18" t="str">
        <f t="shared" si="3"/>
        <v/>
      </c>
      <c r="X14" s="18" t="str">
        <f t="shared" si="4"/>
        <v/>
      </c>
      <c r="Y14" s="48"/>
      <c r="Z14" s="6"/>
    </row>
    <row r="15" spans="2:26" x14ac:dyDescent="0.35">
      <c r="B15" s="4"/>
      <c r="C15" s="142"/>
      <c r="D15" s="12"/>
      <c r="E15" s="12"/>
      <c r="F15" s="13"/>
      <c r="G15" s="12"/>
      <c r="H15" s="14" t="str">
        <f t="shared" si="0"/>
        <v/>
      </c>
      <c r="I15" s="14"/>
      <c r="J15" s="14"/>
      <c r="K15" s="15"/>
      <c r="L15" s="15" t="str">
        <f t="shared" si="1"/>
        <v/>
      </c>
      <c r="M15" s="15" t="str">
        <f t="shared" si="2"/>
        <v/>
      </c>
      <c r="N15" s="14"/>
      <c r="O15" s="14"/>
      <c r="P15" s="14"/>
      <c r="Q15" s="15"/>
      <c r="R15" s="15"/>
      <c r="S15" s="15"/>
      <c r="T15" s="18"/>
      <c r="U15" s="16"/>
      <c r="V15" s="17"/>
      <c r="W15" s="18" t="str">
        <f t="shared" si="3"/>
        <v/>
      </c>
      <c r="X15" s="18" t="str">
        <f t="shared" si="4"/>
        <v/>
      </c>
      <c r="Y15" s="48"/>
      <c r="Z15" s="6"/>
    </row>
    <row r="16" spans="2:26" x14ac:dyDescent="0.35">
      <c r="B16" s="4"/>
      <c r="C16" s="142"/>
      <c r="D16" s="12"/>
      <c r="E16" s="12"/>
      <c r="F16" s="13"/>
      <c r="G16" s="12"/>
      <c r="H16" s="14" t="str">
        <f t="shared" si="0"/>
        <v/>
      </c>
      <c r="I16" s="14"/>
      <c r="J16" s="14"/>
      <c r="K16" s="15"/>
      <c r="L16" s="15" t="str">
        <f t="shared" si="1"/>
        <v/>
      </c>
      <c r="M16" s="15" t="str">
        <f t="shared" si="2"/>
        <v/>
      </c>
      <c r="N16" s="14"/>
      <c r="O16" s="14"/>
      <c r="P16" s="14"/>
      <c r="Q16" s="15"/>
      <c r="R16" s="15"/>
      <c r="S16" s="15"/>
      <c r="T16" s="16"/>
      <c r="U16" s="16"/>
      <c r="V16" s="17"/>
      <c r="W16" s="18" t="str">
        <f t="shared" si="3"/>
        <v/>
      </c>
      <c r="X16" s="18" t="str">
        <f t="shared" si="4"/>
        <v/>
      </c>
      <c r="Y16" s="48"/>
      <c r="Z16" s="6"/>
    </row>
    <row r="17" spans="2:26" x14ac:dyDescent="0.35">
      <c r="B17" s="4"/>
      <c r="C17" s="142"/>
      <c r="D17" s="12"/>
      <c r="E17" s="12"/>
      <c r="F17" s="13"/>
      <c r="G17" s="12"/>
      <c r="H17" s="14" t="str">
        <f t="shared" si="0"/>
        <v/>
      </c>
      <c r="I17" s="14"/>
      <c r="J17" s="14"/>
      <c r="K17" s="15"/>
      <c r="L17" s="15" t="str">
        <f t="shared" si="1"/>
        <v/>
      </c>
      <c r="M17" s="15" t="str">
        <f t="shared" si="2"/>
        <v/>
      </c>
      <c r="N17" s="14"/>
      <c r="O17" s="14"/>
      <c r="P17" s="14"/>
      <c r="Q17" s="15"/>
      <c r="R17" s="15"/>
      <c r="S17" s="15"/>
      <c r="T17" s="16"/>
      <c r="U17" s="16"/>
      <c r="V17" s="26"/>
      <c r="W17" s="18" t="str">
        <f t="shared" si="3"/>
        <v/>
      </c>
      <c r="X17" s="18" t="str">
        <f t="shared" si="4"/>
        <v/>
      </c>
      <c r="Y17" s="48"/>
      <c r="Z17" s="6"/>
    </row>
    <row r="18" spans="2:26" x14ac:dyDescent="0.35">
      <c r="B18" s="4"/>
      <c r="C18" s="142"/>
      <c r="D18" s="12"/>
      <c r="E18" s="12"/>
      <c r="F18" s="13"/>
      <c r="G18" s="12"/>
      <c r="H18" s="14" t="str">
        <f t="shared" si="0"/>
        <v/>
      </c>
      <c r="I18" s="14"/>
      <c r="J18" s="14"/>
      <c r="K18" s="15"/>
      <c r="L18" s="15" t="str">
        <f t="shared" si="1"/>
        <v/>
      </c>
      <c r="M18" s="15" t="str">
        <f t="shared" si="2"/>
        <v/>
      </c>
      <c r="N18" s="14"/>
      <c r="O18" s="14"/>
      <c r="P18" s="14"/>
      <c r="Q18" s="15"/>
      <c r="R18" s="15"/>
      <c r="S18" s="15"/>
      <c r="T18" s="16"/>
      <c r="U18" s="16"/>
      <c r="V18" s="26"/>
      <c r="W18" s="18" t="str">
        <f t="shared" si="3"/>
        <v/>
      </c>
      <c r="X18" s="18" t="str">
        <f t="shared" si="4"/>
        <v/>
      </c>
      <c r="Y18" s="48"/>
      <c r="Z18" s="6"/>
    </row>
    <row r="19" spans="2:26" x14ac:dyDescent="0.35">
      <c r="B19" s="4"/>
      <c r="C19" s="142"/>
      <c r="D19" s="12"/>
      <c r="E19" s="12"/>
      <c r="F19" s="13"/>
      <c r="G19" s="12"/>
      <c r="H19" s="14" t="str">
        <f t="shared" si="0"/>
        <v/>
      </c>
      <c r="I19" s="14"/>
      <c r="J19" s="14"/>
      <c r="K19" s="15"/>
      <c r="L19" s="15" t="str">
        <f t="shared" si="1"/>
        <v/>
      </c>
      <c r="M19" s="15" t="str">
        <f t="shared" si="2"/>
        <v/>
      </c>
      <c r="N19" s="14"/>
      <c r="O19" s="14"/>
      <c r="P19" s="14"/>
      <c r="Q19" s="15"/>
      <c r="R19" s="15"/>
      <c r="S19" s="15"/>
      <c r="T19" s="16"/>
      <c r="U19" s="16"/>
      <c r="V19" s="26"/>
      <c r="W19" s="18" t="str">
        <f t="shared" si="3"/>
        <v/>
      </c>
      <c r="X19" s="18" t="str">
        <f t="shared" si="4"/>
        <v/>
      </c>
      <c r="Y19" s="48"/>
      <c r="Z19" s="6"/>
    </row>
    <row r="20" spans="2:26" x14ac:dyDescent="0.35">
      <c r="B20" s="4"/>
      <c r="C20" s="142"/>
      <c r="D20" s="12"/>
      <c r="E20" s="12"/>
      <c r="F20" s="13"/>
      <c r="G20" s="12"/>
      <c r="H20" s="14" t="str">
        <f t="shared" si="0"/>
        <v/>
      </c>
      <c r="I20" s="14"/>
      <c r="J20" s="14"/>
      <c r="K20" s="15"/>
      <c r="L20" s="15" t="str">
        <f t="shared" si="1"/>
        <v/>
      </c>
      <c r="M20" s="15" t="str">
        <f t="shared" si="2"/>
        <v/>
      </c>
      <c r="N20" s="14"/>
      <c r="O20" s="14"/>
      <c r="P20" s="14"/>
      <c r="Q20" s="15"/>
      <c r="R20" s="15"/>
      <c r="S20" s="15"/>
      <c r="T20" s="18"/>
      <c r="U20" s="16"/>
      <c r="V20" s="26"/>
      <c r="W20" s="18" t="str">
        <f t="shared" si="3"/>
        <v/>
      </c>
      <c r="X20" s="18" t="str">
        <f t="shared" si="4"/>
        <v/>
      </c>
      <c r="Y20" s="48"/>
      <c r="Z20" s="6"/>
    </row>
    <row r="21" spans="2:26" x14ac:dyDescent="0.35">
      <c r="B21" s="4"/>
      <c r="C21" s="142"/>
      <c r="D21" s="12"/>
      <c r="E21" s="12"/>
      <c r="F21" s="13"/>
      <c r="G21" s="12"/>
      <c r="H21" s="14" t="str">
        <f t="shared" si="0"/>
        <v/>
      </c>
      <c r="I21" s="14"/>
      <c r="J21" s="14"/>
      <c r="K21" s="15"/>
      <c r="L21" s="15" t="str">
        <f t="shared" si="1"/>
        <v/>
      </c>
      <c r="M21" s="15" t="str">
        <f t="shared" si="2"/>
        <v/>
      </c>
      <c r="N21" s="14"/>
      <c r="O21" s="14"/>
      <c r="P21" s="14"/>
      <c r="Q21" s="15"/>
      <c r="R21" s="15"/>
      <c r="S21" s="15"/>
      <c r="T21" s="16"/>
      <c r="U21" s="16"/>
      <c r="V21" s="17"/>
      <c r="W21" s="18" t="str">
        <f t="shared" si="3"/>
        <v/>
      </c>
      <c r="X21" s="18" t="str">
        <f t="shared" si="4"/>
        <v/>
      </c>
      <c r="Y21" s="48"/>
      <c r="Z21" s="6"/>
    </row>
    <row r="22" spans="2:26" x14ac:dyDescent="0.35">
      <c r="B22" s="4"/>
      <c r="C22" s="142"/>
      <c r="D22" s="12"/>
      <c r="E22" s="12"/>
      <c r="F22" s="13"/>
      <c r="G22" s="12"/>
      <c r="H22" s="14" t="str">
        <f t="shared" si="0"/>
        <v/>
      </c>
      <c r="I22" s="14"/>
      <c r="J22" s="14"/>
      <c r="K22" s="15"/>
      <c r="L22" s="15" t="str">
        <f t="shared" si="1"/>
        <v/>
      </c>
      <c r="M22" s="15" t="str">
        <f t="shared" si="2"/>
        <v/>
      </c>
      <c r="N22" s="14"/>
      <c r="O22" s="14"/>
      <c r="P22" s="14"/>
      <c r="Q22" s="15"/>
      <c r="R22" s="15"/>
      <c r="S22" s="15"/>
      <c r="T22" s="16"/>
      <c r="U22" s="16"/>
      <c r="V22" s="17"/>
      <c r="W22" s="18" t="str">
        <f t="shared" si="3"/>
        <v/>
      </c>
      <c r="X22" s="18" t="str">
        <f t="shared" si="4"/>
        <v/>
      </c>
      <c r="Y22" s="48"/>
      <c r="Z22" s="6"/>
    </row>
    <row r="23" spans="2:26" x14ac:dyDescent="0.35">
      <c r="B23" s="4"/>
      <c r="C23" s="142"/>
      <c r="D23" s="12"/>
      <c r="E23" s="12"/>
      <c r="F23" s="13"/>
      <c r="G23" s="12"/>
      <c r="H23" s="14" t="str">
        <f t="shared" si="0"/>
        <v/>
      </c>
      <c r="I23" s="14"/>
      <c r="J23" s="14"/>
      <c r="K23" s="15"/>
      <c r="L23" s="15" t="str">
        <f t="shared" si="1"/>
        <v/>
      </c>
      <c r="M23" s="15" t="str">
        <f t="shared" si="2"/>
        <v/>
      </c>
      <c r="N23" s="14"/>
      <c r="O23" s="14"/>
      <c r="P23" s="14"/>
      <c r="Q23" s="15"/>
      <c r="R23" s="15"/>
      <c r="S23" s="15"/>
      <c r="T23" s="16"/>
      <c r="U23" s="16"/>
      <c r="V23" s="17"/>
      <c r="W23" s="18" t="str">
        <f t="shared" si="3"/>
        <v/>
      </c>
      <c r="X23" s="18" t="str">
        <f t="shared" si="4"/>
        <v/>
      </c>
      <c r="Y23" s="48"/>
      <c r="Z23" s="6"/>
    </row>
    <row r="24" spans="2:26" x14ac:dyDescent="0.35">
      <c r="B24" s="4"/>
      <c r="C24" s="142"/>
      <c r="D24" s="12"/>
      <c r="E24" s="12"/>
      <c r="F24" s="13"/>
      <c r="G24" s="12"/>
      <c r="H24" s="14" t="str">
        <f t="shared" si="0"/>
        <v/>
      </c>
      <c r="I24" s="14"/>
      <c r="J24" s="14"/>
      <c r="K24" s="15"/>
      <c r="L24" s="15" t="str">
        <f t="shared" si="1"/>
        <v/>
      </c>
      <c r="M24" s="15" t="str">
        <f t="shared" si="2"/>
        <v/>
      </c>
      <c r="N24" s="14"/>
      <c r="O24" s="14"/>
      <c r="P24" s="14"/>
      <c r="Q24" s="15"/>
      <c r="R24" s="15"/>
      <c r="S24" s="15"/>
      <c r="T24" s="16"/>
      <c r="U24" s="16"/>
      <c r="V24" s="17"/>
      <c r="W24" s="18" t="str">
        <f t="shared" si="3"/>
        <v/>
      </c>
      <c r="X24" s="18" t="str">
        <f t="shared" si="4"/>
        <v/>
      </c>
      <c r="Y24" s="48"/>
      <c r="Z24" s="6"/>
    </row>
    <row r="25" spans="2:26" x14ac:dyDescent="0.35">
      <c r="B25" s="4"/>
      <c r="C25" s="142"/>
      <c r="D25" s="12"/>
      <c r="E25" s="12"/>
      <c r="F25" s="13"/>
      <c r="G25" s="12"/>
      <c r="H25" s="14" t="str">
        <f t="shared" si="0"/>
        <v/>
      </c>
      <c r="I25" s="14"/>
      <c r="J25" s="14"/>
      <c r="K25" s="15"/>
      <c r="L25" s="15" t="str">
        <f t="shared" si="1"/>
        <v/>
      </c>
      <c r="M25" s="15" t="str">
        <f t="shared" si="2"/>
        <v/>
      </c>
      <c r="N25" s="14"/>
      <c r="O25" s="14"/>
      <c r="P25" s="14"/>
      <c r="Q25" s="15"/>
      <c r="R25" s="15"/>
      <c r="S25" s="15"/>
      <c r="T25" s="16"/>
      <c r="U25" s="16"/>
      <c r="V25" s="17"/>
      <c r="W25" s="18" t="str">
        <f t="shared" si="3"/>
        <v/>
      </c>
      <c r="X25" s="18" t="str">
        <f t="shared" si="4"/>
        <v/>
      </c>
      <c r="Y25" s="48"/>
      <c r="Z25" s="6"/>
    </row>
    <row r="26" spans="2:26" x14ac:dyDescent="0.35">
      <c r="B26" s="4"/>
      <c r="C26" s="142"/>
      <c r="D26" s="12"/>
      <c r="E26" s="12"/>
      <c r="F26" s="13"/>
      <c r="G26" s="12"/>
      <c r="H26" s="14" t="str">
        <f t="shared" si="0"/>
        <v/>
      </c>
      <c r="I26" s="14"/>
      <c r="J26" s="14"/>
      <c r="K26" s="15"/>
      <c r="L26" s="15" t="str">
        <f t="shared" si="1"/>
        <v/>
      </c>
      <c r="M26" s="15" t="str">
        <f t="shared" si="2"/>
        <v/>
      </c>
      <c r="N26" s="14"/>
      <c r="O26" s="14"/>
      <c r="P26" s="14"/>
      <c r="Q26" s="15"/>
      <c r="R26" s="15"/>
      <c r="S26" s="15"/>
      <c r="T26" s="16"/>
      <c r="U26" s="16"/>
      <c r="V26" s="17"/>
      <c r="W26" s="18" t="str">
        <f t="shared" si="3"/>
        <v/>
      </c>
      <c r="X26" s="18" t="str">
        <f>IF(W26="En cours…","R.A.S", "")</f>
        <v/>
      </c>
      <c r="Y26" s="48"/>
      <c r="Z26" s="6"/>
    </row>
    <row r="27" spans="2:26" x14ac:dyDescent="0.35">
      <c r="B27" s="4"/>
      <c r="C27" s="7"/>
      <c r="D27" s="19"/>
      <c r="E27" s="19"/>
      <c r="F27" s="19"/>
      <c r="G27" s="41">
        <f>COUNTA(G9:G26)</f>
        <v>0</v>
      </c>
      <c r="H27" s="41">
        <f t="shared" ref="H27:U27" si="5">SUM(H9:H26)</f>
        <v>0</v>
      </c>
      <c r="I27" s="41">
        <f t="shared" si="5"/>
        <v>0</v>
      </c>
      <c r="J27" s="41">
        <f t="shared" si="5"/>
        <v>0</v>
      </c>
      <c r="K27" s="41">
        <f t="shared" si="5"/>
        <v>0</v>
      </c>
      <c r="L27" s="41">
        <f t="shared" si="5"/>
        <v>0</v>
      </c>
      <c r="M27" s="41">
        <f t="shared" si="5"/>
        <v>0</v>
      </c>
      <c r="N27" s="41">
        <f t="shared" si="5"/>
        <v>0</v>
      </c>
      <c r="O27" s="41">
        <f t="shared" si="5"/>
        <v>0</v>
      </c>
      <c r="P27" s="41">
        <f t="shared" si="5"/>
        <v>0</v>
      </c>
      <c r="Q27" s="41">
        <f t="shared" si="5"/>
        <v>0</v>
      </c>
      <c r="R27" s="41">
        <f t="shared" si="5"/>
        <v>0</v>
      </c>
      <c r="S27" s="41">
        <f t="shared" si="5"/>
        <v>0</v>
      </c>
      <c r="T27" s="45">
        <f t="shared" si="5"/>
        <v>0</v>
      </c>
      <c r="U27" s="45">
        <f t="shared" si="5"/>
        <v>0</v>
      </c>
      <c r="V27" s="22"/>
      <c r="W27" s="22"/>
      <c r="X27" s="22"/>
      <c r="Y27" s="4"/>
      <c r="Z27" s="6"/>
    </row>
    <row r="28" spans="2:26" x14ac:dyDescent="0.35">
      <c r="B28" s="4"/>
      <c r="C28" s="7"/>
      <c r="D28" s="12"/>
      <c r="E28" s="12"/>
      <c r="F28" s="13"/>
      <c r="G28" s="12"/>
      <c r="H28" s="14" t="str">
        <f t="shared" si="0"/>
        <v/>
      </c>
      <c r="I28" s="14"/>
      <c r="J28" s="14"/>
      <c r="K28" s="15"/>
      <c r="L28" s="15" t="str">
        <f t="shared" ref="L28:L34" si="6">IF(U28&gt;=300000,"3","")</f>
        <v/>
      </c>
      <c r="M28" s="15" t="str">
        <f t="shared" ref="M28:M34" si="7">IF(U28&gt;=300000,"3","")</f>
        <v/>
      </c>
      <c r="N28" s="14"/>
      <c r="O28" s="14"/>
      <c r="P28" s="14"/>
      <c r="Q28" s="15"/>
      <c r="R28" s="15"/>
      <c r="S28" s="15"/>
      <c r="T28" s="16"/>
      <c r="U28" s="16"/>
      <c r="V28" s="17"/>
      <c r="W28" s="52"/>
      <c r="X28" s="18" t="str">
        <f>IF(W28="Signé 100%",U28,IF(W28="Reporté","RIEN",IF(W28="Abandon","0",IF(ISBLANK(U28),"","")) ))</f>
        <v/>
      </c>
      <c r="Y28" s="4"/>
      <c r="Z28" s="6"/>
    </row>
    <row r="29" spans="2:26" x14ac:dyDescent="0.35">
      <c r="B29" s="4"/>
      <c r="C29" s="7"/>
      <c r="D29" s="12"/>
      <c r="E29" s="12"/>
      <c r="F29" s="13"/>
      <c r="G29" s="12"/>
      <c r="H29" s="14" t="str">
        <f t="shared" si="0"/>
        <v/>
      </c>
      <c r="I29" s="14"/>
      <c r="J29" s="14"/>
      <c r="K29" s="15"/>
      <c r="L29" s="15" t="str">
        <f t="shared" si="6"/>
        <v/>
      </c>
      <c r="M29" s="15" t="str">
        <f t="shared" si="7"/>
        <v/>
      </c>
      <c r="N29" s="14"/>
      <c r="O29" s="14"/>
      <c r="P29" s="14"/>
      <c r="Q29" s="15"/>
      <c r="R29" s="15"/>
      <c r="S29" s="15"/>
      <c r="T29" s="18"/>
      <c r="U29" s="16"/>
      <c r="V29" s="17"/>
      <c r="W29" s="52"/>
      <c r="X29" s="18" t="str">
        <f t="shared" ref="X29:X34" si="8">IF(W29="Signé 100%",U29,IF(W29="Reporté","RIEN",IF(W29="Abandon","0",IF(ISBLANK(U29),"","")) ))</f>
        <v/>
      </c>
      <c r="Y29" s="4"/>
      <c r="Z29" s="6"/>
    </row>
    <row r="30" spans="2:26" x14ac:dyDescent="0.35">
      <c r="B30" s="4"/>
      <c r="C30" s="7"/>
      <c r="D30" s="12"/>
      <c r="E30" s="12"/>
      <c r="F30" s="13"/>
      <c r="G30" s="12"/>
      <c r="H30" s="14" t="str">
        <f t="shared" si="0"/>
        <v/>
      </c>
      <c r="I30" s="14"/>
      <c r="J30" s="14"/>
      <c r="K30" s="15"/>
      <c r="L30" s="15" t="str">
        <f t="shared" si="6"/>
        <v/>
      </c>
      <c r="M30" s="15" t="str">
        <f t="shared" si="7"/>
        <v/>
      </c>
      <c r="N30" s="14"/>
      <c r="O30" s="14"/>
      <c r="P30" s="14"/>
      <c r="Q30" s="15"/>
      <c r="R30" s="15"/>
      <c r="S30" s="15"/>
      <c r="T30" s="16"/>
      <c r="U30" s="16"/>
      <c r="V30" s="26"/>
      <c r="W30" s="52"/>
      <c r="X30" s="18" t="str">
        <f t="shared" si="8"/>
        <v/>
      </c>
      <c r="Y30" s="4"/>
      <c r="Z30" s="6"/>
    </row>
    <row r="31" spans="2:26" x14ac:dyDescent="0.35">
      <c r="B31" s="4"/>
      <c r="C31" s="7"/>
      <c r="D31" s="12"/>
      <c r="E31" s="12"/>
      <c r="F31" s="13"/>
      <c r="G31" s="12"/>
      <c r="H31" s="14" t="str">
        <f t="shared" si="0"/>
        <v/>
      </c>
      <c r="I31" s="14"/>
      <c r="J31" s="14"/>
      <c r="K31" s="15"/>
      <c r="L31" s="15" t="str">
        <f t="shared" si="6"/>
        <v/>
      </c>
      <c r="M31" s="15" t="str">
        <f t="shared" si="7"/>
        <v/>
      </c>
      <c r="N31" s="14"/>
      <c r="O31" s="14"/>
      <c r="P31" s="14"/>
      <c r="Q31" s="15"/>
      <c r="R31" s="15"/>
      <c r="S31" s="15"/>
      <c r="T31" s="18"/>
      <c r="U31" s="16"/>
      <c r="V31" s="26"/>
      <c r="W31" s="52"/>
      <c r="X31" s="18" t="str">
        <f t="shared" si="8"/>
        <v/>
      </c>
      <c r="Y31" s="4"/>
      <c r="Z31" s="6"/>
    </row>
    <row r="32" spans="2:26" x14ac:dyDescent="0.35">
      <c r="B32" s="4"/>
      <c r="C32" s="7"/>
      <c r="D32" s="12"/>
      <c r="E32" s="12"/>
      <c r="F32" s="13"/>
      <c r="G32" s="12"/>
      <c r="H32" s="14" t="str">
        <f t="shared" si="0"/>
        <v/>
      </c>
      <c r="I32" s="14"/>
      <c r="J32" s="14"/>
      <c r="K32" s="15"/>
      <c r="L32" s="15" t="str">
        <f t="shared" si="6"/>
        <v/>
      </c>
      <c r="M32" s="15" t="str">
        <f t="shared" si="7"/>
        <v/>
      </c>
      <c r="N32" s="14"/>
      <c r="O32" s="14"/>
      <c r="P32" s="14"/>
      <c r="Q32" s="15"/>
      <c r="R32" s="15"/>
      <c r="S32" s="15"/>
      <c r="T32" s="16"/>
      <c r="U32" s="16"/>
      <c r="V32" s="26"/>
      <c r="W32" s="52"/>
      <c r="X32" s="18" t="str">
        <f t="shared" si="8"/>
        <v/>
      </c>
      <c r="Y32" s="4"/>
      <c r="Z32" s="6"/>
    </row>
    <row r="33" spans="2:26" x14ac:dyDescent="0.35">
      <c r="B33" s="4"/>
      <c r="C33" s="7"/>
      <c r="D33" s="12"/>
      <c r="E33" s="12"/>
      <c r="F33" s="13"/>
      <c r="G33" s="12"/>
      <c r="H33" s="14" t="str">
        <f t="shared" si="0"/>
        <v/>
      </c>
      <c r="I33" s="14"/>
      <c r="J33" s="14"/>
      <c r="K33" s="15"/>
      <c r="L33" s="15" t="str">
        <f t="shared" si="6"/>
        <v/>
      </c>
      <c r="M33" s="15" t="str">
        <f t="shared" si="7"/>
        <v/>
      </c>
      <c r="N33" s="14"/>
      <c r="O33" s="14"/>
      <c r="P33" s="14"/>
      <c r="Q33" s="15"/>
      <c r="R33" s="15"/>
      <c r="S33" s="15"/>
      <c r="T33" s="16"/>
      <c r="U33" s="16"/>
      <c r="V33" s="26"/>
      <c r="W33" s="52"/>
      <c r="X33" s="18" t="str">
        <f t="shared" si="8"/>
        <v/>
      </c>
      <c r="Y33" s="4"/>
      <c r="Z33" s="6"/>
    </row>
    <row r="34" spans="2:26" x14ac:dyDescent="0.35">
      <c r="B34" s="4"/>
      <c r="C34" s="7"/>
      <c r="D34" s="12"/>
      <c r="E34" s="12"/>
      <c r="F34" s="13"/>
      <c r="G34" s="12"/>
      <c r="H34" s="14" t="str">
        <f t="shared" si="0"/>
        <v/>
      </c>
      <c r="I34" s="14"/>
      <c r="J34" s="14"/>
      <c r="K34" s="15"/>
      <c r="L34" s="15" t="str">
        <f t="shared" si="6"/>
        <v/>
      </c>
      <c r="M34" s="15" t="str">
        <f t="shared" si="7"/>
        <v/>
      </c>
      <c r="N34" s="14"/>
      <c r="O34" s="14"/>
      <c r="P34" s="14"/>
      <c r="Q34" s="15"/>
      <c r="R34" s="15"/>
      <c r="S34" s="15"/>
      <c r="T34" s="16"/>
      <c r="U34" s="16"/>
      <c r="V34" s="17"/>
      <c r="W34" s="52"/>
      <c r="X34" s="18" t="str">
        <f t="shared" si="8"/>
        <v/>
      </c>
      <c r="Y34" s="4"/>
      <c r="Z34" s="6"/>
    </row>
    <row r="35" spans="2:26" x14ac:dyDescent="0.35">
      <c r="B35" s="4"/>
      <c r="C35" s="7"/>
      <c r="D35" s="19"/>
      <c r="E35" s="19"/>
      <c r="F35" s="19"/>
      <c r="G35" s="41">
        <f>COUNTA(G28:G34)</f>
        <v>0</v>
      </c>
      <c r="H35" s="41">
        <f t="shared" ref="H35:T35" si="9">SUM(H28:H34)</f>
        <v>0</v>
      </c>
      <c r="I35" s="41">
        <f t="shared" si="9"/>
        <v>0</v>
      </c>
      <c r="J35" s="41">
        <f t="shared" si="9"/>
        <v>0</v>
      </c>
      <c r="K35" s="41">
        <f t="shared" si="9"/>
        <v>0</v>
      </c>
      <c r="L35" s="41">
        <f t="shared" si="9"/>
        <v>0</v>
      </c>
      <c r="M35" s="41">
        <f t="shared" si="9"/>
        <v>0</v>
      </c>
      <c r="N35" s="41">
        <f t="shared" si="9"/>
        <v>0</v>
      </c>
      <c r="O35" s="41">
        <f t="shared" si="9"/>
        <v>0</v>
      </c>
      <c r="P35" s="41">
        <f t="shared" si="9"/>
        <v>0</v>
      </c>
      <c r="Q35" s="41">
        <f t="shared" si="9"/>
        <v>0</v>
      </c>
      <c r="R35" s="41">
        <f t="shared" si="9"/>
        <v>0</v>
      </c>
      <c r="S35" s="41">
        <f t="shared" si="9"/>
        <v>0</v>
      </c>
      <c r="T35" s="45">
        <f t="shared" si="9"/>
        <v>0</v>
      </c>
      <c r="U35" s="45">
        <f>SUM(U28:U34)</f>
        <v>0</v>
      </c>
      <c r="V35" s="22"/>
      <c r="W35" s="59"/>
      <c r="X35" s="24">
        <f>SUM(X28:X34)</f>
        <v>0</v>
      </c>
      <c r="Y35" s="5"/>
      <c r="Z35" s="6"/>
    </row>
    <row r="36" spans="2:26" x14ac:dyDescent="0.35">
      <c r="B36" s="4"/>
      <c r="C36" s="7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61" t="e">
        <f>(X35/U35)</f>
        <v>#DIV/0!</v>
      </c>
      <c r="Y36" s="5"/>
      <c r="Z36" s="6"/>
    </row>
    <row r="37" spans="2:26" ht="30" customHeight="1" x14ac:dyDescent="0.35">
      <c r="B37" s="4"/>
      <c r="C37" s="7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6"/>
    </row>
    <row r="38" spans="2:26" x14ac:dyDescent="0.35">
      <c r="B38" s="4"/>
      <c r="C38" s="5"/>
      <c r="D38" s="112" t="s">
        <v>0</v>
      </c>
      <c r="E38" s="113"/>
      <c r="F38" s="113"/>
      <c r="G38" s="113"/>
      <c r="H38" s="118" t="s">
        <v>31</v>
      </c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9" t="s">
        <v>32</v>
      </c>
      <c r="U38" s="122" t="s">
        <v>3</v>
      </c>
      <c r="V38" s="125" t="s">
        <v>4</v>
      </c>
      <c r="W38" s="128" t="s">
        <v>5</v>
      </c>
      <c r="X38" s="131" t="s">
        <v>6</v>
      </c>
      <c r="Y38" s="134" t="s">
        <v>33</v>
      </c>
      <c r="Z38" s="6"/>
    </row>
    <row r="39" spans="2:26" x14ac:dyDescent="0.35">
      <c r="B39" s="4"/>
      <c r="C39" s="5"/>
      <c r="D39" s="114"/>
      <c r="E39" s="115"/>
      <c r="F39" s="115"/>
      <c r="G39" s="115"/>
      <c r="H39" s="137" t="s">
        <v>7</v>
      </c>
      <c r="I39" s="138"/>
      <c r="J39" s="139"/>
      <c r="K39" s="137" t="s">
        <v>8</v>
      </c>
      <c r="L39" s="138"/>
      <c r="M39" s="139"/>
      <c r="N39" s="137" t="s">
        <v>9</v>
      </c>
      <c r="O39" s="138"/>
      <c r="P39" s="139"/>
      <c r="Q39" s="43"/>
      <c r="R39" s="43"/>
      <c r="S39" s="44"/>
      <c r="T39" s="120"/>
      <c r="U39" s="123"/>
      <c r="V39" s="126"/>
      <c r="W39" s="129"/>
      <c r="X39" s="132"/>
      <c r="Y39" s="135"/>
      <c r="Z39" s="6"/>
    </row>
    <row r="40" spans="2:26" x14ac:dyDescent="0.35">
      <c r="B40" s="4"/>
      <c r="C40" s="5"/>
      <c r="D40" s="116"/>
      <c r="E40" s="117"/>
      <c r="F40" s="117"/>
      <c r="G40" s="117"/>
      <c r="H40" s="103" t="s">
        <v>11</v>
      </c>
      <c r="I40" s="105" t="s">
        <v>12</v>
      </c>
      <c r="J40" s="106"/>
      <c r="K40" s="103" t="s">
        <v>11</v>
      </c>
      <c r="L40" s="140" t="s">
        <v>12</v>
      </c>
      <c r="M40" s="141"/>
      <c r="N40" s="103" t="s">
        <v>11</v>
      </c>
      <c r="O40" s="105" t="s">
        <v>12</v>
      </c>
      <c r="P40" s="106"/>
      <c r="Q40" s="103" t="s">
        <v>11</v>
      </c>
      <c r="R40" s="105" t="s">
        <v>12</v>
      </c>
      <c r="S40" s="106"/>
      <c r="T40" s="120"/>
      <c r="U40" s="123"/>
      <c r="V40" s="126"/>
      <c r="W40" s="129"/>
      <c r="X40" s="132"/>
      <c r="Y40" s="135"/>
      <c r="Z40" s="6"/>
    </row>
    <row r="41" spans="2:26" x14ac:dyDescent="0.35">
      <c r="B41" s="4"/>
      <c r="C41" s="5"/>
      <c r="D41" s="8" t="s">
        <v>13</v>
      </c>
      <c r="E41" s="8" t="s">
        <v>14</v>
      </c>
      <c r="F41" s="8" t="s">
        <v>15</v>
      </c>
      <c r="G41" s="9" t="s">
        <v>34</v>
      </c>
      <c r="H41" s="104"/>
      <c r="I41" s="10" t="s">
        <v>16</v>
      </c>
      <c r="J41" s="10" t="s">
        <v>17</v>
      </c>
      <c r="K41" s="104"/>
      <c r="L41" s="10" t="s">
        <v>16</v>
      </c>
      <c r="M41" s="11" t="s">
        <v>17</v>
      </c>
      <c r="N41" s="104"/>
      <c r="O41" s="11" t="s">
        <v>16</v>
      </c>
      <c r="P41" s="11" t="s">
        <v>17</v>
      </c>
      <c r="Q41" s="104"/>
      <c r="R41" s="10" t="s">
        <v>16</v>
      </c>
      <c r="S41" s="11" t="s">
        <v>17</v>
      </c>
      <c r="T41" s="121"/>
      <c r="U41" s="124"/>
      <c r="V41" s="127"/>
      <c r="W41" s="130"/>
      <c r="X41" s="133"/>
      <c r="Y41" s="136"/>
      <c r="Z41" s="6"/>
    </row>
    <row r="42" spans="2:26" x14ac:dyDescent="0.35">
      <c r="B42" s="4"/>
      <c r="C42" s="5"/>
      <c r="D42" s="12"/>
      <c r="E42" s="12"/>
      <c r="F42" s="13"/>
      <c r="G42" s="12"/>
      <c r="H42" s="14" t="str">
        <f t="shared" ref="H42:H53" si="10">IF(U42&gt;=300000,"3","")</f>
        <v/>
      </c>
      <c r="I42" s="14"/>
      <c r="J42" s="14"/>
      <c r="K42" s="15"/>
      <c r="L42" s="15" t="str">
        <f>IF(U42&gt;=300000,"3","")</f>
        <v/>
      </c>
      <c r="M42" s="15" t="str">
        <f t="shared" ref="M42:M47" si="11">IF(U42&gt;=300000,"3","")</f>
        <v/>
      </c>
      <c r="N42" s="14"/>
      <c r="O42" s="14"/>
      <c r="P42" s="14"/>
      <c r="Q42" s="15"/>
      <c r="R42" s="15"/>
      <c r="S42" s="15"/>
      <c r="T42" s="16"/>
      <c r="U42" s="16"/>
      <c r="V42" s="26"/>
      <c r="W42" s="18" t="str">
        <f>IF(U42&gt;1,"En cours…", "")</f>
        <v/>
      </c>
      <c r="X42" s="16" t="str">
        <f>IF(U42&gt;1,"R.A.S","")</f>
        <v/>
      </c>
      <c r="Y42" s="27"/>
      <c r="Z42" s="6"/>
    </row>
    <row r="43" spans="2:26" x14ac:dyDescent="0.35">
      <c r="B43" s="4"/>
      <c r="C43" s="5"/>
      <c r="D43" s="12"/>
      <c r="E43" s="12"/>
      <c r="F43" s="13"/>
      <c r="G43" s="12"/>
      <c r="H43" s="14" t="str">
        <f t="shared" si="10"/>
        <v/>
      </c>
      <c r="I43" s="14"/>
      <c r="J43" s="14"/>
      <c r="K43" s="15"/>
      <c r="L43" s="15" t="str">
        <f t="shared" ref="L43:L47" si="12">IF(U43&gt;=300000,"3","")</f>
        <v/>
      </c>
      <c r="M43" s="15" t="str">
        <f t="shared" si="11"/>
        <v/>
      </c>
      <c r="N43" s="14"/>
      <c r="O43" s="14"/>
      <c r="P43" s="14"/>
      <c r="Q43" s="15"/>
      <c r="R43" s="15"/>
      <c r="S43" s="15"/>
      <c r="T43" s="16"/>
      <c r="U43" s="16"/>
      <c r="V43" s="26"/>
      <c r="W43" s="18" t="str">
        <f>IF(U43&gt;1,"En cours…", "")</f>
        <v/>
      </c>
      <c r="X43" s="16" t="str">
        <f t="shared" ref="X43:X47" si="13">IF(U43&gt;1,"R.A.S","")</f>
        <v/>
      </c>
      <c r="Y43" s="27"/>
      <c r="Z43" s="6"/>
    </row>
    <row r="44" spans="2:26" x14ac:dyDescent="0.35">
      <c r="B44" s="4"/>
      <c r="C44" s="5"/>
      <c r="D44" s="12"/>
      <c r="E44" s="12"/>
      <c r="F44" s="13"/>
      <c r="G44" s="12"/>
      <c r="H44" s="14" t="str">
        <f t="shared" si="10"/>
        <v/>
      </c>
      <c r="I44" s="14"/>
      <c r="J44" s="14"/>
      <c r="K44" s="15"/>
      <c r="L44" s="15" t="str">
        <f t="shared" si="12"/>
        <v/>
      </c>
      <c r="M44" s="15" t="str">
        <f t="shared" si="11"/>
        <v/>
      </c>
      <c r="N44" s="14"/>
      <c r="O44" s="14"/>
      <c r="P44" s="14"/>
      <c r="Q44" s="15"/>
      <c r="R44" s="15"/>
      <c r="S44" s="15"/>
      <c r="T44" s="16"/>
      <c r="U44" s="16"/>
      <c r="V44" s="26"/>
      <c r="W44" s="18" t="str">
        <f t="shared" ref="W44" si="14">IF(T44&gt;1,"En cours…", "")</f>
        <v/>
      </c>
      <c r="X44" s="16" t="str">
        <f t="shared" si="13"/>
        <v/>
      </c>
      <c r="Y44" s="27"/>
      <c r="Z44" s="6"/>
    </row>
    <row r="45" spans="2:26" x14ac:dyDescent="0.35">
      <c r="B45" s="4"/>
      <c r="C45" s="5"/>
      <c r="D45" s="12"/>
      <c r="E45" s="12"/>
      <c r="F45" s="13"/>
      <c r="G45" s="12"/>
      <c r="H45" s="14" t="str">
        <f t="shared" si="10"/>
        <v/>
      </c>
      <c r="I45" s="14"/>
      <c r="J45" s="14"/>
      <c r="K45" s="15"/>
      <c r="L45" s="15" t="str">
        <f t="shared" si="12"/>
        <v/>
      </c>
      <c r="M45" s="15" t="str">
        <f t="shared" si="11"/>
        <v/>
      </c>
      <c r="N45" s="14"/>
      <c r="O45" s="14"/>
      <c r="P45" s="14"/>
      <c r="Q45" s="15"/>
      <c r="R45" s="15"/>
      <c r="S45" s="15"/>
      <c r="T45" s="18"/>
      <c r="U45" s="16"/>
      <c r="V45" s="26"/>
      <c r="W45" s="18" t="str">
        <f>IF(U45&gt;1,"En cours…", "")</f>
        <v/>
      </c>
      <c r="X45" s="16" t="str">
        <f t="shared" si="13"/>
        <v/>
      </c>
      <c r="Y45" s="27"/>
      <c r="Z45" s="6"/>
    </row>
    <row r="46" spans="2:26" x14ac:dyDescent="0.35">
      <c r="B46" s="4"/>
      <c r="C46" s="5"/>
      <c r="D46" s="12"/>
      <c r="E46" s="12"/>
      <c r="F46" s="13"/>
      <c r="G46" s="12"/>
      <c r="H46" s="14" t="str">
        <f t="shared" si="10"/>
        <v/>
      </c>
      <c r="I46" s="14"/>
      <c r="J46" s="14"/>
      <c r="K46" s="15"/>
      <c r="L46" s="15" t="str">
        <f t="shared" si="12"/>
        <v/>
      </c>
      <c r="M46" s="15" t="str">
        <f t="shared" si="11"/>
        <v/>
      </c>
      <c r="N46" s="14"/>
      <c r="O46" s="14"/>
      <c r="P46" s="14"/>
      <c r="Q46" s="15"/>
      <c r="R46" s="15"/>
      <c r="S46" s="15"/>
      <c r="T46" s="16"/>
      <c r="U46" s="16"/>
      <c r="V46" s="26"/>
      <c r="W46" s="18" t="str">
        <f>IF(U46&gt;1,"En cours…", "")</f>
        <v/>
      </c>
      <c r="X46" s="16" t="str">
        <f t="shared" si="13"/>
        <v/>
      </c>
      <c r="Y46" s="27"/>
      <c r="Z46" s="6"/>
    </row>
    <row r="47" spans="2:26" x14ac:dyDescent="0.35">
      <c r="B47" s="4"/>
      <c r="C47" s="5"/>
      <c r="D47" s="12"/>
      <c r="E47" s="12"/>
      <c r="F47" s="13"/>
      <c r="G47" s="12"/>
      <c r="H47" s="14" t="str">
        <f t="shared" si="10"/>
        <v/>
      </c>
      <c r="I47" s="14"/>
      <c r="J47" s="14"/>
      <c r="K47" s="15"/>
      <c r="L47" s="15" t="str">
        <f t="shared" si="12"/>
        <v/>
      </c>
      <c r="M47" s="15" t="str">
        <f t="shared" si="11"/>
        <v/>
      </c>
      <c r="N47" s="14"/>
      <c r="O47" s="14"/>
      <c r="P47" s="14"/>
      <c r="Q47" s="15"/>
      <c r="R47" s="15"/>
      <c r="S47" s="15"/>
      <c r="T47" s="16"/>
      <c r="U47" s="16"/>
      <c r="V47" s="26"/>
      <c r="W47" s="18" t="str">
        <f>IF(U47&gt;1,"En cours…", "")</f>
        <v/>
      </c>
      <c r="X47" s="16" t="str">
        <f t="shared" si="13"/>
        <v/>
      </c>
      <c r="Y47" s="27"/>
      <c r="Z47" s="6"/>
    </row>
    <row r="48" spans="2:26" x14ac:dyDescent="0.35">
      <c r="B48" s="4"/>
      <c r="C48" s="5"/>
      <c r="D48" s="28"/>
      <c r="E48" s="28"/>
      <c r="F48" s="29"/>
      <c r="G48" s="41">
        <f>COUNTA(G42:G47)</f>
        <v>0</v>
      </c>
      <c r="H48" s="41">
        <f t="shared" ref="H48:U48" si="15">SUM(H42:H47)</f>
        <v>0</v>
      </c>
      <c r="I48" s="41">
        <f t="shared" si="15"/>
        <v>0</v>
      </c>
      <c r="J48" s="41">
        <f t="shared" si="15"/>
        <v>0</v>
      </c>
      <c r="K48" s="41">
        <f t="shared" si="15"/>
        <v>0</v>
      </c>
      <c r="L48" s="41">
        <f t="shared" si="15"/>
        <v>0</v>
      </c>
      <c r="M48" s="41">
        <f t="shared" si="15"/>
        <v>0</v>
      </c>
      <c r="N48" s="41">
        <f t="shared" si="15"/>
        <v>0</v>
      </c>
      <c r="O48" s="41">
        <f t="shared" si="15"/>
        <v>0</v>
      </c>
      <c r="P48" s="41">
        <f t="shared" si="15"/>
        <v>0</v>
      </c>
      <c r="Q48" s="51">
        <f t="shared" si="15"/>
        <v>0</v>
      </c>
      <c r="R48" s="41">
        <f t="shared" si="15"/>
        <v>0</v>
      </c>
      <c r="S48" s="41">
        <f t="shared" si="15"/>
        <v>0</v>
      </c>
      <c r="T48" s="45">
        <f t="shared" si="15"/>
        <v>0</v>
      </c>
      <c r="U48" s="45">
        <f t="shared" si="15"/>
        <v>0</v>
      </c>
      <c r="V48" s="28"/>
      <c r="W48" s="28"/>
      <c r="X48" s="28"/>
      <c r="Y48" s="28"/>
      <c r="Z48" s="6"/>
    </row>
    <row r="49" spans="2:26" x14ac:dyDescent="0.35">
      <c r="B49" s="4"/>
      <c r="C49" s="5"/>
      <c r="D49" s="12"/>
      <c r="E49" s="12"/>
      <c r="F49" s="13"/>
      <c r="G49" s="12"/>
      <c r="H49" s="14" t="str">
        <f t="shared" si="10"/>
        <v/>
      </c>
      <c r="I49" s="14"/>
      <c r="J49" s="14"/>
      <c r="K49" s="15"/>
      <c r="L49" s="15" t="str">
        <f t="shared" ref="L49:L53" si="16">IF(U49&gt;=300000,"3","")</f>
        <v/>
      </c>
      <c r="M49" s="15" t="str">
        <f t="shared" ref="M49:M53" si="17">IF(U49&gt;=300000,"3","")</f>
        <v/>
      </c>
      <c r="N49" s="14"/>
      <c r="O49" s="14"/>
      <c r="P49" s="14"/>
      <c r="Q49" s="15"/>
      <c r="R49" s="15"/>
      <c r="S49" s="15"/>
      <c r="T49" s="16"/>
      <c r="U49" s="16"/>
      <c r="V49" s="26"/>
      <c r="W49" s="52"/>
      <c r="X49" s="18" t="str">
        <f>IF(W49="Signé 100%",U49,IF(W49="Reporté","RIEN",IF(W49="Abandon","0",IF(ISBLANK(U49),"","")) ))</f>
        <v/>
      </c>
      <c r="Y49" s="27"/>
      <c r="Z49" s="6"/>
    </row>
    <row r="50" spans="2:26" x14ac:dyDescent="0.35">
      <c r="B50" s="4"/>
      <c r="C50" s="5"/>
      <c r="D50" s="12"/>
      <c r="E50" s="12"/>
      <c r="F50" s="13"/>
      <c r="G50" s="12"/>
      <c r="H50" s="14" t="str">
        <f t="shared" si="10"/>
        <v/>
      </c>
      <c r="I50" s="14"/>
      <c r="J50" s="14"/>
      <c r="K50" s="15"/>
      <c r="L50" s="15" t="str">
        <f t="shared" si="16"/>
        <v/>
      </c>
      <c r="M50" s="15" t="str">
        <f t="shared" si="17"/>
        <v/>
      </c>
      <c r="N50" s="14"/>
      <c r="O50" s="14"/>
      <c r="P50" s="14"/>
      <c r="Q50" s="15"/>
      <c r="R50" s="15"/>
      <c r="S50" s="15"/>
      <c r="T50" s="16"/>
      <c r="U50" s="16"/>
      <c r="V50" s="26"/>
      <c r="W50" s="52"/>
      <c r="X50" s="18" t="str">
        <f>IF(W50="Signé 100%",U50,IF(W50="Reporté","RIEN",IF(W50="Abandon","0",IF(ISBLANK(U50),"","")) ))</f>
        <v/>
      </c>
      <c r="Y50" s="27"/>
      <c r="Z50" s="6"/>
    </row>
    <row r="51" spans="2:26" x14ac:dyDescent="0.35">
      <c r="B51" s="4"/>
      <c r="C51" s="5"/>
      <c r="D51" s="12"/>
      <c r="E51" s="12"/>
      <c r="F51" s="13"/>
      <c r="G51" s="12"/>
      <c r="H51" s="14" t="str">
        <f t="shared" si="10"/>
        <v/>
      </c>
      <c r="I51" s="14"/>
      <c r="J51" s="14"/>
      <c r="K51" s="15"/>
      <c r="L51" s="15" t="str">
        <f t="shared" si="16"/>
        <v/>
      </c>
      <c r="M51" s="15" t="str">
        <f t="shared" si="17"/>
        <v/>
      </c>
      <c r="N51" s="14"/>
      <c r="O51" s="14"/>
      <c r="P51" s="14"/>
      <c r="Q51" s="15"/>
      <c r="R51" s="15"/>
      <c r="S51" s="15"/>
      <c r="T51" s="16"/>
      <c r="U51" s="16"/>
      <c r="V51" s="26"/>
      <c r="W51" s="52"/>
      <c r="X51" s="18" t="str">
        <f t="shared" ref="X51:X53" si="18">IF(W51="Signé 100%",U51,IF(W51="Reporté","RIEN",IF(W51="Abandon","0",IF(ISBLANK(U51),"","")) ))</f>
        <v/>
      </c>
      <c r="Y51" s="27"/>
      <c r="Z51" s="6"/>
    </row>
    <row r="52" spans="2:26" x14ac:dyDescent="0.35">
      <c r="B52" s="4"/>
      <c r="C52" s="5"/>
      <c r="D52" s="12"/>
      <c r="E52" s="12"/>
      <c r="F52" s="13"/>
      <c r="G52" s="12"/>
      <c r="H52" s="14" t="str">
        <f t="shared" si="10"/>
        <v/>
      </c>
      <c r="I52" s="14"/>
      <c r="J52" s="14"/>
      <c r="K52" s="15"/>
      <c r="L52" s="15" t="str">
        <f t="shared" si="16"/>
        <v/>
      </c>
      <c r="M52" s="15" t="str">
        <f t="shared" si="17"/>
        <v/>
      </c>
      <c r="N52" s="14"/>
      <c r="O52" s="14"/>
      <c r="P52" s="14"/>
      <c r="Q52" s="15"/>
      <c r="R52" s="15"/>
      <c r="S52" s="15"/>
      <c r="T52" s="16"/>
      <c r="U52" s="16"/>
      <c r="V52" s="26"/>
      <c r="W52" s="52"/>
      <c r="X52" s="18" t="str">
        <f t="shared" si="18"/>
        <v/>
      </c>
      <c r="Y52" s="27"/>
      <c r="Z52" s="6"/>
    </row>
    <row r="53" spans="2:26" x14ac:dyDescent="0.35">
      <c r="B53" s="4"/>
      <c r="C53" s="5"/>
      <c r="D53" s="12"/>
      <c r="E53" s="12"/>
      <c r="F53" s="13"/>
      <c r="G53" s="12"/>
      <c r="H53" s="14" t="str">
        <f t="shared" si="10"/>
        <v/>
      </c>
      <c r="I53" s="14"/>
      <c r="J53" s="14"/>
      <c r="K53" s="15"/>
      <c r="L53" s="15" t="str">
        <f t="shared" si="16"/>
        <v/>
      </c>
      <c r="M53" s="15" t="str">
        <f t="shared" si="17"/>
        <v/>
      </c>
      <c r="N53" s="14"/>
      <c r="O53" s="14"/>
      <c r="P53" s="14"/>
      <c r="Q53" s="15"/>
      <c r="R53" s="15"/>
      <c r="S53" s="15"/>
      <c r="T53" s="16"/>
      <c r="U53" s="16"/>
      <c r="V53" s="26"/>
      <c r="W53" s="52"/>
      <c r="X53" s="18" t="str">
        <f t="shared" si="18"/>
        <v/>
      </c>
      <c r="Y53" s="27"/>
      <c r="Z53" s="6"/>
    </row>
    <row r="54" spans="2:26" x14ac:dyDescent="0.35">
      <c r="B54" s="4"/>
      <c r="C54" s="5"/>
      <c r="D54" s="28"/>
      <c r="E54" s="28"/>
      <c r="F54" s="29"/>
      <c r="G54" s="41">
        <f>COUNTA(G49:G53)</f>
        <v>0</v>
      </c>
      <c r="H54" s="68">
        <f>SUM(H49:H53)</f>
        <v>0</v>
      </c>
      <c r="I54" s="68">
        <f>SUM(I49:I53)</f>
        <v>0</v>
      </c>
      <c r="J54" s="68">
        <f>SUM(J49:J53)</f>
        <v>0</v>
      </c>
      <c r="K54" s="41">
        <f>SUM(K49:K53)</f>
        <v>0</v>
      </c>
      <c r="L54" s="41">
        <f>SUM(L49:M53)</f>
        <v>0</v>
      </c>
      <c r="M54" s="41">
        <f t="shared" ref="M54:U54" si="19">SUM(M49:M53)</f>
        <v>0</v>
      </c>
      <c r="N54" s="68">
        <f>SUM(N49:N53)</f>
        <v>0</v>
      </c>
      <c r="O54" s="68">
        <f t="shared" ref="O54:P54" si="20">SUM(O49:O53)</f>
        <v>0</v>
      </c>
      <c r="P54" s="68">
        <f t="shared" si="20"/>
        <v>0</v>
      </c>
      <c r="Q54" s="41">
        <f t="shared" si="19"/>
        <v>0</v>
      </c>
      <c r="R54" s="41">
        <f t="shared" si="19"/>
        <v>0</v>
      </c>
      <c r="S54" s="41">
        <f t="shared" si="19"/>
        <v>0</v>
      </c>
      <c r="T54" s="21">
        <f t="shared" si="19"/>
        <v>0</v>
      </c>
      <c r="U54" s="21">
        <f t="shared" si="19"/>
        <v>0</v>
      </c>
      <c r="V54" s="28"/>
      <c r="W54" s="28"/>
      <c r="X54" s="21">
        <f>SUM(X49:X53)</f>
        <v>0</v>
      </c>
      <c r="Y54" s="34">
        <f>SUM(Y49:Y53)</f>
        <v>0</v>
      </c>
      <c r="Z54" s="6"/>
    </row>
    <row r="55" spans="2:26" x14ac:dyDescent="0.35">
      <c r="B55" s="4"/>
      <c r="C55" s="5"/>
      <c r="D55" s="31"/>
      <c r="E55" s="31"/>
      <c r="F55" s="32"/>
      <c r="G55" s="55">
        <f>SUM(G54+G48)</f>
        <v>0</v>
      </c>
      <c r="H55" s="109">
        <f>SUM(H54+H48)</f>
        <v>0</v>
      </c>
      <c r="I55" s="110"/>
      <c r="J55" s="55">
        <f>SUM(J54+J48)</f>
        <v>0</v>
      </c>
      <c r="K55" s="55">
        <f>SUM(K54+K48)</f>
        <v>0</v>
      </c>
      <c r="L55" s="109">
        <f>SUM(L54+L48)</f>
        <v>0</v>
      </c>
      <c r="M55" s="110"/>
      <c r="N55" s="33">
        <f>SUM(N54+N48)</f>
        <v>0</v>
      </c>
      <c r="O55" s="33">
        <f>SUM(O54+O48)</f>
        <v>0</v>
      </c>
      <c r="P55" s="109">
        <f>SUM(P54+P48)</f>
        <v>0</v>
      </c>
      <c r="Q55" s="110"/>
      <c r="R55" s="55">
        <f>SUM(R54+R48)</f>
        <v>0</v>
      </c>
      <c r="S55" s="55">
        <f>SUM(S54+S48)</f>
        <v>0</v>
      </c>
      <c r="T55" s="24">
        <f>SUM(T54+T48+T35)</f>
        <v>0</v>
      </c>
      <c r="U55" s="24">
        <f>SUM(U54+U48+U35)</f>
        <v>0</v>
      </c>
      <c r="V55" s="31"/>
      <c r="W55" s="31"/>
      <c r="X55" s="69" t="e">
        <f>(X54/U54)</f>
        <v>#DIV/0!</v>
      </c>
      <c r="Y55" s="34">
        <f>SUM(Y54+Y48)</f>
        <v>0</v>
      </c>
      <c r="Z55" s="6"/>
    </row>
    <row r="56" spans="2:26" x14ac:dyDescent="0.35">
      <c r="B56" s="4"/>
      <c r="C56" s="5"/>
      <c r="D56" s="89" t="s">
        <v>36</v>
      </c>
      <c r="E56" s="90"/>
      <c r="F56" s="91"/>
      <c r="G56" s="56" t="s">
        <v>37</v>
      </c>
      <c r="H56" s="107">
        <f>SUM(H27+K27+N27+Q27)</f>
        <v>0</v>
      </c>
      <c r="I56" s="108"/>
      <c r="J56" s="93" t="s">
        <v>38</v>
      </c>
      <c r="K56" s="95"/>
      <c r="L56" s="107">
        <f>SUM(H35+K35+N35+Q35)</f>
        <v>0</v>
      </c>
      <c r="M56" s="108"/>
      <c r="N56" s="46"/>
      <c r="O56" s="93" t="s">
        <v>39</v>
      </c>
      <c r="P56" s="94"/>
      <c r="Q56" s="94"/>
      <c r="R56" s="94"/>
      <c r="S56" s="95"/>
      <c r="T56" s="56" t="s">
        <v>37</v>
      </c>
      <c r="U56" s="35">
        <f>SUM(H48+K48+N48+Q48)</f>
        <v>0</v>
      </c>
      <c r="V56" s="36" t="s">
        <v>38</v>
      </c>
      <c r="W56" s="35">
        <f>SUM(H54+K54+N54+Q54)</f>
        <v>0</v>
      </c>
      <c r="X56" s="64" t="e">
        <f>(X55/X35)</f>
        <v>#DIV/0!</v>
      </c>
      <c r="Y56" s="5"/>
      <c r="Z56" s="6"/>
    </row>
    <row r="57" spans="2:26" x14ac:dyDescent="0.35">
      <c r="B57" s="4"/>
      <c r="C57" s="5"/>
      <c r="D57" s="82" t="s">
        <v>40</v>
      </c>
      <c r="E57" s="83"/>
      <c r="F57" s="84"/>
      <c r="G57" s="36" t="s">
        <v>37</v>
      </c>
      <c r="H57" s="85">
        <f>SUM(I27+L27+O27+R27)</f>
        <v>0</v>
      </c>
      <c r="I57" s="86"/>
      <c r="J57" s="87" t="s">
        <v>38</v>
      </c>
      <c r="K57" s="88"/>
      <c r="L57" s="85">
        <f>SUM(I35+L35+O35+R35)</f>
        <v>0</v>
      </c>
      <c r="M57" s="86"/>
      <c r="N57" s="47"/>
      <c r="O57" s="89" t="s">
        <v>41</v>
      </c>
      <c r="P57" s="90"/>
      <c r="Q57" s="90"/>
      <c r="R57" s="90"/>
      <c r="S57" s="91"/>
      <c r="T57" s="62" t="s">
        <v>37</v>
      </c>
      <c r="U57" s="35">
        <f>SUM(J48+M48+P48+S48)</f>
        <v>0</v>
      </c>
      <c r="V57" s="36" t="s">
        <v>38</v>
      </c>
      <c r="W57" s="35">
        <f>SUM(I54+L54+O54+R54)</f>
        <v>0</v>
      </c>
      <c r="X57" s="5"/>
      <c r="Y57" s="5"/>
      <c r="Z57" s="6"/>
    </row>
    <row r="58" spans="2:26" x14ac:dyDescent="0.35">
      <c r="B58" s="4"/>
      <c r="C58" s="5"/>
      <c r="D58" s="87" t="s">
        <v>42</v>
      </c>
      <c r="E58" s="92"/>
      <c r="F58" s="88"/>
      <c r="G58" s="36" t="s">
        <v>37</v>
      </c>
      <c r="H58" s="85">
        <f>SUM(J27+M27+P27+S27)</f>
        <v>0</v>
      </c>
      <c r="I58" s="86"/>
      <c r="J58" s="87" t="s">
        <v>38</v>
      </c>
      <c r="K58" s="88"/>
      <c r="L58" s="85">
        <f>SUM(J35+M35+P35+S35)</f>
        <v>0</v>
      </c>
      <c r="M58" s="86"/>
      <c r="N58" s="47"/>
      <c r="O58" s="93" t="s">
        <v>43</v>
      </c>
      <c r="P58" s="94"/>
      <c r="Q58" s="94"/>
      <c r="R58" s="94"/>
      <c r="S58" s="95"/>
      <c r="T58" s="62" t="s">
        <v>37</v>
      </c>
      <c r="U58" s="35">
        <f>SUM(J48+M48+P48+S48)</f>
        <v>0</v>
      </c>
      <c r="V58" s="36" t="s">
        <v>38</v>
      </c>
      <c r="W58" s="35">
        <f>SUM(J54+M54+P54+S54)</f>
        <v>0</v>
      </c>
      <c r="X58" s="5"/>
      <c r="Y58" s="5"/>
      <c r="Z58" s="6"/>
    </row>
    <row r="59" spans="2:26" x14ac:dyDescent="0.35">
      <c r="B59" s="4"/>
      <c r="C59" s="5"/>
      <c r="D59" s="96" t="s">
        <v>44</v>
      </c>
      <c r="E59" s="97"/>
      <c r="F59" s="98"/>
      <c r="G59" s="37" t="s">
        <v>37</v>
      </c>
      <c r="H59" s="99">
        <f>SUM(H56:I58)</f>
        <v>0</v>
      </c>
      <c r="I59" s="100"/>
      <c r="J59" s="101" t="s">
        <v>38</v>
      </c>
      <c r="K59" s="102"/>
      <c r="L59" s="99">
        <f>SUM(L56:M58)</f>
        <v>0</v>
      </c>
      <c r="M59" s="100"/>
      <c r="N59" s="47"/>
      <c r="O59" s="96" t="s">
        <v>44</v>
      </c>
      <c r="P59" s="97"/>
      <c r="Q59" s="97"/>
      <c r="R59" s="97"/>
      <c r="S59" s="98"/>
      <c r="T59" s="37" t="s">
        <v>37</v>
      </c>
      <c r="U59" s="38">
        <f>SUM(U56:U58)</f>
        <v>0</v>
      </c>
      <c r="V59" s="39" t="s">
        <v>38</v>
      </c>
      <c r="W59" s="38">
        <f>SUM(W56:W58)</f>
        <v>0</v>
      </c>
      <c r="X59" s="5"/>
      <c r="Y59" s="5"/>
      <c r="Z59" s="6"/>
    </row>
    <row r="60" spans="2:26" x14ac:dyDescent="0.35">
      <c r="B60" s="4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1"/>
    </row>
  </sheetData>
  <mergeCells count="65"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R7:S7"/>
    <mergeCell ref="C8:C26"/>
    <mergeCell ref="D37:Y37"/>
    <mergeCell ref="D38:G40"/>
    <mergeCell ref="H38:S38"/>
    <mergeCell ref="T38:T41"/>
    <mergeCell ref="U38:U41"/>
    <mergeCell ref="V38:V41"/>
    <mergeCell ref="W38:W41"/>
    <mergeCell ref="X38:X41"/>
    <mergeCell ref="Y38:Y41"/>
    <mergeCell ref="H39:J39"/>
    <mergeCell ref="K39:M39"/>
    <mergeCell ref="N39:P39"/>
    <mergeCell ref="H40:H41"/>
    <mergeCell ref="I40:J40"/>
    <mergeCell ref="K40:K41"/>
    <mergeCell ref="L40:M40"/>
    <mergeCell ref="N40:N41"/>
    <mergeCell ref="O40:P40"/>
    <mergeCell ref="D56:F56"/>
    <mergeCell ref="H56:I56"/>
    <mergeCell ref="J56:K56"/>
    <mergeCell ref="L56:M56"/>
    <mergeCell ref="O56:S56"/>
    <mergeCell ref="Q40:Q41"/>
    <mergeCell ref="R40:S40"/>
    <mergeCell ref="H55:I55"/>
    <mergeCell ref="L55:M55"/>
    <mergeCell ref="P55:Q55"/>
    <mergeCell ref="C60:Z60"/>
    <mergeCell ref="D57:F57"/>
    <mergeCell ref="H57:I57"/>
    <mergeCell ref="J57:K57"/>
    <mergeCell ref="L57:M57"/>
    <mergeCell ref="O57:S57"/>
    <mergeCell ref="D58:F58"/>
    <mergeCell ref="H58:I58"/>
    <mergeCell ref="J58:K58"/>
    <mergeCell ref="L58:M58"/>
    <mergeCell ref="O58:S58"/>
    <mergeCell ref="D59:F59"/>
    <mergeCell ref="H59:I59"/>
    <mergeCell ref="J59:K59"/>
    <mergeCell ref="L59:M59"/>
    <mergeCell ref="O59:S59"/>
  </mergeCells>
  <conditionalFormatting sqref="G35:H36 J35:J36">
    <cfRule type="containsText" priority="534" operator="containsText" text="x">
      <formula>NOT(ISERROR(SEARCH("x",G35)))</formula>
    </cfRule>
  </conditionalFormatting>
  <conditionalFormatting sqref="G55:H55 J55 G54">
    <cfRule type="containsText" priority="533" operator="containsText" text="x">
      <formula>NOT(ISERROR(SEARCH("x",G54)))</formula>
    </cfRule>
  </conditionalFormatting>
  <conditionalFormatting sqref="X55:X56">
    <cfRule type="cellIs" dxfId="3257" priority="527" operator="greaterThan">
      <formula>25000</formula>
    </cfRule>
    <cfRule type="cellIs" dxfId="3256" priority="528" operator="equal">
      <formula>10000</formula>
    </cfRule>
    <cfRule type="cellIs" dxfId="3255" priority="529" operator="lessThan">
      <formula>10000</formula>
    </cfRule>
    <cfRule type="cellIs" dxfId="3254" priority="530" operator="greaterThan">
      <formula>10000</formula>
    </cfRule>
    <cfRule type="cellIs" dxfId="3253" priority="531" operator="lessThan">
      <formula>25000</formula>
    </cfRule>
    <cfRule type="cellIs" dxfId="3252" priority="532" operator="greaterThan">
      <formula>25000</formula>
    </cfRule>
  </conditionalFormatting>
  <conditionalFormatting sqref="G27:H27 J27">
    <cfRule type="containsText" priority="526" operator="containsText" text="x">
      <formula>NOT(ISERROR(SEARCH("x",G27)))</formula>
    </cfRule>
  </conditionalFormatting>
  <conditionalFormatting sqref="G48:H48 J48">
    <cfRule type="containsText" priority="525" operator="containsText" text="x">
      <formula>NOT(ISERROR(SEARCH("x",G48)))</formula>
    </cfRule>
  </conditionalFormatting>
  <conditionalFormatting sqref="X48:Y48">
    <cfRule type="cellIs" dxfId="3251" priority="523" operator="equal">
      <formula>10000</formula>
    </cfRule>
    <cfRule type="cellIs" dxfId="3250" priority="524" operator="greaterThan">
      <formula>10000</formula>
    </cfRule>
  </conditionalFormatting>
  <conditionalFormatting sqref="X35">
    <cfRule type="cellIs" dxfId="3249" priority="517" operator="equal">
      <formula>10000</formula>
    </cfRule>
    <cfRule type="cellIs" dxfId="3248" priority="518" operator="lessThan">
      <formula>10000</formula>
    </cfRule>
    <cfRule type="cellIs" dxfId="3247" priority="519" operator="greaterThan">
      <formula>10000</formula>
    </cfRule>
    <cfRule type="cellIs" dxfId="3246" priority="520" operator="lessThan">
      <formula>25000</formula>
    </cfRule>
    <cfRule type="cellIs" dxfId="3245" priority="521" operator="greaterThan">
      <formula>25000</formula>
    </cfRule>
    <cfRule type="cellIs" dxfId="3244" priority="522" operator="greaterThan">
      <formula>25000</formula>
    </cfRule>
  </conditionalFormatting>
  <conditionalFormatting sqref="Y42:Y47">
    <cfRule type="containsText" dxfId="3243" priority="515" operator="containsText" text="non">
      <formula>NOT(ISERROR(SEARCH("non",Y42)))</formula>
    </cfRule>
    <cfRule type="containsText" dxfId="3242" priority="516" operator="containsText" text="oui">
      <formula>NOT(ISERROR(SEARCH("oui",Y42)))</formula>
    </cfRule>
  </conditionalFormatting>
  <conditionalFormatting sqref="Y49:Y53">
    <cfRule type="containsText" dxfId="3241" priority="513" operator="containsText" text="non">
      <formula>NOT(ISERROR(SEARCH("non",Y49)))</formula>
    </cfRule>
    <cfRule type="containsText" dxfId="3240" priority="514" operator="containsText" text="oui">
      <formula>NOT(ISERROR(SEARCH("oui",Y49)))</formula>
    </cfRule>
  </conditionalFormatting>
  <conditionalFormatting sqref="N54:P54">
    <cfRule type="cellIs" dxfId="3239" priority="512" operator="equal">
      <formula>1</formula>
    </cfRule>
  </conditionalFormatting>
  <conditionalFormatting sqref="N54:P54">
    <cfRule type="cellIs" dxfId="3238" priority="511" operator="equal">
      <formula>1</formula>
    </cfRule>
  </conditionalFormatting>
  <conditionalFormatting sqref="H54:J54">
    <cfRule type="cellIs" dxfId="3237" priority="510" operator="equal">
      <formula>1</formula>
    </cfRule>
  </conditionalFormatting>
  <conditionalFormatting sqref="H54:J54">
    <cfRule type="cellIs" dxfId="3236" priority="509" operator="equal">
      <formula>1</formula>
    </cfRule>
  </conditionalFormatting>
  <conditionalFormatting sqref="X42:X48 Y48">
    <cfRule type="containsBlanks" dxfId="3235" priority="507">
      <formula>LEN(TRIM(X42))=0</formula>
    </cfRule>
    <cfRule type="containsText" dxfId="3234" priority="508" operator="containsText" text="En cours">
      <formula>NOT(ISERROR(SEARCH("En cours",X42)))</formula>
    </cfRule>
  </conditionalFormatting>
  <conditionalFormatting sqref="X54">
    <cfRule type="containsBlanks" dxfId="3233" priority="505">
      <formula>LEN(TRIM(X54))=0</formula>
    </cfRule>
    <cfRule type="containsText" dxfId="3232" priority="506" operator="containsText" text="En cours">
      <formula>NOT(ISERROR(SEARCH("En cours",X54)))</formula>
    </cfRule>
  </conditionalFormatting>
  <conditionalFormatting sqref="W28:W34">
    <cfRule type="containsText" dxfId="3231" priority="476" operator="containsText" text="Reporté">
      <formula>NOT(ISERROR(SEARCH("Reporté",W28)))</formula>
    </cfRule>
    <cfRule type="containsText" dxfId="3230" priority="477" operator="containsText" text="Abandon">
      <formula>NOT(ISERROR(SEARCH("Abandon",W28)))</formula>
    </cfRule>
    <cfRule type="containsBlanks" dxfId="3229" priority="503">
      <formula>LEN(TRIM(W28))=0</formula>
    </cfRule>
    <cfRule type="containsText" dxfId="3228" priority="504" operator="containsText" text="En cours">
      <formula>NOT(ISERROR(SEARCH("En cours",W28)))</formula>
    </cfRule>
  </conditionalFormatting>
  <conditionalFormatting sqref="X28:X34">
    <cfRule type="cellIs" dxfId="3227" priority="500" operator="between">
      <formula>1</formula>
      <formula>10000000000</formula>
    </cfRule>
    <cfRule type="containsBlanks" dxfId="3226" priority="501">
      <formula>LEN(TRIM(X28))=0</formula>
    </cfRule>
    <cfRule type="cellIs" dxfId="3225" priority="502" operator="between">
      <formula>0</formula>
      <formula>0</formula>
    </cfRule>
  </conditionalFormatting>
  <conditionalFormatting sqref="Q9:S26">
    <cfRule type="cellIs" dxfId="3224" priority="488" operator="equal">
      <formula>1</formula>
    </cfRule>
  </conditionalFormatting>
  <conditionalFormatting sqref="N9:P26">
    <cfRule type="cellIs" dxfId="3223" priority="487" operator="equal">
      <formula>1</formula>
    </cfRule>
  </conditionalFormatting>
  <conditionalFormatting sqref="N17:P20">
    <cfRule type="cellIs" dxfId="3222" priority="481" operator="equal">
      <formula>1</formula>
    </cfRule>
  </conditionalFormatting>
  <conditionalFormatting sqref="N17:P20">
    <cfRule type="cellIs" dxfId="3221" priority="480" operator="equal">
      <formula>1</formula>
    </cfRule>
  </conditionalFormatting>
  <conditionalFormatting sqref="Q17:Q20">
    <cfRule type="cellIs" dxfId="3220" priority="479" operator="equal">
      <formula>1</formula>
    </cfRule>
  </conditionalFormatting>
  <conditionalFormatting sqref="I21:M26">
    <cfRule type="cellIs" dxfId="3219" priority="499" operator="equal">
      <formula>1</formula>
    </cfRule>
  </conditionalFormatting>
  <conditionalFormatting sqref="Q21:Q26">
    <cfRule type="cellIs" dxfId="3218" priority="498" operator="equal">
      <formula>1</formula>
    </cfRule>
  </conditionalFormatting>
  <conditionalFormatting sqref="N21:P26">
    <cfRule type="cellIs" dxfId="3217" priority="497" operator="equal">
      <formula>1</formula>
    </cfRule>
  </conditionalFormatting>
  <conditionalFormatting sqref="I21:Q26">
    <cfRule type="cellIs" dxfId="3216" priority="496" operator="equal">
      <formula>1</formula>
    </cfRule>
  </conditionalFormatting>
  <conditionalFormatting sqref="H9:M26">
    <cfRule type="cellIs" dxfId="3215" priority="495" operator="equal">
      <formula>1</formula>
    </cfRule>
  </conditionalFormatting>
  <conditionalFormatting sqref="W9:W26">
    <cfRule type="containsBlanks" dxfId="3214" priority="493">
      <formula>LEN(TRIM(W9))=0</formula>
    </cfRule>
    <cfRule type="containsText" dxfId="3213" priority="494" operator="containsText" text="En cours">
      <formula>NOT(ISERROR(SEARCH("En cours",W9)))</formula>
    </cfRule>
  </conditionalFormatting>
  <conditionalFormatting sqref="X9:X26">
    <cfRule type="cellIs" dxfId="3212" priority="490" operator="between">
      <formula>1</formula>
      <formula>10000000000</formula>
    </cfRule>
    <cfRule type="containsBlanks" dxfId="3211" priority="491">
      <formula>LEN(TRIM(X9))=0</formula>
    </cfRule>
    <cfRule type="cellIs" dxfId="3210" priority="492" operator="between">
      <formula>0</formula>
      <formula>0</formula>
    </cfRule>
  </conditionalFormatting>
  <conditionalFormatting sqref="G9:G16">
    <cfRule type="cellIs" dxfId="3209" priority="489" operator="lessThan">
      <formula>1</formula>
    </cfRule>
  </conditionalFormatting>
  <conditionalFormatting sqref="H9:S26">
    <cfRule type="cellIs" dxfId="3208" priority="486" operator="equal">
      <formula>1</formula>
    </cfRule>
  </conditionalFormatting>
  <conditionalFormatting sqref="K17:M20">
    <cfRule type="cellIs" dxfId="3207" priority="485" operator="equal">
      <formula>1</formula>
    </cfRule>
  </conditionalFormatting>
  <conditionalFormatting sqref="K17:M20">
    <cfRule type="cellIs" dxfId="3206" priority="484" operator="equal">
      <formula>1</formula>
    </cfRule>
  </conditionalFormatting>
  <conditionalFormatting sqref="I17:J20">
    <cfRule type="cellIs" dxfId="3205" priority="483" operator="equal">
      <formula>1</formula>
    </cfRule>
  </conditionalFormatting>
  <conditionalFormatting sqref="I17:J20">
    <cfRule type="cellIs" dxfId="3204" priority="482" operator="equal">
      <formula>1</formula>
    </cfRule>
  </conditionalFormatting>
  <conditionalFormatting sqref="Q17:Q20">
    <cfRule type="cellIs" dxfId="3203" priority="478" operator="equal">
      <formula>1</formula>
    </cfRule>
  </conditionalFormatting>
  <conditionalFormatting sqref="W42:W47">
    <cfRule type="containsBlanks" dxfId="3202" priority="474">
      <formula>LEN(TRIM(W42))=0</formula>
    </cfRule>
    <cfRule type="containsText" dxfId="3201" priority="475" operator="containsText" text="En cours">
      <formula>NOT(ISERROR(SEARCH("En cours",W42)))</formula>
    </cfRule>
  </conditionalFormatting>
  <conditionalFormatting sqref="W49:W53">
    <cfRule type="containsText" dxfId="3200" priority="470" operator="containsText" text="Reporté">
      <formula>NOT(ISERROR(SEARCH("Reporté",W49)))</formula>
    </cfRule>
    <cfRule type="containsText" dxfId="3199" priority="471" operator="containsText" text="Abandon">
      <formula>NOT(ISERROR(SEARCH("Abandon",W49)))</formula>
    </cfRule>
    <cfRule type="containsBlanks" dxfId="3198" priority="472">
      <formula>LEN(TRIM(W49))=0</formula>
    </cfRule>
    <cfRule type="containsText" dxfId="3197" priority="473" operator="containsText" text="En cours">
      <formula>NOT(ISERROR(SEARCH("En cours",W49)))</formula>
    </cfRule>
  </conditionalFormatting>
  <conditionalFormatting sqref="X49:X53">
    <cfRule type="cellIs" dxfId="3196" priority="467" operator="between">
      <formula>1</formula>
      <formula>10000000000</formula>
    </cfRule>
    <cfRule type="containsBlanks" dxfId="3195" priority="468">
      <formula>LEN(TRIM(X49))=0</formula>
    </cfRule>
    <cfRule type="cellIs" dxfId="3194" priority="469" operator="between">
      <formula>0</formula>
      <formula>0</formula>
    </cfRule>
  </conditionalFormatting>
  <conditionalFormatting sqref="H9:S26">
    <cfRule type="containsText" dxfId="3193" priority="466" operator="containsText" text="3">
      <formula>NOT(ISERROR(SEARCH("3",H9)))</formula>
    </cfRule>
  </conditionalFormatting>
  <conditionalFormatting sqref="Q28:S34">
    <cfRule type="cellIs" dxfId="3192" priority="460" operator="equal">
      <formula>1</formula>
    </cfRule>
  </conditionalFormatting>
  <conditionalFormatting sqref="N28:P28">
    <cfRule type="cellIs" dxfId="3191" priority="454" operator="equal">
      <formula>1</formula>
    </cfRule>
  </conditionalFormatting>
  <conditionalFormatting sqref="N28:P28">
    <cfRule type="cellIs" dxfId="3190" priority="453" operator="equal">
      <formula>1</formula>
    </cfRule>
  </conditionalFormatting>
  <conditionalFormatting sqref="Q28">
    <cfRule type="cellIs" dxfId="3189" priority="452" operator="equal">
      <formula>1</formula>
    </cfRule>
  </conditionalFormatting>
  <conditionalFormatting sqref="I29:M34">
    <cfRule type="cellIs" dxfId="3188" priority="465" operator="equal">
      <formula>1</formula>
    </cfRule>
  </conditionalFormatting>
  <conditionalFormatting sqref="Q29:Q34">
    <cfRule type="cellIs" dxfId="3187" priority="464" operator="equal">
      <formula>1</formula>
    </cfRule>
  </conditionalFormatting>
  <conditionalFormatting sqref="N29:P34">
    <cfRule type="cellIs" dxfId="3186" priority="463" operator="equal">
      <formula>1</formula>
    </cfRule>
  </conditionalFormatting>
  <conditionalFormatting sqref="I29:Q34">
    <cfRule type="cellIs" dxfId="3185" priority="462" operator="equal">
      <formula>1</formula>
    </cfRule>
  </conditionalFormatting>
  <conditionalFormatting sqref="L28:M34 H28:J34">
    <cfRule type="cellIs" dxfId="3184" priority="461" operator="equal">
      <formula>1</formula>
    </cfRule>
  </conditionalFormatting>
  <conditionalFormatting sqref="L28:M34 Q28:S34 H28:J34">
    <cfRule type="cellIs" dxfId="3183" priority="459" operator="equal">
      <formula>1</formula>
    </cfRule>
  </conditionalFormatting>
  <conditionalFormatting sqref="K28:M28">
    <cfRule type="cellIs" dxfId="3182" priority="458" operator="equal">
      <formula>1</formula>
    </cfRule>
  </conditionalFormatting>
  <conditionalFormatting sqref="K28:M28">
    <cfRule type="cellIs" dxfId="3181" priority="457" operator="equal">
      <formula>1</formula>
    </cfRule>
  </conditionalFormatting>
  <conditionalFormatting sqref="I28:J28">
    <cfRule type="cellIs" dxfId="3180" priority="456" operator="equal">
      <formula>1</formula>
    </cfRule>
  </conditionalFormatting>
  <conditionalFormatting sqref="I28:J28">
    <cfRule type="cellIs" dxfId="3179" priority="455" operator="equal">
      <formula>1</formula>
    </cfRule>
  </conditionalFormatting>
  <conditionalFormatting sqref="Q28">
    <cfRule type="cellIs" dxfId="3178" priority="451" operator="equal">
      <formula>1</formula>
    </cfRule>
  </conditionalFormatting>
  <conditionalFormatting sqref="H28:S34">
    <cfRule type="containsText" dxfId="3177" priority="450" operator="containsText" text="3">
      <formula>NOT(ISERROR(SEARCH("3",H28)))</formula>
    </cfRule>
  </conditionalFormatting>
  <conditionalFormatting sqref="Q42:S47">
    <cfRule type="cellIs" dxfId="3176" priority="444" operator="equal">
      <formula>1</formula>
    </cfRule>
  </conditionalFormatting>
  <conditionalFormatting sqref="N42:P42">
    <cfRule type="cellIs" dxfId="3175" priority="438" operator="equal">
      <formula>1</formula>
    </cfRule>
  </conditionalFormatting>
  <conditionalFormatting sqref="N42:P42">
    <cfRule type="cellIs" dxfId="3174" priority="437" operator="equal">
      <formula>1</formula>
    </cfRule>
  </conditionalFormatting>
  <conditionalFormatting sqref="Q42">
    <cfRule type="cellIs" dxfId="3173" priority="436" operator="equal">
      <formula>1</formula>
    </cfRule>
  </conditionalFormatting>
  <conditionalFormatting sqref="I43:M47">
    <cfRule type="cellIs" dxfId="3172" priority="449" operator="equal">
      <formula>1</formula>
    </cfRule>
  </conditionalFormatting>
  <conditionalFormatting sqref="Q43:Q47">
    <cfRule type="cellIs" dxfId="3171" priority="448" operator="equal">
      <formula>1</formula>
    </cfRule>
  </conditionalFormatting>
  <conditionalFormatting sqref="N43:P47">
    <cfRule type="cellIs" dxfId="3170" priority="447" operator="equal">
      <formula>1</formula>
    </cfRule>
  </conditionalFormatting>
  <conditionalFormatting sqref="I43:Q47">
    <cfRule type="cellIs" dxfId="3169" priority="446" operator="equal">
      <formula>1</formula>
    </cfRule>
  </conditionalFormatting>
  <conditionalFormatting sqref="H42:J47 L42:M47">
    <cfRule type="cellIs" dxfId="3168" priority="445" operator="equal">
      <formula>1</formula>
    </cfRule>
  </conditionalFormatting>
  <conditionalFormatting sqref="H42:J47 L42:M47 Q42:S47">
    <cfRule type="cellIs" dxfId="3167" priority="443" operator="equal">
      <formula>1</formula>
    </cfRule>
  </conditionalFormatting>
  <conditionalFormatting sqref="K42:M42">
    <cfRule type="cellIs" dxfId="3166" priority="442" operator="equal">
      <formula>1</formula>
    </cfRule>
  </conditionalFormatting>
  <conditionalFormatting sqref="K42:M42">
    <cfRule type="cellIs" dxfId="3165" priority="441" operator="equal">
      <formula>1</formula>
    </cfRule>
  </conditionalFormatting>
  <conditionalFormatting sqref="I42:J42">
    <cfRule type="cellIs" dxfId="3164" priority="440" operator="equal">
      <formula>1</formula>
    </cfRule>
  </conditionalFormatting>
  <conditionalFormatting sqref="I42:J42">
    <cfRule type="cellIs" dxfId="3163" priority="439" operator="equal">
      <formula>1</formula>
    </cfRule>
  </conditionalFormatting>
  <conditionalFormatting sqref="Q42">
    <cfRule type="cellIs" dxfId="3162" priority="435" operator="equal">
      <formula>1</formula>
    </cfRule>
  </conditionalFormatting>
  <conditionalFormatting sqref="H42:S47">
    <cfRule type="containsText" dxfId="3161" priority="434" operator="containsText" text="3">
      <formula>NOT(ISERROR(SEARCH("3",H42)))</formula>
    </cfRule>
  </conditionalFormatting>
  <conditionalFormatting sqref="Q49:S53">
    <cfRule type="cellIs" dxfId="3160" priority="428" operator="equal">
      <formula>1</formula>
    </cfRule>
  </conditionalFormatting>
  <conditionalFormatting sqref="I49:M53">
    <cfRule type="cellIs" dxfId="3159" priority="433" operator="equal">
      <formula>1</formula>
    </cfRule>
  </conditionalFormatting>
  <conditionalFormatting sqref="Q49:Q53">
    <cfRule type="cellIs" dxfId="3158" priority="432" operator="equal">
      <formula>1</formula>
    </cfRule>
  </conditionalFormatting>
  <conditionalFormatting sqref="N49:P53">
    <cfRule type="cellIs" dxfId="3157" priority="431" operator="equal">
      <formula>1</formula>
    </cfRule>
  </conditionalFormatting>
  <conditionalFormatting sqref="I49:Q53">
    <cfRule type="cellIs" dxfId="3156" priority="430" operator="equal">
      <formula>1</formula>
    </cfRule>
  </conditionalFormatting>
  <conditionalFormatting sqref="H49:J53 L49:M53">
    <cfRule type="cellIs" dxfId="3155" priority="429" operator="equal">
      <formula>1</formula>
    </cfRule>
  </conditionalFormatting>
  <conditionalFormatting sqref="H49:J53 L49:M53 Q49:S53">
    <cfRule type="cellIs" dxfId="3154" priority="427" operator="equal">
      <formula>1</formula>
    </cfRule>
  </conditionalFormatting>
  <conditionalFormatting sqref="H49:S53">
    <cfRule type="containsText" dxfId="3153" priority="426" operator="containsText" text="3">
      <formula>NOT(ISERROR(SEARCH("3",H49)))</formula>
    </cfRule>
  </conditionalFormatting>
  <conditionalFormatting sqref="Y55 D9:Y54">
    <cfRule type="containsText" dxfId="3152" priority="424" operator="containsText" text="2 match">
      <formula>NOT(ISERROR(SEARCH("2 match",D9)))</formula>
    </cfRule>
    <cfRule type="containsText" dxfId="3151" priority="425" operator="containsText" text="1 facultative">
      <formula>NOT(ISERROR(SEARCH("1 facultative",D9)))</formula>
    </cfRule>
  </conditionalFormatting>
  <conditionalFormatting sqref="Q28:S34">
    <cfRule type="cellIs" dxfId="3150" priority="421" operator="equal">
      <formula>1</formula>
    </cfRule>
  </conditionalFormatting>
  <conditionalFormatting sqref="Q28">
    <cfRule type="cellIs" dxfId="3149" priority="419" operator="equal">
      <formula>1</formula>
    </cfRule>
  </conditionalFormatting>
  <conditionalFormatting sqref="Q29:Q34">
    <cfRule type="cellIs" dxfId="3148" priority="423" operator="equal">
      <formula>1</formula>
    </cfRule>
  </conditionalFormatting>
  <conditionalFormatting sqref="Q29:Q34">
    <cfRule type="cellIs" dxfId="3147" priority="422" operator="equal">
      <formula>1</formula>
    </cfRule>
  </conditionalFormatting>
  <conditionalFormatting sqref="Q28:S34">
    <cfRule type="cellIs" dxfId="3146" priority="420" operator="equal">
      <formula>1</formula>
    </cfRule>
  </conditionalFormatting>
  <conditionalFormatting sqref="Q28">
    <cfRule type="cellIs" dxfId="3145" priority="418" operator="equal">
      <formula>1</formula>
    </cfRule>
  </conditionalFormatting>
  <conditionalFormatting sqref="Q28:S34">
    <cfRule type="containsText" dxfId="3144" priority="417" operator="containsText" text="3">
      <formula>NOT(ISERROR(SEARCH("3",Q28)))</formula>
    </cfRule>
  </conditionalFormatting>
  <conditionalFormatting sqref="K29:M34">
    <cfRule type="cellIs" dxfId="3143" priority="416" operator="equal">
      <formula>1</formula>
    </cfRule>
  </conditionalFormatting>
  <conditionalFormatting sqref="K29:M34">
    <cfRule type="cellIs" dxfId="3142" priority="415" operator="equal">
      <formula>1</formula>
    </cfRule>
  </conditionalFormatting>
  <conditionalFormatting sqref="K28:M34">
    <cfRule type="cellIs" dxfId="3141" priority="414" operator="equal">
      <formula>1</formula>
    </cfRule>
  </conditionalFormatting>
  <conditionalFormatting sqref="K28:M34">
    <cfRule type="cellIs" dxfId="3140" priority="413" operator="equal">
      <formula>1</formula>
    </cfRule>
  </conditionalFormatting>
  <conditionalFormatting sqref="K28:M28">
    <cfRule type="cellIs" dxfId="3139" priority="412" operator="equal">
      <formula>1</formula>
    </cfRule>
  </conditionalFormatting>
  <conditionalFormatting sqref="K28:M28">
    <cfRule type="cellIs" dxfId="3138" priority="411" operator="equal">
      <formula>1</formula>
    </cfRule>
  </conditionalFormatting>
  <conditionalFormatting sqref="K28:M34">
    <cfRule type="containsText" dxfId="3137" priority="410" operator="containsText" text="3">
      <formula>NOT(ISERROR(SEARCH("3",K28)))</formula>
    </cfRule>
  </conditionalFormatting>
  <conditionalFormatting sqref="I29:J34">
    <cfRule type="cellIs" dxfId="3136" priority="409" operator="equal">
      <formula>1</formula>
    </cfRule>
  </conditionalFormatting>
  <conditionalFormatting sqref="I29:J34">
    <cfRule type="cellIs" dxfId="3135" priority="408" operator="equal">
      <formula>1</formula>
    </cfRule>
  </conditionalFormatting>
  <conditionalFormatting sqref="H28:J34">
    <cfRule type="cellIs" dxfId="3134" priority="407" operator="equal">
      <formula>1</formula>
    </cfRule>
  </conditionalFormatting>
  <conditionalFormatting sqref="H28:J34">
    <cfRule type="cellIs" dxfId="3133" priority="406" operator="equal">
      <formula>1</formula>
    </cfRule>
  </conditionalFormatting>
  <conditionalFormatting sqref="I28:J28">
    <cfRule type="cellIs" dxfId="3132" priority="405" operator="equal">
      <formula>1</formula>
    </cfRule>
  </conditionalFormatting>
  <conditionalFormatting sqref="I28:J28">
    <cfRule type="cellIs" dxfId="3131" priority="404" operator="equal">
      <formula>1</formula>
    </cfRule>
  </conditionalFormatting>
  <conditionalFormatting sqref="H28:J34">
    <cfRule type="containsText" dxfId="3130" priority="403" operator="containsText" text="3">
      <formula>NOT(ISERROR(SEARCH("3",H28)))</formula>
    </cfRule>
  </conditionalFormatting>
  <conditionalFormatting sqref="K42:M47">
    <cfRule type="cellIs" dxfId="3129" priority="402" operator="equal">
      <formula>1</formula>
    </cfRule>
  </conditionalFormatting>
  <conditionalFormatting sqref="K42:M47">
    <cfRule type="cellIs" dxfId="3128" priority="401" operator="equal">
      <formula>1</formula>
    </cfRule>
  </conditionalFormatting>
  <conditionalFormatting sqref="L42:M47">
    <cfRule type="cellIs" dxfId="3127" priority="400" operator="equal">
      <formula>1</formula>
    </cfRule>
  </conditionalFormatting>
  <conditionalFormatting sqref="L42:M47">
    <cfRule type="cellIs" dxfId="3126" priority="399" operator="equal">
      <formula>1</formula>
    </cfRule>
  </conditionalFormatting>
  <conditionalFormatting sqref="K42:M47">
    <cfRule type="containsText" dxfId="3125" priority="398" operator="containsText" text="3">
      <formula>NOT(ISERROR(SEARCH("3",K42)))</formula>
    </cfRule>
  </conditionalFormatting>
  <conditionalFormatting sqref="K42:M47">
    <cfRule type="cellIs" dxfId="3124" priority="397" operator="equal">
      <formula>1</formula>
    </cfRule>
  </conditionalFormatting>
  <conditionalFormatting sqref="K42:M47">
    <cfRule type="cellIs" dxfId="3123" priority="396" operator="equal">
      <formula>1</formula>
    </cfRule>
  </conditionalFormatting>
  <conditionalFormatting sqref="K42:M47">
    <cfRule type="cellIs" dxfId="3122" priority="395" operator="equal">
      <formula>1</formula>
    </cfRule>
  </conditionalFormatting>
  <conditionalFormatting sqref="K42:M47">
    <cfRule type="cellIs" dxfId="3121" priority="394" operator="equal">
      <formula>1</formula>
    </cfRule>
  </conditionalFormatting>
  <conditionalFormatting sqref="K42:M47">
    <cfRule type="containsText" dxfId="3120" priority="393" operator="containsText" text="3">
      <formula>NOT(ISERROR(SEARCH("3",K42)))</formula>
    </cfRule>
  </conditionalFormatting>
  <conditionalFormatting sqref="Q42:S47">
    <cfRule type="cellIs" dxfId="3119" priority="390" operator="equal">
      <formula>1</formula>
    </cfRule>
  </conditionalFormatting>
  <conditionalFormatting sqref="Q42:Q47">
    <cfRule type="cellIs" dxfId="3118" priority="392" operator="equal">
      <formula>1</formula>
    </cfRule>
  </conditionalFormatting>
  <conditionalFormatting sqref="Q42:Q47">
    <cfRule type="cellIs" dxfId="3117" priority="391" operator="equal">
      <formula>1</formula>
    </cfRule>
  </conditionalFormatting>
  <conditionalFormatting sqref="Q42:S47">
    <cfRule type="cellIs" dxfId="3116" priority="389" operator="equal">
      <formula>1</formula>
    </cfRule>
  </conditionalFormatting>
  <conditionalFormatting sqref="Q42:S47">
    <cfRule type="containsText" dxfId="3115" priority="388" operator="containsText" text="3">
      <formula>NOT(ISERROR(SEARCH("3",Q42)))</formula>
    </cfRule>
  </conditionalFormatting>
  <conditionalFormatting sqref="Q42:S47">
    <cfRule type="cellIs" dxfId="3114" priority="385" operator="equal">
      <formula>1</formula>
    </cfRule>
  </conditionalFormatting>
  <conditionalFormatting sqref="Q42:Q47">
    <cfRule type="cellIs" dxfId="3113" priority="387" operator="equal">
      <formula>1</formula>
    </cfRule>
  </conditionalFormatting>
  <conditionalFormatting sqref="Q42:Q47">
    <cfRule type="cellIs" dxfId="3112" priority="386" operator="equal">
      <formula>1</formula>
    </cfRule>
  </conditionalFormatting>
  <conditionalFormatting sqref="Q42:S47">
    <cfRule type="cellIs" dxfId="3111" priority="384" operator="equal">
      <formula>1</formula>
    </cfRule>
  </conditionalFormatting>
  <conditionalFormatting sqref="Q42:S47">
    <cfRule type="containsText" dxfId="3110" priority="383" operator="containsText" text="3">
      <formula>NOT(ISERROR(SEARCH("3",Q42)))</formula>
    </cfRule>
  </conditionalFormatting>
  <conditionalFormatting sqref="I42:J47">
    <cfRule type="cellIs" dxfId="3109" priority="382" operator="equal">
      <formula>1</formula>
    </cfRule>
  </conditionalFormatting>
  <conditionalFormatting sqref="I42:J47">
    <cfRule type="cellIs" dxfId="3108" priority="381" operator="equal">
      <formula>1</formula>
    </cfRule>
  </conditionalFormatting>
  <conditionalFormatting sqref="H42:J47">
    <cfRule type="cellIs" dxfId="3107" priority="380" operator="equal">
      <formula>1</formula>
    </cfRule>
  </conditionalFormatting>
  <conditionalFormatting sqref="H42:J47">
    <cfRule type="cellIs" dxfId="3106" priority="379" operator="equal">
      <formula>1</formula>
    </cfRule>
  </conditionalFormatting>
  <conditionalFormatting sqref="H42:J47">
    <cfRule type="containsText" dxfId="3105" priority="378" operator="containsText" text="3">
      <formula>NOT(ISERROR(SEARCH("3",H42)))</formula>
    </cfRule>
  </conditionalFormatting>
  <conditionalFormatting sqref="I42:J47">
    <cfRule type="cellIs" dxfId="3104" priority="377" operator="equal">
      <formula>1</formula>
    </cfRule>
  </conditionalFormatting>
  <conditionalFormatting sqref="I42:J47">
    <cfRule type="cellIs" dxfId="3103" priority="376" operator="equal">
      <formula>1</formula>
    </cfRule>
  </conditionalFormatting>
  <conditionalFormatting sqref="H42:J47">
    <cfRule type="cellIs" dxfId="3102" priority="375" operator="equal">
      <formula>1</formula>
    </cfRule>
  </conditionalFormatting>
  <conditionalFormatting sqref="H42:J47">
    <cfRule type="cellIs" dxfId="3101" priority="374" operator="equal">
      <formula>1</formula>
    </cfRule>
  </conditionalFormatting>
  <conditionalFormatting sqref="H42:J47">
    <cfRule type="containsText" dxfId="3100" priority="373" operator="containsText" text="3">
      <formula>NOT(ISERROR(SEARCH("3",H42)))</formula>
    </cfRule>
  </conditionalFormatting>
  <conditionalFormatting sqref="I49:J53">
    <cfRule type="cellIs" dxfId="3099" priority="372" operator="equal">
      <formula>1</formula>
    </cfRule>
  </conditionalFormatting>
  <conditionalFormatting sqref="I49:J53">
    <cfRule type="cellIs" dxfId="3098" priority="371" operator="equal">
      <formula>1</formula>
    </cfRule>
  </conditionalFormatting>
  <conditionalFormatting sqref="H49:J53">
    <cfRule type="cellIs" dxfId="3097" priority="370" operator="equal">
      <formula>1</formula>
    </cfRule>
  </conditionalFormatting>
  <conditionalFormatting sqref="H49:J53">
    <cfRule type="cellIs" dxfId="3096" priority="369" operator="equal">
      <formula>1</formula>
    </cfRule>
  </conditionalFormatting>
  <conditionalFormatting sqref="H49:J53">
    <cfRule type="containsText" dxfId="3095" priority="368" operator="containsText" text="3">
      <formula>NOT(ISERROR(SEARCH("3",H49)))</formula>
    </cfRule>
  </conditionalFormatting>
  <conditionalFormatting sqref="I49:J53">
    <cfRule type="cellIs" dxfId="3094" priority="367" operator="equal">
      <formula>1</formula>
    </cfRule>
  </conditionalFormatting>
  <conditionalFormatting sqref="I49:J53">
    <cfRule type="cellIs" dxfId="3093" priority="366" operator="equal">
      <formula>1</formula>
    </cfRule>
  </conditionalFormatting>
  <conditionalFormatting sqref="H49:J53">
    <cfRule type="cellIs" dxfId="3092" priority="365" operator="equal">
      <formula>1</formula>
    </cfRule>
  </conditionalFormatting>
  <conditionalFormatting sqref="H49:J53">
    <cfRule type="cellIs" dxfId="3091" priority="364" operator="equal">
      <formula>1</formula>
    </cfRule>
  </conditionalFormatting>
  <conditionalFormatting sqref="H49:J53">
    <cfRule type="containsText" dxfId="3090" priority="363" operator="containsText" text="3">
      <formula>NOT(ISERROR(SEARCH("3",H49)))</formula>
    </cfRule>
  </conditionalFormatting>
  <conditionalFormatting sqref="I49:J53">
    <cfRule type="cellIs" dxfId="3089" priority="362" operator="equal">
      <formula>1</formula>
    </cfRule>
  </conditionalFormatting>
  <conditionalFormatting sqref="I49:J53">
    <cfRule type="cellIs" dxfId="3088" priority="361" operator="equal">
      <formula>1</formula>
    </cfRule>
  </conditionalFormatting>
  <conditionalFormatting sqref="H49:J53">
    <cfRule type="cellIs" dxfId="3087" priority="360" operator="equal">
      <formula>1</formula>
    </cfRule>
  </conditionalFormatting>
  <conditionalFormatting sqref="H49:J53">
    <cfRule type="cellIs" dxfId="3086" priority="359" operator="equal">
      <formula>1</formula>
    </cfRule>
  </conditionalFormatting>
  <conditionalFormatting sqref="H49:J53">
    <cfRule type="containsText" dxfId="3085" priority="358" operator="containsText" text="3">
      <formula>NOT(ISERROR(SEARCH("3",H49)))</formula>
    </cfRule>
  </conditionalFormatting>
  <conditionalFormatting sqref="K49:M53">
    <cfRule type="cellIs" dxfId="3084" priority="357" operator="equal">
      <formula>1</formula>
    </cfRule>
  </conditionalFormatting>
  <conditionalFormatting sqref="K49:M53">
    <cfRule type="cellIs" dxfId="3083" priority="356" operator="equal">
      <formula>1</formula>
    </cfRule>
  </conditionalFormatting>
  <conditionalFormatting sqref="L49:M53">
    <cfRule type="cellIs" dxfId="3082" priority="355" operator="equal">
      <formula>1</formula>
    </cfRule>
  </conditionalFormatting>
  <conditionalFormatting sqref="L49:M53">
    <cfRule type="cellIs" dxfId="3081" priority="354" operator="equal">
      <formula>1</formula>
    </cfRule>
  </conditionalFormatting>
  <conditionalFormatting sqref="K49:M53">
    <cfRule type="containsText" dxfId="3080" priority="353" operator="containsText" text="3">
      <formula>NOT(ISERROR(SEARCH("3",K49)))</formula>
    </cfRule>
  </conditionalFormatting>
  <conditionalFormatting sqref="K49:M53">
    <cfRule type="cellIs" dxfId="3079" priority="352" operator="equal">
      <formula>1</formula>
    </cfRule>
  </conditionalFormatting>
  <conditionalFormatting sqref="K49:M53">
    <cfRule type="cellIs" dxfId="3078" priority="351" operator="equal">
      <formula>1</formula>
    </cfRule>
  </conditionalFormatting>
  <conditionalFormatting sqref="L49:M53">
    <cfRule type="cellIs" dxfId="3077" priority="350" operator="equal">
      <formula>1</formula>
    </cfRule>
  </conditionalFormatting>
  <conditionalFormatting sqref="L49:M53">
    <cfRule type="cellIs" dxfId="3076" priority="349" operator="equal">
      <formula>1</formula>
    </cfRule>
  </conditionalFormatting>
  <conditionalFormatting sqref="K49:M53">
    <cfRule type="containsText" dxfId="3075" priority="348" operator="containsText" text="3">
      <formula>NOT(ISERROR(SEARCH("3",K49)))</formula>
    </cfRule>
  </conditionalFormatting>
  <conditionalFormatting sqref="K49:M53">
    <cfRule type="cellIs" dxfId="3074" priority="347" operator="equal">
      <formula>1</formula>
    </cfRule>
  </conditionalFormatting>
  <conditionalFormatting sqref="K49:M53">
    <cfRule type="cellIs" dxfId="3073" priority="346" operator="equal">
      <formula>1</formula>
    </cfRule>
  </conditionalFormatting>
  <conditionalFormatting sqref="K49:M53">
    <cfRule type="cellIs" dxfId="3072" priority="345" operator="equal">
      <formula>1</formula>
    </cfRule>
  </conditionalFormatting>
  <conditionalFormatting sqref="K49:M53">
    <cfRule type="cellIs" dxfId="3071" priority="344" operator="equal">
      <formula>1</formula>
    </cfRule>
  </conditionalFormatting>
  <conditionalFormatting sqref="K49:M53">
    <cfRule type="containsText" dxfId="3070" priority="343" operator="containsText" text="3">
      <formula>NOT(ISERROR(SEARCH("3",K49)))</formula>
    </cfRule>
  </conditionalFormatting>
  <conditionalFormatting sqref="Q49:S53">
    <cfRule type="cellIs" dxfId="3069" priority="340" operator="equal">
      <formula>1</formula>
    </cfRule>
  </conditionalFormatting>
  <conditionalFormatting sqref="Q49:Q53">
    <cfRule type="cellIs" dxfId="3068" priority="342" operator="equal">
      <formula>1</formula>
    </cfRule>
  </conditionalFormatting>
  <conditionalFormatting sqref="Q49:Q53">
    <cfRule type="cellIs" dxfId="3067" priority="341" operator="equal">
      <formula>1</formula>
    </cfRule>
  </conditionalFormatting>
  <conditionalFormatting sqref="Q49:S53">
    <cfRule type="cellIs" dxfId="3066" priority="339" operator="equal">
      <formula>1</formula>
    </cfRule>
  </conditionalFormatting>
  <conditionalFormatting sqref="Q49:S53">
    <cfRule type="containsText" dxfId="3065" priority="338" operator="containsText" text="3">
      <formula>NOT(ISERROR(SEARCH("3",Q49)))</formula>
    </cfRule>
  </conditionalFormatting>
  <conditionalFormatting sqref="Q49:S53">
    <cfRule type="cellIs" dxfId="3064" priority="335" operator="equal">
      <formula>1</formula>
    </cfRule>
  </conditionalFormatting>
  <conditionalFormatting sqref="Q49:Q53">
    <cfRule type="cellIs" dxfId="3063" priority="337" operator="equal">
      <formula>1</formula>
    </cfRule>
  </conditionalFormatting>
  <conditionalFormatting sqref="Q49:Q53">
    <cfRule type="cellIs" dxfId="3062" priority="336" operator="equal">
      <formula>1</formula>
    </cfRule>
  </conditionalFormatting>
  <conditionalFormatting sqref="Q49:S53">
    <cfRule type="cellIs" dxfId="3061" priority="334" operator="equal">
      <formula>1</formula>
    </cfRule>
  </conditionalFormatting>
  <conditionalFormatting sqref="Q49:S53">
    <cfRule type="containsText" dxfId="3060" priority="333" operator="containsText" text="3">
      <formula>NOT(ISERROR(SEARCH("3",Q49)))</formula>
    </cfRule>
  </conditionalFormatting>
  <conditionalFormatting sqref="Q49:S53">
    <cfRule type="cellIs" dxfId="3059" priority="330" operator="equal">
      <formula>1</formula>
    </cfRule>
  </conditionalFormatting>
  <conditionalFormatting sqref="Q49:Q53">
    <cfRule type="cellIs" dxfId="3058" priority="332" operator="equal">
      <formula>1</formula>
    </cfRule>
  </conditionalFormatting>
  <conditionalFormatting sqref="Q49:Q53">
    <cfRule type="cellIs" dxfId="3057" priority="331" operator="equal">
      <formula>1</formula>
    </cfRule>
  </conditionalFormatting>
  <conditionalFormatting sqref="Q49:S53">
    <cfRule type="cellIs" dxfId="3056" priority="329" operator="equal">
      <formula>1</formula>
    </cfRule>
  </conditionalFormatting>
  <conditionalFormatting sqref="Q49:S53">
    <cfRule type="containsText" dxfId="3055" priority="328" operator="containsText" text="3">
      <formula>NOT(ISERROR(SEARCH("3",Q49)))</formula>
    </cfRule>
  </conditionalFormatting>
  <conditionalFormatting sqref="X54">
    <cfRule type="cellIs" dxfId="3054" priority="324" operator="equal">
      <formula>10000</formula>
    </cfRule>
    <cfRule type="cellIs" dxfId="3053" priority="325" operator="lessThan">
      <formula>10000</formula>
    </cfRule>
    <cfRule type="cellIs" dxfId="3052" priority="326" operator="greaterThan">
      <formula>10000</formula>
    </cfRule>
    <cfRule type="cellIs" dxfId="3051" priority="327" operator="lessThan">
      <formula>25000</formula>
    </cfRule>
  </conditionalFormatting>
  <conditionalFormatting sqref="X49:X53">
    <cfRule type="cellIs" dxfId="3050" priority="321" operator="between">
      <formula>1</formula>
      <formula>10000000000</formula>
    </cfRule>
    <cfRule type="containsBlanks" dxfId="3049" priority="322">
      <formula>LEN(TRIM(X49))=0</formula>
    </cfRule>
    <cfRule type="cellIs" dxfId="3048" priority="323" operator="between">
      <formula>0</formula>
      <formula>0</formula>
    </cfRule>
  </conditionalFormatting>
  <conditionalFormatting sqref="X55">
    <cfRule type="cellIs" dxfId="3047" priority="318" operator="equal">
      <formula>0.5</formula>
    </cfRule>
    <cfRule type="cellIs" priority="319" operator="between">
      <formula>30</formula>
      <formula>50</formula>
    </cfRule>
    <cfRule type="cellIs" dxfId="3046" priority="320" operator="greaterThan">
      <formula>0.5</formula>
    </cfRule>
  </conditionalFormatting>
  <conditionalFormatting sqref="X49:X53">
    <cfRule type="cellIs" dxfId="3045" priority="315" operator="between">
      <formula>1</formula>
      <formula>10000000000</formula>
    </cfRule>
    <cfRule type="containsBlanks" dxfId="3044" priority="316">
      <formula>LEN(TRIM(X49))=0</formula>
    </cfRule>
    <cfRule type="cellIs" dxfId="3043" priority="317" operator="between">
      <formula>0</formula>
      <formula>0</formula>
    </cfRule>
  </conditionalFormatting>
  <conditionalFormatting sqref="N28:P34">
    <cfRule type="cellIs" dxfId="3042" priority="312" operator="equal">
      <formula>1</formula>
    </cfRule>
  </conditionalFormatting>
  <conditionalFormatting sqref="N28:P28">
    <cfRule type="cellIs" dxfId="3041" priority="310" operator="equal">
      <formula>1</formula>
    </cfRule>
  </conditionalFormatting>
  <conditionalFormatting sqref="N28:P28">
    <cfRule type="cellIs" dxfId="3040" priority="309" operator="equal">
      <formula>1</formula>
    </cfRule>
  </conditionalFormatting>
  <conditionalFormatting sqref="N29:P34">
    <cfRule type="cellIs" dxfId="3039" priority="314" operator="equal">
      <formula>1</formula>
    </cfRule>
  </conditionalFormatting>
  <conditionalFormatting sqref="N29:P34">
    <cfRule type="cellIs" dxfId="3038" priority="313" operator="equal">
      <formula>1</formula>
    </cfRule>
  </conditionalFormatting>
  <conditionalFormatting sqref="N28:P34">
    <cfRule type="cellIs" dxfId="3037" priority="311" operator="equal">
      <formula>1</formula>
    </cfRule>
  </conditionalFormatting>
  <conditionalFormatting sqref="N28:P34">
    <cfRule type="containsText" dxfId="3036" priority="308" operator="containsText" text="3">
      <formula>NOT(ISERROR(SEARCH("3",N28)))</formula>
    </cfRule>
  </conditionalFormatting>
  <conditionalFormatting sqref="I29:J34">
    <cfRule type="cellIs" dxfId="3035" priority="307" operator="equal">
      <formula>1</formula>
    </cfRule>
  </conditionalFormatting>
  <conditionalFormatting sqref="I29:J34">
    <cfRule type="cellIs" dxfId="3034" priority="306" operator="equal">
      <formula>1</formula>
    </cfRule>
  </conditionalFormatting>
  <conditionalFormatting sqref="H28:J34">
    <cfRule type="cellIs" dxfId="3033" priority="305" operator="equal">
      <formula>1</formula>
    </cfRule>
  </conditionalFormatting>
  <conditionalFormatting sqref="H28:J34">
    <cfRule type="cellIs" dxfId="3032" priority="304" operator="equal">
      <formula>1</formula>
    </cfRule>
  </conditionalFormatting>
  <conditionalFormatting sqref="I28:J28">
    <cfRule type="cellIs" dxfId="3031" priority="303" operator="equal">
      <formula>1</formula>
    </cfRule>
  </conditionalFormatting>
  <conditionalFormatting sqref="I28:J28">
    <cfRule type="cellIs" dxfId="3030" priority="302" operator="equal">
      <formula>1</formula>
    </cfRule>
  </conditionalFormatting>
  <conditionalFormatting sqref="H28:J34">
    <cfRule type="containsText" dxfId="3029" priority="301" operator="containsText" text="3">
      <formula>NOT(ISERROR(SEARCH("3",H28)))</formula>
    </cfRule>
  </conditionalFormatting>
  <conditionalFormatting sqref="I42:J47">
    <cfRule type="cellIs" dxfId="3028" priority="300" operator="equal">
      <formula>1</formula>
    </cfRule>
  </conditionalFormatting>
  <conditionalFormatting sqref="I42:J47">
    <cfRule type="cellIs" dxfId="3027" priority="299" operator="equal">
      <formula>1</formula>
    </cfRule>
  </conditionalFormatting>
  <conditionalFormatting sqref="H42:J47">
    <cfRule type="cellIs" dxfId="3026" priority="298" operator="equal">
      <formula>1</formula>
    </cfRule>
  </conditionalFormatting>
  <conditionalFormatting sqref="H42:J47">
    <cfRule type="cellIs" dxfId="3025" priority="297" operator="equal">
      <formula>1</formula>
    </cfRule>
  </conditionalFormatting>
  <conditionalFormatting sqref="H42:J47">
    <cfRule type="containsText" dxfId="3024" priority="296" operator="containsText" text="3">
      <formula>NOT(ISERROR(SEARCH("3",H42)))</formula>
    </cfRule>
  </conditionalFormatting>
  <conditionalFormatting sqref="I42:J47">
    <cfRule type="cellIs" dxfId="3023" priority="295" operator="equal">
      <formula>1</formula>
    </cfRule>
  </conditionalFormatting>
  <conditionalFormatting sqref="I42:J47">
    <cfRule type="cellIs" dxfId="3022" priority="294" operator="equal">
      <formula>1</formula>
    </cfRule>
  </conditionalFormatting>
  <conditionalFormatting sqref="H42:J47">
    <cfRule type="cellIs" dxfId="3021" priority="293" operator="equal">
      <formula>1</formula>
    </cfRule>
  </conditionalFormatting>
  <conditionalFormatting sqref="H42:J47">
    <cfRule type="cellIs" dxfId="3020" priority="292" operator="equal">
      <formula>1</formula>
    </cfRule>
  </conditionalFormatting>
  <conditionalFormatting sqref="H42:J47">
    <cfRule type="containsText" dxfId="3019" priority="291" operator="containsText" text="3">
      <formula>NOT(ISERROR(SEARCH("3",H42)))</formula>
    </cfRule>
  </conditionalFormatting>
  <conditionalFormatting sqref="I42:J47">
    <cfRule type="cellIs" dxfId="3018" priority="290" operator="equal">
      <formula>1</formula>
    </cfRule>
  </conditionalFormatting>
  <conditionalFormatting sqref="I42:J47">
    <cfRule type="cellIs" dxfId="3017" priority="289" operator="equal">
      <formula>1</formula>
    </cfRule>
  </conditionalFormatting>
  <conditionalFormatting sqref="H42:J47">
    <cfRule type="cellIs" dxfId="3016" priority="288" operator="equal">
      <formula>1</formula>
    </cfRule>
  </conditionalFormatting>
  <conditionalFormatting sqref="H42:J47">
    <cfRule type="cellIs" dxfId="3015" priority="287" operator="equal">
      <formula>1</formula>
    </cfRule>
  </conditionalFormatting>
  <conditionalFormatting sqref="H42:J47">
    <cfRule type="containsText" dxfId="3014" priority="286" operator="containsText" text="3">
      <formula>NOT(ISERROR(SEARCH("3",H42)))</formula>
    </cfRule>
  </conditionalFormatting>
  <conditionalFormatting sqref="I49:J53">
    <cfRule type="cellIs" dxfId="3013" priority="285" operator="equal">
      <formula>1</formula>
    </cfRule>
  </conditionalFormatting>
  <conditionalFormatting sqref="I49:J53">
    <cfRule type="cellIs" dxfId="3012" priority="284" operator="equal">
      <formula>1</formula>
    </cfRule>
  </conditionalFormatting>
  <conditionalFormatting sqref="H49:J53">
    <cfRule type="cellIs" dxfId="3011" priority="283" operator="equal">
      <formula>1</formula>
    </cfRule>
  </conditionalFormatting>
  <conditionalFormatting sqref="H49:J53">
    <cfRule type="cellIs" dxfId="3010" priority="282" operator="equal">
      <formula>1</formula>
    </cfRule>
  </conditionalFormatting>
  <conditionalFormatting sqref="H49:J53">
    <cfRule type="containsText" dxfId="3009" priority="281" operator="containsText" text="3">
      <formula>NOT(ISERROR(SEARCH("3",H49)))</formula>
    </cfRule>
  </conditionalFormatting>
  <conditionalFormatting sqref="I49:J53">
    <cfRule type="cellIs" dxfId="3008" priority="280" operator="equal">
      <formula>1</formula>
    </cfRule>
  </conditionalFormatting>
  <conditionalFormatting sqref="I49:J53">
    <cfRule type="cellIs" dxfId="3007" priority="279" operator="equal">
      <formula>1</formula>
    </cfRule>
  </conditionalFormatting>
  <conditionalFormatting sqref="H49:J53">
    <cfRule type="cellIs" dxfId="3006" priority="278" operator="equal">
      <formula>1</formula>
    </cfRule>
  </conditionalFormatting>
  <conditionalFormatting sqref="H49:J53">
    <cfRule type="cellIs" dxfId="3005" priority="277" operator="equal">
      <formula>1</formula>
    </cfRule>
  </conditionalFormatting>
  <conditionalFormatting sqref="H49:J53">
    <cfRule type="containsText" dxfId="3004" priority="276" operator="containsText" text="3">
      <formula>NOT(ISERROR(SEARCH("3",H49)))</formula>
    </cfRule>
  </conditionalFormatting>
  <conditionalFormatting sqref="I49:J53">
    <cfRule type="cellIs" dxfId="3003" priority="275" operator="equal">
      <formula>1</formula>
    </cfRule>
  </conditionalFormatting>
  <conditionalFormatting sqref="I49:J53">
    <cfRule type="cellIs" dxfId="3002" priority="274" operator="equal">
      <formula>1</formula>
    </cfRule>
  </conditionalFormatting>
  <conditionalFormatting sqref="H49:J53">
    <cfRule type="cellIs" dxfId="3001" priority="273" operator="equal">
      <formula>1</formula>
    </cfRule>
  </conditionalFormatting>
  <conditionalFormatting sqref="H49:J53">
    <cfRule type="cellIs" dxfId="3000" priority="272" operator="equal">
      <formula>1</formula>
    </cfRule>
  </conditionalFormatting>
  <conditionalFormatting sqref="H49:J53">
    <cfRule type="containsText" dxfId="2999" priority="271" operator="containsText" text="3">
      <formula>NOT(ISERROR(SEARCH("3",H49)))</formula>
    </cfRule>
  </conditionalFormatting>
  <conditionalFormatting sqref="I49:J53">
    <cfRule type="cellIs" dxfId="2998" priority="270" operator="equal">
      <formula>1</formula>
    </cfRule>
  </conditionalFormatting>
  <conditionalFormatting sqref="I49:J53">
    <cfRule type="cellIs" dxfId="2997" priority="269" operator="equal">
      <formula>1</formula>
    </cfRule>
  </conditionalFormatting>
  <conditionalFormatting sqref="H49:J53">
    <cfRule type="cellIs" dxfId="2996" priority="268" operator="equal">
      <formula>1</formula>
    </cfRule>
  </conditionalFormatting>
  <conditionalFormatting sqref="H49:J53">
    <cfRule type="cellIs" dxfId="2995" priority="267" operator="equal">
      <formula>1</formula>
    </cfRule>
  </conditionalFormatting>
  <conditionalFormatting sqref="H49:J53">
    <cfRule type="containsText" dxfId="2994" priority="266" operator="containsText" text="3">
      <formula>NOT(ISERROR(SEARCH("3",H49)))</formula>
    </cfRule>
  </conditionalFormatting>
  <conditionalFormatting sqref="I49:J53">
    <cfRule type="cellIs" dxfId="2993" priority="265" operator="equal">
      <formula>1</formula>
    </cfRule>
  </conditionalFormatting>
  <conditionalFormatting sqref="I49:J53">
    <cfRule type="cellIs" dxfId="2992" priority="264" operator="equal">
      <formula>1</formula>
    </cfRule>
  </conditionalFormatting>
  <conditionalFormatting sqref="H49:J53">
    <cfRule type="cellIs" dxfId="2991" priority="263" operator="equal">
      <formula>1</formula>
    </cfRule>
  </conditionalFormatting>
  <conditionalFormatting sqref="H49:J53">
    <cfRule type="cellIs" dxfId="2990" priority="262" operator="equal">
      <formula>1</formula>
    </cfRule>
  </conditionalFormatting>
  <conditionalFormatting sqref="H49:J53">
    <cfRule type="containsText" dxfId="2989" priority="261" operator="containsText" text="3">
      <formula>NOT(ISERROR(SEARCH("3",H49)))</formula>
    </cfRule>
  </conditionalFormatting>
  <conditionalFormatting sqref="I49:J53">
    <cfRule type="cellIs" dxfId="2988" priority="260" operator="equal">
      <formula>1</formula>
    </cfRule>
  </conditionalFormatting>
  <conditionalFormatting sqref="I49:J53">
    <cfRule type="cellIs" dxfId="2987" priority="259" operator="equal">
      <formula>1</formula>
    </cfRule>
  </conditionalFormatting>
  <conditionalFormatting sqref="H49:J53">
    <cfRule type="cellIs" dxfId="2986" priority="258" operator="equal">
      <formula>1</formula>
    </cfRule>
  </conditionalFormatting>
  <conditionalFormatting sqref="H49:J53">
    <cfRule type="cellIs" dxfId="2985" priority="257" operator="equal">
      <formula>1</formula>
    </cfRule>
  </conditionalFormatting>
  <conditionalFormatting sqref="H49:J53">
    <cfRule type="containsText" dxfId="2984" priority="256" operator="containsText" text="3">
      <formula>NOT(ISERROR(SEARCH("3",H49)))</formula>
    </cfRule>
  </conditionalFormatting>
  <conditionalFormatting sqref="N42:P42">
    <cfRule type="cellIs" dxfId="2983" priority="253" operator="equal">
      <formula>1</formula>
    </cfRule>
  </conditionalFormatting>
  <conditionalFormatting sqref="N42:P42">
    <cfRule type="cellIs" dxfId="2982" priority="252" operator="equal">
      <formula>1</formula>
    </cfRule>
  </conditionalFormatting>
  <conditionalFormatting sqref="N43:P47">
    <cfRule type="cellIs" dxfId="2981" priority="255" operator="equal">
      <formula>1</formula>
    </cfRule>
  </conditionalFormatting>
  <conditionalFormatting sqref="N43:P47">
    <cfRule type="cellIs" dxfId="2980" priority="254" operator="equal">
      <formula>1</formula>
    </cfRule>
  </conditionalFormatting>
  <conditionalFormatting sqref="N42:P47">
    <cfRule type="containsText" dxfId="2979" priority="251" operator="containsText" text="3">
      <formula>NOT(ISERROR(SEARCH("3",N42)))</formula>
    </cfRule>
  </conditionalFormatting>
  <conditionalFormatting sqref="N42:P47">
    <cfRule type="cellIs" dxfId="2978" priority="248" operator="equal">
      <formula>1</formula>
    </cfRule>
  </conditionalFormatting>
  <conditionalFormatting sqref="N42:P42">
    <cfRule type="cellIs" dxfId="2977" priority="246" operator="equal">
      <formula>1</formula>
    </cfRule>
  </conditionalFormatting>
  <conditionalFormatting sqref="N42:P42">
    <cfRule type="cellIs" dxfId="2976" priority="245" operator="equal">
      <formula>1</formula>
    </cfRule>
  </conditionalFormatting>
  <conditionalFormatting sqref="N43:P47">
    <cfRule type="cellIs" dxfId="2975" priority="250" operator="equal">
      <formula>1</formula>
    </cfRule>
  </conditionalFormatting>
  <conditionalFormatting sqref="N43:P47">
    <cfRule type="cellIs" dxfId="2974" priority="249" operator="equal">
      <formula>1</formula>
    </cfRule>
  </conditionalFormatting>
  <conditionalFormatting sqref="N42:P47">
    <cfRule type="cellIs" dxfId="2973" priority="247" operator="equal">
      <formula>1</formula>
    </cfRule>
  </conditionalFormatting>
  <conditionalFormatting sqref="N42:P47">
    <cfRule type="containsText" dxfId="2972" priority="244" operator="containsText" text="3">
      <formula>NOT(ISERROR(SEARCH("3",N42)))</formula>
    </cfRule>
  </conditionalFormatting>
  <conditionalFormatting sqref="N49:P53">
    <cfRule type="cellIs" dxfId="2971" priority="243" operator="equal">
      <formula>1</formula>
    </cfRule>
  </conditionalFormatting>
  <conditionalFormatting sqref="N49:P53">
    <cfRule type="cellIs" dxfId="2970" priority="242" operator="equal">
      <formula>1</formula>
    </cfRule>
  </conditionalFormatting>
  <conditionalFormatting sqref="N49:P53">
    <cfRule type="containsText" dxfId="2969" priority="241" operator="containsText" text="3">
      <formula>NOT(ISERROR(SEARCH("3",N49)))</formula>
    </cfRule>
  </conditionalFormatting>
  <conditionalFormatting sqref="N49:P53">
    <cfRule type="cellIs" dxfId="2968" priority="240" operator="equal">
      <formula>1</formula>
    </cfRule>
  </conditionalFormatting>
  <conditionalFormatting sqref="N49:P53">
    <cfRule type="cellIs" dxfId="2967" priority="239" operator="equal">
      <formula>1</formula>
    </cfRule>
  </conditionalFormatting>
  <conditionalFormatting sqref="N49:P53">
    <cfRule type="containsText" dxfId="2966" priority="238" operator="containsText" text="3">
      <formula>NOT(ISERROR(SEARCH("3",N49)))</formula>
    </cfRule>
  </conditionalFormatting>
  <conditionalFormatting sqref="N49:P53">
    <cfRule type="cellIs" dxfId="2965" priority="235" operator="equal">
      <formula>1</formula>
    </cfRule>
  </conditionalFormatting>
  <conditionalFormatting sqref="N49:P53">
    <cfRule type="cellIs" dxfId="2964" priority="237" operator="equal">
      <formula>1</formula>
    </cfRule>
  </conditionalFormatting>
  <conditionalFormatting sqref="N49:P53">
    <cfRule type="cellIs" dxfId="2963" priority="236" operator="equal">
      <formula>1</formula>
    </cfRule>
  </conditionalFormatting>
  <conditionalFormatting sqref="N49:P53">
    <cfRule type="cellIs" dxfId="2962" priority="234" operator="equal">
      <formula>1</formula>
    </cfRule>
  </conditionalFormatting>
  <conditionalFormatting sqref="N49:P53">
    <cfRule type="containsText" dxfId="2961" priority="233" operator="containsText" text="3">
      <formula>NOT(ISERROR(SEARCH("3",N49)))</formula>
    </cfRule>
  </conditionalFormatting>
  <conditionalFormatting sqref="H28:H34">
    <cfRule type="cellIs" dxfId="2960" priority="232" operator="equal">
      <formula>1</formula>
    </cfRule>
  </conditionalFormatting>
  <conditionalFormatting sqref="H28:H34">
    <cfRule type="cellIs" dxfId="2959" priority="231" operator="equal">
      <formula>1</formula>
    </cfRule>
  </conditionalFormatting>
  <conditionalFormatting sqref="H28:H34">
    <cfRule type="containsText" dxfId="2958" priority="230" operator="containsText" text="3">
      <formula>NOT(ISERROR(SEARCH("3",H28)))</formula>
    </cfRule>
  </conditionalFormatting>
  <conditionalFormatting sqref="H42:H47">
    <cfRule type="cellIs" dxfId="2957" priority="229" operator="equal">
      <formula>1</formula>
    </cfRule>
  </conditionalFormatting>
  <conditionalFormatting sqref="H42:H47">
    <cfRule type="cellIs" dxfId="2956" priority="228" operator="equal">
      <formula>1</formula>
    </cfRule>
  </conditionalFormatting>
  <conditionalFormatting sqref="H42:H47">
    <cfRule type="containsText" dxfId="2955" priority="227" operator="containsText" text="3">
      <formula>NOT(ISERROR(SEARCH("3",H42)))</formula>
    </cfRule>
  </conditionalFormatting>
  <conditionalFormatting sqref="H42:H47">
    <cfRule type="cellIs" dxfId="2954" priority="226" operator="equal">
      <formula>1</formula>
    </cfRule>
  </conditionalFormatting>
  <conditionalFormatting sqref="H42:H47">
    <cfRule type="cellIs" dxfId="2953" priority="225" operator="equal">
      <formula>1</formula>
    </cfRule>
  </conditionalFormatting>
  <conditionalFormatting sqref="H42:H47">
    <cfRule type="containsText" dxfId="2952" priority="224" operator="containsText" text="3">
      <formula>NOT(ISERROR(SEARCH("3",H42)))</formula>
    </cfRule>
  </conditionalFormatting>
  <conditionalFormatting sqref="H42:H47">
    <cfRule type="cellIs" dxfId="2951" priority="223" operator="equal">
      <formula>1</formula>
    </cfRule>
  </conditionalFormatting>
  <conditionalFormatting sqref="H42:H47">
    <cfRule type="cellIs" dxfId="2950" priority="222" operator="equal">
      <formula>1</formula>
    </cfRule>
  </conditionalFormatting>
  <conditionalFormatting sqref="H42:H47">
    <cfRule type="containsText" dxfId="2949" priority="221" operator="containsText" text="3">
      <formula>NOT(ISERROR(SEARCH("3",H42)))</formula>
    </cfRule>
  </conditionalFormatting>
  <conditionalFormatting sqref="H42:H47">
    <cfRule type="cellIs" dxfId="2948" priority="220" operator="equal">
      <formula>1</formula>
    </cfRule>
  </conditionalFormatting>
  <conditionalFormatting sqref="H42:H47">
    <cfRule type="cellIs" dxfId="2947" priority="219" operator="equal">
      <formula>1</formula>
    </cfRule>
  </conditionalFormatting>
  <conditionalFormatting sqref="H42:H47">
    <cfRule type="containsText" dxfId="2946" priority="218" operator="containsText" text="3">
      <formula>NOT(ISERROR(SEARCH("3",H42)))</formula>
    </cfRule>
  </conditionalFormatting>
  <conditionalFormatting sqref="H49:H53">
    <cfRule type="cellIs" dxfId="2945" priority="217" operator="equal">
      <formula>1</formula>
    </cfRule>
  </conditionalFormatting>
  <conditionalFormatting sqref="H49:H53">
    <cfRule type="cellIs" dxfId="2944" priority="216" operator="equal">
      <formula>1</formula>
    </cfRule>
  </conditionalFormatting>
  <conditionalFormatting sqref="H49:H53">
    <cfRule type="containsText" dxfId="2943" priority="215" operator="containsText" text="3">
      <formula>NOT(ISERROR(SEARCH("3",H49)))</formula>
    </cfRule>
  </conditionalFormatting>
  <conditionalFormatting sqref="H49:H53">
    <cfRule type="cellIs" dxfId="2942" priority="214" operator="equal">
      <formula>1</formula>
    </cfRule>
  </conditionalFormatting>
  <conditionalFormatting sqref="H49:H53">
    <cfRule type="cellIs" dxfId="2941" priority="213" operator="equal">
      <formula>1</formula>
    </cfRule>
  </conditionalFormatting>
  <conditionalFormatting sqref="H49:H53">
    <cfRule type="containsText" dxfId="2940" priority="212" operator="containsText" text="3">
      <formula>NOT(ISERROR(SEARCH("3",H49)))</formula>
    </cfRule>
  </conditionalFormatting>
  <conditionalFormatting sqref="H49:H53">
    <cfRule type="cellIs" dxfId="2939" priority="211" operator="equal">
      <formula>1</formula>
    </cfRule>
  </conditionalFormatting>
  <conditionalFormatting sqref="H49:H53">
    <cfRule type="cellIs" dxfId="2938" priority="210" operator="equal">
      <formula>1</formula>
    </cfRule>
  </conditionalFormatting>
  <conditionalFormatting sqref="H49:H53">
    <cfRule type="containsText" dxfId="2937" priority="209" operator="containsText" text="3">
      <formula>NOT(ISERROR(SEARCH("3",H49)))</formula>
    </cfRule>
  </conditionalFormatting>
  <conditionalFormatting sqref="H49:H53">
    <cfRule type="cellIs" dxfId="2936" priority="208" operator="equal">
      <formula>1</formula>
    </cfRule>
  </conditionalFormatting>
  <conditionalFormatting sqref="H49:H53">
    <cfRule type="cellIs" dxfId="2935" priority="207" operator="equal">
      <formula>1</formula>
    </cfRule>
  </conditionalFormatting>
  <conditionalFormatting sqref="H49:H53">
    <cfRule type="containsText" dxfId="2934" priority="206" operator="containsText" text="3">
      <formula>NOT(ISERROR(SEARCH("3",H49)))</formula>
    </cfRule>
  </conditionalFormatting>
  <conditionalFormatting sqref="H49:H53">
    <cfRule type="cellIs" dxfId="2933" priority="205" operator="equal">
      <formula>1</formula>
    </cfRule>
  </conditionalFormatting>
  <conditionalFormatting sqref="H49:H53">
    <cfRule type="cellIs" dxfId="2932" priority="204" operator="equal">
      <formula>1</formula>
    </cfRule>
  </conditionalFormatting>
  <conditionalFormatting sqref="H49:H53">
    <cfRule type="containsText" dxfId="2931" priority="203" operator="containsText" text="3">
      <formula>NOT(ISERROR(SEARCH("3",H49)))</formula>
    </cfRule>
  </conditionalFormatting>
  <conditionalFormatting sqref="H49:H53">
    <cfRule type="cellIs" dxfId="2930" priority="202" operator="equal">
      <formula>1</formula>
    </cfRule>
  </conditionalFormatting>
  <conditionalFormatting sqref="H49:H53">
    <cfRule type="cellIs" dxfId="2929" priority="201" operator="equal">
      <formula>1</formula>
    </cfRule>
  </conditionalFormatting>
  <conditionalFormatting sqref="H49:H53">
    <cfRule type="containsText" dxfId="2928" priority="200" operator="containsText" text="3">
      <formula>NOT(ISERROR(SEARCH("3",H49)))</formula>
    </cfRule>
  </conditionalFormatting>
  <conditionalFormatting sqref="H49:H53">
    <cfRule type="cellIs" dxfId="2927" priority="199" operator="equal">
      <formula>1</formula>
    </cfRule>
  </conditionalFormatting>
  <conditionalFormatting sqref="H49:H53">
    <cfRule type="cellIs" dxfId="2926" priority="198" operator="equal">
      <formula>1</formula>
    </cfRule>
  </conditionalFormatting>
  <conditionalFormatting sqref="H49:H53">
    <cfRule type="containsText" dxfId="2925" priority="197" operator="containsText" text="3">
      <formula>NOT(ISERROR(SEARCH("3",H49)))</formula>
    </cfRule>
  </conditionalFormatting>
  <conditionalFormatting sqref="H49:H53">
    <cfRule type="cellIs" dxfId="2924" priority="196" operator="equal">
      <formula>1</formula>
    </cfRule>
  </conditionalFormatting>
  <conditionalFormatting sqref="H49:H53">
    <cfRule type="cellIs" dxfId="2923" priority="195" operator="equal">
      <formula>1</formula>
    </cfRule>
  </conditionalFormatting>
  <conditionalFormatting sqref="H49:H53">
    <cfRule type="containsText" dxfId="2922" priority="194" operator="containsText" text="3">
      <formula>NOT(ISERROR(SEARCH("3",H49)))</formula>
    </cfRule>
  </conditionalFormatting>
  <conditionalFormatting sqref="H49:H53">
    <cfRule type="cellIs" dxfId="2921" priority="193" operator="equal">
      <formula>1</formula>
    </cfRule>
  </conditionalFormatting>
  <conditionalFormatting sqref="H49:H53">
    <cfRule type="cellIs" dxfId="2920" priority="192" operator="equal">
      <formula>1</formula>
    </cfRule>
  </conditionalFormatting>
  <conditionalFormatting sqref="H49:H53">
    <cfRule type="containsText" dxfId="2919" priority="191" operator="containsText" text="3">
      <formula>NOT(ISERROR(SEARCH("3",H49)))</formula>
    </cfRule>
  </conditionalFormatting>
  <conditionalFormatting sqref="H49:H53">
    <cfRule type="cellIs" dxfId="2918" priority="190" operator="equal">
      <formula>1</formula>
    </cfRule>
  </conditionalFormatting>
  <conditionalFormatting sqref="H49:H53">
    <cfRule type="cellIs" dxfId="2917" priority="189" operator="equal">
      <formula>1</formula>
    </cfRule>
  </conditionalFormatting>
  <conditionalFormatting sqref="H49:H53">
    <cfRule type="containsText" dxfId="2916" priority="188" operator="containsText" text="3">
      <formula>NOT(ISERROR(SEARCH("3",H49)))</formula>
    </cfRule>
  </conditionalFormatting>
  <conditionalFormatting sqref="Q28:S34">
    <cfRule type="cellIs" dxfId="2915" priority="185" operator="equal">
      <formula>1</formula>
    </cfRule>
  </conditionalFormatting>
  <conditionalFormatting sqref="Q28">
    <cfRule type="cellIs" dxfId="2914" priority="183" operator="equal">
      <formula>1</formula>
    </cfRule>
  </conditionalFormatting>
  <conditionalFormatting sqref="Q29:Q34">
    <cfRule type="cellIs" dxfId="2913" priority="187" operator="equal">
      <formula>1</formula>
    </cfRule>
  </conditionalFormatting>
  <conditionalFormatting sqref="Q29:Q34">
    <cfRule type="cellIs" dxfId="2912" priority="186" operator="equal">
      <formula>1</formula>
    </cfRule>
  </conditionalFormatting>
  <conditionalFormatting sqref="Q28:S34">
    <cfRule type="cellIs" dxfId="2911" priority="184" operator="equal">
      <formula>1</formula>
    </cfRule>
  </conditionalFormatting>
  <conditionalFormatting sqref="Q28">
    <cfRule type="cellIs" dxfId="2910" priority="182" operator="equal">
      <formula>1</formula>
    </cfRule>
  </conditionalFormatting>
  <conditionalFormatting sqref="Q28:S34">
    <cfRule type="containsText" dxfId="2909" priority="181" operator="containsText" text="3">
      <formula>NOT(ISERROR(SEARCH("3",Q28)))</formula>
    </cfRule>
  </conditionalFormatting>
  <conditionalFormatting sqref="Q42:S47">
    <cfRule type="cellIs" dxfId="2908" priority="178" operator="equal">
      <formula>1</formula>
    </cfRule>
  </conditionalFormatting>
  <conditionalFormatting sqref="Q42:Q47">
    <cfRule type="cellIs" dxfId="2907" priority="180" operator="equal">
      <formula>1</formula>
    </cfRule>
  </conditionalFormatting>
  <conditionalFormatting sqref="Q42:Q47">
    <cfRule type="cellIs" dxfId="2906" priority="179" operator="equal">
      <formula>1</formula>
    </cfRule>
  </conditionalFormatting>
  <conditionalFormatting sqref="Q42:S47">
    <cfRule type="cellIs" dxfId="2905" priority="177" operator="equal">
      <formula>1</formula>
    </cfRule>
  </conditionalFormatting>
  <conditionalFormatting sqref="Q42:S47">
    <cfRule type="containsText" dxfId="2904" priority="176" operator="containsText" text="3">
      <formula>NOT(ISERROR(SEARCH("3",Q42)))</formula>
    </cfRule>
  </conditionalFormatting>
  <conditionalFormatting sqref="Q42:S47">
    <cfRule type="cellIs" dxfId="2903" priority="173" operator="equal">
      <formula>1</formula>
    </cfRule>
  </conditionalFormatting>
  <conditionalFormatting sqref="Q42:Q47">
    <cfRule type="cellIs" dxfId="2902" priority="175" operator="equal">
      <formula>1</formula>
    </cfRule>
  </conditionalFormatting>
  <conditionalFormatting sqref="Q42:Q47">
    <cfRule type="cellIs" dxfId="2901" priority="174" operator="equal">
      <formula>1</formula>
    </cfRule>
  </conditionalFormatting>
  <conditionalFormatting sqref="Q42:S47">
    <cfRule type="cellIs" dxfId="2900" priority="172" operator="equal">
      <formula>1</formula>
    </cfRule>
  </conditionalFormatting>
  <conditionalFormatting sqref="Q42:S47">
    <cfRule type="containsText" dxfId="2899" priority="171" operator="containsText" text="3">
      <formula>NOT(ISERROR(SEARCH("3",Q42)))</formula>
    </cfRule>
  </conditionalFormatting>
  <conditionalFormatting sqref="Q42:S47">
    <cfRule type="cellIs" dxfId="2898" priority="168" operator="equal">
      <formula>1</formula>
    </cfRule>
  </conditionalFormatting>
  <conditionalFormatting sqref="Q42:Q47">
    <cfRule type="cellIs" dxfId="2897" priority="170" operator="equal">
      <formula>1</formula>
    </cfRule>
  </conditionalFormatting>
  <conditionalFormatting sqref="Q42:Q47">
    <cfRule type="cellIs" dxfId="2896" priority="169" operator="equal">
      <formula>1</formula>
    </cfRule>
  </conditionalFormatting>
  <conditionalFormatting sqref="Q42:S47">
    <cfRule type="cellIs" dxfId="2895" priority="167" operator="equal">
      <formula>1</formula>
    </cfRule>
  </conditionalFormatting>
  <conditionalFormatting sqref="Q42:S47">
    <cfRule type="containsText" dxfId="2894" priority="166" operator="containsText" text="3">
      <formula>NOT(ISERROR(SEARCH("3",Q42)))</formula>
    </cfRule>
  </conditionalFormatting>
  <conditionalFormatting sqref="Q49:S53">
    <cfRule type="cellIs" dxfId="2893" priority="163" operator="equal">
      <formula>1</formula>
    </cfRule>
  </conditionalFormatting>
  <conditionalFormatting sqref="Q49:Q53">
    <cfRule type="cellIs" dxfId="2892" priority="165" operator="equal">
      <formula>1</formula>
    </cfRule>
  </conditionalFormatting>
  <conditionalFormatting sqref="Q49:Q53">
    <cfRule type="cellIs" dxfId="2891" priority="164" operator="equal">
      <formula>1</formula>
    </cfRule>
  </conditionalFormatting>
  <conditionalFormatting sqref="Q49:S53">
    <cfRule type="cellIs" dxfId="2890" priority="162" operator="equal">
      <formula>1</formula>
    </cfRule>
  </conditionalFormatting>
  <conditionalFormatting sqref="Q49:S53">
    <cfRule type="containsText" dxfId="2889" priority="161" operator="containsText" text="3">
      <formula>NOT(ISERROR(SEARCH("3",Q49)))</formula>
    </cfRule>
  </conditionalFormatting>
  <conditionalFormatting sqref="Q49:S53">
    <cfRule type="cellIs" dxfId="2888" priority="158" operator="equal">
      <formula>1</formula>
    </cfRule>
  </conditionalFormatting>
  <conditionalFormatting sqref="Q49:Q53">
    <cfRule type="cellIs" dxfId="2887" priority="160" operator="equal">
      <formula>1</formula>
    </cfRule>
  </conditionalFormatting>
  <conditionalFormatting sqref="Q49:Q53">
    <cfRule type="cellIs" dxfId="2886" priority="159" operator="equal">
      <formula>1</formula>
    </cfRule>
  </conditionalFormatting>
  <conditionalFormatting sqref="Q49:S53">
    <cfRule type="cellIs" dxfId="2885" priority="157" operator="equal">
      <formula>1</formula>
    </cfRule>
  </conditionalFormatting>
  <conditionalFormatting sqref="Q49:S53">
    <cfRule type="containsText" dxfId="2884" priority="156" operator="containsText" text="3">
      <formula>NOT(ISERROR(SEARCH("3",Q49)))</formula>
    </cfRule>
  </conditionalFormatting>
  <conditionalFormatting sqref="Q49:S53">
    <cfRule type="cellIs" dxfId="2883" priority="153" operator="equal">
      <formula>1</formula>
    </cfRule>
  </conditionalFormatting>
  <conditionalFormatting sqref="Q49:Q53">
    <cfRule type="cellIs" dxfId="2882" priority="155" operator="equal">
      <formula>1</formula>
    </cfRule>
  </conditionalFormatting>
  <conditionalFormatting sqref="Q49:Q53">
    <cfRule type="cellIs" dxfId="2881" priority="154" operator="equal">
      <formula>1</formula>
    </cfRule>
  </conditionalFormatting>
  <conditionalFormatting sqref="Q49:S53">
    <cfRule type="cellIs" dxfId="2880" priority="152" operator="equal">
      <formula>1</formula>
    </cfRule>
  </conditionalFormatting>
  <conditionalFormatting sqref="Q49:S53">
    <cfRule type="containsText" dxfId="2879" priority="151" operator="containsText" text="3">
      <formula>NOT(ISERROR(SEARCH("3",Q49)))</formula>
    </cfRule>
  </conditionalFormatting>
  <conditionalFormatting sqref="Q42:S47">
    <cfRule type="cellIs" dxfId="2878" priority="148" operator="equal">
      <formula>1</formula>
    </cfRule>
  </conditionalFormatting>
  <conditionalFormatting sqref="Q42:Q47">
    <cfRule type="cellIs" dxfId="2877" priority="150" operator="equal">
      <formula>1</formula>
    </cfRule>
  </conditionalFormatting>
  <conditionalFormatting sqref="Q42:Q47">
    <cfRule type="cellIs" dxfId="2876" priority="149" operator="equal">
      <formula>1</formula>
    </cfRule>
  </conditionalFormatting>
  <conditionalFormatting sqref="Q42:S47">
    <cfRule type="cellIs" dxfId="2875" priority="147" operator="equal">
      <formula>1</formula>
    </cfRule>
  </conditionalFormatting>
  <conditionalFormatting sqref="Q42:S47">
    <cfRule type="containsText" dxfId="2874" priority="146" operator="containsText" text="3">
      <formula>NOT(ISERROR(SEARCH("3",Q42)))</formula>
    </cfRule>
  </conditionalFormatting>
  <conditionalFormatting sqref="Q49:S53">
    <cfRule type="cellIs" dxfId="2873" priority="143" operator="equal">
      <formula>1</formula>
    </cfRule>
  </conditionalFormatting>
  <conditionalFormatting sqref="Q49:Q53">
    <cfRule type="cellIs" dxfId="2872" priority="145" operator="equal">
      <formula>1</formula>
    </cfRule>
  </conditionalFormatting>
  <conditionalFormatting sqref="Q49:Q53">
    <cfRule type="cellIs" dxfId="2871" priority="144" operator="equal">
      <formula>1</formula>
    </cfRule>
  </conditionalFormatting>
  <conditionalFormatting sqref="Q49:S53">
    <cfRule type="cellIs" dxfId="2870" priority="142" operator="equal">
      <formula>1</formula>
    </cfRule>
  </conditionalFormatting>
  <conditionalFormatting sqref="Q49:S53">
    <cfRule type="containsText" dxfId="2869" priority="141" operator="containsText" text="3">
      <formula>NOT(ISERROR(SEARCH("3",Q49)))</formula>
    </cfRule>
  </conditionalFormatting>
  <conditionalFormatting sqref="H28:H34">
    <cfRule type="cellIs" dxfId="2868" priority="140" operator="equal">
      <formula>1</formula>
    </cfRule>
  </conditionalFormatting>
  <conditionalFormatting sqref="H28:H34">
    <cfRule type="cellIs" dxfId="2867" priority="139" operator="equal">
      <formula>1</formula>
    </cfRule>
  </conditionalFormatting>
  <conditionalFormatting sqref="H28:H34">
    <cfRule type="containsText" dxfId="2866" priority="138" operator="containsText" text="3">
      <formula>NOT(ISERROR(SEARCH("3",H28)))</formula>
    </cfRule>
  </conditionalFormatting>
  <conditionalFormatting sqref="H42:H47">
    <cfRule type="cellIs" dxfId="2865" priority="137" operator="equal">
      <formula>1</formula>
    </cfRule>
  </conditionalFormatting>
  <conditionalFormatting sqref="H42:H47">
    <cfRule type="cellIs" dxfId="2864" priority="136" operator="equal">
      <formula>1</formula>
    </cfRule>
  </conditionalFormatting>
  <conditionalFormatting sqref="H42:H47">
    <cfRule type="containsText" dxfId="2863" priority="135" operator="containsText" text="3">
      <formula>NOT(ISERROR(SEARCH("3",H42)))</formula>
    </cfRule>
  </conditionalFormatting>
  <conditionalFormatting sqref="H42:H47">
    <cfRule type="cellIs" dxfId="2862" priority="134" operator="equal">
      <formula>1</formula>
    </cfRule>
  </conditionalFormatting>
  <conditionalFormatting sqref="H42:H47">
    <cfRule type="cellIs" dxfId="2861" priority="133" operator="equal">
      <formula>1</formula>
    </cfRule>
  </conditionalFormatting>
  <conditionalFormatting sqref="H42:H47">
    <cfRule type="containsText" dxfId="2860" priority="132" operator="containsText" text="3">
      <formula>NOT(ISERROR(SEARCH("3",H42)))</formula>
    </cfRule>
  </conditionalFormatting>
  <conditionalFormatting sqref="H42:H47">
    <cfRule type="cellIs" dxfId="2859" priority="131" operator="equal">
      <formula>1</formula>
    </cfRule>
  </conditionalFormatting>
  <conditionalFormatting sqref="H42:H47">
    <cfRule type="cellIs" dxfId="2858" priority="130" operator="equal">
      <formula>1</formula>
    </cfRule>
  </conditionalFormatting>
  <conditionalFormatting sqref="H42:H47">
    <cfRule type="containsText" dxfId="2857" priority="129" operator="containsText" text="3">
      <formula>NOT(ISERROR(SEARCH("3",H42)))</formula>
    </cfRule>
  </conditionalFormatting>
  <conditionalFormatting sqref="H42:H47">
    <cfRule type="cellIs" dxfId="2856" priority="128" operator="equal">
      <formula>1</formula>
    </cfRule>
  </conditionalFormatting>
  <conditionalFormatting sqref="H42:H47">
    <cfRule type="cellIs" dxfId="2855" priority="127" operator="equal">
      <formula>1</formula>
    </cfRule>
  </conditionalFormatting>
  <conditionalFormatting sqref="H42:H47">
    <cfRule type="containsText" dxfId="2854" priority="126" operator="containsText" text="3">
      <formula>NOT(ISERROR(SEARCH("3",H42)))</formula>
    </cfRule>
  </conditionalFormatting>
  <conditionalFormatting sqref="H42:H47">
    <cfRule type="cellIs" dxfId="2853" priority="125" operator="equal">
      <formula>1</formula>
    </cfRule>
  </conditionalFormatting>
  <conditionalFormatting sqref="H42:H47">
    <cfRule type="cellIs" dxfId="2852" priority="124" operator="equal">
      <formula>1</formula>
    </cfRule>
  </conditionalFormatting>
  <conditionalFormatting sqref="H42:H47">
    <cfRule type="containsText" dxfId="2851" priority="123" operator="containsText" text="3">
      <formula>NOT(ISERROR(SEARCH("3",H42)))</formula>
    </cfRule>
  </conditionalFormatting>
  <conditionalFormatting sqref="H49:H53">
    <cfRule type="cellIs" dxfId="2850" priority="122" operator="equal">
      <formula>1</formula>
    </cfRule>
  </conditionalFormatting>
  <conditionalFormatting sqref="H49:H53">
    <cfRule type="cellIs" dxfId="2849" priority="121" operator="equal">
      <formula>1</formula>
    </cfRule>
  </conditionalFormatting>
  <conditionalFormatting sqref="H49:H53">
    <cfRule type="containsText" dxfId="2848" priority="120" operator="containsText" text="3">
      <formula>NOT(ISERROR(SEARCH("3",H49)))</formula>
    </cfRule>
  </conditionalFormatting>
  <conditionalFormatting sqref="H49:H53">
    <cfRule type="cellIs" dxfId="2847" priority="119" operator="equal">
      <formula>1</formula>
    </cfRule>
  </conditionalFormatting>
  <conditionalFormatting sqref="H49:H53">
    <cfRule type="cellIs" dxfId="2846" priority="118" operator="equal">
      <formula>1</formula>
    </cfRule>
  </conditionalFormatting>
  <conditionalFormatting sqref="H49:H53">
    <cfRule type="containsText" dxfId="2845" priority="117" operator="containsText" text="3">
      <formula>NOT(ISERROR(SEARCH("3",H49)))</formula>
    </cfRule>
  </conditionalFormatting>
  <conditionalFormatting sqref="H49:H53">
    <cfRule type="cellIs" dxfId="2844" priority="116" operator="equal">
      <formula>1</formula>
    </cfRule>
  </conditionalFormatting>
  <conditionalFormatting sqref="H49:H53">
    <cfRule type="cellIs" dxfId="2843" priority="115" operator="equal">
      <formula>1</formula>
    </cfRule>
  </conditionalFormatting>
  <conditionalFormatting sqref="H49:H53">
    <cfRule type="containsText" dxfId="2842" priority="114" operator="containsText" text="3">
      <formula>NOT(ISERROR(SEARCH("3",H49)))</formula>
    </cfRule>
  </conditionalFormatting>
  <conditionalFormatting sqref="H49:H53">
    <cfRule type="cellIs" dxfId="2841" priority="113" operator="equal">
      <formula>1</formula>
    </cfRule>
  </conditionalFormatting>
  <conditionalFormatting sqref="H49:H53">
    <cfRule type="cellIs" dxfId="2840" priority="112" operator="equal">
      <formula>1</formula>
    </cfRule>
  </conditionalFormatting>
  <conditionalFormatting sqref="H49:H53">
    <cfRule type="containsText" dxfId="2839" priority="111" operator="containsText" text="3">
      <formula>NOT(ISERROR(SEARCH("3",H49)))</formula>
    </cfRule>
  </conditionalFormatting>
  <conditionalFormatting sqref="H49:H53">
    <cfRule type="cellIs" dxfId="2838" priority="110" operator="equal">
      <formula>1</formula>
    </cfRule>
  </conditionalFormatting>
  <conditionalFormatting sqref="H49:H53">
    <cfRule type="cellIs" dxfId="2837" priority="109" operator="equal">
      <formula>1</formula>
    </cfRule>
  </conditionalFormatting>
  <conditionalFormatting sqref="H49:H53">
    <cfRule type="containsText" dxfId="2836" priority="108" operator="containsText" text="3">
      <formula>NOT(ISERROR(SEARCH("3",H49)))</formula>
    </cfRule>
  </conditionalFormatting>
  <conditionalFormatting sqref="H49:H53">
    <cfRule type="cellIs" dxfId="2835" priority="107" operator="equal">
      <formula>1</formula>
    </cfRule>
  </conditionalFormatting>
  <conditionalFormatting sqref="H49:H53">
    <cfRule type="cellIs" dxfId="2834" priority="106" operator="equal">
      <formula>1</formula>
    </cfRule>
  </conditionalFormatting>
  <conditionalFormatting sqref="H49:H53">
    <cfRule type="containsText" dxfId="2833" priority="105" operator="containsText" text="3">
      <formula>NOT(ISERROR(SEARCH("3",H49)))</formula>
    </cfRule>
  </conditionalFormatting>
  <conditionalFormatting sqref="H49:H53">
    <cfRule type="cellIs" dxfId="2832" priority="104" operator="equal">
      <formula>1</formula>
    </cfRule>
  </conditionalFormatting>
  <conditionalFormatting sqref="H49:H53">
    <cfRule type="cellIs" dxfId="2831" priority="103" operator="equal">
      <formula>1</formula>
    </cfRule>
  </conditionalFormatting>
  <conditionalFormatting sqref="H49:H53">
    <cfRule type="containsText" dxfId="2830" priority="102" operator="containsText" text="3">
      <formula>NOT(ISERROR(SEARCH("3",H49)))</formula>
    </cfRule>
  </conditionalFormatting>
  <conditionalFormatting sqref="H49:H53">
    <cfRule type="cellIs" dxfId="2829" priority="101" operator="equal">
      <formula>1</formula>
    </cfRule>
  </conditionalFormatting>
  <conditionalFormatting sqref="H49:H53">
    <cfRule type="cellIs" dxfId="2828" priority="100" operator="equal">
      <formula>1</formula>
    </cfRule>
  </conditionalFormatting>
  <conditionalFormatting sqref="H49:H53">
    <cfRule type="containsText" dxfId="2827" priority="99" operator="containsText" text="3">
      <formula>NOT(ISERROR(SEARCH("3",H49)))</formula>
    </cfRule>
  </conditionalFormatting>
  <conditionalFormatting sqref="H49:H53">
    <cfRule type="cellIs" dxfId="2826" priority="98" operator="equal">
      <formula>1</formula>
    </cfRule>
  </conditionalFormatting>
  <conditionalFormatting sqref="H49:H53">
    <cfRule type="cellIs" dxfId="2825" priority="97" operator="equal">
      <formula>1</formula>
    </cfRule>
  </conditionalFormatting>
  <conditionalFormatting sqref="H49:H53">
    <cfRule type="containsText" dxfId="2824" priority="96" operator="containsText" text="3">
      <formula>NOT(ISERROR(SEARCH("3",H49)))</formula>
    </cfRule>
  </conditionalFormatting>
  <conditionalFormatting sqref="H49:H53">
    <cfRule type="cellIs" dxfId="2823" priority="95" operator="equal">
      <formula>1</formula>
    </cfRule>
  </conditionalFormatting>
  <conditionalFormatting sqref="H49:H53">
    <cfRule type="cellIs" dxfId="2822" priority="94" operator="equal">
      <formula>1</formula>
    </cfRule>
  </conditionalFormatting>
  <conditionalFormatting sqref="H49:H53">
    <cfRule type="containsText" dxfId="2821" priority="93" operator="containsText" text="3">
      <formula>NOT(ISERROR(SEARCH("3",H49)))</formula>
    </cfRule>
  </conditionalFormatting>
  <conditionalFormatting sqref="H49:H53">
    <cfRule type="cellIs" dxfId="2820" priority="92" operator="equal">
      <formula>1</formula>
    </cfRule>
  </conditionalFormatting>
  <conditionalFormatting sqref="H49:H53">
    <cfRule type="cellIs" dxfId="2819" priority="91" operator="equal">
      <formula>1</formula>
    </cfRule>
  </conditionalFormatting>
  <conditionalFormatting sqref="H49:H53">
    <cfRule type="containsText" dxfId="2818" priority="90" operator="containsText" text="3">
      <formula>NOT(ISERROR(SEARCH("3",H49)))</formula>
    </cfRule>
  </conditionalFormatting>
  <conditionalFormatting sqref="H49:H53">
    <cfRule type="cellIs" dxfId="2817" priority="89" operator="equal">
      <formula>1</formula>
    </cfRule>
  </conditionalFormatting>
  <conditionalFormatting sqref="H49:H53">
    <cfRule type="cellIs" dxfId="2816" priority="88" operator="equal">
      <formula>1</formula>
    </cfRule>
  </conditionalFormatting>
  <conditionalFormatting sqref="H49:H53">
    <cfRule type="containsText" dxfId="2815" priority="87" operator="containsText" text="3">
      <formula>NOT(ISERROR(SEARCH("3",H49)))</formula>
    </cfRule>
  </conditionalFormatting>
  <conditionalFormatting sqref="H49:H53">
    <cfRule type="cellIs" dxfId="2814" priority="86" operator="equal">
      <formula>1</formula>
    </cfRule>
  </conditionalFormatting>
  <conditionalFormatting sqref="H49:H53">
    <cfRule type="cellIs" dxfId="2813" priority="85" operator="equal">
      <formula>1</formula>
    </cfRule>
  </conditionalFormatting>
  <conditionalFormatting sqref="H49:H53">
    <cfRule type="containsText" dxfId="2812" priority="84" operator="containsText" text="3">
      <formula>NOT(ISERROR(SEARCH("3",H49)))</formula>
    </cfRule>
  </conditionalFormatting>
  <conditionalFormatting sqref="H49:H53">
    <cfRule type="cellIs" dxfId="2811" priority="83" operator="equal">
      <formula>1</formula>
    </cfRule>
  </conditionalFormatting>
  <conditionalFormatting sqref="H49:H53">
    <cfRule type="cellIs" dxfId="2810" priority="82" operator="equal">
      <formula>1</formula>
    </cfRule>
  </conditionalFormatting>
  <conditionalFormatting sqref="H49:H53">
    <cfRule type="containsText" dxfId="2809" priority="81" operator="containsText" text="3">
      <formula>NOT(ISERROR(SEARCH("3",H49)))</formula>
    </cfRule>
  </conditionalFormatting>
  <conditionalFormatting sqref="H49:H53">
    <cfRule type="cellIs" dxfId="2808" priority="80" operator="equal">
      <formula>1</formula>
    </cfRule>
  </conditionalFormatting>
  <conditionalFormatting sqref="H49:H53">
    <cfRule type="cellIs" dxfId="2807" priority="79" operator="equal">
      <formula>1</formula>
    </cfRule>
  </conditionalFormatting>
  <conditionalFormatting sqref="H49:H53">
    <cfRule type="containsText" dxfId="2806" priority="78" operator="containsText" text="3">
      <formula>NOT(ISERROR(SEARCH("3",H49)))</formula>
    </cfRule>
  </conditionalFormatting>
  <conditionalFormatting sqref="I29:J34">
    <cfRule type="cellIs" dxfId="2805" priority="77" operator="equal">
      <formula>1</formula>
    </cfRule>
  </conditionalFormatting>
  <conditionalFormatting sqref="I29:J34">
    <cfRule type="cellIs" dxfId="2804" priority="76" operator="equal">
      <formula>1</formula>
    </cfRule>
  </conditionalFormatting>
  <conditionalFormatting sqref="I28:J34">
    <cfRule type="cellIs" dxfId="2803" priority="75" operator="equal">
      <formula>1</formula>
    </cfRule>
  </conditionalFormatting>
  <conditionalFormatting sqref="I28:J34">
    <cfRule type="cellIs" dxfId="2802" priority="74" operator="equal">
      <formula>1</formula>
    </cfRule>
  </conditionalFormatting>
  <conditionalFormatting sqref="I28:J28">
    <cfRule type="cellIs" dxfId="2801" priority="73" operator="equal">
      <formula>1</formula>
    </cfRule>
  </conditionalFormatting>
  <conditionalFormatting sqref="I28:J28">
    <cfRule type="cellIs" dxfId="2800" priority="72" operator="equal">
      <formula>1</formula>
    </cfRule>
  </conditionalFormatting>
  <conditionalFormatting sqref="I28:J34">
    <cfRule type="containsText" dxfId="2799" priority="71" operator="containsText" text="3">
      <formula>NOT(ISERROR(SEARCH("3",I28)))</formula>
    </cfRule>
  </conditionalFormatting>
  <conditionalFormatting sqref="I42:J47">
    <cfRule type="cellIs" dxfId="2798" priority="70" operator="equal">
      <formula>1</formula>
    </cfRule>
  </conditionalFormatting>
  <conditionalFormatting sqref="I42:J47">
    <cfRule type="cellIs" dxfId="2797" priority="69" operator="equal">
      <formula>1</formula>
    </cfRule>
  </conditionalFormatting>
  <conditionalFormatting sqref="I42:J47">
    <cfRule type="cellIs" dxfId="2796" priority="68" operator="equal">
      <formula>1</formula>
    </cfRule>
  </conditionalFormatting>
  <conditionalFormatting sqref="I42:J47">
    <cfRule type="cellIs" dxfId="2795" priority="67" operator="equal">
      <formula>1</formula>
    </cfRule>
  </conditionalFormatting>
  <conditionalFormatting sqref="I42:J47">
    <cfRule type="containsText" dxfId="2794" priority="66" operator="containsText" text="3">
      <formula>NOT(ISERROR(SEARCH("3",I42)))</formula>
    </cfRule>
  </conditionalFormatting>
  <conditionalFormatting sqref="I42:J47">
    <cfRule type="cellIs" dxfId="2793" priority="65" operator="equal">
      <formula>1</formula>
    </cfRule>
  </conditionalFormatting>
  <conditionalFormatting sqref="I42:J47">
    <cfRule type="cellIs" dxfId="2792" priority="64" operator="equal">
      <formula>1</formula>
    </cfRule>
  </conditionalFormatting>
  <conditionalFormatting sqref="I42:J47">
    <cfRule type="cellIs" dxfId="2791" priority="63" operator="equal">
      <formula>1</formula>
    </cfRule>
  </conditionalFormatting>
  <conditionalFormatting sqref="I42:J47">
    <cfRule type="cellIs" dxfId="2790" priority="62" operator="equal">
      <formula>1</formula>
    </cfRule>
  </conditionalFormatting>
  <conditionalFormatting sqref="I42:J47">
    <cfRule type="containsText" dxfId="2789" priority="61" operator="containsText" text="3">
      <formula>NOT(ISERROR(SEARCH("3",I42)))</formula>
    </cfRule>
  </conditionalFormatting>
  <conditionalFormatting sqref="I42:J47">
    <cfRule type="cellIs" dxfId="2788" priority="60" operator="equal">
      <formula>1</formula>
    </cfRule>
  </conditionalFormatting>
  <conditionalFormatting sqref="I42:J47">
    <cfRule type="cellIs" dxfId="2787" priority="59" operator="equal">
      <formula>1</formula>
    </cfRule>
  </conditionalFormatting>
  <conditionalFormatting sqref="I42:J47">
    <cfRule type="cellIs" dxfId="2786" priority="58" operator="equal">
      <formula>1</formula>
    </cfRule>
  </conditionalFormatting>
  <conditionalFormatting sqref="I42:J47">
    <cfRule type="cellIs" dxfId="2785" priority="57" operator="equal">
      <formula>1</formula>
    </cfRule>
  </conditionalFormatting>
  <conditionalFormatting sqref="I42:J47">
    <cfRule type="containsText" dxfId="2784" priority="56" operator="containsText" text="3">
      <formula>NOT(ISERROR(SEARCH("3",I42)))</formula>
    </cfRule>
  </conditionalFormatting>
  <conditionalFormatting sqref="I42:J47">
    <cfRule type="cellIs" dxfId="2783" priority="55" operator="equal">
      <formula>1</formula>
    </cfRule>
  </conditionalFormatting>
  <conditionalFormatting sqref="I42:J47">
    <cfRule type="cellIs" dxfId="2782" priority="54" operator="equal">
      <formula>1</formula>
    </cfRule>
  </conditionalFormatting>
  <conditionalFormatting sqref="I42:J47">
    <cfRule type="cellIs" dxfId="2781" priority="53" operator="equal">
      <formula>1</formula>
    </cfRule>
  </conditionalFormatting>
  <conditionalFormatting sqref="I42:J47">
    <cfRule type="cellIs" dxfId="2780" priority="52" operator="equal">
      <formula>1</formula>
    </cfRule>
  </conditionalFormatting>
  <conditionalFormatting sqref="I42:J47">
    <cfRule type="containsText" dxfId="2779" priority="51" operator="containsText" text="3">
      <formula>NOT(ISERROR(SEARCH("3",I42)))</formula>
    </cfRule>
  </conditionalFormatting>
  <conditionalFormatting sqref="I49:J53">
    <cfRule type="cellIs" dxfId="2778" priority="50" operator="equal">
      <formula>1</formula>
    </cfRule>
  </conditionalFormatting>
  <conditionalFormatting sqref="I49:J53">
    <cfRule type="cellIs" dxfId="2777" priority="49" operator="equal">
      <formula>1</formula>
    </cfRule>
  </conditionalFormatting>
  <conditionalFormatting sqref="I49:J53">
    <cfRule type="cellIs" dxfId="2776" priority="48" operator="equal">
      <formula>1</formula>
    </cfRule>
  </conditionalFormatting>
  <conditionalFormatting sqref="I49:J53">
    <cfRule type="cellIs" dxfId="2775" priority="47" operator="equal">
      <formula>1</formula>
    </cfRule>
  </conditionalFormatting>
  <conditionalFormatting sqref="I49:J53">
    <cfRule type="containsText" dxfId="2774" priority="46" operator="containsText" text="3">
      <formula>NOT(ISERROR(SEARCH("3",I49)))</formula>
    </cfRule>
  </conditionalFormatting>
  <conditionalFormatting sqref="I49:J53">
    <cfRule type="cellIs" dxfId="2773" priority="45" operator="equal">
      <formula>1</formula>
    </cfRule>
  </conditionalFormatting>
  <conditionalFormatting sqref="I49:J53">
    <cfRule type="cellIs" dxfId="2772" priority="44" operator="equal">
      <formula>1</formula>
    </cfRule>
  </conditionalFormatting>
  <conditionalFormatting sqref="I49:J53">
    <cfRule type="cellIs" dxfId="2771" priority="43" operator="equal">
      <formula>1</formula>
    </cfRule>
  </conditionalFormatting>
  <conditionalFormatting sqref="I49:J53">
    <cfRule type="cellIs" dxfId="2770" priority="42" operator="equal">
      <formula>1</formula>
    </cfRule>
  </conditionalFormatting>
  <conditionalFormatting sqref="I49:J53">
    <cfRule type="containsText" dxfId="2769" priority="41" operator="containsText" text="3">
      <formula>NOT(ISERROR(SEARCH("3",I49)))</formula>
    </cfRule>
  </conditionalFormatting>
  <conditionalFormatting sqref="I49:J53">
    <cfRule type="cellIs" dxfId="2768" priority="40" operator="equal">
      <formula>1</formula>
    </cfRule>
  </conditionalFormatting>
  <conditionalFormatting sqref="I49:J53">
    <cfRule type="cellIs" dxfId="2767" priority="39" operator="equal">
      <formula>1</formula>
    </cfRule>
  </conditionalFormatting>
  <conditionalFormatting sqref="I49:J53">
    <cfRule type="cellIs" dxfId="2766" priority="38" operator="equal">
      <formula>1</formula>
    </cfRule>
  </conditionalFormatting>
  <conditionalFormatting sqref="I49:J53">
    <cfRule type="cellIs" dxfId="2765" priority="37" operator="equal">
      <formula>1</formula>
    </cfRule>
  </conditionalFormatting>
  <conditionalFormatting sqref="I49:J53">
    <cfRule type="containsText" dxfId="2764" priority="36" operator="containsText" text="3">
      <formula>NOT(ISERROR(SEARCH("3",I49)))</formula>
    </cfRule>
  </conditionalFormatting>
  <conditionalFormatting sqref="I49:J53">
    <cfRule type="cellIs" dxfId="2763" priority="35" operator="equal">
      <formula>1</formula>
    </cfRule>
  </conditionalFormatting>
  <conditionalFormatting sqref="I49:J53">
    <cfRule type="cellIs" dxfId="2762" priority="34" operator="equal">
      <formula>1</formula>
    </cfRule>
  </conditionalFormatting>
  <conditionalFormatting sqref="I49:J53">
    <cfRule type="cellIs" dxfId="2761" priority="33" operator="equal">
      <formula>1</formula>
    </cfRule>
  </conditionalFormatting>
  <conditionalFormatting sqref="I49:J53">
    <cfRule type="cellIs" dxfId="2760" priority="32" operator="equal">
      <formula>1</formula>
    </cfRule>
  </conditionalFormatting>
  <conditionalFormatting sqref="I49:J53">
    <cfRule type="containsText" dxfId="2759" priority="31" operator="containsText" text="3">
      <formula>NOT(ISERROR(SEARCH("3",I49)))</formula>
    </cfRule>
  </conditionalFormatting>
  <conditionalFormatting sqref="I49:J53">
    <cfRule type="cellIs" dxfId="2758" priority="30" operator="equal">
      <formula>1</formula>
    </cfRule>
  </conditionalFormatting>
  <conditionalFormatting sqref="I49:J53">
    <cfRule type="cellIs" dxfId="2757" priority="29" operator="equal">
      <formula>1</formula>
    </cfRule>
  </conditionalFormatting>
  <conditionalFormatting sqref="I49:J53">
    <cfRule type="cellIs" dxfId="2756" priority="28" operator="equal">
      <formula>1</formula>
    </cfRule>
  </conditionalFormatting>
  <conditionalFormatting sqref="I49:J53">
    <cfRule type="cellIs" dxfId="2755" priority="27" operator="equal">
      <formula>1</formula>
    </cfRule>
  </conditionalFormatting>
  <conditionalFormatting sqref="I49:J53">
    <cfRule type="containsText" dxfId="2754" priority="26" operator="containsText" text="3">
      <formula>NOT(ISERROR(SEARCH("3",I49)))</formula>
    </cfRule>
  </conditionalFormatting>
  <conditionalFormatting sqref="I49:J53">
    <cfRule type="cellIs" dxfId="2753" priority="25" operator="equal">
      <formula>1</formula>
    </cfRule>
  </conditionalFormatting>
  <conditionalFormatting sqref="I49:J53">
    <cfRule type="cellIs" dxfId="2752" priority="24" operator="equal">
      <formula>1</formula>
    </cfRule>
  </conditionalFormatting>
  <conditionalFormatting sqref="I49:J53">
    <cfRule type="cellIs" dxfId="2751" priority="23" operator="equal">
      <formula>1</formula>
    </cfRule>
  </conditionalFormatting>
  <conditionalFormatting sqref="I49:J53">
    <cfRule type="cellIs" dxfId="2750" priority="22" operator="equal">
      <formula>1</formula>
    </cfRule>
  </conditionalFormatting>
  <conditionalFormatting sqref="I49:J53">
    <cfRule type="containsText" dxfId="2749" priority="21" operator="containsText" text="3">
      <formula>NOT(ISERROR(SEARCH("3",I49)))</formula>
    </cfRule>
  </conditionalFormatting>
  <conditionalFormatting sqref="I49:J53">
    <cfRule type="cellIs" dxfId="2748" priority="20" operator="equal">
      <formula>1</formula>
    </cfRule>
  </conditionalFormatting>
  <conditionalFormatting sqref="I49:J53">
    <cfRule type="cellIs" dxfId="2747" priority="19" operator="equal">
      <formula>1</formula>
    </cfRule>
  </conditionalFormatting>
  <conditionalFormatting sqref="I49:J53">
    <cfRule type="cellIs" dxfId="2746" priority="18" operator="equal">
      <formula>1</formula>
    </cfRule>
  </conditionalFormatting>
  <conditionalFormatting sqref="I49:J53">
    <cfRule type="cellIs" dxfId="2745" priority="17" operator="equal">
      <formula>1</formula>
    </cfRule>
  </conditionalFormatting>
  <conditionalFormatting sqref="I49:J53">
    <cfRule type="containsText" dxfId="2744" priority="16" operator="containsText" text="3">
      <formula>NOT(ISERROR(SEARCH("3",I49)))</formula>
    </cfRule>
  </conditionalFormatting>
  <conditionalFormatting sqref="I49:J53">
    <cfRule type="cellIs" dxfId="2743" priority="15" operator="equal">
      <formula>1</formula>
    </cfRule>
  </conditionalFormatting>
  <conditionalFormatting sqref="I49:J53">
    <cfRule type="cellIs" dxfId="2742" priority="14" operator="equal">
      <formula>1</formula>
    </cfRule>
  </conditionalFormatting>
  <conditionalFormatting sqref="I49:J53">
    <cfRule type="cellIs" dxfId="2741" priority="13" operator="equal">
      <formula>1</formula>
    </cfRule>
  </conditionalFormatting>
  <conditionalFormatting sqref="I49:J53">
    <cfRule type="cellIs" dxfId="2740" priority="12" operator="equal">
      <formula>1</formula>
    </cfRule>
  </conditionalFormatting>
  <conditionalFormatting sqref="I49:J53">
    <cfRule type="containsText" dxfId="2739" priority="11" operator="containsText" text="3">
      <formula>NOT(ISERROR(SEARCH("3",I49)))</formula>
    </cfRule>
  </conditionalFormatting>
  <conditionalFormatting sqref="I49:J53">
    <cfRule type="cellIs" dxfId="2738" priority="10" operator="equal">
      <formula>1</formula>
    </cfRule>
  </conditionalFormatting>
  <conditionalFormatting sqref="I49:J53">
    <cfRule type="cellIs" dxfId="2737" priority="9" operator="equal">
      <formula>1</formula>
    </cfRule>
  </conditionalFormatting>
  <conditionalFormatting sqref="I49:J53">
    <cfRule type="cellIs" dxfId="2736" priority="8" operator="equal">
      <formula>1</formula>
    </cfRule>
  </conditionalFormatting>
  <conditionalFormatting sqref="I49:J53">
    <cfRule type="cellIs" dxfId="2735" priority="7" operator="equal">
      <formula>1</formula>
    </cfRule>
  </conditionalFormatting>
  <conditionalFormatting sqref="I49:J53">
    <cfRule type="containsText" dxfId="2734" priority="6" operator="containsText" text="3">
      <formula>NOT(ISERROR(SEARCH("3",I49)))</formula>
    </cfRule>
  </conditionalFormatting>
  <conditionalFormatting sqref="I49:J53">
    <cfRule type="cellIs" dxfId="2733" priority="5" operator="equal">
      <formula>1</formula>
    </cfRule>
  </conditionalFormatting>
  <conditionalFormatting sqref="I49:J53">
    <cfRule type="cellIs" dxfId="2732" priority="4" operator="equal">
      <formula>1</formula>
    </cfRule>
  </conditionalFormatting>
  <conditionalFormatting sqref="I49:J53">
    <cfRule type="cellIs" dxfId="2731" priority="3" operator="equal">
      <formula>1</formula>
    </cfRule>
  </conditionalFormatting>
  <conditionalFormatting sqref="I49:J53">
    <cfRule type="cellIs" dxfId="2730" priority="2" operator="equal">
      <formula>1</formula>
    </cfRule>
  </conditionalFormatting>
  <conditionalFormatting sqref="I49:J53">
    <cfRule type="containsText" dxfId="2729" priority="1" operator="containsText" text="3">
      <formula>NOT(ISERROR(SEARCH("3",I49)))</formula>
    </cfRule>
  </conditionalFormatting>
  <dataValidations count="17">
    <dataValidation type="list" allowBlank="1" showInputMessage="1" showErrorMessage="1" sqref="Q9:S26 Q42:S47 Q49:S53 H9:H26 H28:H34 H42:H47 H49:H53">
      <formula1>Liste005</formula1>
    </dataValidation>
    <dataValidation type="list" allowBlank="1" showInputMessage="1" showErrorMessage="1" sqref="F17:F26 F49:F53 F28:F30 F42:F47">
      <formula1>Liste_mai</formula1>
    </dataValidation>
    <dataValidation type="list" allowBlank="1" showInputMessage="1" showErrorMessage="1" sqref="Y42:Y47 Y49:Y53">
      <formula1>Initiative</formula1>
    </dataValidation>
    <dataValidation type="list" allowBlank="1" showInputMessage="1" showErrorMessage="1" sqref="G30">
      <formula1>NatureRV0</formula1>
    </dataValidation>
    <dataValidation type="list" allowBlank="1" showInputMessage="1" showErrorMessage="1" sqref="G49:G53 G28:G29">
      <formula1>NatureRV2</formula1>
    </dataValidation>
    <dataValidation type="list" allowBlank="1" showInputMessage="1" showErrorMessage="1" sqref="W42:X47">
      <formula1>StadeRV2</formula1>
    </dataValidation>
    <dataValidation type="list" allowBlank="1" showInputMessage="1" showErrorMessage="1" sqref="H54:J54 N54:P54">
      <formula1>Appui1</formula1>
    </dataValidation>
    <dataValidation type="list" allowBlank="1" showInputMessage="1" showErrorMessage="1" sqref="E28:E34 E42:E47 E49:E53 E9:E26">
      <formula1>Catégorie1</formula1>
    </dataValidation>
    <dataValidation type="list" allowBlank="1" showInputMessage="1" showErrorMessage="1" sqref="G31:G34 G42:G47 G9:G26">
      <formula1>Liste</formula1>
    </dataValidation>
    <dataValidation type="list" allowBlank="1" showInputMessage="1" showErrorMessage="1" sqref="F9:F16">
      <formula1>Date2</formula1>
    </dataValidation>
    <dataValidation type="list" allowBlank="1" showInputMessage="1" showErrorMessage="1" sqref="X28:X34 X9:X26 X49:X53">
      <formula1>R.A.S</formula1>
    </dataValidation>
    <dataValidation type="list" allowBlank="1" showInputMessage="1" showErrorMessage="1" sqref="F31:F34">
      <formula1>Liste0405</formula1>
    </dataValidation>
    <dataValidation type="list" allowBlank="1" showInputMessage="1" showErrorMessage="1" sqref="V28:V34 V42:V47 V49:V53 V9:V26">
      <formula1>Produit</formula1>
    </dataValidation>
    <dataValidation type="list" allowBlank="1" showInputMessage="1" showErrorMessage="1" sqref="W35">
      <formula1>Stade</formula1>
    </dataValidation>
    <dataValidation type="list" allowBlank="1" showInputMessage="1" showErrorMessage="1" sqref="W28:W34 W49:W53">
      <formula1>Liste001</formula1>
    </dataValidation>
    <dataValidation type="list" allowBlank="1" showInputMessage="1" showErrorMessage="1" sqref="I42:P47 I28:S34 I49:P53 I9:P26">
      <formula1>Liste004</formula1>
    </dataValidation>
    <dataValidation type="list" allowBlank="1" showInputMessage="1" showErrorMessage="1" sqref="W9:W26">
      <formula1>StadeRV002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B2:Z60"/>
  <sheetViews>
    <sheetView showGridLines="0" zoomScale="75" zoomScaleNormal="75" workbookViewId="0">
      <selection activeCell="G23" sqref="G23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3"/>
    </row>
    <row r="3" spans="2:26" x14ac:dyDescent="0.35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6"/>
    </row>
    <row r="4" spans="2:26" ht="30" customHeight="1" x14ac:dyDescent="0.35">
      <c r="B4" s="4"/>
      <c r="C4" s="5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6"/>
    </row>
    <row r="5" spans="2:26" x14ac:dyDescent="0.35">
      <c r="B5" s="4"/>
      <c r="C5" s="7"/>
      <c r="D5" s="112" t="s">
        <v>0</v>
      </c>
      <c r="E5" s="113"/>
      <c r="F5" s="113"/>
      <c r="G5" s="113"/>
      <c r="H5" s="118" t="s">
        <v>1</v>
      </c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9" t="s">
        <v>2</v>
      </c>
      <c r="U5" s="122" t="s">
        <v>3</v>
      </c>
      <c r="V5" s="125" t="s">
        <v>4</v>
      </c>
      <c r="W5" s="128" t="s">
        <v>5</v>
      </c>
      <c r="X5" s="131" t="s">
        <v>6</v>
      </c>
      <c r="Y5" s="50"/>
      <c r="Z5" s="6"/>
    </row>
    <row r="6" spans="2:26" x14ac:dyDescent="0.35">
      <c r="B6" s="4"/>
      <c r="C6" s="7"/>
      <c r="D6" s="114"/>
      <c r="E6" s="115"/>
      <c r="F6" s="115"/>
      <c r="G6" s="115"/>
      <c r="H6" s="137" t="s">
        <v>7</v>
      </c>
      <c r="I6" s="138"/>
      <c r="J6" s="139"/>
      <c r="K6" s="137" t="s">
        <v>8</v>
      </c>
      <c r="L6" s="138"/>
      <c r="M6" s="139"/>
      <c r="N6" s="137" t="s">
        <v>9</v>
      </c>
      <c r="O6" s="138"/>
      <c r="P6" s="139"/>
      <c r="Q6" s="137" t="s">
        <v>10</v>
      </c>
      <c r="R6" s="138"/>
      <c r="S6" s="139"/>
      <c r="T6" s="120"/>
      <c r="U6" s="123"/>
      <c r="V6" s="126"/>
      <c r="W6" s="129"/>
      <c r="X6" s="132"/>
      <c r="Y6" s="50"/>
      <c r="Z6" s="6"/>
    </row>
    <row r="7" spans="2:26" x14ac:dyDescent="0.35">
      <c r="B7" s="4"/>
      <c r="C7" s="7"/>
      <c r="D7" s="116"/>
      <c r="E7" s="117"/>
      <c r="F7" s="117"/>
      <c r="G7" s="117"/>
      <c r="H7" s="103" t="s">
        <v>64</v>
      </c>
      <c r="I7" s="105" t="s">
        <v>12</v>
      </c>
      <c r="J7" s="106"/>
      <c r="K7" s="103" t="s">
        <v>11</v>
      </c>
      <c r="L7" s="140" t="s">
        <v>12</v>
      </c>
      <c r="M7" s="141"/>
      <c r="N7" s="103" t="s">
        <v>11</v>
      </c>
      <c r="O7" s="140" t="s">
        <v>12</v>
      </c>
      <c r="P7" s="141"/>
      <c r="Q7" s="103" t="s">
        <v>11</v>
      </c>
      <c r="R7" s="105" t="s">
        <v>12</v>
      </c>
      <c r="S7" s="106"/>
      <c r="T7" s="120"/>
      <c r="U7" s="123"/>
      <c r="V7" s="126"/>
      <c r="W7" s="129"/>
      <c r="X7" s="132"/>
      <c r="Y7" s="50"/>
      <c r="Z7" s="6"/>
    </row>
    <row r="8" spans="2:26" x14ac:dyDescent="0.35">
      <c r="B8" s="4"/>
      <c r="C8" s="142"/>
      <c r="D8" s="8" t="s">
        <v>13</v>
      </c>
      <c r="E8" s="8" t="s">
        <v>14</v>
      </c>
      <c r="F8" s="8" t="s">
        <v>45</v>
      </c>
      <c r="G8" s="9" t="s">
        <v>46</v>
      </c>
      <c r="H8" s="104"/>
      <c r="I8" s="42" t="s">
        <v>16</v>
      </c>
      <c r="J8" s="10" t="s">
        <v>17</v>
      </c>
      <c r="K8" s="104"/>
      <c r="L8" s="10" t="s">
        <v>16</v>
      </c>
      <c r="M8" s="11" t="s">
        <v>17</v>
      </c>
      <c r="N8" s="104"/>
      <c r="O8" s="11" t="s">
        <v>16</v>
      </c>
      <c r="P8" s="11" t="s">
        <v>17</v>
      </c>
      <c r="Q8" s="104"/>
      <c r="R8" s="10" t="s">
        <v>16</v>
      </c>
      <c r="S8" s="11" t="s">
        <v>17</v>
      </c>
      <c r="T8" s="121"/>
      <c r="U8" s="124"/>
      <c r="V8" s="127"/>
      <c r="W8" s="130"/>
      <c r="X8" s="133"/>
      <c r="Y8" s="50"/>
      <c r="Z8" s="6"/>
    </row>
    <row r="9" spans="2:26" x14ac:dyDescent="0.35">
      <c r="B9" s="4"/>
      <c r="C9" s="142"/>
      <c r="D9" s="12"/>
      <c r="E9" s="12"/>
      <c r="F9" s="13"/>
      <c r="G9" s="12"/>
      <c r="H9" s="14" t="str">
        <f>IF(U9&gt;=300000,"3","")</f>
        <v/>
      </c>
      <c r="I9" s="14" t="str">
        <f>IF(AND(U9&gt;=100000,U9&lt;=299999),"3","")</f>
        <v/>
      </c>
      <c r="J9" s="14" t="str">
        <f>IF(AND(U9&gt;=100000,U9&lt;=299999),"3","")</f>
        <v/>
      </c>
      <c r="K9" s="15"/>
      <c r="L9" s="15" t="str">
        <f>IF(U9&gt;=300000,"3","")</f>
        <v/>
      </c>
      <c r="M9" s="15" t="str">
        <f>IF(U9&gt;=300000,"3","")</f>
        <v/>
      </c>
      <c r="N9" s="14"/>
      <c r="O9" s="14"/>
      <c r="P9" s="14"/>
      <c r="Q9" s="15"/>
      <c r="R9" s="15"/>
      <c r="S9" s="15"/>
      <c r="T9" s="16"/>
      <c r="U9" s="16"/>
      <c r="V9" s="17"/>
      <c r="W9" s="18" t="str">
        <f>IF(U9&gt;1,"En cours…", "")</f>
        <v/>
      </c>
      <c r="X9" s="18" t="str">
        <f>IF(W9="En cours…","R.A.S", "")</f>
        <v/>
      </c>
      <c r="Y9" s="48"/>
      <c r="Z9" s="6"/>
    </row>
    <row r="10" spans="2:26" x14ac:dyDescent="0.35">
      <c r="B10" s="4"/>
      <c r="C10" s="142"/>
      <c r="D10" s="12"/>
      <c r="E10" s="12"/>
      <c r="F10" s="13"/>
      <c r="G10" s="12"/>
      <c r="H10" s="14" t="str">
        <f t="shared" ref="H10:H34" si="0">IF(U10&gt;=300000,"3","")</f>
        <v/>
      </c>
      <c r="I10" s="14" t="str">
        <f t="shared" ref="I10:I26" si="1">IF(AND(U10&gt;=100000,U10&lt;=299999),"3","")</f>
        <v/>
      </c>
      <c r="J10" s="14" t="str">
        <f t="shared" ref="J10:J26" si="2">IF(AND(U10&gt;=100000,U10&lt;=299999),"3","")</f>
        <v/>
      </c>
      <c r="K10" s="15"/>
      <c r="L10" s="15" t="str">
        <f t="shared" ref="L10:L26" si="3">IF(U10&gt;=300000,"3","")</f>
        <v/>
      </c>
      <c r="M10" s="15" t="str">
        <f t="shared" ref="M10:M26" si="4">IF(U10&gt;=300000,"3","")</f>
        <v/>
      </c>
      <c r="N10" s="14"/>
      <c r="O10" s="14"/>
      <c r="P10" s="14"/>
      <c r="Q10" s="15"/>
      <c r="R10" s="15"/>
      <c r="S10" s="15"/>
      <c r="T10" s="16"/>
      <c r="U10" s="16"/>
      <c r="V10" s="17"/>
      <c r="W10" s="18" t="str">
        <f t="shared" ref="W10:W26" si="5">IF(U10&gt;1,"En cours…", "")</f>
        <v/>
      </c>
      <c r="X10" s="18" t="str">
        <f t="shared" ref="X10:X25" si="6">IF(W10="En cours…","R.A.S", "")</f>
        <v/>
      </c>
      <c r="Y10" s="48"/>
      <c r="Z10" s="6"/>
    </row>
    <row r="11" spans="2:26" x14ac:dyDescent="0.35">
      <c r="B11" s="4"/>
      <c r="C11" s="142"/>
      <c r="D11" s="12"/>
      <c r="E11" s="12"/>
      <c r="F11" s="13"/>
      <c r="G11" s="12"/>
      <c r="H11" s="14" t="str">
        <f t="shared" si="0"/>
        <v/>
      </c>
      <c r="I11" s="14" t="str">
        <f t="shared" si="1"/>
        <v/>
      </c>
      <c r="J11" s="14" t="str">
        <f t="shared" si="2"/>
        <v/>
      </c>
      <c r="K11" s="15"/>
      <c r="L11" s="15" t="str">
        <f t="shared" si="3"/>
        <v/>
      </c>
      <c r="M11" s="15" t="str">
        <f t="shared" si="4"/>
        <v/>
      </c>
      <c r="N11" s="14"/>
      <c r="O11" s="14"/>
      <c r="P11" s="14"/>
      <c r="Q11" s="15"/>
      <c r="R11" s="15"/>
      <c r="S11" s="15"/>
      <c r="T11" s="16"/>
      <c r="U11" s="16"/>
      <c r="V11" s="17"/>
      <c r="W11" s="18" t="str">
        <f t="shared" si="5"/>
        <v/>
      </c>
      <c r="X11" s="18" t="str">
        <f t="shared" si="6"/>
        <v/>
      </c>
      <c r="Y11" s="48"/>
      <c r="Z11" s="6"/>
    </row>
    <row r="12" spans="2:26" x14ac:dyDescent="0.35">
      <c r="B12" s="4"/>
      <c r="C12" s="142"/>
      <c r="D12" s="12"/>
      <c r="E12" s="12"/>
      <c r="F12" s="13"/>
      <c r="G12" s="12"/>
      <c r="H12" s="14" t="str">
        <f t="shared" si="0"/>
        <v/>
      </c>
      <c r="I12" s="14" t="str">
        <f t="shared" si="1"/>
        <v/>
      </c>
      <c r="J12" s="14" t="str">
        <f t="shared" si="2"/>
        <v/>
      </c>
      <c r="K12" s="15"/>
      <c r="L12" s="15" t="str">
        <f t="shared" si="3"/>
        <v/>
      </c>
      <c r="M12" s="15" t="str">
        <f t="shared" si="4"/>
        <v/>
      </c>
      <c r="N12" s="14"/>
      <c r="O12" s="14"/>
      <c r="P12" s="14"/>
      <c r="Q12" s="15"/>
      <c r="R12" s="15"/>
      <c r="S12" s="15"/>
      <c r="T12" s="18"/>
      <c r="U12" s="16"/>
      <c r="V12" s="17"/>
      <c r="W12" s="18" t="str">
        <f t="shared" si="5"/>
        <v/>
      </c>
      <c r="X12" s="18" t="str">
        <f t="shared" si="6"/>
        <v/>
      </c>
      <c r="Y12" s="48"/>
      <c r="Z12" s="6"/>
    </row>
    <row r="13" spans="2:26" x14ac:dyDescent="0.35">
      <c r="B13" s="4"/>
      <c r="C13" s="142"/>
      <c r="D13" s="12"/>
      <c r="E13" s="12"/>
      <c r="F13" s="13"/>
      <c r="G13" s="12"/>
      <c r="H13" s="14" t="str">
        <f t="shared" si="0"/>
        <v/>
      </c>
      <c r="I13" s="14" t="str">
        <f t="shared" si="1"/>
        <v/>
      </c>
      <c r="J13" s="14" t="str">
        <f t="shared" si="2"/>
        <v/>
      </c>
      <c r="K13" s="15"/>
      <c r="L13" s="15" t="str">
        <f t="shared" si="3"/>
        <v/>
      </c>
      <c r="M13" s="15" t="str">
        <f t="shared" si="4"/>
        <v/>
      </c>
      <c r="N13" s="14"/>
      <c r="O13" s="14"/>
      <c r="P13" s="14"/>
      <c r="Q13" s="15"/>
      <c r="R13" s="15"/>
      <c r="S13" s="15"/>
      <c r="T13" s="16"/>
      <c r="U13" s="16"/>
      <c r="V13" s="17"/>
      <c r="W13" s="18" t="str">
        <f t="shared" si="5"/>
        <v/>
      </c>
      <c r="X13" s="18" t="str">
        <f t="shared" si="6"/>
        <v/>
      </c>
      <c r="Y13" s="48"/>
      <c r="Z13" s="6"/>
    </row>
    <row r="14" spans="2:26" x14ac:dyDescent="0.35">
      <c r="B14" s="4"/>
      <c r="C14" s="142"/>
      <c r="D14" s="12"/>
      <c r="E14" s="12"/>
      <c r="F14" s="13"/>
      <c r="G14" s="12"/>
      <c r="H14" s="14" t="str">
        <f t="shared" si="0"/>
        <v/>
      </c>
      <c r="I14" s="14" t="str">
        <f t="shared" si="1"/>
        <v/>
      </c>
      <c r="J14" s="14" t="str">
        <f t="shared" si="2"/>
        <v/>
      </c>
      <c r="K14" s="15"/>
      <c r="L14" s="15" t="str">
        <f t="shared" si="3"/>
        <v/>
      </c>
      <c r="M14" s="15" t="str">
        <f t="shared" si="4"/>
        <v/>
      </c>
      <c r="N14" s="14"/>
      <c r="O14" s="14"/>
      <c r="P14" s="14"/>
      <c r="Q14" s="15"/>
      <c r="R14" s="15"/>
      <c r="S14" s="15"/>
      <c r="T14" s="18"/>
      <c r="U14" s="16"/>
      <c r="V14" s="17"/>
      <c r="W14" s="18" t="str">
        <f t="shared" si="5"/>
        <v/>
      </c>
      <c r="X14" s="18" t="str">
        <f t="shared" si="6"/>
        <v/>
      </c>
      <c r="Y14" s="48"/>
      <c r="Z14" s="6"/>
    </row>
    <row r="15" spans="2:26" x14ac:dyDescent="0.35">
      <c r="B15" s="4"/>
      <c r="C15" s="142"/>
      <c r="D15" s="12"/>
      <c r="E15" s="12"/>
      <c r="F15" s="13"/>
      <c r="G15" s="12"/>
      <c r="H15" s="14" t="str">
        <f t="shared" si="0"/>
        <v/>
      </c>
      <c r="I15" s="14" t="str">
        <f t="shared" si="1"/>
        <v/>
      </c>
      <c r="J15" s="14" t="str">
        <f t="shared" si="2"/>
        <v/>
      </c>
      <c r="K15" s="15"/>
      <c r="L15" s="15" t="str">
        <f t="shared" si="3"/>
        <v/>
      </c>
      <c r="M15" s="15" t="str">
        <f t="shared" si="4"/>
        <v/>
      </c>
      <c r="N15" s="14"/>
      <c r="O15" s="14"/>
      <c r="P15" s="14"/>
      <c r="Q15" s="15"/>
      <c r="R15" s="15"/>
      <c r="S15" s="15"/>
      <c r="T15" s="18"/>
      <c r="U15" s="16"/>
      <c r="V15" s="17"/>
      <c r="W15" s="18" t="str">
        <f t="shared" si="5"/>
        <v/>
      </c>
      <c r="X15" s="18" t="str">
        <f t="shared" si="6"/>
        <v/>
      </c>
      <c r="Y15" s="48"/>
      <c r="Z15" s="6"/>
    </row>
    <row r="16" spans="2:26" x14ac:dyDescent="0.35">
      <c r="B16" s="4"/>
      <c r="C16" s="142"/>
      <c r="D16" s="12"/>
      <c r="E16" s="12"/>
      <c r="F16" s="13"/>
      <c r="G16" s="12"/>
      <c r="H16" s="14" t="str">
        <f t="shared" si="0"/>
        <v/>
      </c>
      <c r="I16" s="14" t="str">
        <f t="shared" si="1"/>
        <v/>
      </c>
      <c r="J16" s="14" t="str">
        <f t="shared" si="2"/>
        <v/>
      </c>
      <c r="K16" s="15"/>
      <c r="L16" s="15" t="str">
        <f t="shared" si="3"/>
        <v/>
      </c>
      <c r="M16" s="15" t="str">
        <f t="shared" si="4"/>
        <v/>
      </c>
      <c r="N16" s="14"/>
      <c r="O16" s="14"/>
      <c r="P16" s="14"/>
      <c r="Q16" s="15"/>
      <c r="R16" s="15"/>
      <c r="S16" s="15"/>
      <c r="T16" s="16"/>
      <c r="U16" s="16"/>
      <c r="V16" s="17"/>
      <c r="W16" s="18" t="str">
        <f t="shared" si="5"/>
        <v/>
      </c>
      <c r="X16" s="18" t="str">
        <f t="shared" si="6"/>
        <v/>
      </c>
      <c r="Y16" s="48"/>
      <c r="Z16" s="6"/>
    </row>
    <row r="17" spans="2:26" x14ac:dyDescent="0.35">
      <c r="B17" s="4"/>
      <c r="C17" s="142"/>
      <c r="D17" s="12"/>
      <c r="E17" s="12"/>
      <c r="F17" s="13"/>
      <c r="G17" s="12"/>
      <c r="H17" s="14" t="str">
        <f t="shared" si="0"/>
        <v/>
      </c>
      <c r="I17" s="14" t="str">
        <f t="shared" si="1"/>
        <v/>
      </c>
      <c r="J17" s="14" t="str">
        <f t="shared" si="2"/>
        <v/>
      </c>
      <c r="K17" s="15"/>
      <c r="L17" s="15" t="str">
        <f t="shared" si="3"/>
        <v/>
      </c>
      <c r="M17" s="15" t="str">
        <f t="shared" si="4"/>
        <v/>
      </c>
      <c r="N17" s="14"/>
      <c r="O17" s="14"/>
      <c r="P17" s="14"/>
      <c r="Q17" s="15"/>
      <c r="R17" s="15"/>
      <c r="S17" s="15"/>
      <c r="T17" s="16"/>
      <c r="U17" s="16"/>
      <c r="V17" s="26"/>
      <c r="W17" s="18" t="str">
        <f t="shared" si="5"/>
        <v/>
      </c>
      <c r="X17" s="18" t="str">
        <f t="shared" si="6"/>
        <v/>
      </c>
      <c r="Y17" s="48"/>
      <c r="Z17" s="6"/>
    </row>
    <row r="18" spans="2:26" x14ac:dyDescent="0.35">
      <c r="B18" s="4"/>
      <c r="C18" s="142"/>
      <c r="D18" s="12"/>
      <c r="E18" s="12"/>
      <c r="F18" s="13"/>
      <c r="G18" s="12"/>
      <c r="H18" s="14" t="str">
        <f t="shared" si="0"/>
        <v/>
      </c>
      <c r="I18" s="14" t="str">
        <f t="shared" si="1"/>
        <v/>
      </c>
      <c r="J18" s="14" t="str">
        <f t="shared" si="2"/>
        <v/>
      </c>
      <c r="K18" s="15"/>
      <c r="L18" s="15" t="str">
        <f t="shared" si="3"/>
        <v/>
      </c>
      <c r="M18" s="15" t="str">
        <f t="shared" si="4"/>
        <v/>
      </c>
      <c r="N18" s="14"/>
      <c r="O18" s="14"/>
      <c r="P18" s="14"/>
      <c r="Q18" s="15"/>
      <c r="R18" s="15"/>
      <c r="S18" s="15"/>
      <c r="T18" s="16"/>
      <c r="U18" s="16"/>
      <c r="V18" s="26"/>
      <c r="W18" s="18" t="str">
        <f t="shared" si="5"/>
        <v/>
      </c>
      <c r="X18" s="18" t="str">
        <f t="shared" si="6"/>
        <v/>
      </c>
      <c r="Y18" s="48"/>
      <c r="Z18" s="6"/>
    </row>
    <row r="19" spans="2:26" x14ac:dyDescent="0.35">
      <c r="B19" s="4"/>
      <c r="C19" s="142"/>
      <c r="D19" s="12"/>
      <c r="E19" s="12"/>
      <c r="F19" s="13"/>
      <c r="G19" s="12"/>
      <c r="H19" s="14" t="str">
        <f t="shared" si="0"/>
        <v/>
      </c>
      <c r="I19" s="14" t="str">
        <f t="shared" si="1"/>
        <v/>
      </c>
      <c r="J19" s="14" t="str">
        <f t="shared" si="2"/>
        <v/>
      </c>
      <c r="K19" s="15"/>
      <c r="L19" s="15" t="str">
        <f t="shared" si="3"/>
        <v/>
      </c>
      <c r="M19" s="15" t="str">
        <f t="shared" si="4"/>
        <v/>
      </c>
      <c r="N19" s="14"/>
      <c r="O19" s="14"/>
      <c r="P19" s="14"/>
      <c r="Q19" s="15"/>
      <c r="R19" s="15"/>
      <c r="S19" s="15"/>
      <c r="T19" s="16"/>
      <c r="U19" s="16"/>
      <c r="V19" s="26"/>
      <c r="W19" s="18" t="str">
        <f t="shared" si="5"/>
        <v/>
      </c>
      <c r="X19" s="18" t="str">
        <f t="shared" si="6"/>
        <v/>
      </c>
      <c r="Y19" s="48"/>
      <c r="Z19" s="6"/>
    </row>
    <row r="20" spans="2:26" x14ac:dyDescent="0.35">
      <c r="B20" s="4"/>
      <c r="C20" s="142"/>
      <c r="D20" s="12"/>
      <c r="E20" s="12"/>
      <c r="F20" s="13"/>
      <c r="G20" s="12"/>
      <c r="H20" s="14" t="str">
        <f t="shared" si="0"/>
        <v/>
      </c>
      <c r="I20" s="14" t="str">
        <f t="shared" si="1"/>
        <v/>
      </c>
      <c r="J20" s="14" t="str">
        <f t="shared" si="2"/>
        <v/>
      </c>
      <c r="K20" s="15"/>
      <c r="L20" s="15" t="str">
        <f t="shared" si="3"/>
        <v/>
      </c>
      <c r="M20" s="15" t="str">
        <f t="shared" si="4"/>
        <v/>
      </c>
      <c r="N20" s="14"/>
      <c r="O20" s="14"/>
      <c r="P20" s="14"/>
      <c r="Q20" s="15"/>
      <c r="R20" s="15"/>
      <c r="S20" s="15"/>
      <c r="T20" s="18"/>
      <c r="U20" s="16"/>
      <c r="V20" s="26"/>
      <c r="W20" s="18" t="str">
        <f t="shared" si="5"/>
        <v/>
      </c>
      <c r="X20" s="18" t="str">
        <f t="shared" si="6"/>
        <v/>
      </c>
      <c r="Y20" s="48"/>
      <c r="Z20" s="6"/>
    </row>
    <row r="21" spans="2:26" x14ac:dyDescent="0.35">
      <c r="B21" s="4"/>
      <c r="C21" s="142"/>
      <c r="D21" s="12"/>
      <c r="E21" s="12"/>
      <c r="F21" s="13"/>
      <c r="G21" s="12"/>
      <c r="H21" s="14" t="str">
        <f t="shared" si="0"/>
        <v/>
      </c>
      <c r="I21" s="14" t="str">
        <f t="shared" si="1"/>
        <v/>
      </c>
      <c r="J21" s="14" t="str">
        <f t="shared" si="2"/>
        <v/>
      </c>
      <c r="K21" s="15"/>
      <c r="L21" s="15" t="str">
        <f t="shared" si="3"/>
        <v/>
      </c>
      <c r="M21" s="15" t="str">
        <f t="shared" si="4"/>
        <v/>
      </c>
      <c r="N21" s="14"/>
      <c r="O21" s="14"/>
      <c r="P21" s="14"/>
      <c r="Q21" s="15"/>
      <c r="R21" s="15"/>
      <c r="S21" s="15"/>
      <c r="T21" s="16"/>
      <c r="U21" s="16"/>
      <c r="V21" s="17"/>
      <c r="W21" s="18" t="str">
        <f t="shared" si="5"/>
        <v/>
      </c>
      <c r="X21" s="18" t="str">
        <f t="shared" si="6"/>
        <v/>
      </c>
      <c r="Y21" s="48"/>
      <c r="Z21" s="6"/>
    </row>
    <row r="22" spans="2:26" x14ac:dyDescent="0.35">
      <c r="B22" s="4"/>
      <c r="C22" s="142"/>
      <c r="D22" s="12"/>
      <c r="E22" s="12"/>
      <c r="F22" s="13"/>
      <c r="G22" s="12"/>
      <c r="H22" s="14" t="str">
        <f t="shared" si="0"/>
        <v/>
      </c>
      <c r="I22" s="14" t="str">
        <f t="shared" si="1"/>
        <v/>
      </c>
      <c r="J22" s="14" t="str">
        <f t="shared" si="2"/>
        <v/>
      </c>
      <c r="K22" s="15"/>
      <c r="L22" s="15" t="str">
        <f t="shared" si="3"/>
        <v/>
      </c>
      <c r="M22" s="15" t="str">
        <f t="shared" si="4"/>
        <v/>
      </c>
      <c r="N22" s="14"/>
      <c r="O22" s="14"/>
      <c r="P22" s="14"/>
      <c r="Q22" s="15"/>
      <c r="R22" s="15"/>
      <c r="S22" s="15"/>
      <c r="T22" s="16"/>
      <c r="U22" s="16"/>
      <c r="V22" s="17"/>
      <c r="W22" s="18" t="str">
        <f t="shared" si="5"/>
        <v/>
      </c>
      <c r="X22" s="18" t="str">
        <f t="shared" si="6"/>
        <v/>
      </c>
      <c r="Y22" s="48"/>
      <c r="Z22" s="6"/>
    </row>
    <row r="23" spans="2:26" x14ac:dyDescent="0.35">
      <c r="B23" s="4"/>
      <c r="C23" s="142"/>
      <c r="D23" s="12"/>
      <c r="E23" s="12"/>
      <c r="F23" s="13"/>
      <c r="G23" s="12"/>
      <c r="H23" s="14" t="str">
        <f t="shared" si="0"/>
        <v/>
      </c>
      <c r="I23" s="14" t="str">
        <f t="shared" si="1"/>
        <v/>
      </c>
      <c r="J23" s="14" t="str">
        <f t="shared" si="2"/>
        <v/>
      </c>
      <c r="K23" s="15"/>
      <c r="L23" s="15" t="str">
        <f t="shared" si="3"/>
        <v/>
      </c>
      <c r="M23" s="15" t="str">
        <f t="shared" si="4"/>
        <v/>
      </c>
      <c r="N23" s="14"/>
      <c r="O23" s="14"/>
      <c r="P23" s="14"/>
      <c r="Q23" s="15"/>
      <c r="R23" s="15"/>
      <c r="S23" s="15"/>
      <c r="T23" s="16"/>
      <c r="U23" s="16"/>
      <c r="V23" s="17"/>
      <c r="W23" s="18" t="str">
        <f t="shared" si="5"/>
        <v/>
      </c>
      <c r="X23" s="18" t="str">
        <f t="shared" si="6"/>
        <v/>
      </c>
      <c r="Y23" s="48"/>
      <c r="Z23" s="6"/>
    </row>
    <row r="24" spans="2:26" x14ac:dyDescent="0.35">
      <c r="B24" s="4"/>
      <c r="C24" s="142"/>
      <c r="D24" s="12"/>
      <c r="E24" s="12"/>
      <c r="F24" s="13"/>
      <c r="G24" s="12"/>
      <c r="H24" s="14" t="str">
        <f t="shared" si="0"/>
        <v/>
      </c>
      <c r="I24" s="14" t="str">
        <f t="shared" si="1"/>
        <v/>
      </c>
      <c r="J24" s="14" t="str">
        <f t="shared" si="2"/>
        <v/>
      </c>
      <c r="K24" s="15"/>
      <c r="L24" s="15" t="str">
        <f t="shared" si="3"/>
        <v/>
      </c>
      <c r="M24" s="15" t="str">
        <f t="shared" si="4"/>
        <v/>
      </c>
      <c r="N24" s="14"/>
      <c r="O24" s="14"/>
      <c r="P24" s="14"/>
      <c r="Q24" s="15"/>
      <c r="R24" s="15"/>
      <c r="S24" s="15"/>
      <c r="T24" s="16"/>
      <c r="U24" s="16"/>
      <c r="V24" s="17"/>
      <c r="W24" s="18" t="str">
        <f t="shared" si="5"/>
        <v/>
      </c>
      <c r="X24" s="18" t="str">
        <f t="shared" si="6"/>
        <v/>
      </c>
      <c r="Y24" s="48"/>
      <c r="Z24" s="6"/>
    </row>
    <row r="25" spans="2:26" x14ac:dyDescent="0.35">
      <c r="B25" s="4"/>
      <c r="C25" s="142"/>
      <c r="D25" s="12"/>
      <c r="E25" s="12"/>
      <c r="F25" s="13"/>
      <c r="G25" s="12"/>
      <c r="H25" s="14" t="str">
        <f t="shared" si="0"/>
        <v/>
      </c>
      <c r="I25" s="14" t="str">
        <f t="shared" si="1"/>
        <v/>
      </c>
      <c r="J25" s="14" t="str">
        <f t="shared" si="2"/>
        <v/>
      </c>
      <c r="K25" s="15"/>
      <c r="L25" s="15" t="str">
        <f t="shared" si="3"/>
        <v/>
      </c>
      <c r="M25" s="15" t="str">
        <f t="shared" si="4"/>
        <v/>
      </c>
      <c r="N25" s="14"/>
      <c r="O25" s="14"/>
      <c r="P25" s="14"/>
      <c r="Q25" s="15"/>
      <c r="R25" s="15"/>
      <c r="S25" s="15"/>
      <c r="T25" s="16"/>
      <c r="U25" s="16"/>
      <c r="V25" s="17"/>
      <c r="W25" s="18" t="str">
        <f t="shared" si="5"/>
        <v/>
      </c>
      <c r="X25" s="18" t="str">
        <f t="shared" si="6"/>
        <v/>
      </c>
      <c r="Y25" s="48"/>
      <c r="Z25" s="6"/>
    </row>
    <row r="26" spans="2:26" x14ac:dyDescent="0.35">
      <c r="B26" s="4"/>
      <c r="C26" s="142"/>
      <c r="D26" s="12"/>
      <c r="E26" s="12"/>
      <c r="F26" s="13"/>
      <c r="G26" s="12"/>
      <c r="H26" s="14" t="str">
        <f t="shared" si="0"/>
        <v/>
      </c>
      <c r="I26" s="14" t="str">
        <f t="shared" si="1"/>
        <v/>
      </c>
      <c r="J26" s="14" t="str">
        <f t="shared" si="2"/>
        <v/>
      </c>
      <c r="K26" s="15"/>
      <c r="L26" s="15" t="str">
        <f t="shared" si="3"/>
        <v/>
      </c>
      <c r="M26" s="15" t="str">
        <f t="shared" si="4"/>
        <v/>
      </c>
      <c r="N26" s="14"/>
      <c r="O26" s="14"/>
      <c r="P26" s="14"/>
      <c r="Q26" s="15"/>
      <c r="R26" s="15"/>
      <c r="S26" s="15"/>
      <c r="T26" s="16"/>
      <c r="U26" s="16"/>
      <c r="V26" s="17"/>
      <c r="W26" s="18" t="str">
        <f t="shared" si="5"/>
        <v/>
      </c>
      <c r="X26" s="18" t="str">
        <f>IF(W26="En cours…","R.A.S", "")</f>
        <v/>
      </c>
      <c r="Y26" s="48"/>
      <c r="Z26" s="6"/>
    </row>
    <row r="27" spans="2:26" x14ac:dyDescent="0.35">
      <c r="B27" s="4"/>
      <c r="C27" s="7"/>
      <c r="D27" s="19"/>
      <c r="E27" s="19"/>
      <c r="F27" s="19"/>
      <c r="G27" s="41">
        <f>COUNTA(G9:G26)</f>
        <v>0</v>
      </c>
      <c r="H27" s="41">
        <f t="shared" ref="H27:U27" si="7">SUM(H9:H26)</f>
        <v>0</v>
      </c>
      <c r="I27" s="41">
        <f t="shared" si="7"/>
        <v>0</v>
      </c>
      <c r="J27" s="41">
        <f t="shared" si="7"/>
        <v>0</v>
      </c>
      <c r="K27" s="41">
        <f t="shared" si="7"/>
        <v>0</v>
      </c>
      <c r="L27" s="41">
        <f>SUM(L9:L26)</f>
        <v>0</v>
      </c>
      <c r="M27" s="41">
        <f t="shared" si="7"/>
        <v>0</v>
      </c>
      <c r="N27" s="41">
        <f t="shared" si="7"/>
        <v>0</v>
      </c>
      <c r="O27" s="41">
        <f t="shared" si="7"/>
        <v>0</v>
      </c>
      <c r="P27" s="41">
        <f t="shared" si="7"/>
        <v>0</v>
      </c>
      <c r="Q27" s="41">
        <f t="shared" si="7"/>
        <v>0</v>
      </c>
      <c r="R27" s="41">
        <f t="shared" si="7"/>
        <v>0</v>
      </c>
      <c r="S27" s="41">
        <f t="shared" si="7"/>
        <v>0</v>
      </c>
      <c r="T27" s="45">
        <f t="shared" si="7"/>
        <v>0</v>
      </c>
      <c r="U27" s="45">
        <f t="shared" si="7"/>
        <v>0</v>
      </c>
      <c r="V27" s="22"/>
      <c r="W27" s="22"/>
      <c r="X27" s="22"/>
      <c r="Y27" s="4"/>
      <c r="Z27" s="6"/>
    </row>
    <row r="28" spans="2:26" x14ac:dyDescent="0.35">
      <c r="B28" s="4"/>
      <c r="C28" s="7"/>
      <c r="D28" s="12"/>
      <c r="E28" s="12"/>
      <c r="F28" s="13"/>
      <c r="G28" s="12"/>
      <c r="H28" s="14" t="str">
        <f t="shared" si="0"/>
        <v/>
      </c>
      <c r="I28" s="14" t="str">
        <f t="shared" ref="I28:I34" si="8">IF(AND(U28&gt;=100000,U28&lt;=299999),"3","")</f>
        <v/>
      </c>
      <c r="J28" s="14" t="str">
        <f t="shared" ref="J28:J34" si="9">IF(AND(U28&gt;=100000,U28&lt;=299999),"3","")</f>
        <v/>
      </c>
      <c r="K28" s="15"/>
      <c r="L28" s="15" t="str">
        <f t="shared" ref="L28:L34" si="10">IF(U28&gt;=300000,"3","")</f>
        <v/>
      </c>
      <c r="M28" s="15" t="str">
        <f t="shared" ref="M28:M34" si="11">IF(U28&gt;=300000,"3","")</f>
        <v/>
      </c>
      <c r="N28" s="14"/>
      <c r="O28" s="14"/>
      <c r="P28" s="14"/>
      <c r="Q28" s="15"/>
      <c r="R28" s="15"/>
      <c r="S28" s="15"/>
      <c r="T28" s="16"/>
      <c r="U28" s="16"/>
      <c r="V28" s="17"/>
      <c r="W28" s="52"/>
      <c r="X28" s="18" t="str">
        <f>IF(W28="Signé 100%",U28,IF(W28="Reporté","RIEN",IF(W28="Abandon","0",IF(ISBLANK(U28),"","")) ))</f>
        <v/>
      </c>
      <c r="Y28" s="4"/>
      <c r="Z28" s="6"/>
    </row>
    <row r="29" spans="2:26" x14ac:dyDescent="0.35">
      <c r="B29" s="4"/>
      <c r="C29" s="7"/>
      <c r="D29" s="12"/>
      <c r="E29" s="12"/>
      <c r="F29" s="13"/>
      <c r="G29" s="12"/>
      <c r="H29" s="14" t="str">
        <f t="shared" si="0"/>
        <v/>
      </c>
      <c r="I29" s="14" t="str">
        <f t="shared" si="8"/>
        <v/>
      </c>
      <c r="J29" s="14" t="str">
        <f t="shared" si="9"/>
        <v/>
      </c>
      <c r="K29" s="15"/>
      <c r="L29" s="15" t="str">
        <f t="shared" si="10"/>
        <v/>
      </c>
      <c r="M29" s="15" t="str">
        <f t="shared" si="11"/>
        <v/>
      </c>
      <c r="N29" s="14"/>
      <c r="O29" s="14"/>
      <c r="P29" s="14"/>
      <c r="Q29" s="15"/>
      <c r="R29" s="15"/>
      <c r="S29" s="15"/>
      <c r="T29" s="18"/>
      <c r="U29" s="16"/>
      <c r="V29" s="17"/>
      <c r="W29" s="52"/>
      <c r="X29" s="18" t="str">
        <f t="shared" ref="X29:X34" si="12">IF(W29="Signé 100%",U29,IF(W29="Reporté","RIEN",IF(W29="Abandon","0",IF(ISBLANK(U29),"","")) ))</f>
        <v/>
      </c>
      <c r="Y29" s="4"/>
      <c r="Z29" s="6"/>
    </row>
    <row r="30" spans="2:26" x14ac:dyDescent="0.35">
      <c r="B30" s="4"/>
      <c r="C30" s="7"/>
      <c r="D30" s="12"/>
      <c r="E30" s="12"/>
      <c r="F30" s="13"/>
      <c r="G30" s="12"/>
      <c r="H30" s="14" t="str">
        <f t="shared" si="0"/>
        <v/>
      </c>
      <c r="I30" s="14" t="str">
        <f t="shared" si="8"/>
        <v/>
      </c>
      <c r="J30" s="14" t="str">
        <f t="shared" si="9"/>
        <v/>
      </c>
      <c r="K30" s="15"/>
      <c r="L30" s="15" t="str">
        <f t="shared" si="10"/>
        <v/>
      </c>
      <c r="M30" s="15" t="str">
        <f t="shared" si="11"/>
        <v/>
      </c>
      <c r="N30" s="14"/>
      <c r="O30" s="14"/>
      <c r="P30" s="14"/>
      <c r="Q30" s="15"/>
      <c r="R30" s="15"/>
      <c r="S30" s="15"/>
      <c r="T30" s="16"/>
      <c r="U30" s="16"/>
      <c r="V30" s="26"/>
      <c r="W30" s="52"/>
      <c r="X30" s="18" t="str">
        <f t="shared" si="12"/>
        <v/>
      </c>
      <c r="Y30" s="4"/>
      <c r="Z30" s="6"/>
    </row>
    <row r="31" spans="2:26" x14ac:dyDescent="0.35">
      <c r="B31" s="4"/>
      <c r="C31" s="7"/>
      <c r="D31" s="12"/>
      <c r="E31" s="12"/>
      <c r="F31" s="13"/>
      <c r="G31" s="12"/>
      <c r="H31" s="14" t="str">
        <f t="shared" si="0"/>
        <v/>
      </c>
      <c r="I31" s="14" t="str">
        <f t="shared" si="8"/>
        <v/>
      </c>
      <c r="J31" s="14" t="str">
        <f t="shared" si="9"/>
        <v/>
      </c>
      <c r="K31" s="15"/>
      <c r="L31" s="15" t="str">
        <f t="shared" si="10"/>
        <v/>
      </c>
      <c r="M31" s="15" t="str">
        <f t="shared" si="11"/>
        <v/>
      </c>
      <c r="N31" s="14"/>
      <c r="O31" s="14"/>
      <c r="P31" s="14"/>
      <c r="Q31" s="15"/>
      <c r="R31" s="15"/>
      <c r="S31" s="15"/>
      <c r="T31" s="18"/>
      <c r="U31" s="16"/>
      <c r="V31" s="26"/>
      <c r="W31" s="52"/>
      <c r="X31" s="18" t="str">
        <f t="shared" si="12"/>
        <v/>
      </c>
      <c r="Y31" s="4"/>
      <c r="Z31" s="6"/>
    </row>
    <row r="32" spans="2:26" x14ac:dyDescent="0.35">
      <c r="B32" s="4"/>
      <c r="C32" s="7"/>
      <c r="D32" s="12"/>
      <c r="E32" s="12"/>
      <c r="F32" s="13"/>
      <c r="G32" s="12"/>
      <c r="H32" s="14" t="str">
        <f t="shared" si="0"/>
        <v/>
      </c>
      <c r="I32" s="14" t="str">
        <f t="shared" si="8"/>
        <v/>
      </c>
      <c r="J32" s="14" t="str">
        <f t="shared" si="9"/>
        <v/>
      </c>
      <c r="K32" s="15"/>
      <c r="L32" s="15" t="str">
        <f t="shared" si="10"/>
        <v/>
      </c>
      <c r="M32" s="15" t="str">
        <f t="shared" si="11"/>
        <v/>
      </c>
      <c r="N32" s="14"/>
      <c r="O32" s="14"/>
      <c r="P32" s="14"/>
      <c r="Q32" s="15"/>
      <c r="R32" s="15"/>
      <c r="S32" s="15"/>
      <c r="T32" s="16"/>
      <c r="U32" s="16"/>
      <c r="V32" s="26"/>
      <c r="W32" s="52"/>
      <c r="X32" s="18" t="str">
        <f t="shared" si="12"/>
        <v/>
      </c>
      <c r="Y32" s="4"/>
      <c r="Z32" s="6"/>
    </row>
    <row r="33" spans="2:26" x14ac:dyDescent="0.35">
      <c r="B33" s="4"/>
      <c r="C33" s="7"/>
      <c r="D33" s="12"/>
      <c r="E33" s="12"/>
      <c r="F33" s="13"/>
      <c r="G33" s="12"/>
      <c r="H33" s="14" t="str">
        <f t="shared" si="0"/>
        <v/>
      </c>
      <c r="I33" s="14" t="str">
        <f t="shared" si="8"/>
        <v/>
      </c>
      <c r="J33" s="14" t="str">
        <f t="shared" si="9"/>
        <v/>
      </c>
      <c r="K33" s="15"/>
      <c r="L33" s="15" t="str">
        <f t="shared" si="10"/>
        <v/>
      </c>
      <c r="M33" s="15" t="str">
        <f t="shared" si="11"/>
        <v/>
      </c>
      <c r="N33" s="14"/>
      <c r="O33" s="14"/>
      <c r="P33" s="14"/>
      <c r="Q33" s="15"/>
      <c r="R33" s="15"/>
      <c r="S33" s="15"/>
      <c r="T33" s="16"/>
      <c r="U33" s="16"/>
      <c r="V33" s="26"/>
      <c r="W33" s="52"/>
      <c r="X33" s="18" t="str">
        <f t="shared" si="12"/>
        <v/>
      </c>
      <c r="Y33" s="4"/>
      <c r="Z33" s="6"/>
    </row>
    <row r="34" spans="2:26" x14ac:dyDescent="0.35">
      <c r="B34" s="4"/>
      <c r="C34" s="7"/>
      <c r="D34" s="12"/>
      <c r="E34" s="12"/>
      <c r="F34" s="13"/>
      <c r="G34" s="12"/>
      <c r="H34" s="14" t="str">
        <f t="shared" si="0"/>
        <v/>
      </c>
      <c r="I34" s="14" t="str">
        <f t="shared" si="8"/>
        <v/>
      </c>
      <c r="J34" s="14" t="str">
        <f t="shared" si="9"/>
        <v/>
      </c>
      <c r="K34" s="15"/>
      <c r="L34" s="15" t="str">
        <f t="shared" si="10"/>
        <v/>
      </c>
      <c r="M34" s="15" t="str">
        <f t="shared" si="11"/>
        <v/>
      </c>
      <c r="N34" s="14"/>
      <c r="O34" s="14"/>
      <c r="P34" s="14"/>
      <c r="Q34" s="15"/>
      <c r="R34" s="15"/>
      <c r="S34" s="15"/>
      <c r="T34" s="16"/>
      <c r="U34" s="16"/>
      <c r="V34" s="17"/>
      <c r="W34" s="52"/>
      <c r="X34" s="18" t="str">
        <f t="shared" si="12"/>
        <v/>
      </c>
      <c r="Y34" s="4"/>
      <c r="Z34" s="6"/>
    </row>
    <row r="35" spans="2:26" x14ac:dyDescent="0.35">
      <c r="B35" s="4"/>
      <c r="C35" s="7"/>
      <c r="D35" s="19"/>
      <c r="E35" s="19"/>
      <c r="F35" s="19"/>
      <c r="G35" s="41">
        <f>COUNTA(G28:G34)</f>
        <v>0</v>
      </c>
      <c r="H35" s="41">
        <f t="shared" ref="H35:T35" si="13">SUM(H28:H34)</f>
        <v>0</v>
      </c>
      <c r="I35" s="41">
        <f t="shared" si="13"/>
        <v>0</v>
      </c>
      <c r="J35" s="41">
        <f t="shared" si="13"/>
        <v>0</v>
      </c>
      <c r="K35" s="41">
        <f t="shared" si="13"/>
        <v>0</v>
      </c>
      <c r="L35" s="41">
        <f t="shared" si="13"/>
        <v>0</v>
      </c>
      <c r="M35" s="41">
        <f t="shared" si="13"/>
        <v>0</v>
      </c>
      <c r="N35" s="41">
        <f t="shared" si="13"/>
        <v>0</v>
      </c>
      <c r="O35" s="41">
        <f t="shared" si="13"/>
        <v>0</v>
      </c>
      <c r="P35" s="41">
        <f t="shared" si="13"/>
        <v>0</v>
      </c>
      <c r="Q35" s="41">
        <f t="shared" si="13"/>
        <v>0</v>
      </c>
      <c r="R35" s="41">
        <f t="shared" si="13"/>
        <v>0</v>
      </c>
      <c r="S35" s="41">
        <f t="shared" si="13"/>
        <v>0</v>
      </c>
      <c r="T35" s="45">
        <f t="shared" si="13"/>
        <v>0</v>
      </c>
      <c r="U35" s="45">
        <f>SUM(U28:U34)</f>
        <v>0</v>
      </c>
      <c r="V35" s="22"/>
      <c r="W35" s="59"/>
      <c r="X35" s="24">
        <f>SUM(X28:X34)</f>
        <v>0</v>
      </c>
      <c r="Y35" s="5"/>
      <c r="Z35" s="6"/>
    </row>
    <row r="36" spans="2:26" x14ac:dyDescent="0.35">
      <c r="B36" s="4"/>
      <c r="C36" s="7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61" t="e">
        <f>(X35/U35)</f>
        <v>#DIV/0!</v>
      </c>
      <c r="Y36" s="5"/>
      <c r="Z36" s="6"/>
    </row>
    <row r="37" spans="2:26" ht="30" customHeight="1" x14ac:dyDescent="0.35">
      <c r="B37" s="4"/>
      <c r="C37" s="7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6"/>
    </row>
    <row r="38" spans="2:26" x14ac:dyDescent="0.35">
      <c r="B38" s="4"/>
      <c r="C38" s="5"/>
      <c r="D38" s="112" t="s">
        <v>0</v>
      </c>
      <c r="E38" s="113"/>
      <c r="F38" s="113"/>
      <c r="G38" s="113"/>
      <c r="H38" s="118" t="s">
        <v>31</v>
      </c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9" t="s">
        <v>32</v>
      </c>
      <c r="U38" s="122" t="s">
        <v>3</v>
      </c>
      <c r="V38" s="125" t="s">
        <v>4</v>
      </c>
      <c r="W38" s="128" t="s">
        <v>5</v>
      </c>
      <c r="X38" s="131" t="s">
        <v>6</v>
      </c>
      <c r="Y38" s="134" t="s">
        <v>33</v>
      </c>
      <c r="Z38" s="6"/>
    </row>
    <row r="39" spans="2:26" x14ac:dyDescent="0.35">
      <c r="B39" s="4"/>
      <c r="C39" s="5"/>
      <c r="D39" s="114"/>
      <c r="E39" s="115"/>
      <c r="F39" s="115"/>
      <c r="G39" s="115"/>
      <c r="H39" s="137" t="s">
        <v>7</v>
      </c>
      <c r="I39" s="138"/>
      <c r="J39" s="139"/>
      <c r="K39" s="137" t="s">
        <v>8</v>
      </c>
      <c r="L39" s="138"/>
      <c r="M39" s="139"/>
      <c r="N39" s="137" t="s">
        <v>9</v>
      </c>
      <c r="O39" s="138"/>
      <c r="P39" s="139"/>
      <c r="Q39" s="43"/>
      <c r="R39" s="43"/>
      <c r="S39" s="44"/>
      <c r="T39" s="120"/>
      <c r="U39" s="123"/>
      <c r="V39" s="126"/>
      <c r="W39" s="129"/>
      <c r="X39" s="132"/>
      <c r="Y39" s="135"/>
      <c r="Z39" s="6"/>
    </row>
    <row r="40" spans="2:26" x14ac:dyDescent="0.35">
      <c r="B40" s="4"/>
      <c r="C40" s="5"/>
      <c r="D40" s="116"/>
      <c r="E40" s="117"/>
      <c r="F40" s="117"/>
      <c r="G40" s="117"/>
      <c r="H40" s="103" t="s">
        <v>11</v>
      </c>
      <c r="I40" s="105" t="s">
        <v>12</v>
      </c>
      <c r="J40" s="106"/>
      <c r="K40" s="103" t="s">
        <v>11</v>
      </c>
      <c r="L40" s="140" t="s">
        <v>12</v>
      </c>
      <c r="M40" s="141"/>
      <c r="N40" s="103" t="s">
        <v>11</v>
      </c>
      <c r="O40" s="105" t="s">
        <v>12</v>
      </c>
      <c r="P40" s="106"/>
      <c r="Q40" s="103" t="s">
        <v>11</v>
      </c>
      <c r="R40" s="105" t="s">
        <v>12</v>
      </c>
      <c r="S40" s="106"/>
      <c r="T40" s="120"/>
      <c r="U40" s="123"/>
      <c r="V40" s="126"/>
      <c r="W40" s="129"/>
      <c r="X40" s="132"/>
      <c r="Y40" s="135"/>
      <c r="Z40" s="6"/>
    </row>
    <row r="41" spans="2:26" x14ac:dyDescent="0.35">
      <c r="B41" s="4"/>
      <c r="C41" s="5"/>
      <c r="D41" s="8" t="s">
        <v>13</v>
      </c>
      <c r="E41" s="8" t="s">
        <v>14</v>
      </c>
      <c r="F41" s="8" t="s">
        <v>15</v>
      </c>
      <c r="G41" s="9" t="s">
        <v>34</v>
      </c>
      <c r="H41" s="104"/>
      <c r="I41" s="10" t="s">
        <v>16</v>
      </c>
      <c r="J41" s="10" t="s">
        <v>17</v>
      </c>
      <c r="K41" s="104"/>
      <c r="L41" s="10" t="s">
        <v>16</v>
      </c>
      <c r="M41" s="11" t="s">
        <v>17</v>
      </c>
      <c r="N41" s="104"/>
      <c r="O41" s="11" t="s">
        <v>16</v>
      </c>
      <c r="P41" s="11" t="s">
        <v>17</v>
      </c>
      <c r="Q41" s="104"/>
      <c r="R41" s="10" t="s">
        <v>16</v>
      </c>
      <c r="S41" s="11" t="s">
        <v>17</v>
      </c>
      <c r="T41" s="121"/>
      <c r="U41" s="124"/>
      <c r="V41" s="127"/>
      <c r="W41" s="130"/>
      <c r="X41" s="133"/>
      <c r="Y41" s="136"/>
      <c r="Z41" s="6"/>
    </row>
    <row r="42" spans="2:26" x14ac:dyDescent="0.35">
      <c r="B42" s="4"/>
      <c r="C42" s="5"/>
      <c r="D42" s="12"/>
      <c r="E42" s="12"/>
      <c r="F42" s="13"/>
      <c r="G42" s="12"/>
      <c r="H42" s="14" t="str">
        <f t="shared" ref="H42:H53" si="14">IF(U42&gt;=300000,"3","")</f>
        <v/>
      </c>
      <c r="I42" s="14" t="str">
        <f t="shared" ref="I42:I47" si="15">IF(AND(U42&gt;=100000,U42&lt;=299999),"3","")</f>
        <v/>
      </c>
      <c r="J42" s="14" t="str">
        <f>IF(AND(U42&gt;=100000,U42&lt;=299999),"3","")</f>
        <v/>
      </c>
      <c r="K42" s="15"/>
      <c r="L42" s="15" t="str">
        <f>IF(U42&gt;=300000,"3","")</f>
        <v/>
      </c>
      <c r="M42" s="15" t="str">
        <f t="shared" ref="M42:M47" si="16">IF(U42&gt;=300000,"3","")</f>
        <v/>
      </c>
      <c r="N42" s="14"/>
      <c r="O42" s="14"/>
      <c r="P42" s="14"/>
      <c r="Q42" s="15"/>
      <c r="R42" s="15"/>
      <c r="S42" s="15"/>
      <c r="T42" s="16"/>
      <c r="U42" s="16"/>
      <c r="V42" s="26"/>
      <c r="W42" s="18" t="str">
        <f>IF(U42&gt;1,"En cours…", "")</f>
        <v/>
      </c>
      <c r="X42" s="16" t="str">
        <f>IF(U42&gt;1,"R.A.S","")</f>
        <v/>
      </c>
      <c r="Y42" s="27"/>
      <c r="Z42" s="6"/>
    </row>
    <row r="43" spans="2:26" x14ac:dyDescent="0.35">
      <c r="B43" s="4"/>
      <c r="C43" s="5"/>
      <c r="D43" s="12"/>
      <c r="E43" s="12"/>
      <c r="F43" s="13"/>
      <c r="G43" s="12"/>
      <c r="H43" s="14" t="str">
        <f t="shared" si="14"/>
        <v/>
      </c>
      <c r="I43" s="14" t="str">
        <f t="shared" si="15"/>
        <v/>
      </c>
      <c r="J43" s="14" t="str">
        <f t="shared" ref="J43:J47" si="17">IF(AND(U43&gt;=100000,U43&lt;=299999),"3","")</f>
        <v/>
      </c>
      <c r="K43" s="15"/>
      <c r="L43" s="15" t="str">
        <f t="shared" ref="L43:L47" si="18">IF(U43&gt;=300000,"3","")</f>
        <v/>
      </c>
      <c r="M43" s="15" t="str">
        <f t="shared" si="16"/>
        <v/>
      </c>
      <c r="N43" s="14"/>
      <c r="O43" s="14"/>
      <c r="P43" s="14"/>
      <c r="Q43" s="15"/>
      <c r="R43" s="15"/>
      <c r="S43" s="15"/>
      <c r="T43" s="16"/>
      <c r="U43" s="16"/>
      <c r="V43" s="26"/>
      <c r="W43" s="18" t="str">
        <f>IF(U43&gt;1,"En cours…", "")</f>
        <v/>
      </c>
      <c r="X43" s="16" t="str">
        <f t="shared" ref="X43:X47" si="19">IF(U43&gt;1,"R.A.S","")</f>
        <v/>
      </c>
      <c r="Y43" s="27"/>
      <c r="Z43" s="6"/>
    </row>
    <row r="44" spans="2:26" x14ac:dyDescent="0.35">
      <c r="B44" s="4"/>
      <c r="C44" s="5"/>
      <c r="D44" s="12"/>
      <c r="E44" s="12"/>
      <c r="F44" s="13"/>
      <c r="G44" s="12"/>
      <c r="H44" s="14" t="str">
        <f t="shared" si="14"/>
        <v/>
      </c>
      <c r="I44" s="14" t="str">
        <f t="shared" si="15"/>
        <v/>
      </c>
      <c r="J44" s="14" t="str">
        <f t="shared" si="17"/>
        <v/>
      </c>
      <c r="K44" s="15"/>
      <c r="L44" s="15" t="str">
        <f t="shared" si="18"/>
        <v/>
      </c>
      <c r="M44" s="15" t="str">
        <f t="shared" si="16"/>
        <v/>
      </c>
      <c r="N44" s="14"/>
      <c r="O44" s="14"/>
      <c r="P44" s="14"/>
      <c r="Q44" s="15"/>
      <c r="R44" s="15"/>
      <c r="S44" s="15"/>
      <c r="T44" s="16"/>
      <c r="U44" s="16"/>
      <c r="V44" s="26"/>
      <c r="W44" s="18" t="str">
        <f t="shared" ref="W44" si="20">IF(T44&gt;1,"En cours…", "")</f>
        <v/>
      </c>
      <c r="X44" s="16" t="str">
        <f t="shared" si="19"/>
        <v/>
      </c>
      <c r="Y44" s="27"/>
      <c r="Z44" s="6"/>
    </row>
    <row r="45" spans="2:26" x14ac:dyDescent="0.35">
      <c r="B45" s="4"/>
      <c r="C45" s="5"/>
      <c r="D45" s="12"/>
      <c r="E45" s="12"/>
      <c r="F45" s="13"/>
      <c r="G45" s="12"/>
      <c r="H45" s="14" t="str">
        <f t="shared" si="14"/>
        <v/>
      </c>
      <c r="I45" s="14" t="str">
        <f t="shared" si="15"/>
        <v/>
      </c>
      <c r="J45" s="14" t="str">
        <f t="shared" si="17"/>
        <v/>
      </c>
      <c r="K45" s="15"/>
      <c r="L45" s="15" t="str">
        <f t="shared" si="18"/>
        <v/>
      </c>
      <c r="M45" s="15" t="str">
        <f t="shared" si="16"/>
        <v/>
      </c>
      <c r="N45" s="14"/>
      <c r="O45" s="14"/>
      <c r="P45" s="14"/>
      <c r="Q45" s="15"/>
      <c r="R45" s="15"/>
      <c r="S45" s="15"/>
      <c r="T45" s="18"/>
      <c r="U45" s="16"/>
      <c r="V45" s="26"/>
      <c r="W45" s="18" t="str">
        <f>IF(U45&gt;1,"En cours…", "")</f>
        <v/>
      </c>
      <c r="X45" s="16" t="str">
        <f t="shared" si="19"/>
        <v/>
      </c>
      <c r="Y45" s="27"/>
      <c r="Z45" s="6"/>
    </row>
    <row r="46" spans="2:26" x14ac:dyDescent="0.35">
      <c r="B46" s="4"/>
      <c r="C46" s="5"/>
      <c r="D46" s="12"/>
      <c r="E46" s="12"/>
      <c r="F46" s="13"/>
      <c r="G46" s="12"/>
      <c r="H46" s="14" t="str">
        <f t="shared" si="14"/>
        <v/>
      </c>
      <c r="I46" s="14" t="str">
        <f t="shared" si="15"/>
        <v/>
      </c>
      <c r="J46" s="14" t="str">
        <f t="shared" si="17"/>
        <v/>
      </c>
      <c r="K46" s="15"/>
      <c r="L46" s="15" t="str">
        <f t="shared" si="18"/>
        <v/>
      </c>
      <c r="M46" s="15" t="str">
        <f t="shared" si="16"/>
        <v/>
      </c>
      <c r="N46" s="14"/>
      <c r="O46" s="14"/>
      <c r="P46" s="14"/>
      <c r="Q46" s="15"/>
      <c r="R46" s="15"/>
      <c r="S46" s="15"/>
      <c r="T46" s="16"/>
      <c r="U46" s="16"/>
      <c r="V46" s="26"/>
      <c r="W46" s="18" t="str">
        <f>IF(U46&gt;1,"En cours…", "")</f>
        <v/>
      </c>
      <c r="X46" s="16" t="str">
        <f t="shared" si="19"/>
        <v/>
      </c>
      <c r="Y46" s="27"/>
      <c r="Z46" s="6"/>
    </row>
    <row r="47" spans="2:26" x14ac:dyDescent="0.35">
      <c r="B47" s="4"/>
      <c r="C47" s="5"/>
      <c r="D47" s="12"/>
      <c r="E47" s="12"/>
      <c r="F47" s="13"/>
      <c r="G47" s="12"/>
      <c r="H47" s="14" t="str">
        <f t="shared" si="14"/>
        <v/>
      </c>
      <c r="I47" s="14" t="str">
        <f t="shared" si="15"/>
        <v/>
      </c>
      <c r="J47" s="14" t="str">
        <f t="shared" si="17"/>
        <v/>
      </c>
      <c r="K47" s="15"/>
      <c r="L47" s="15" t="str">
        <f t="shared" si="18"/>
        <v/>
      </c>
      <c r="M47" s="15" t="str">
        <f t="shared" si="16"/>
        <v/>
      </c>
      <c r="N47" s="14"/>
      <c r="O47" s="14"/>
      <c r="P47" s="14"/>
      <c r="Q47" s="15"/>
      <c r="R47" s="15"/>
      <c r="S47" s="15"/>
      <c r="T47" s="16"/>
      <c r="U47" s="16"/>
      <c r="V47" s="26"/>
      <c r="W47" s="18" t="str">
        <f>IF(U47&gt;1,"En cours…", "")</f>
        <v/>
      </c>
      <c r="X47" s="16" t="str">
        <f t="shared" si="19"/>
        <v/>
      </c>
      <c r="Y47" s="27"/>
      <c r="Z47" s="6"/>
    </row>
    <row r="48" spans="2:26" x14ac:dyDescent="0.35">
      <c r="B48" s="4"/>
      <c r="C48" s="5"/>
      <c r="D48" s="28"/>
      <c r="E48" s="28"/>
      <c r="F48" s="29"/>
      <c r="G48" s="41">
        <f>COUNTA(G42:G47)</f>
        <v>0</v>
      </c>
      <c r="H48" s="41">
        <f t="shared" ref="H48:U48" si="21">SUM(H42:H47)</f>
        <v>0</v>
      </c>
      <c r="I48" s="41">
        <f t="shared" si="21"/>
        <v>0</v>
      </c>
      <c r="J48" s="41">
        <f t="shared" si="21"/>
        <v>0</v>
      </c>
      <c r="K48" s="41">
        <f t="shared" si="21"/>
        <v>0</v>
      </c>
      <c r="L48" s="41">
        <f t="shared" si="21"/>
        <v>0</v>
      </c>
      <c r="M48" s="41">
        <f t="shared" si="21"/>
        <v>0</v>
      </c>
      <c r="N48" s="41">
        <f t="shared" si="21"/>
        <v>0</v>
      </c>
      <c r="O48" s="41">
        <f t="shared" si="21"/>
        <v>0</v>
      </c>
      <c r="P48" s="41">
        <f t="shared" si="21"/>
        <v>0</v>
      </c>
      <c r="Q48" s="51">
        <f t="shared" si="21"/>
        <v>0</v>
      </c>
      <c r="R48" s="41">
        <f t="shared" si="21"/>
        <v>0</v>
      </c>
      <c r="S48" s="41">
        <f t="shared" si="21"/>
        <v>0</v>
      </c>
      <c r="T48" s="45">
        <f t="shared" si="21"/>
        <v>0</v>
      </c>
      <c r="U48" s="45">
        <f t="shared" si="21"/>
        <v>0</v>
      </c>
      <c r="V48" s="28"/>
      <c r="W48" s="28"/>
      <c r="X48" s="28"/>
      <c r="Y48" s="28"/>
      <c r="Z48" s="6"/>
    </row>
    <row r="49" spans="2:26" x14ac:dyDescent="0.35">
      <c r="B49" s="4"/>
      <c r="C49" s="5"/>
      <c r="D49" s="12"/>
      <c r="E49" s="12"/>
      <c r="F49" s="13"/>
      <c r="G49" s="12"/>
      <c r="H49" s="14" t="str">
        <f t="shared" si="14"/>
        <v/>
      </c>
      <c r="I49" s="14" t="str">
        <f t="shared" ref="I49:I53" si="22">IF(AND(U49&gt;=100000,U49&lt;=299999),"3","")</f>
        <v/>
      </c>
      <c r="J49" s="14" t="str">
        <f t="shared" ref="J49:J53" si="23">IF(AND(U49&gt;=100000,U49&lt;=299999),"3","")</f>
        <v/>
      </c>
      <c r="K49" s="15"/>
      <c r="L49" s="15" t="str">
        <f t="shared" ref="L49:L53" si="24">IF(U49&gt;=300000,"3","")</f>
        <v/>
      </c>
      <c r="M49" s="15" t="str">
        <f t="shared" ref="M49:M53" si="25">IF(U49&gt;=300000,"3","")</f>
        <v/>
      </c>
      <c r="N49" s="14"/>
      <c r="O49" s="14"/>
      <c r="P49" s="14"/>
      <c r="Q49" s="15"/>
      <c r="R49" s="15"/>
      <c r="S49" s="15"/>
      <c r="T49" s="16"/>
      <c r="U49" s="16"/>
      <c r="V49" s="26"/>
      <c r="W49" s="52"/>
      <c r="X49" s="18" t="str">
        <f>IF(W49="Signé 100%",U49,IF(W49="Reporté","RIEN",IF(W49="Abandon","0",IF(ISBLANK(U49),"","")) ))</f>
        <v/>
      </c>
      <c r="Y49" s="27"/>
      <c r="Z49" s="6"/>
    </row>
    <row r="50" spans="2:26" x14ac:dyDescent="0.35">
      <c r="B50" s="4"/>
      <c r="C50" s="5"/>
      <c r="D50" s="12"/>
      <c r="E50" s="12"/>
      <c r="F50" s="13"/>
      <c r="G50" s="12"/>
      <c r="H50" s="14" t="str">
        <f t="shared" si="14"/>
        <v/>
      </c>
      <c r="I50" s="14" t="str">
        <f>IF(AND(U50&gt;=100000,U50&lt;=299999),"3","")</f>
        <v/>
      </c>
      <c r="J50" s="14" t="str">
        <f t="shared" si="23"/>
        <v/>
      </c>
      <c r="K50" s="15"/>
      <c r="L50" s="15" t="str">
        <f t="shared" si="24"/>
        <v/>
      </c>
      <c r="M50" s="15" t="str">
        <f t="shared" si="25"/>
        <v/>
      </c>
      <c r="N50" s="14"/>
      <c r="O50" s="14"/>
      <c r="P50" s="14"/>
      <c r="Q50" s="15"/>
      <c r="R50" s="15"/>
      <c r="S50" s="15"/>
      <c r="T50" s="16"/>
      <c r="U50" s="16"/>
      <c r="V50" s="26"/>
      <c r="W50" s="52"/>
      <c r="X50" s="18" t="str">
        <f>IF(W50="Signé 100%",U50,IF(W50="Reporté","RIEN",IF(W50="Abandon","0",IF(ISBLANK(U50),"","")) ))</f>
        <v/>
      </c>
      <c r="Y50" s="27"/>
      <c r="Z50" s="6"/>
    </row>
    <row r="51" spans="2:26" x14ac:dyDescent="0.35">
      <c r="B51" s="4"/>
      <c r="C51" s="5"/>
      <c r="D51" s="12"/>
      <c r="E51" s="12"/>
      <c r="F51" s="13"/>
      <c r="G51" s="12"/>
      <c r="H51" s="14" t="str">
        <f t="shared" si="14"/>
        <v/>
      </c>
      <c r="I51" s="14" t="str">
        <f t="shared" si="22"/>
        <v/>
      </c>
      <c r="J51" s="14" t="str">
        <f t="shared" si="23"/>
        <v/>
      </c>
      <c r="K51" s="15"/>
      <c r="L51" s="15" t="str">
        <f t="shared" si="24"/>
        <v/>
      </c>
      <c r="M51" s="15" t="str">
        <f t="shared" si="25"/>
        <v/>
      </c>
      <c r="N51" s="14"/>
      <c r="O51" s="14"/>
      <c r="P51" s="14"/>
      <c r="Q51" s="15"/>
      <c r="R51" s="15"/>
      <c r="S51" s="15"/>
      <c r="T51" s="16"/>
      <c r="U51" s="16"/>
      <c r="V51" s="26"/>
      <c r="W51" s="52"/>
      <c r="X51" s="18" t="str">
        <f t="shared" ref="X51:X53" si="26">IF(W51="Signé 100%",U51,IF(W51="Reporté","RIEN",IF(W51="Abandon","0",IF(ISBLANK(U51),"","")) ))</f>
        <v/>
      </c>
      <c r="Y51" s="27"/>
      <c r="Z51" s="6"/>
    </row>
    <row r="52" spans="2:26" x14ac:dyDescent="0.35">
      <c r="B52" s="4"/>
      <c r="C52" s="5"/>
      <c r="D52" s="12"/>
      <c r="E52" s="12"/>
      <c r="F52" s="13"/>
      <c r="G52" s="12"/>
      <c r="H52" s="14" t="str">
        <f t="shared" si="14"/>
        <v/>
      </c>
      <c r="I52" s="14" t="str">
        <f t="shared" si="22"/>
        <v/>
      </c>
      <c r="J52" s="14" t="str">
        <f t="shared" si="23"/>
        <v/>
      </c>
      <c r="K52" s="15"/>
      <c r="L52" s="15" t="str">
        <f t="shared" si="24"/>
        <v/>
      </c>
      <c r="M52" s="15" t="str">
        <f t="shared" si="25"/>
        <v/>
      </c>
      <c r="N52" s="14"/>
      <c r="O52" s="14"/>
      <c r="P52" s="14"/>
      <c r="Q52" s="15"/>
      <c r="R52" s="15"/>
      <c r="S52" s="15"/>
      <c r="T52" s="16"/>
      <c r="U52" s="16"/>
      <c r="V52" s="26"/>
      <c r="W52" s="52"/>
      <c r="X52" s="18" t="str">
        <f t="shared" si="26"/>
        <v/>
      </c>
      <c r="Y52" s="27"/>
      <c r="Z52" s="6"/>
    </row>
    <row r="53" spans="2:26" x14ac:dyDescent="0.35">
      <c r="B53" s="4"/>
      <c r="C53" s="5"/>
      <c r="D53" s="12"/>
      <c r="E53" s="12"/>
      <c r="F53" s="13"/>
      <c r="G53" s="12"/>
      <c r="H53" s="14" t="str">
        <f t="shared" si="14"/>
        <v/>
      </c>
      <c r="I53" s="14" t="str">
        <f t="shared" si="22"/>
        <v/>
      </c>
      <c r="J53" s="14" t="str">
        <f t="shared" si="23"/>
        <v/>
      </c>
      <c r="K53" s="15"/>
      <c r="L53" s="15" t="str">
        <f t="shared" si="24"/>
        <v/>
      </c>
      <c r="M53" s="15" t="str">
        <f t="shared" si="25"/>
        <v/>
      </c>
      <c r="N53" s="14"/>
      <c r="O53" s="14"/>
      <c r="P53" s="14"/>
      <c r="Q53" s="15"/>
      <c r="R53" s="15"/>
      <c r="S53" s="15"/>
      <c r="T53" s="16"/>
      <c r="U53" s="16"/>
      <c r="V53" s="26"/>
      <c r="W53" s="52"/>
      <c r="X53" s="18" t="str">
        <f t="shared" si="26"/>
        <v/>
      </c>
      <c r="Y53" s="27"/>
      <c r="Z53" s="6"/>
    </row>
    <row r="54" spans="2:26" x14ac:dyDescent="0.35">
      <c r="B54" s="4"/>
      <c r="C54" s="5"/>
      <c r="D54" s="28"/>
      <c r="E54" s="28"/>
      <c r="F54" s="29"/>
      <c r="G54" s="41">
        <f>COUNTA(G49:G53)</f>
        <v>0</v>
      </c>
      <c r="H54" s="68">
        <f>SUM(H49:H53)</f>
        <v>0</v>
      </c>
      <c r="I54" s="68">
        <f>SUM(I49:I53)</f>
        <v>0</v>
      </c>
      <c r="J54" s="68">
        <f>SUM(J49:J53)</f>
        <v>0</v>
      </c>
      <c r="K54" s="41">
        <f>SUM(K49:K53)</f>
        <v>0</v>
      </c>
      <c r="L54" s="41">
        <f>SUM(L49:M53)</f>
        <v>0</v>
      </c>
      <c r="M54" s="41">
        <f t="shared" ref="M54:U54" si="27">SUM(M49:M53)</f>
        <v>0</v>
      </c>
      <c r="N54" s="68">
        <f>SUM(N49:N53)</f>
        <v>0</v>
      </c>
      <c r="O54" s="68">
        <f t="shared" ref="O54:P54" si="28">SUM(O49:O53)</f>
        <v>0</v>
      </c>
      <c r="P54" s="68">
        <f t="shared" si="28"/>
        <v>0</v>
      </c>
      <c r="Q54" s="41">
        <f t="shared" si="27"/>
        <v>0</v>
      </c>
      <c r="R54" s="41">
        <f t="shared" si="27"/>
        <v>0</v>
      </c>
      <c r="S54" s="41">
        <f t="shared" si="27"/>
        <v>0</v>
      </c>
      <c r="T54" s="21">
        <f t="shared" si="27"/>
        <v>0</v>
      </c>
      <c r="U54" s="21">
        <f t="shared" si="27"/>
        <v>0</v>
      </c>
      <c r="V54" s="28"/>
      <c r="W54" s="28"/>
      <c r="X54" s="21">
        <f>SUM(X49:X53)</f>
        <v>0</v>
      </c>
      <c r="Y54" s="34">
        <f>SUM(Y49:Y53)</f>
        <v>0</v>
      </c>
      <c r="Z54" s="6"/>
    </row>
    <row r="55" spans="2:26" x14ac:dyDescent="0.35">
      <c r="B55" s="4"/>
      <c r="C55" s="5"/>
      <c r="D55" s="31"/>
      <c r="E55" s="31"/>
      <c r="F55" s="32"/>
      <c r="G55" s="55">
        <f>SUM(G48+G54)</f>
        <v>0</v>
      </c>
      <c r="H55" s="109">
        <f>SUM(H54+H48)</f>
        <v>0</v>
      </c>
      <c r="I55" s="110"/>
      <c r="J55" s="55">
        <f>SUM(J54+J48)</f>
        <v>0</v>
      </c>
      <c r="K55" s="55">
        <f>SUM(K54+K48)</f>
        <v>0</v>
      </c>
      <c r="L55" s="109">
        <f>SUM(L54+L48)</f>
        <v>0</v>
      </c>
      <c r="M55" s="110"/>
      <c r="N55" s="33">
        <f>SUM(N54+N48)</f>
        <v>0</v>
      </c>
      <c r="O55" s="33">
        <f>SUM(O54+O48)</f>
        <v>0</v>
      </c>
      <c r="P55" s="109">
        <f>SUM(P54+P48)</f>
        <v>0</v>
      </c>
      <c r="Q55" s="110"/>
      <c r="R55" s="55">
        <f>SUM(R54+R48)</f>
        <v>0</v>
      </c>
      <c r="S55" s="55">
        <f>SUM(S54+S48)</f>
        <v>0</v>
      </c>
      <c r="T55" s="24">
        <f>SUM(T54+T48+T35)</f>
        <v>0</v>
      </c>
      <c r="U55" s="24">
        <f>SUM(U54+U48+U35)</f>
        <v>0</v>
      </c>
      <c r="V55" s="31"/>
      <c r="W55" s="31"/>
      <c r="X55" s="69" t="e">
        <f>(X54/U54)</f>
        <v>#DIV/0!</v>
      </c>
      <c r="Y55" s="34">
        <f>SUM(Y54+Y48)</f>
        <v>0</v>
      </c>
      <c r="Z55" s="6"/>
    </row>
    <row r="56" spans="2:26" x14ac:dyDescent="0.35">
      <c r="B56" s="4"/>
      <c r="C56" s="5"/>
      <c r="D56" s="89" t="s">
        <v>36</v>
      </c>
      <c r="E56" s="90"/>
      <c r="F56" s="91"/>
      <c r="G56" s="56" t="s">
        <v>37</v>
      </c>
      <c r="H56" s="107">
        <f>SUM(H27+K27+N27+Q27)</f>
        <v>0</v>
      </c>
      <c r="I56" s="108"/>
      <c r="J56" s="93" t="s">
        <v>38</v>
      </c>
      <c r="K56" s="95"/>
      <c r="L56" s="107">
        <f>SUM(H35+K35+N35+Q35)</f>
        <v>0</v>
      </c>
      <c r="M56" s="108"/>
      <c r="N56" s="46"/>
      <c r="O56" s="93" t="s">
        <v>39</v>
      </c>
      <c r="P56" s="94"/>
      <c r="Q56" s="94"/>
      <c r="R56" s="94"/>
      <c r="S56" s="95"/>
      <c r="T56" s="56" t="s">
        <v>37</v>
      </c>
      <c r="U56" s="35">
        <f>SUM(H48+K48+N48+Q48)</f>
        <v>0</v>
      </c>
      <c r="V56" s="36" t="s">
        <v>38</v>
      </c>
      <c r="W56" s="35">
        <f>SUM(H54+K54+N54+Q54)</f>
        <v>0</v>
      </c>
      <c r="X56" s="64" t="e">
        <f>(X55/X35)</f>
        <v>#DIV/0!</v>
      </c>
      <c r="Y56" s="5"/>
      <c r="Z56" s="6"/>
    </row>
    <row r="57" spans="2:26" x14ac:dyDescent="0.35">
      <c r="B57" s="4"/>
      <c r="C57" s="5"/>
      <c r="D57" s="82" t="s">
        <v>40</v>
      </c>
      <c r="E57" s="83"/>
      <c r="F57" s="84"/>
      <c r="G57" s="36" t="s">
        <v>37</v>
      </c>
      <c r="H57" s="85">
        <f>SUM(I27+L27+O27+R27)</f>
        <v>0</v>
      </c>
      <c r="I57" s="86"/>
      <c r="J57" s="87" t="s">
        <v>38</v>
      </c>
      <c r="K57" s="88"/>
      <c r="L57" s="85">
        <f>SUM(I35+L35+O35+R35)</f>
        <v>0</v>
      </c>
      <c r="M57" s="86"/>
      <c r="N57" s="47"/>
      <c r="O57" s="89" t="s">
        <v>41</v>
      </c>
      <c r="P57" s="90"/>
      <c r="Q57" s="90"/>
      <c r="R57" s="90"/>
      <c r="S57" s="91"/>
      <c r="T57" s="70" t="s">
        <v>37</v>
      </c>
      <c r="U57" s="35">
        <f>SUM(J48+M48+P48+S48)</f>
        <v>0</v>
      </c>
      <c r="V57" s="36" t="s">
        <v>38</v>
      </c>
      <c r="W57" s="35">
        <f>SUM(I54+L54+O54+R54)</f>
        <v>0</v>
      </c>
      <c r="X57" s="5"/>
      <c r="Y57" s="5"/>
      <c r="Z57" s="6"/>
    </row>
    <row r="58" spans="2:26" x14ac:dyDescent="0.35">
      <c r="B58" s="4"/>
      <c r="C58" s="5"/>
      <c r="D58" s="87" t="s">
        <v>42</v>
      </c>
      <c r="E58" s="92"/>
      <c r="F58" s="88"/>
      <c r="G58" s="36" t="s">
        <v>37</v>
      </c>
      <c r="H58" s="85">
        <f>SUM(J27+M27+P27+S27)</f>
        <v>0</v>
      </c>
      <c r="I58" s="86"/>
      <c r="J58" s="87" t="s">
        <v>38</v>
      </c>
      <c r="K58" s="88"/>
      <c r="L58" s="85">
        <f>SUM(J35+M35+P35+S35)</f>
        <v>0</v>
      </c>
      <c r="M58" s="86"/>
      <c r="N58" s="47"/>
      <c r="O58" s="93" t="s">
        <v>43</v>
      </c>
      <c r="P58" s="94"/>
      <c r="Q58" s="94"/>
      <c r="R58" s="94"/>
      <c r="S58" s="95"/>
      <c r="T58" s="70" t="s">
        <v>37</v>
      </c>
      <c r="U58" s="35">
        <f>SUM(J48+M48+P48+S48)</f>
        <v>0</v>
      </c>
      <c r="V58" s="36" t="s">
        <v>38</v>
      </c>
      <c r="W58" s="35">
        <f>SUM(J54+M54+P54+S54)</f>
        <v>0</v>
      </c>
      <c r="X58" s="5"/>
      <c r="Y58" s="5"/>
      <c r="Z58" s="6"/>
    </row>
    <row r="59" spans="2:26" x14ac:dyDescent="0.35">
      <c r="B59" s="4"/>
      <c r="C59" s="5"/>
      <c r="D59" s="96" t="s">
        <v>44</v>
      </c>
      <c r="E59" s="97"/>
      <c r="F59" s="98"/>
      <c r="G59" s="37" t="s">
        <v>37</v>
      </c>
      <c r="H59" s="99">
        <f>SUM(H56:I58)</f>
        <v>0</v>
      </c>
      <c r="I59" s="100"/>
      <c r="J59" s="101" t="s">
        <v>38</v>
      </c>
      <c r="K59" s="102"/>
      <c r="L59" s="99">
        <f>SUM(L56:M58)</f>
        <v>0</v>
      </c>
      <c r="M59" s="100"/>
      <c r="N59" s="47"/>
      <c r="O59" s="96" t="s">
        <v>44</v>
      </c>
      <c r="P59" s="97"/>
      <c r="Q59" s="97"/>
      <c r="R59" s="97"/>
      <c r="S59" s="98"/>
      <c r="T59" s="37" t="s">
        <v>37</v>
      </c>
      <c r="U59" s="38">
        <f>SUM(U56:U58)</f>
        <v>0</v>
      </c>
      <c r="V59" s="39" t="s">
        <v>38</v>
      </c>
      <c r="W59" s="38">
        <f>SUM(W56:W58)</f>
        <v>0</v>
      </c>
      <c r="X59" s="5"/>
      <c r="Y59" s="5"/>
      <c r="Z59" s="6"/>
    </row>
    <row r="60" spans="2:26" x14ac:dyDescent="0.35">
      <c r="B60" s="4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1"/>
    </row>
  </sheetData>
  <mergeCells count="65">
    <mergeCell ref="C60:Z60"/>
    <mergeCell ref="D57:F57"/>
    <mergeCell ref="H57:I57"/>
    <mergeCell ref="J57:K57"/>
    <mergeCell ref="L57:M57"/>
    <mergeCell ref="O57:S57"/>
    <mergeCell ref="D58:F58"/>
    <mergeCell ref="H58:I58"/>
    <mergeCell ref="J58:K58"/>
    <mergeCell ref="L58:M58"/>
    <mergeCell ref="O58:S58"/>
    <mergeCell ref="D59:F59"/>
    <mergeCell ref="H59:I59"/>
    <mergeCell ref="J59:K59"/>
    <mergeCell ref="L59:M59"/>
    <mergeCell ref="O59:S59"/>
    <mergeCell ref="N40:N41"/>
    <mergeCell ref="O40:P40"/>
    <mergeCell ref="D56:F56"/>
    <mergeCell ref="H56:I56"/>
    <mergeCell ref="J56:K56"/>
    <mergeCell ref="L56:M56"/>
    <mergeCell ref="O56:S56"/>
    <mergeCell ref="Q40:Q41"/>
    <mergeCell ref="R40:S40"/>
    <mergeCell ref="H55:I55"/>
    <mergeCell ref="L55:M55"/>
    <mergeCell ref="P55:Q55"/>
    <mergeCell ref="D37:Y37"/>
    <mergeCell ref="D38:G40"/>
    <mergeCell ref="H38:S38"/>
    <mergeCell ref="T38:T41"/>
    <mergeCell ref="U38:U41"/>
    <mergeCell ref="V38:V41"/>
    <mergeCell ref="W38:W41"/>
    <mergeCell ref="X38:X41"/>
    <mergeCell ref="Y38:Y41"/>
    <mergeCell ref="H39:J39"/>
    <mergeCell ref="K39:M39"/>
    <mergeCell ref="N39:P39"/>
    <mergeCell ref="H40:H41"/>
    <mergeCell ref="I40:J40"/>
    <mergeCell ref="K40:K41"/>
    <mergeCell ref="L40:M40"/>
    <mergeCell ref="N7:N8"/>
    <mergeCell ref="O7:P7"/>
    <mergeCell ref="Q7:Q8"/>
    <mergeCell ref="R7:S7"/>
    <mergeCell ref="C8:C26"/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H7:H8"/>
    <mergeCell ref="I7:J7"/>
    <mergeCell ref="K7:K8"/>
    <mergeCell ref="L7:M7"/>
  </mergeCells>
  <conditionalFormatting sqref="G35:H36 J35:J36">
    <cfRule type="containsText" priority="457" operator="containsText" text="x">
      <formula>NOT(ISERROR(SEARCH("x",G35)))</formula>
    </cfRule>
  </conditionalFormatting>
  <conditionalFormatting sqref="G55:H55 J55 G54">
    <cfRule type="containsText" priority="456" operator="containsText" text="x">
      <formula>NOT(ISERROR(SEARCH("x",G54)))</formula>
    </cfRule>
  </conditionalFormatting>
  <conditionalFormatting sqref="X55:X56">
    <cfRule type="cellIs" dxfId="2728" priority="450" operator="greaterThan">
      <formula>25000</formula>
    </cfRule>
    <cfRule type="cellIs" dxfId="2727" priority="451" operator="equal">
      <formula>10000</formula>
    </cfRule>
    <cfRule type="cellIs" dxfId="2726" priority="452" operator="lessThan">
      <formula>10000</formula>
    </cfRule>
    <cfRule type="cellIs" dxfId="2725" priority="453" operator="greaterThan">
      <formula>10000</formula>
    </cfRule>
    <cfRule type="cellIs" dxfId="2724" priority="454" operator="lessThan">
      <formula>25000</formula>
    </cfRule>
    <cfRule type="cellIs" dxfId="2723" priority="455" operator="greaterThan">
      <formula>25000</formula>
    </cfRule>
  </conditionalFormatting>
  <conditionalFormatting sqref="G27:H27 J27">
    <cfRule type="containsText" priority="449" operator="containsText" text="x">
      <formula>NOT(ISERROR(SEARCH("x",G27)))</formula>
    </cfRule>
  </conditionalFormatting>
  <conditionalFormatting sqref="G48:H48 J48">
    <cfRule type="containsText" priority="448" operator="containsText" text="x">
      <formula>NOT(ISERROR(SEARCH("x",G48)))</formula>
    </cfRule>
  </conditionalFormatting>
  <conditionalFormatting sqref="X48:Y48">
    <cfRule type="cellIs" dxfId="2722" priority="446" operator="equal">
      <formula>10000</formula>
    </cfRule>
    <cfRule type="cellIs" dxfId="2721" priority="447" operator="greaterThan">
      <formula>10000</formula>
    </cfRule>
  </conditionalFormatting>
  <conditionalFormatting sqref="X35">
    <cfRule type="cellIs" dxfId="2720" priority="440" operator="equal">
      <formula>10000</formula>
    </cfRule>
    <cfRule type="cellIs" dxfId="2719" priority="441" operator="lessThan">
      <formula>10000</formula>
    </cfRule>
    <cfRule type="cellIs" dxfId="2718" priority="442" operator="greaterThan">
      <formula>10000</formula>
    </cfRule>
    <cfRule type="cellIs" dxfId="2717" priority="443" operator="lessThan">
      <formula>25000</formula>
    </cfRule>
    <cfRule type="cellIs" dxfId="2716" priority="444" operator="greaterThan">
      <formula>25000</formula>
    </cfRule>
    <cfRule type="cellIs" dxfId="2715" priority="445" operator="greaterThan">
      <formula>25000</formula>
    </cfRule>
  </conditionalFormatting>
  <conditionalFormatting sqref="Y42:Y47">
    <cfRule type="containsText" dxfId="2714" priority="438" operator="containsText" text="non">
      <formula>NOT(ISERROR(SEARCH("non",Y42)))</formula>
    </cfRule>
    <cfRule type="containsText" dxfId="2713" priority="439" operator="containsText" text="oui">
      <formula>NOT(ISERROR(SEARCH("oui",Y42)))</formula>
    </cfRule>
  </conditionalFormatting>
  <conditionalFormatting sqref="Y49:Y53">
    <cfRule type="containsText" dxfId="2712" priority="436" operator="containsText" text="non">
      <formula>NOT(ISERROR(SEARCH("non",Y49)))</formula>
    </cfRule>
    <cfRule type="containsText" dxfId="2711" priority="437" operator="containsText" text="oui">
      <formula>NOT(ISERROR(SEARCH("oui",Y49)))</formula>
    </cfRule>
  </conditionalFormatting>
  <conditionalFormatting sqref="N54:P54">
    <cfRule type="cellIs" dxfId="2710" priority="435" operator="equal">
      <formula>1</formula>
    </cfRule>
  </conditionalFormatting>
  <conditionalFormatting sqref="N54:P54 L9:S9 M10:M26">
    <cfRule type="cellIs" dxfId="2709" priority="434" operator="equal">
      <formula>1</formula>
    </cfRule>
  </conditionalFormatting>
  <conditionalFormatting sqref="H54:J54">
    <cfRule type="cellIs" dxfId="2708" priority="433" operator="equal">
      <formula>1</formula>
    </cfRule>
  </conditionalFormatting>
  <conditionalFormatting sqref="H54:J54">
    <cfRule type="cellIs" dxfId="2707" priority="432" operator="equal">
      <formula>1</formula>
    </cfRule>
  </conditionalFormatting>
  <conditionalFormatting sqref="X42:X48 Y48">
    <cfRule type="containsBlanks" dxfId="2706" priority="430">
      <formula>LEN(TRIM(X42))=0</formula>
    </cfRule>
    <cfRule type="containsText" dxfId="2705" priority="431" operator="containsText" text="En cours">
      <formula>NOT(ISERROR(SEARCH("En cours",X42)))</formula>
    </cfRule>
  </conditionalFormatting>
  <conditionalFormatting sqref="X54">
    <cfRule type="containsBlanks" dxfId="2704" priority="428">
      <formula>LEN(TRIM(X54))=0</formula>
    </cfRule>
    <cfRule type="containsText" dxfId="2703" priority="429" operator="containsText" text="En cours">
      <formula>NOT(ISERROR(SEARCH("En cours",X54)))</formula>
    </cfRule>
  </conditionalFormatting>
  <conditionalFormatting sqref="W28:W34">
    <cfRule type="containsText" dxfId="2702" priority="399" operator="containsText" text="Reporté">
      <formula>NOT(ISERROR(SEARCH("Reporté",W28)))</formula>
    </cfRule>
    <cfRule type="containsText" dxfId="2701" priority="400" operator="containsText" text="Abandon">
      <formula>NOT(ISERROR(SEARCH("Abandon",W28)))</formula>
    </cfRule>
    <cfRule type="containsBlanks" dxfId="2700" priority="426">
      <formula>LEN(TRIM(W28))=0</formula>
    </cfRule>
    <cfRule type="containsText" dxfId="2699" priority="427" operator="containsText" text="En cours">
      <formula>NOT(ISERROR(SEARCH("En cours",W28)))</formula>
    </cfRule>
  </conditionalFormatting>
  <conditionalFormatting sqref="X28:X34">
    <cfRule type="cellIs" dxfId="2698" priority="423" operator="between">
      <formula>1</formula>
      <formula>10000000000</formula>
    </cfRule>
    <cfRule type="containsBlanks" dxfId="2697" priority="424">
      <formula>LEN(TRIM(X28))=0</formula>
    </cfRule>
    <cfRule type="cellIs" dxfId="2696" priority="425" operator="between">
      <formula>0</formula>
      <formula>0</formula>
    </cfRule>
  </conditionalFormatting>
  <conditionalFormatting sqref="Q9:S26">
    <cfRule type="cellIs" dxfId="2695" priority="411" operator="equal">
      <formula>1</formula>
    </cfRule>
  </conditionalFormatting>
  <conditionalFormatting sqref="N9:P26">
    <cfRule type="cellIs" dxfId="2694" priority="410" operator="equal">
      <formula>1</formula>
    </cfRule>
  </conditionalFormatting>
  <conditionalFormatting sqref="N17:P20">
    <cfRule type="cellIs" dxfId="2693" priority="404" operator="equal">
      <formula>1</formula>
    </cfRule>
  </conditionalFormatting>
  <conditionalFormatting sqref="N17:P20">
    <cfRule type="cellIs" dxfId="2692" priority="403" operator="equal">
      <formula>1</formula>
    </cfRule>
  </conditionalFormatting>
  <conditionalFormatting sqref="Q17:Q20">
    <cfRule type="cellIs" dxfId="2691" priority="402" operator="equal">
      <formula>1</formula>
    </cfRule>
  </conditionalFormatting>
  <conditionalFormatting sqref="I21:M26">
    <cfRule type="cellIs" dxfId="2690" priority="422" operator="equal">
      <formula>1</formula>
    </cfRule>
  </conditionalFormatting>
  <conditionalFormatting sqref="Q21:Q26">
    <cfRule type="cellIs" dxfId="2689" priority="421" operator="equal">
      <formula>1</formula>
    </cfRule>
  </conditionalFormatting>
  <conditionalFormatting sqref="N21:P26">
    <cfRule type="cellIs" dxfId="2688" priority="420" operator="equal">
      <formula>1</formula>
    </cfRule>
  </conditionalFormatting>
  <conditionalFormatting sqref="I21:Q26">
    <cfRule type="cellIs" dxfId="2687" priority="419" operator="equal">
      <formula>1</formula>
    </cfRule>
  </conditionalFormatting>
  <conditionalFormatting sqref="H9:M26">
    <cfRule type="cellIs" dxfId="2686" priority="418" operator="equal">
      <formula>1</formula>
    </cfRule>
  </conditionalFormatting>
  <conditionalFormatting sqref="W9:W26">
    <cfRule type="containsBlanks" dxfId="2685" priority="416">
      <formula>LEN(TRIM(W9))=0</formula>
    </cfRule>
    <cfRule type="containsText" dxfId="2684" priority="417" operator="containsText" text="En cours">
      <formula>NOT(ISERROR(SEARCH("En cours",W9)))</formula>
    </cfRule>
  </conditionalFormatting>
  <conditionalFormatting sqref="X9:X26">
    <cfRule type="cellIs" dxfId="2683" priority="413" operator="between">
      <formula>1</formula>
      <formula>10000000000</formula>
    </cfRule>
    <cfRule type="containsBlanks" dxfId="2682" priority="414">
      <formula>LEN(TRIM(X9))=0</formula>
    </cfRule>
    <cfRule type="cellIs" dxfId="2681" priority="415" operator="between">
      <formula>0</formula>
      <formula>0</formula>
    </cfRule>
  </conditionalFormatting>
  <conditionalFormatting sqref="G9:G16">
    <cfRule type="cellIs" dxfId="2680" priority="412" operator="lessThan">
      <formula>1</formula>
    </cfRule>
  </conditionalFormatting>
  <conditionalFormatting sqref="H10:S26 H9:K9">
    <cfRule type="cellIs" dxfId="2679" priority="409" operator="equal">
      <formula>1</formula>
    </cfRule>
  </conditionalFormatting>
  <conditionalFormatting sqref="K17:M20">
    <cfRule type="cellIs" dxfId="2678" priority="408" operator="equal">
      <formula>1</formula>
    </cfRule>
  </conditionalFormatting>
  <conditionalFormatting sqref="K17:M20">
    <cfRule type="cellIs" dxfId="2677" priority="407" operator="equal">
      <formula>1</formula>
    </cfRule>
  </conditionalFormatting>
  <conditionalFormatting sqref="I17:J20">
    <cfRule type="cellIs" dxfId="2676" priority="406" operator="equal">
      <formula>1</formula>
    </cfRule>
  </conditionalFormatting>
  <conditionalFormatting sqref="I17:J20">
    <cfRule type="cellIs" dxfId="2675" priority="405" operator="equal">
      <formula>1</formula>
    </cfRule>
  </conditionalFormatting>
  <conditionalFormatting sqref="Q17:Q20">
    <cfRule type="cellIs" dxfId="2674" priority="401" operator="equal">
      <formula>1</formula>
    </cfRule>
  </conditionalFormatting>
  <conditionalFormatting sqref="W42:W47">
    <cfRule type="containsBlanks" dxfId="2673" priority="397">
      <formula>LEN(TRIM(W42))=0</formula>
    </cfRule>
    <cfRule type="containsText" dxfId="2672" priority="398" operator="containsText" text="En cours">
      <formula>NOT(ISERROR(SEARCH("En cours",W42)))</formula>
    </cfRule>
  </conditionalFormatting>
  <conditionalFormatting sqref="W49:W53">
    <cfRule type="containsText" dxfId="2671" priority="393" operator="containsText" text="Reporté">
      <formula>NOT(ISERROR(SEARCH("Reporté",W49)))</formula>
    </cfRule>
    <cfRule type="containsText" dxfId="2670" priority="394" operator="containsText" text="Abandon">
      <formula>NOT(ISERROR(SEARCH("Abandon",W49)))</formula>
    </cfRule>
    <cfRule type="containsBlanks" dxfId="2669" priority="395">
      <formula>LEN(TRIM(W49))=0</formula>
    </cfRule>
    <cfRule type="containsText" dxfId="2668" priority="396" operator="containsText" text="En cours">
      <formula>NOT(ISERROR(SEARCH("En cours",W49)))</formula>
    </cfRule>
  </conditionalFormatting>
  <conditionalFormatting sqref="X49:X53">
    <cfRule type="cellIs" dxfId="2667" priority="390" operator="between">
      <formula>1</formula>
      <formula>10000000000</formula>
    </cfRule>
    <cfRule type="containsBlanks" dxfId="2666" priority="391">
      <formula>LEN(TRIM(X49))=0</formula>
    </cfRule>
    <cfRule type="cellIs" dxfId="2665" priority="392" operator="between">
      <formula>0</formula>
      <formula>0</formula>
    </cfRule>
  </conditionalFormatting>
  <conditionalFormatting sqref="H9:S26">
    <cfRule type="containsText" dxfId="2664" priority="389" operator="containsText" text="3">
      <formula>NOT(ISERROR(SEARCH("3",H9)))</formula>
    </cfRule>
  </conditionalFormatting>
  <conditionalFormatting sqref="Q28:S34">
    <cfRule type="cellIs" dxfId="2663" priority="383" operator="equal">
      <formula>1</formula>
    </cfRule>
  </conditionalFormatting>
  <conditionalFormatting sqref="N28:P28">
    <cfRule type="cellIs" dxfId="2662" priority="377" operator="equal">
      <formula>1</formula>
    </cfRule>
  </conditionalFormatting>
  <conditionalFormatting sqref="N28:P28">
    <cfRule type="cellIs" dxfId="2661" priority="376" operator="equal">
      <formula>1</formula>
    </cfRule>
  </conditionalFormatting>
  <conditionalFormatting sqref="Q28">
    <cfRule type="cellIs" dxfId="2660" priority="375" operator="equal">
      <formula>1</formula>
    </cfRule>
  </conditionalFormatting>
  <conditionalFormatting sqref="I29:M34">
    <cfRule type="cellIs" dxfId="2659" priority="388" operator="equal">
      <formula>1</formula>
    </cfRule>
  </conditionalFormatting>
  <conditionalFormatting sqref="Q29:Q34">
    <cfRule type="cellIs" dxfId="2658" priority="387" operator="equal">
      <formula>1</formula>
    </cfRule>
  </conditionalFormatting>
  <conditionalFormatting sqref="N29:P34">
    <cfRule type="cellIs" dxfId="2657" priority="386" operator="equal">
      <formula>1</formula>
    </cfRule>
  </conditionalFormatting>
  <conditionalFormatting sqref="I29:Q34">
    <cfRule type="cellIs" dxfId="2656" priority="385" operator="equal">
      <formula>1</formula>
    </cfRule>
  </conditionalFormatting>
  <conditionalFormatting sqref="L28:M34 H28:J34">
    <cfRule type="cellIs" dxfId="2655" priority="384" operator="equal">
      <formula>1</formula>
    </cfRule>
  </conditionalFormatting>
  <conditionalFormatting sqref="L28:M34 Q28:S34 H28:J34">
    <cfRule type="cellIs" dxfId="2654" priority="382" operator="equal">
      <formula>1</formula>
    </cfRule>
  </conditionalFormatting>
  <conditionalFormatting sqref="K28:M28">
    <cfRule type="cellIs" dxfId="2653" priority="381" operator="equal">
      <formula>1</formula>
    </cfRule>
  </conditionalFormatting>
  <conditionalFormatting sqref="K28:M28">
    <cfRule type="cellIs" dxfId="2652" priority="380" operator="equal">
      <formula>1</formula>
    </cfRule>
  </conditionalFormatting>
  <conditionalFormatting sqref="I28:J28">
    <cfRule type="cellIs" dxfId="2651" priority="379" operator="equal">
      <formula>1</formula>
    </cfRule>
  </conditionalFormatting>
  <conditionalFormatting sqref="I28:J28">
    <cfRule type="cellIs" dxfId="2650" priority="378" operator="equal">
      <formula>1</formula>
    </cfRule>
  </conditionalFormatting>
  <conditionalFormatting sqref="Q28">
    <cfRule type="cellIs" dxfId="2649" priority="374" operator="equal">
      <formula>1</formula>
    </cfRule>
  </conditionalFormatting>
  <conditionalFormatting sqref="H28:S34">
    <cfRule type="containsText" dxfId="2648" priority="373" operator="containsText" text="3">
      <formula>NOT(ISERROR(SEARCH("3",H28)))</formula>
    </cfRule>
  </conditionalFormatting>
  <conditionalFormatting sqref="Q42:S47">
    <cfRule type="cellIs" dxfId="2647" priority="367" operator="equal">
      <formula>1</formula>
    </cfRule>
  </conditionalFormatting>
  <conditionalFormatting sqref="N42:P42">
    <cfRule type="cellIs" dxfId="2646" priority="361" operator="equal">
      <formula>1</formula>
    </cfRule>
  </conditionalFormatting>
  <conditionalFormatting sqref="N42:P42">
    <cfRule type="cellIs" dxfId="2645" priority="360" operator="equal">
      <formula>1</formula>
    </cfRule>
  </conditionalFormatting>
  <conditionalFormatting sqref="Q42">
    <cfRule type="cellIs" dxfId="2644" priority="359" operator="equal">
      <formula>1</formula>
    </cfRule>
  </conditionalFormatting>
  <conditionalFormatting sqref="I43:M47">
    <cfRule type="cellIs" dxfId="2643" priority="372" operator="equal">
      <formula>1</formula>
    </cfRule>
  </conditionalFormatting>
  <conditionalFormatting sqref="Q43:Q47">
    <cfRule type="cellIs" dxfId="2642" priority="371" operator="equal">
      <formula>1</formula>
    </cfRule>
  </conditionalFormatting>
  <conditionalFormatting sqref="N43:P47">
    <cfRule type="cellIs" dxfId="2641" priority="370" operator="equal">
      <formula>1</formula>
    </cfRule>
  </conditionalFormatting>
  <conditionalFormatting sqref="I43:Q47">
    <cfRule type="cellIs" dxfId="2640" priority="369" operator="equal">
      <formula>1</formula>
    </cfRule>
  </conditionalFormatting>
  <conditionalFormatting sqref="H42:J47 L42:M47">
    <cfRule type="cellIs" dxfId="2639" priority="368" operator="equal">
      <formula>1</formula>
    </cfRule>
  </conditionalFormatting>
  <conditionalFormatting sqref="H42:J47 L42:M47 Q42:S47">
    <cfRule type="cellIs" dxfId="2638" priority="366" operator="equal">
      <formula>1</formula>
    </cfRule>
  </conditionalFormatting>
  <conditionalFormatting sqref="K42:M42">
    <cfRule type="cellIs" dxfId="2637" priority="365" operator="equal">
      <formula>1</formula>
    </cfRule>
  </conditionalFormatting>
  <conditionalFormatting sqref="K42:M42">
    <cfRule type="cellIs" dxfId="2636" priority="364" operator="equal">
      <formula>1</formula>
    </cfRule>
  </conditionalFormatting>
  <conditionalFormatting sqref="I42:J42">
    <cfRule type="cellIs" dxfId="2635" priority="363" operator="equal">
      <formula>1</formula>
    </cfRule>
  </conditionalFormatting>
  <conditionalFormatting sqref="I42:J42">
    <cfRule type="cellIs" dxfId="2634" priority="362" operator="equal">
      <formula>1</formula>
    </cfRule>
  </conditionalFormatting>
  <conditionalFormatting sqref="Q42">
    <cfRule type="cellIs" dxfId="2633" priority="358" operator="equal">
      <formula>1</formula>
    </cfRule>
  </conditionalFormatting>
  <conditionalFormatting sqref="H42:S47">
    <cfRule type="containsText" dxfId="2632" priority="357" operator="containsText" text="3">
      <formula>NOT(ISERROR(SEARCH("3",H42)))</formula>
    </cfRule>
  </conditionalFormatting>
  <conditionalFormatting sqref="Q49:S53">
    <cfRule type="cellIs" dxfId="2631" priority="351" operator="equal">
      <formula>1</formula>
    </cfRule>
  </conditionalFormatting>
  <conditionalFormatting sqref="I49:M53">
    <cfRule type="cellIs" dxfId="2630" priority="356" operator="equal">
      <formula>1</formula>
    </cfRule>
  </conditionalFormatting>
  <conditionalFormatting sqref="Q49:Q53">
    <cfRule type="cellIs" dxfId="2629" priority="355" operator="equal">
      <formula>1</formula>
    </cfRule>
  </conditionalFormatting>
  <conditionalFormatting sqref="N49:P53">
    <cfRule type="cellIs" dxfId="2628" priority="354" operator="equal">
      <formula>1</formula>
    </cfRule>
  </conditionalFormatting>
  <conditionalFormatting sqref="I49:Q53">
    <cfRule type="cellIs" dxfId="2627" priority="353" operator="equal">
      <formula>1</formula>
    </cfRule>
  </conditionalFormatting>
  <conditionalFormatting sqref="H49:J53 L49:M53">
    <cfRule type="cellIs" dxfId="2626" priority="352" operator="equal">
      <formula>1</formula>
    </cfRule>
  </conditionalFormatting>
  <conditionalFormatting sqref="H49:J53 L49:M53 Q49:S53">
    <cfRule type="cellIs" dxfId="2625" priority="350" operator="equal">
      <formula>1</formula>
    </cfRule>
  </conditionalFormatting>
  <conditionalFormatting sqref="H49:S53">
    <cfRule type="containsText" dxfId="2624" priority="349" operator="containsText" text="3">
      <formula>NOT(ISERROR(SEARCH("3",H49)))</formula>
    </cfRule>
  </conditionalFormatting>
  <conditionalFormatting sqref="Y55 D9:Y54">
    <cfRule type="containsText" dxfId="2623" priority="347" operator="containsText" text="2 match">
      <formula>NOT(ISERROR(SEARCH("2 match",D9)))</formula>
    </cfRule>
    <cfRule type="containsText" dxfId="2622" priority="348" operator="containsText" text="1 facultative">
      <formula>NOT(ISERROR(SEARCH("1 facultative",D9)))</formula>
    </cfRule>
  </conditionalFormatting>
  <conditionalFormatting sqref="Q28:S34">
    <cfRule type="cellIs" dxfId="2621" priority="344" operator="equal">
      <formula>1</formula>
    </cfRule>
  </conditionalFormatting>
  <conditionalFormatting sqref="Q28">
    <cfRule type="cellIs" dxfId="2620" priority="342" operator="equal">
      <formula>1</formula>
    </cfRule>
  </conditionalFormatting>
  <conditionalFormatting sqref="Q29:Q34">
    <cfRule type="cellIs" dxfId="2619" priority="346" operator="equal">
      <formula>1</formula>
    </cfRule>
  </conditionalFormatting>
  <conditionalFormatting sqref="Q29:Q34">
    <cfRule type="cellIs" dxfId="2618" priority="345" operator="equal">
      <formula>1</formula>
    </cfRule>
  </conditionalFormatting>
  <conditionalFormatting sqref="Q28:S34">
    <cfRule type="cellIs" dxfId="2617" priority="343" operator="equal">
      <formula>1</formula>
    </cfRule>
  </conditionalFormatting>
  <conditionalFormatting sqref="Q28">
    <cfRule type="cellIs" dxfId="2616" priority="341" operator="equal">
      <formula>1</formula>
    </cfRule>
  </conditionalFormatting>
  <conditionalFormatting sqref="Q28:S34">
    <cfRule type="containsText" dxfId="2615" priority="340" operator="containsText" text="3">
      <formula>NOT(ISERROR(SEARCH("3",Q28)))</formula>
    </cfRule>
  </conditionalFormatting>
  <conditionalFormatting sqref="K29:M34">
    <cfRule type="cellIs" dxfId="2614" priority="339" operator="equal">
      <formula>1</formula>
    </cfRule>
  </conditionalFormatting>
  <conditionalFormatting sqref="K29:M34">
    <cfRule type="cellIs" dxfId="2613" priority="338" operator="equal">
      <formula>1</formula>
    </cfRule>
  </conditionalFormatting>
  <conditionalFormatting sqref="K28:M34">
    <cfRule type="cellIs" dxfId="2612" priority="337" operator="equal">
      <formula>1</formula>
    </cfRule>
  </conditionalFormatting>
  <conditionalFormatting sqref="K28:M34">
    <cfRule type="cellIs" dxfId="2611" priority="336" operator="equal">
      <formula>1</formula>
    </cfRule>
  </conditionalFormatting>
  <conditionalFormatting sqref="K28:M28">
    <cfRule type="cellIs" dxfId="2610" priority="335" operator="equal">
      <formula>1</formula>
    </cfRule>
  </conditionalFormatting>
  <conditionalFormatting sqref="K28:M28">
    <cfRule type="cellIs" dxfId="2609" priority="334" operator="equal">
      <formula>1</formula>
    </cfRule>
  </conditionalFormatting>
  <conditionalFormatting sqref="K28:M34">
    <cfRule type="containsText" dxfId="2608" priority="333" operator="containsText" text="3">
      <formula>NOT(ISERROR(SEARCH("3",K28)))</formula>
    </cfRule>
  </conditionalFormatting>
  <conditionalFormatting sqref="I29:J34">
    <cfRule type="cellIs" dxfId="2607" priority="332" operator="equal">
      <formula>1</formula>
    </cfRule>
  </conditionalFormatting>
  <conditionalFormatting sqref="I29:J34">
    <cfRule type="cellIs" dxfId="2606" priority="331" operator="equal">
      <formula>1</formula>
    </cfRule>
  </conditionalFormatting>
  <conditionalFormatting sqref="H28:J34">
    <cfRule type="cellIs" dxfId="2605" priority="330" operator="equal">
      <formula>1</formula>
    </cfRule>
  </conditionalFormatting>
  <conditionalFormatting sqref="H28:J34">
    <cfRule type="cellIs" dxfId="2604" priority="329" operator="equal">
      <formula>1</formula>
    </cfRule>
  </conditionalFormatting>
  <conditionalFormatting sqref="I28:J28">
    <cfRule type="cellIs" dxfId="2603" priority="328" operator="equal">
      <formula>1</formula>
    </cfRule>
  </conditionalFormatting>
  <conditionalFormatting sqref="I28:J28">
    <cfRule type="cellIs" dxfId="2602" priority="327" operator="equal">
      <formula>1</formula>
    </cfRule>
  </conditionalFormatting>
  <conditionalFormatting sqref="H28:J34">
    <cfRule type="containsText" dxfId="2601" priority="326" operator="containsText" text="3">
      <formula>NOT(ISERROR(SEARCH("3",H28)))</formula>
    </cfRule>
  </conditionalFormatting>
  <conditionalFormatting sqref="K42:M47">
    <cfRule type="cellIs" dxfId="2600" priority="325" operator="equal">
      <formula>1</formula>
    </cfRule>
  </conditionalFormatting>
  <conditionalFormatting sqref="K42:M47">
    <cfRule type="cellIs" dxfId="2599" priority="324" operator="equal">
      <formula>1</formula>
    </cfRule>
  </conditionalFormatting>
  <conditionalFormatting sqref="L42:M47">
    <cfRule type="cellIs" dxfId="2598" priority="323" operator="equal">
      <formula>1</formula>
    </cfRule>
  </conditionalFormatting>
  <conditionalFormatting sqref="L42:M47">
    <cfRule type="cellIs" dxfId="2597" priority="322" operator="equal">
      <formula>1</formula>
    </cfRule>
  </conditionalFormatting>
  <conditionalFormatting sqref="K42:M47">
    <cfRule type="containsText" dxfId="2596" priority="321" operator="containsText" text="3">
      <formula>NOT(ISERROR(SEARCH("3",K42)))</formula>
    </cfRule>
  </conditionalFormatting>
  <conditionalFormatting sqref="K42:M47">
    <cfRule type="cellIs" dxfId="2595" priority="320" operator="equal">
      <formula>1</formula>
    </cfRule>
  </conditionalFormatting>
  <conditionalFormatting sqref="K42:M47">
    <cfRule type="cellIs" dxfId="2594" priority="319" operator="equal">
      <formula>1</formula>
    </cfRule>
  </conditionalFormatting>
  <conditionalFormatting sqref="K42:M47">
    <cfRule type="cellIs" dxfId="2593" priority="318" operator="equal">
      <formula>1</formula>
    </cfRule>
  </conditionalFormatting>
  <conditionalFormatting sqref="K42:M47">
    <cfRule type="cellIs" dxfId="2592" priority="317" operator="equal">
      <formula>1</formula>
    </cfRule>
  </conditionalFormatting>
  <conditionalFormatting sqref="K42:M47">
    <cfRule type="containsText" dxfId="2591" priority="316" operator="containsText" text="3">
      <formula>NOT(ISERROR(SEARCH("3",K42)))</formula>
    </cfRule>
  </conditionalFormatting>
  <conditionalFormatting sqref="Q42:S47">
    <cfRule type="cellIs" dxfId="2590" priority="313" operator="equal">
      <formula>1</formula>
    </cfRule>
  </conditionalFormatting>
  <conditionalFormatting sqref="Q42:Q47">
    <cfRule type="cellIs" dxfId="2589" priority="315" operator="equal">
      <formula>1</formula>
    </cfRule>
  </conditionalFormatting>
  <conditionalFormatting sqref="Q42:Q47">
    <cfRule type="cellIs" dxfId="2588" priority="314" operator="equal">
      <formula>1</formula>
    </cfRule>
  </conditionalFormatting>
  <conditionalFormatting sqref="Q42:S47">
    <cfRule type="cellIs" dxfId="2587" priority="312" operator="equal">
      <formula>1</formula>
    </cfRule>
  </conditionalFormatting>
  <conditionalFormatting sqref="Q42:S47">
    <cfRule type="containsText" dxfId="2586" priority="311" operator="containsText" text="3">
      <formula>NOT(ISERROR(SEARCH("3",Q42)))</formula>
    </cfRule>
  </conditionalFormatting>
  <conditionalFormatting sqref="Q42:S47">
    <cfRule type="cellIs" dxfId="2585" priority="308" operator="equal">
      <formula>1</formula>
    </cfRule>
  </conditionalFormatting>
  <conditionalFormatting sqref="Q42:Q47">
    <cfRule type="cellIs" dxfId="2584" priority="310" operator="equal">
      <formula>1</formula>
    </cfRule>
  </conditionalFormatting>
  <conditionalFormatting sqref="Q42:Q47">
    <cfRule type="cellIs" dxfId="2583" priority="309" operator="equal">
      <formula>1</formula>
    </cfRule>
  </conditionalFormatting>
  <conditionalFormatting sqref="Q42:S47">
    <cfRule type="cellIs" dxfId="2582" priority="307" operator="equal">
      <formula>1</formula>
    </cfRule>
  </conditionalFormatting>
  <conditionalFormatting sqref="Q42:S47">
    <cfRule type="containsText" dxfId="2581" priority="306" operator="containsText" text="3">
      <formula>NOT(ISERROR(SEARCH("3",Q42)))</formula>
    </cfRule>
  </conditionalFormatting>
  <conditionalFormatting sqref="I42:J47">
    <cfRule type="cellIs" dxfId="2580" priority="305" operator="equal">
      <formula>1</formula>
    </cfRule>
  </conditionalFormatting>
  <conditionalFormatting sqref="I42:J47">
    <cfRule type="cellIs" dxfId="2579" priority="304" operator="equal">
      <formula>1</formula>
    </cfRule>
  </conditionalFormatting>
  <conditionalFormatting sqref="H42:J47">
    <cfRule type="cellIs" dxfId="2578" priority="303" operator="equal">
      <formula>1</formula>
    </cfRule>
  </conditionalFormatting>
  <conditionalFormatting sqref="H42:J47">
    <cfRule type="cellIs" dxfId="2577" priority="302" operator="equal">
      <formula>1</formula>
    </cfRule>
  </conditionalFormatting>
  <conditionalFormatting sqref="H42:J47">
    <cfRule type="containsText" dxfId="2576" priority="301" operator="containsText" text="3">
      <formula>NOT(ISERROR(SEARCH("3",H42)))</formula>
    </cfRule>
  </conditionalFormatting>
  <conditionalFormatting sqref="I42:J47">
    <cfRule type="cellIs" dxfId="2575" priority="300" operator="equal">
      <formula>1</formula>
    </cfRule>
  </conditionalFormatting>
  <conditionalFormatting sqref="I42:J47">
    <cfRule type="cellIs" dxfId="2574" priority="299" operator="equal">
      <formula>1</formula>
    </cfRule>
  </conditionalFormatting>
  <conditionalFormatting sqref="H42:J47">
    <cfRule type="cellIs" dxfId="2573" priority="298" operator="equal">
      <formula>1</formula>
    </cfRule>
  </conditionalFormatting>
  <conditionalFormatting sqref="H42:J47">
    <cfRule type="cellIs" dxfId="2572" priority="297" operator="equal">
      <formula>1</formula>
    </cfRule>
  </conditionalFormatting>
  <conditionalFormatting sqref="H42:J47">
    <cfRule type="containsText" dxfId="2571" priority="296" operator="containsText" text="3">
      <formula>NOT(ISERROR(SEARCH("3",H42)))</formula>
    </cfRule>
  </conditionalFormatting>
  <conditionalFormatting sqref="I49:J53">
    <cfRule type="cellIs" dxfId="2570" priority="295" operator="equal">
      <formula>1</formula>
    </cfRule>
  </conditionalFormatting>
  <conditionalFormatting sqref="I49:J53">
    <cfRule type="cellIs" dxfId="2569" priority="294" operator="equal">
      <formula>1</formula>
    </cfRule>
  </conditionalFormatting>
  <conditionalFormatting sqref="H49:J53">
    <cfRule type="cellIs" dxfId="2568" priority="293" operator="equal">
      <formula>1</formula>
    </cfRule>
  </conditionalFormatting>
  <conditionalFormatting sqref="H49:J53">
    <cfRule type="cellIs" dxfId="2567" priority="292" operator="equal">
      <formula>1</formula>
    </cfRule>
  </conditionalFormatting>
  <conditionalFormatting sqref="H49:J53">
    <cfRule type="containsText" dxfId="2566" priority="291" operator="containsText" text="3">
      <formula>NOT(ISERROR(SEARCH("3",H49)))</formula>
    </cfRule>
  </conditionalFormatting>
  <conditionalFormatting sqref="I49:J53">
    <cfRule type="cellIs" dxfId="2565" priority="290" operator="equal">
      <formula>1</formula>
    </cfRule>
  </conditionalFormatting>
  <conditionalFormatting sqref="I49:J53">
    <cfRule type="cellIs" dxfId="2564" priority="289" operator="equal">
      <formula>1</formula>
    </cfRule>
  </conditionalFormatting>
  <conditionalFormatting sqref="H49:J53">
    <cfRule type="cellIs" dxfId="2563" priority="288" operator="equal">
      <formula>1</formula>
    </cfRule>
  </conditionalFormatting>
  <conditionalFormatting sqref="H49:J53">
    <cfRule type="cellIs" dxfId="2562" priority="287" operator="equal">
      <formula>1</formula>
    </cfRule>
  </conditionalFormatting>
  <conditionalFormatting sqref="H49:J53">
    <cfRule type="containsText" dxfId="2561" priority="286" operator="containsText" text="3">
      <formula>NOT(ISERROR(SEARCH("3",H49)))</formula>
    </cfRule>
  </conditionalFormatting>
  <conditionalFormatting sqref="I49:J53">
    <cfRule type="cellIs" dxfId="2560" priority="285" operator="equal">
      <formula>1</formula>
    </cfRule>
  </conditionalFormatting>
  <conditionalFormatting sqref="I49:J53">
    <cfRule type="cellIs" dxfId="2559" priority="284" operator="equal">
      <formula>1</formula>
    </cfRule>
  </conditionalFormatting>
  <conditionalFormatting sqref="H49:J53">
    <cfRule type="cellIs" dxfId="2558" priority="283" operator="equal">
      <formula>1</formula>
    </cfRule>
  </conditionalFormatting>
  <conditionalFormatting sqref="H49:J53">
    <cfRule type="cellIs" dxfId="2557" priority="282" operator="equal">
      <formula>1</formula>
    </cfRule>
  </conditionalFormatting>
  <conditionalFormatting sqref="H49:J53">
    <cfRule type="containsText" dxfId="2556" priority="281" operator="containsText" text="3">
      <formula>NOT(ISERROR(SEARCH("3",H49)))</formula>
    </cfRule>
  </conditionalFormatting>
  <conditionalFormatting sqref="K49:M53">
    <cfRule type="cellIs" dxfId="2555" priority="280" operator="equal">
      <formula>1</formula>
    </cfRule>
  </conditionalFormatting>
  <conditionalFormatting sqref="K49:M53">
    <cfRule type="cellIs" dxfId="2554" priority="279" operator="equal">
      <formula>1</formula>
    </cfRule>
  </conditionalFormatting>
  <conditionalFormatting sqref="L49:M53">
    <cfRule type="cellIs" dxfId="2553" priority="278" operator="equal">
      <formula>1</formula>
    </cfRule>
  </conditionalFormatting>
  <conditionalFormatting sqref="L49:M53">
    <cfRule type="cellIs" dxfId="2552" priority="277" operator="equal">
      <formula>1</formula>
    </cfRule>
  </conditionalFormatting>
  <conditionalFormatting sqref="K49:M53">
    <cfRule type="containsText" dxfId="2551" priority="276" operator="containsText" text="3">
      <formula>NOT(ISERROR(SEARCH("3",K49)))</formula>
    </cfRule>
  </conditionalFormatting>
  <conditionalFormatting sqref="K49:M53">
    <cfRule type="cellIs" dxfId="2550" priority="275" operator="equal">
      <formula>1</formula>
    </cfRule>
  </conditionalFormatting>
  <conditionalFormatting sqref="K49:M53">
    <cfRule type="cellIs" dxfId="2549" priority="274" operator="equal">
      <formula>1</formula>
    </cfRule>
  </conditionalFormatting>
  <conditionalFormatting sqref="L49:M53">
    <cfRule type="cellIs" dxfId="2548" priority="273" operator="equal">
      <formula>1</formula>
    </cfRule>
  </conditionalFormatting>
  <conditionalFormatting sqref="L49:M53">
    <cfRule type="cellIs" dxfId="2547" priority="272" operator="equal">
      <formula>1</formula>
    </cfRule>
  </conditionalFormatting>
  <conditionalFormatting sqref="K49:M53">
    <cfRule type="containsText" dxfId="2546" priority="271" operator="containsText" text="3">
      <formula>NOT(ISERROR(SEARCH("3",K49)))</formula>
    </cfRule>
  </conditionalFormatting>
  <conditionalFormatting sqref="K49:M53">
    <cfRule type="cellIs" dxfId="2545" priority="270" operator="equal">
      <formula>1</formula>
    </cfRule>
  </conditionalFormatting>
  <conditionalFormatting sqref="K49:M53">
    <cfRule type="cellIs" dxfId="2544" priority="269" operator="equal">
      <formula>1</formula>
    </cfRule>
  </conditionalFormatting>
  <conditionalFormatting sqref="K49:M53">
    <cfRule type="cellIs" dxfId="2543" priority="268" operator="equal">
      <formula>1</formula>
    </cfRule>
  </conditionalFormatting>
  <conditionalFormatting sqref="K49:M53">
    <cfRule type="cellIs" dxfId="2542" priority="267" operator="equal">
      <formula>1</formula>
    </cfRule>
  </conditionalFormatting>
  <conditionalFormatting sqref="K49:M53">
    <cfRule type="containsText" dxfId="2541" priority="266" operator="containsText" text="3">
      <formula>NOT(ISERROR(SEARCH("3",K49)))</formula>
    </cfRule>
  </conditionalFormatting>
  <conditionalFormatting sqref="Q49:S53">
    <cfRule type="cellIs" dxfId="2540" priority="263" operator="equal">
      <formula>1</formula>
    </cfRule>
  </conditionalFormatting>
  <conditionalFormatting sqref="Q49:Q53">
    <cfRule type="cellIs" dxfId="2539" priority="265" operator="equal">
      <formula>1</formula>
    </cfRule>
  </conditionalFormatting>
  <conditionalFormatting sqref="Q49:Q53">
    <cfRule type="cellIs" dxfId="2538" priority="264" operator="equal">
      <formula>1</formula>
    </cfRule>
  </conditionalFormatting>
  <conditionalFormatting sqref="Q49:S53">
    <cfRule type="cellIs" dxfId="2537" priority="262" operator="equal">
      <formula>1</formula>
    </cfRule>
  </conditionalFormatting>
  <conditionalFormatting sqref="Q49:S53">
    <cfRule type="containsText" dxfId="2536" priority="261" operator="containsText" text="3">
      <formula>NOT(ISERROR(SEARCH("3",Q49)))</formula>
    </cfRule>
  </conditionalFormatting>
  <conditionalFormatting sqref="Q49:S53">
    <cfRule type="cellIs" dxfId="2535" priority="258" operator="equal">
      <formula>1</formula>
    </cfRule>
  </conditionalFormatting>
  <conditionalFormatting sqref="Q49:Q53">
    <cfRule type="cellIs" dxfId="2534" priority="260" operator="equal">
      <formula>1</formula>
    </cfRule>
  </conditionalFormatting>
  <conditionalFormatting sqref="Q49:Q53">
    <cfRule type="cellIs" dxfId="2533" priority="259" operator="equal">
      <formula>1</formula>
    </cfRule>
  </conditionalFormatting>
  <conditionalFormatting sqref="Q49:S53">
    <cfRule type="cellIs" dxfId="2532" priority="257" operator="equal">
      <formula>1</formula>
    </cfRule>
  </conditionalFormatting>
  <conditionalFormatting sqref="Q49:S53">
    <cfRule type="containsText" dxfId="2531" priority="256" operator="containsText" text="3">
      <formula>NOT(ISERROR(SEARCH("3",Q49)))</formula>
    </cfRule>
  </conditionalFormatting>
  <conditionalFormatting sqref="Q49:S53">
    <cfRule type="cellIs" dxfId="2530" priority="253" operator="equal">
      <formula>1</formula>
    </cfRule>
  </conditionalFormatting>
  <conditionalFormatting sqref="Q49:Q53">
    <cfRule type="cellIs" dxfId="2529" priority="255" operator="equal">
      <formula>1</formula>
    </cfRule>
  </conditionalFormatting>
  <conditionalFormatting sqref="Q49:Q53">
    <cfRule type="cellIs" dxfId="2528" priority="254" operator="equal">
      <formula>1</formula>
    </cfRule>
  </conditionalFormatting>
  <conditionalFormatting sqref="Q49:S53">
    <cfRule type="cellIs" dxfId="2527" priority="252" operator="equal">
      <formula>1</formula>
    </cfRule>
  </conditionalFormatting>
  <conditionalFormatting sqref="Q49:S53">
    <cfRule type="containsText" dxfId="2526" priority="251" operator="containsText" text="3">
      <formula>NOT(ISERROR(SEARCH("3",Q49)))</formula>
    </cfRule>
  </conditionalFormatting>
  <conditionalFormatting sqref="X54">
    <cfRule type="cellIs" dxfId="2525" priority="247" operator="equal">
      <formula>10000</formula>
    </cfRule>
    <cfRule type="cellIs" dxfId="2524" priority="248" operator="lessThan">
      <formula>10000</formula>
    </cfRule>
    <cfRule type="cellIs" dxfId="2523" priority="249" operator="greaterThan">
      <formula>10000</formula>
    </cfRule>
    <cfRule type="cellIs" dxfId="2522" priority="250" operator="lessThan">
      <formula>25000</formula>
    </cfRule>
  </conditionalFormatting>
  <conditionalFormatting sqref="X49:X53">
    <cfRule type="cellIs" dxfId="2521" priority="244" operator="between">
      <formula>1</formula>
      <formula>10000000000</formula>
    </cfRule>
    <cfRule type="containsBlanks" dxfId="2520" priority="245">
      <formula>LEN(TRIM(X49))=0</formula>
    </cfRule>
    <cfRule type="cellIs" dxfId="2519" priority="246" operator="between">
      <formula>0</formula>
      <formula>0</formula>
    </cfRule>
  </conditionalFormatting>
  <conditionalFormatting sqref="X55">
    <cfRule type="cellIs" dxfId="2518" priority="241" operator="equal">
      <formula>0.5</formula>
    </cfRule>
    <cfRule type="cellIs" priority="242" operator="between">
      <formula>30</formula>
      <formula>50</formula>
    </cfRule>
    <cfRule type="cellIs" dxfId="2517" priority="243" operator="greaterThan">
      <formula>0.5</formula>
    </cfRule>
  </conditionalFormatting>
  <conditionalFormatting sqref="X49:X53">
    <cfRule type="cellIs" dxfId="2516" priority="238" operator="between">
      <formula>1</formula>
      <formula>10000000000</formula>
    </cfRule>
    <cfRule type="containsBlanks" dxfId="2515" priority="239">
      <formula>LEN(TRIM(X49))=0</formula>
    </cfRule>
    <cfRule type="cellIs" dxfId="2514" priority="240" operator="between">
      <formula>0</formula>
      <formula>0</formula>
    </cfRule>
  </conditionalFormatting>
  <conditionalFormatting sqref="N28:P34">
    <cfRule type="cellIs" dxfId="2513" priority="235" operator="equal">
      <formula>1</formula>
    </cfRule>
  </conditionalFormatting>
  <conditionalFormatting sqref="N28:P28">
    <cfRule type="cellIs" dxfId="2512" priority="233" operator="equal">
      <formula>1</formula>
    </cfRule>
  </conditionalFormatting>
  <conditionalFormatting sqref="N28:P28">
    <cfRule type="cellIs" dxfId="2511" priority="232" operator="equal">
      <formula>1</formula>
    </cfRule>
  </conditionalFormatting>
  <conditionalFormatting sqref="N29:P34">
    <cfRule type="cellIs" dxfId="2510" priority="237" operator="equal">
      <formula>1</formula>
    </cfRule>
  </conditionalFormatting>
  <conditionalFormatting sqref="N29:P34">
    <cfRule type="cellIs" dxfId="2509" priority="236" operator="equal">
      <formula>1</formula>
    </cfRule>
  </conditionalFormatting>
  <conditionalFormatting sqref="N28:P34">
    <cfRule type="cellIs" dxfId="2508" priority="234" operator="equal">
      <formula>1</formula>
    </cfRule>
  </conditionalFormatting>
  <conditionalFormatting sqref="N28:P34">
    <cfRule type="containsText" dxfId="2507" priority="231" operator="containsText" text="3">
      <formula>NOT(ISERROR(SEARCH("3",N28)))</formula>
    </cfRule>
  </conditionalFormatting>
  <conditionalFormatting sqref="I29:J34">
    <cfRule type="cellIs" dxfId="2506" priority="230" operator="equal">
      <formula>1</formula>
    </cfRule>
  </conditionalFormatting>
  <conditionalFormatting sqref="I29:J34">
    <cfRule type="cellIs" dxfId="2505" priority="229" operator="equal">
      <formula>1</formula>
    </cfRule>
  </conditionalFormatting>
  <conditionalFormatting sqref="H28:J34">
    <cfRule type="cellIs" dxfId="2504" priority="228" operator="equal">
      <formula>1</formula>
    </cfRule>
  </conditionalFormatting>
  <conditionalFormatting sqref="H28:J34">
    <cfRule type="cellIs" dxfId="2503" priority="227" operator="equal">
      <formula>1</formula>
    </cfRule>
  </conditionalFormatting>
  <conditionalFormatting sqref="I28:J28">
    <cfRule type="cellIs" dxfId="2502" priority="226" operator="equal">
      <formula>1</formula>
    </cfRule>
  </conditionalFormatting>
  <conditionalFormatting sqref="I28:J28">
    <cfRule type="cellIs" dxfId="2501" priority="225" operator="equal">
      <formula>1</formula>
    </cfRule>
  </conditionalFormatting>
  <conditionalFormatting sqref="H28:J34">
    <cfRule type="containsText" dxfId="2500" priority="224" operator="containsText" text="3">
      <formula>NOT(ISERROR(SEARCH("3",H28)))</formula>
    </cfRule>
  </conditionalFormatting>
  <conditionalFormatting sqref="I42:J47">
    <cfRule type="cellIs" dxfId="2499" priority="223" operator="equal">
      <formula>1</formula>
    </cfRule>
  </conditionalFormatting>
  <conditionalFormatting sqref="I42:J47">
    <cfRule type="cellIs" dxfId="2498" priority="222" operator="equal">
      <formula>1</formula>
    </cfRule>
  </conditionalFormatting>
  <conditionalFormatting sqref="H42:J47">
    <cfRule type="cellIs" dxfId="2497" priority="221" operator="equal">
      <formula>1</formula>
    </cfRule>
  </conditionalFormatting>
  <conditionalFormatting sqref="H42:J47">
    <cfRule type="cellIs" dxfId="2496" priority="220" operator="equal">
      <formula>1</formula>
    </cfRule>
  </conditionalFormatting>
  <conditionalFormatting sqref="H42:J47">
    <cfRule type="containsText" dxfId="2495" priority="219" operator="containsText" text="3">
      <formula>NOT(ISERROR(SEARCH("3",H42)))</formula>
    </cfRule>
  </conditionalFormatting>
  <conditionalFormatting sqref="I42:J47">
    <cfRule type="cellIs" dxfId="2494" priority="218" operator="equal">
      <formula>1</formula>
    </cfRule>
  </conditionalFormatting>
  <conditionalFormatting sqref="I42:J47">
    <cfRule type="cellIs" dxfId="2493" priority="217" operator="equal">
      <formula>1</formula>
    </cfRule>
  </conditionalFormatting>
  <conditionalFormatting sqref="H42:J47">
    <cfRule type="cellIs" dxfId="2492" priority="216" operator="equal">
      <formula>1</formula>
    </cfRule>
  </conditionalFormatting>
  <conditionalFormatting sqref="H42:J47">
    <cfRule type="cellIs" dxfId="2491" priority="215" operator="equal">
      <formula>1</formula>
    </cfRule>
  </conditionalFormatting>
  <conditionalFormatting sqref="H42:J47">
    <cfRule type="containsText" dxfId="2490" priority="214" operator="containsText" text="3">
      <formula>NOT(ISERROR(SEARCH("3",H42)))</formula>
    </cfRule>
  </conditionalFormatting>
  <conditionalFormatting sqref="I42:J47">
    <cfRule type="cellIs" dxfId="2489" priority="213" operator="equal">
      <formula>1</formula>
    </cfRule>
  </conditionalFormatting>
  <conditionalFormatting sqref="I42:J47">
    <cfRule type="cellIs" dxfId="2488" priority="212" operator="equal">
      <formula>1</formula>
    </cfRule>
  </conditionalFormatting>
  <conditionalFormatting sqref="H42:J47">
    <cfRule type="cellIs" dxfId="2487" priority="211" operator="equal">
      <formula>1</formula>
    </cfRule>
  </conditionalFormatting>
  <conditionalFormatting sqref="H42:J47">
    <cfRule type="cellIs" dxfId="2486" priority="210" operator="equal">
      <formula>1</formula>
    </cfRule>
  </conditionalFormatting>
  <conditionalFormatting sqref="H42:J47">
    <cfRule type="containsText" dxfId="2485" priority="209" operator="containsText" text="3">
      <formula>NOT(ISERROR(SEARCH("3",H42)))</formula>
    </cfRule>
  </conditionalFormatting>
  <conditionalFormatting sqref="I49:J53">
    <cfRule type="cellIs" dxfId="2484" priority="208" operator="equal">
      <formula>1</formula>
    </cfRule>
  </conditionalFormatting>
  <conditionalFormatting sqref="I49:J53">
    <cfRule type="cellIs" dxfId="2483" priority="207" operator="equal">
      <formula>1</formula>
    </cfRule>
  </conditionalFormatting>
  <conditionalFormatting sqref="H49:J53">
    <cfRule type="cellIs" dxfId="2482" priority="206" operator="equal">
      <formula>1</formula>
    </cfRule>
  </conditionalFormatting>
  <conditionalFormatting sqref="H49:J53">
    <cfRule type="cellIs" dxfId="2481" priority="205" operator="equal">
      <formula>1</formula>
    </cfRule>
  </conditionalFormatting>
  <conditionalFormatting sqref="H49:J53">
    <cfRule type="containsText" dxfId="2480" priority="204" operator="containsText" text="3">
      <formula>NOT(ISERROR(SEARCH("3",H49)))</formula>
    </cfRule>
  </conditionalFormatting>
  <conditionalFormatting sqref="I49:J53">
    <cfRule type="cellIs" dxfId="2479" priority="203" operator="equal">
      <formula>1</formula>
    </cfRule>
  </conditionalFormatting>
  <conditionalFormatting sqref="I49:J53">
    <cfRule type="cellIs" dxfId="2478" priority="202" operator="equal">
      <formula>1</formula>
    </cfRule>
  </conditionalFormatting>
  <conditionalFormatting sqref="H49:J53">
    <cfRule type="cellIs" dxfId="2477" priority="201" operator="equal">
      <formula>1</formula>
    </cfRule>
  </conditionalFormatting>
  <conditionalFormatting sqref="H49:J53">
    <cfRule type="cellIs" dxfId="2476" priority="200" operator="equal">
      <formula>1</formula>
    </cfRule>
  </conditionalFormatting>
  <conditionalFormatting sqref="H49:J53">
    <cfRule type="containsText" dxfId="2475" priority="199" operator="containsText" text="3">
      <formula>NOT(ISERROR(SEARCH("3",H49)))</formula>
    </cfRule>
  </conditionalFormatting>
  <conditionalFormatting sqref="I49:J53">
    <cfRule type="cellIs" dxfId="2474" priority="198" operator="equal">
      <formula>1</formula>
    </cfRule>
  </conditionalFormatting>
  <conditionalFormatting sqref="I49:J53">
    <cfRule type="cellIs" dxfId="2473" priority="197" operator="equal">
      <formula>1</formula>
    </cfRule>
  </conditionalFormatting>
  <conditionalFormatting sqref="H49:J53">
    <cfRule type="cellIs" dxfId="2472" priority="196" operator="equal">
      <formula>1</formula>
    </cfRule>
  </conditionalFormatting>
  <conditionalFormatting sqref="H49:J53">
    <cfRule type="cellIs" dxfId="2471" priority="195" operator="equal">
      <formula>1</formula>
    </cfRule>
  </conditionalFormatting>
  <conditionalFormatting sqref="H49:J53">
    <cfRule type="containsText" dxfId="2470" priority="194" operator="containsText" text="3">
      <formula>NOT(ISERROR(SEARCH("3",H49)))</formula>
    </cfRule>
  </conditionalFormatting>
  <conditionalFormatting sqref="I49:J53">
    <cfRule type="cellIs" dxfId="2469" priority="193" operator="equal">
      <formula>1</formula>
    </cfRule>
  </conditionalFormatting>
  <conditionalFormatting sqref="I49:J53">
    <cfRule type="cellIs" dxfId="2468" priority="192" operator="equal">
      <formula>1</formula>
    </cfRule>
  </conditionalFormatting>
  <conditionalFormatting sqref="H49:J53">
    <cfRule type="cellIs" dxfId="2467" priority="191" operator="equal">
      <formula>1</formula>
    </cfRule>
  </conditionalFormatting>
  <conditionalFormatting sqref="H49:J53">
    <cfRule type="cellIs" dxfId="2466" priority="190" operator="equal">
      <formula>1</formula>
    </cfRule>
  </conditionalFormatting>
  <conditionalFormatting sqref="H49:J53">
    <cfRule type="containsText" dxfId="2465" priority="189" operator="containsText" text="3">
      <formula>NOT(ISERROR(SEARCH("3",H49)))</formula>
    </cfRule>
  </conditionalFormatting>
  <conditionalFormatting sqref="I49:J53">
    <cfRule type="cellIs" dxfId="2464" priority="188" operator="equal">
      <formula>1</formula>
    </cfRule>
  </conditionalFormatting>
  <conditionalFormatting sqref="I49:J53">
    <cfRule type="cellIs" dxfId="2463" priority="187" operator="equal">
      <formula>1</formula>
    </cfRule>
  </conditionalFormatting>
  <conditionalFormatting sqref="H49:J53">
    <cfRule type="cellIs" dxfId="2462" priority="186" operator="equal">
      <formula>1</formula>
    </cfRule>
  </conditionalFormatting>
  <conditionalFormatting sqref="H49:J53">
    <cfRule type="cellIs" dxfId="2461" priority="185" operator="equal">
      <formula>1</formula>
    </cfRule>
  </conditionalFormatting>
  <conditionalFormatting sqref="H49:J53">
    <cfRule type="containsText" dxfId="2460" priority="184" operator="containsText" text="3">
      <formula>NOT(ISERROR(SEARCH("3",H49)))</formula>
    </cfRule>
  </conditionalFormatting>
  <conditionalFormatting sqref="I49:J53">
    <cfRule type="cellIs" dxfId="2459" priority="183" operator="equal">
      <formula>1</formula>
    </cfRule>
  </conditionalFormatting>
  <conditionalFormatting sqref="I49:J53">
    <cfRule type="cellIs" dxfId="2458" priority="182" operator="equal">
      <formula>1</formula>
    </cfRule>
  </conditionalFormatting>
  <conditionalFormatting sqref="H49:J53">
    <cfRule type="cellIs" dxfId="2457" priority="181" operator="equal">
      <formula>1</formula>
    </cfRule>
  </conditionalFormatting>
  <conditionalFormatting sqref="H49:J53">
    <cfRule type="cellIs" dxfId="2456" priority="180" operator="equal">
      <formula>1</formula>
    </cfRule>
  </conditionalFormatting>
  <conditionalFormatting sqref="H49:J53">
    <cfRule type="containsText" dxfId="2455" priority="179" operator="containsText" text="3">
      <formula>NOT(ISERROR(SEARCH("3",H49)))</formula>
    </cfRule>
  </conditionalFormatting>
  <conditionalFormatting sqref="N42:P42">
    <cfRule type="cellIs" dxfId="2454" priority="176" operator="equal">
      <formula>1</formula>
    </cfRule>
  </conditionalFormatting>
  <conditionalFormatting sqref="N42:P42">
    <cfRule type="cellIs" dxfId="2453" priority="175" operator="equal">
      <formula>1</formula>
    </cfRule>
  </conditionalFormatting>
  <conditionalFormatting sqref="N43:P47">
    <cfRule type="cellIs" dxfId="2452" priority="178" operator="equal">
      <formula>1</formula>
    </cfRule>
  </conditionalFormatting>
  <conditionalFormatting sqref="N43:P47">
    <cfRule type="cellIs" dxfId="2451" priority="177" operator="equal">
      <formula>1</formula>
    </cfRule>
  </conditionalFormatting>
  <conditionalFormatting sqref="N42:P47">
    <cfRule type="containsText" dxfId="2450" priority="174" operator="containsText" text="3">
      <formula>NOT(ISERROR(SEARCH("3",N42)))</formula>
    </cfRule>
  </conditionalFormatting>
  <conditionalFormatting sqref="N42:P47">
    <cfRule type="cellIs" dxfId="2449" priority="171" operator="equal">
      <formula>1</formula>
    </cfRule>
  </conditionalFormatting>
  <conditionalFormatting sqref="N42:P42">
    <cfRule type="cellIs" dxfId="2448" priority="169" operator="equal">
      <formula>1</formula>
    </cfRule>
  </conditionalFormatting>
  <conditionalFormatting sqref="N42:P42">
    <cfRule type="cellIs" dxfId="2447" priority="168" operator="equal">
      <formula>1</formula>
    </cfRule>
  </conditionalFormatting>
  <conditionalFormatting sqref="N43:P47">
    <cfRule type="cellIs" dxfId="2446" priority="173" operator="equal">
      <formula>1</formula>
    </cfRule>
  </conditionalFormatting>
  <conditionalFormatting sqref="N43:P47">
    <cfRule type="cellIs" dxfId="2445" priority="172" operator="equal">
      <formula>1</formula>
    </cfRule>
  </conditionalFormatting>
  <conditionalFormatting sqref="N42:P47">
    <cfRule type="cellIs" dxfId="2444" priority="170" operator="equal">
      <formula>1</formula>
    </cfRule>
  </conditionalFormatting>
  <conditionalFormatting sqref="N42:P47">
    <cfRule type="containsText" dxfId="2443" priority="167" operator="containsText" text="3">
      <formula>NOT(ISERROR(SEARCH("3",N42)))</formula>
    </cfRule>
  </conditionalFormatting>
  <conditionalFormatting sqref="N49:P53">
    <cfRule type="cellIs" dxfId="2442" priority="166" operator="equal">
      <formula>1</formula>
    </cfRule>
  </conditionalFormatting>
  <conditionalFormatting sqref="N49:P53">
    <cfRule type="cellIs" dxfId="2441" priority="165" operator="equal">
      <formula>1</formula>
    </cfRule>
  </conditionalFormatting>
  <conditionalFormatting sqref="N49:P53">
    <cfRule type="containsText" dxfId="2440" priority="164" operator="containsText" text="3">
      <formula>NOT(ISERROR(SEARCH("3",N49)))</formula>
    </cfRule>
  </conditionalFormatting>
  <conditionalFormatting sqref="N49:P53">
    <cfRule type="cellIs" dxfId="2439" priority="163" operator="equal">
      <formula>1</formula>
    </cfRule>
  </conditionalFormatting>
  <conditionalFormatting sqref="N49:P53">
    <cfRule type="cellIs" dxfId="2438" priority="162" operator="equal">
      <formula>1</formula>
    </cfRule>
  </conditionalFormatting>
  <conditionalFormatting sqref="N49:P53">
    <cfRule type="containsText" dxfId="2437" priority="161" operator="containsText" text="3">
      <formula>NOT(ISERROR(SEARCH("3",N49)))</formula>
    </cfRule>
  </conditionalFormatting>
  <conditionalFormatting sqref="N49:P53">
    <cfRule type="cellIs" dxfId="2436" priority="158" operator="equal">
      <formula>1</formula>
    </cfRule>
  </conditionalFormatting>
  <conditionalFormatting sqref="N49:P53">
    <cfRule type="cellIs" dxfId="2435" priority="160" operator="equal">
      <formula>1</formula>
    </cfRule>
  </conditionalFormatting>
  <conditionalFormatting sqref="N49:P53">
    <cfRule type="cellIs" dxfId="2434" priority="159" operator="equal">
      <formula>1</formula>
    </cfRule>
  </conditionalFormatting>
  <conditionalFormatting sqref="N49:P53">
    <cfRule type="cellIs" dxfId="2433" priority="157" operator="equal">
      <formula>1</formula>
    </cfRule>
  </conditionalFormatting>
  <conditionalFormatting sqref="N49:P53">
    <cfRule type="containsText" dxfId="2432" priority="156" operator="containsText" text="3">
      <formula>NOT(ISERROR(SEARCH("3",N49)))</formula>
    </cfRule>
  </conditionalFormatting>
  <conditionalFormatting sqref="H49:H53">
    <cfRule type="containsText" dxfId="2431" priority="1" operator="containsText" text="3">
      <formula>NOT(ISERROR(SEARCH("3",H49)))</formula>
    </cfRule>
  </conditionalFormatting>
  <conditionalFormatting sqref="H28:H34">
    <cfRule type="cellIs" dxfId="2430" priority="155" operator="equal">
      <formula>1</formula>
    </cfRule>
  </conditionalFormatting>
  <conditionalFormatting sqref="H28:H34">
    <cfRule type="cellIs" dxfId="2429" priority="154" operator="equal">
      <formula>1</formula>
    </cfRule>
  </conditionalFormatting>
  <conditionalFormatting sqref="H28:H34">
    <cfRule type="containsText" dxfId="2428" priority="153" operator="containsText" text="3">
      <formula>NOT(ISERROR(SEARCH("3",H28)))</formula>
    </cfRule>
  </conditionalFormatting>
  <conditionalFormatting sqref="H42:H47">
    <cfRule type="cellIs" dxfId="2427" priority="152" operator="equal">
      <formula>1</formula>
    </cfRule>
  </conditionalFormatting>
  <conditionalFormatting sqref="H42:H47">
    <cfRule type="cellIs" dxfId="2426" priority="151" operator="equal">
      <formula>1</formula>
    </cfRule>
  </conditionalFormatting>
  <conditionalFormatting sqref="H42:H47">
    <cfRule type="containsText" dxfId="2425" priority="150" operator="containsText" text="3">
      <formula>NOT(ISERROR(SEARCH("3",H42)))</formula>
    </cfRule>
  </conditionalFormatting>
  <conditionalFormatting sqref="H42:H47">
    <cfRule type="cellIs" dxfId="2424" priority="149" operator="equal">
      <formula>1</formula>
    </cfRule>
  </conditionalFormatting>
  <conditionalFormatting sqref="H42:H47">
    <cfRule type="cellIs" dxfId="2423" priority="148" operator="equal">
      <formula>1</formula>
    </cfRule>
  </conditionalFormatting>
  <conditionalFormatting sqref="H42:H47">
    <cfRule type="containsText" dxfId="2422" priority="147" operator="containsText" text="3">
      <formula>NOT(ISERROR(SEARCH("3",H42)))</formula>
    </cfRule>
  </conditionalFormatting>
  <conditionalFormatting sqref="H42:H47">
    <cfRule type="cellIs" dxfId="2421" priority="146" operator="equal">
      <formula>1</formula>
    </cfRule>
  </conditionalFormatting>
  <conditionalFormatting sqref="H42:H47">
    <cfRule type="cellIs" dxfId="2420" priority="145" operator="equal">
      <formula>1</formula>
    </cfRule>
  </conditionalFormatting>
  <conditionalFormatting sqref="H42:H47">
    <cfRule type="containsText" dxfId="2419" priority="144" operator="containsText" text="3">
      <formula>NOT(ISERROR(SEARCH("3",H42)))</formula>
    </cfRule>
  </conditionalFormatting>
  <conditionalFormatting sqref="H42:H47">
    <cfRule type="cellIs" dxfId="2418" priority="143" operator="equal">
      <formula>1</formula>
    </cfRule>
  </conditionalFormatting>
  <conditionalFormatting sqref="H42:H47">
    <cfRule type="cellIs" dxfId="2417" priority="142" operator="equal">
      <formula>1</formula>
    </cfRule>
  </conditionalFormatting>
  <conditionalFormatting sqref="H42:H47">
    <cfRule type="containsText" dxfId="2416" priority="141" operator="containsText" text="3">
      <formula>NOT(ISERROR(SEARCH("3",H42)))</formula>
    </cfRule>
  </conditionalFormatting>
  <conditionalFormatting sqref="H49:H53">
    <cfRule type="cellIs" dxfId="2415" priority="140" operator="equal">
      <formula>1</formula>
    </cfRule>
  </conditionalFormatting>
  <conditionalFormatting sqref="H49:H53">
    <cfRule type="cellIs" dxfId="2414" priority="139" operator="equal">
      <formula>1</formula>
    </cfRule>
  </conditionalFormatting>
  <conditionalFormatting sqref="H49:H53">
    <cfRule type="containsText" dxfId="2413" priority="138" operator="containsText" text="3">
      <formula>NOT(ISERROR(SEARCH("3",H49)))</formula>
    </cfRule>
  </conditionalFormatting>
  <conditionalFormatting sqref="H49:H53">
    <cfRule type="cellIs" dxfId="2412" priority="137" operator="equal">
      <formula>1</formula>
    </cfRule>
  </conditionalFormatting>
  <conditionalFormatting sqref="H49:H53">
    <cfRule type="cellIs" dxfId="2411" priority="136" operator="equal">
      <formula>1</formula>
    </cfRule>
  </conditionalFormatting>
  <conditionalFormatting sqref="H49:H53">
    <cfRule type="containsText" dxfId="2410" priority="135" operator="containsText" text="3">
      <formula>NOT(ISERROR(SEARCH("3",H49)))</formula>
    </cfRule>
  </conditionalFormatting>
  <conditionalFormatting sqref="H49:H53">
    <cfRule type="cellIs" dxfId="2409" priority="134" operator="equal">
      <formula>1</formula>
    </cfRule>
  </conditionalFormatting>
  <conditionalFormatting sqref="H49:H53">
    <cfRule type="cellIs" dxfId="2408" priority="133" operator="equal">
      <formula>1</formula>
    </cfRule>
  </conditionalFormatting>
  <conditionalFormatting sqref="H49:H53">
    <cfRule type="containsText" dxfId="2407" priority="132" operator="containsText" text="3">
      <formula>NOT(ISERROR(SEARCH("3",H49)))</formula>
    </cfRule>
  </conditionalFormatting>
  <conditionalFormatting sqref="H49:H53">
    <cfRule type="cellIs" dxfId="2406" priority="131" operator="equal">
      <formula>1</formula>
    </cfRule>
  </conditionalFormatting>
  <conditionalFormatting sqref="H49:H53">
    <cfRule type="cellIs" dxfId="2405" priority="130" operator="equal">
      <formula>1</formula>
    </cfRule>
  </conditionalFormatting>
  <conditionalFormatting sqref="H49:H53">
    <cfRule type="containsText" dxfId="2404" priority="129" operator="containsText" text="3">
      <formula>NOT(ISERROR(SEARCH("3",H49)))</formula>
    </cfRule>
  </conditionalFormatting>
  <conditionalFormatting sqref="H49:H53">
    <cfRule type="cellIs" dxfId="2403" priority="128" operator="equal">
      <formula>1</formula>
    </cfRule>
  </conditionalFormatting>
  <conditionalFormatting sqref="H49:H53">
    <cfRule type="cellIs" dxfId="2402" priority="127" operator="equal">
      <formula>1</formula>
    </cfRule>
  </conditionalFormatting>
  <conditionalFormatting sqref="H49:H53">
    <cfRule type="containsText" dxfId="2401" priority="126" operator="containsText" text="3">
      <formula>NOT(ISERROR(SEARCH("3",H49)))</formula>
    </cfRule>
  </conditionalFormatting>
  <conditionalFormatting sqref="H49:H53">
    <cfRule type="cellIs" dxfId="2400" priority="125" operator="equal">
      <formula>1</formula>
    </cfRule>
  </conditionalFormatting>
  <conditionalFormatting sqref="H49:H53">
    <cfRule type="cellIs" dxfId="2399" priority="124" operator="equal">
      <formula>1</formula>
    </cfRule>
  </conditionalFormatting>
  <conditionalFormatting sqref="H49:H53">
    <cfRule type="containsText" dxfId="2398" priority="123" operator="containsText" text="3">
      <formula>NOT(ISERROR(SEARCH("3",H49)))</formula>
    </cfRule>
  </conditionalFormatting>
  <conditionalFormatting sqref="H49:H53">
    <cfRule type="cellIs" dxfId="2397" priority="122" operator="equal">
      <formula>1</formula>
    </cfRule>
  </conditionalFormatting>
  <conditionalFormatting sqref="H49:H53">
    <cfRule type="cellIs" dxfId="2396" priority="121" operator="equal">
      <formula>1</formula>
    </cfRule>
  </conditionalFormatting>
  <conditionalFormatting sqref="H49:H53">
    <cfRule type="containsText" dxfId="2395" priority="120" operator="containsText" text="3">
      <formula>NOT(ISERROR(SEARCH("3",H49)))</formula>
    </cfRule>
  </conditionalFormatting>
  <conditionalFormatting sqref="H49:H53">
    <cfRule type="cellIs" dxfId="2394" priority="119" operator="equal">
      <formula>1</formula>
    </cfRule>
  </conditionalFormatting>
  <conditionalFormatting sqref="H49:H53">
    <cfRule type="cellIs" dxfId="2393" priority="118" operator="equal">
      <formula>1</formula>
    </cfRule>
  </conditionalFormatting>
  <conditionalFormatting sqref="H49:H53">
    <cfRule type="containsText" dxfId="2392" priority="117" operator="containsText" text="3">
      <formula>NOT(ISERROR(SEARCH("3",H49)))</formula>
    </cfRule>
  </conditionalFormatting>
  <conditionalFormatting sqref="H49:H53">
    <cfRule type="cellIs" dxfId="2391" priority="116" operator="equal">
      <formula>1</formula>
    </cfRule>
  </conditionalFormatting>
  <conditionalFormatting sqref="H49:H53">
    <cfRule type="cellIs" dxfId="2390" priority="115" operator="equal">
      <formula>1</formula>
    </cfRule>
  </conditionalFormatting>
  <conditionalFormatting sqref="H49:H53">
    <cfRule type="containsText" dxfId="2389" priority="114" operator="containsText" text="3">
      <formula>NOT(ISERROR(SEARCH("3",H49)))</formula>
    </cfRule>
  </conditionalFormatting>
  <conditionalFormatting sqref="H49:H53">
    <cfRule type="cellIs" dxfId="2388" priority="113" operator="equal">
      <formula>1</formula>
    </cfRule>
  </conditionalFormatting>
  <conditionalFormatting sqref="H49:H53">
    <cfRule type="cellIs" dxfId="2387" priority="112" operator="equal">
      <formula>1</formula>
    </cfRule>
  </conditionalFormatting>
  <conditionalFormatting sqref="H49:H53">
    <cfRule type="containsText" dxfId="2386" priority="111" operator="containsText" text="3">
      <formula>NOT(ISERROR(SEARCH("3",H49)))</formula>
    </cfRule>
  </conditionalFormatting>
  <conditionalFormatting sqref="Q28:S34">
    <cfRule type="cellIs" dxfId="2385" priority="108" operator="equal">
      <formula>1</formula>
    </cfRule>
  </conditionalFormatting>
  <conditionalFormatting sqref="Q28">
    <cfRule type="cellIs" dxfId="2384" priority="106" operator="equal">
      <formula>1</formula>
    </cfRule>
  </conditionalFormatting>
  <conditionalFormatting sqref="Q29:Q34">
    <cfRule type="cellIs" dxfId="2383" priority="110" operator="equal">
      <formula>1</formula>
    </cfRule>
  </conditionalFormatting>
  <conditionalFormatting sqref="Q29:Q34">
    <cfRule type="cellIs" dxfId="2382" priority="109" operator="equal">
      <formula>1</formula>
    </cfRule>
  </conditionalFormatting>
  <conditionalFormatting sqref="Q28:S34">
    <cfRule type="cellIs" dxfId="2381" priority="107" operator="equal">
      <formula>1</formula>
    </cfRule>
  </conditionalFormatting>
  <conditionalFormatting sqref="Q28">
    <cfRule type="cellIs" dxfId="2380" priority="105" operator="equal">
      <formula>1</formula>
    </cfRule>
  </conditionalFormatting>
  <conditionalFormatting sqref="Q28:S34">
    <cfRule type="containsText" dxfId="2379" priority="104" operator="containsText" text="3">
      <formula>NOT(ISERROR(SEARCH("3",Q28)))</formula>
    </cfRule>
  </conditionalFormatting>
  <conditionalFormatting sqref="Q42:S47">
    <cfRule type="cellIs" dxfId="2378" priority="101" operator="equal">
      <formula>1</formula>
    </cfRule>
  </conditionalFormatting>
  <conditionalFormatting sqref="Q42:Q47">
    <cfRule type="cellIs" dxfId="2377" priority="103" operator="equal">
      <formula>1</formula>
    </cfRule>
  </conditionalFormatting>
  <conditionalFormatting sqref="Q42:Q47">
    <cfRule type="cellIs" dxfId="2376" priority="102" operator="equal">
      <formula>1</formula>
    </cfRule>
  </conditionalFormatting>
  <conditionalFormatting sqref="Q42:S47">
    <cfRule type="cellIs" dxfId="2375" priority="100" operator="equal">
      <formula>1</formula>
    </cfRule>
  </conditionalFormatting>
  <conditionalFormatting sqref="Q42:S47">
    <cfRule type="containsText" dxfId="2374" priority="99" operator="containsText" text="3">
      <formula>NOT(ISERROR(SEARCH("3",Q42)))</formula>
    </cfRule>
  </conditionalFormatting>
  <conditionalFormatting sqref="Q42:S47">
    <cfRule type="cellIs" dxfId="2373" priority="96" operator="equal">
      <formula>1</formula>
    </cfRule>
  </conditionalFormatting>
  <conditionalFormatting sqref="Q42:Q47">
    <cfRule type="cellIs" dxfId="2372" priority="98" operator="equal">
      <formula>1</formula>
    </cfRule>
  </conditionalFormatting>
  <conditionalFormatting sqref="Q42:Q47">
    <cfRule type="cellIs" dxfId="2371" priority="97" operator="equal">
      <formula>1</formula>
    </cfRule>
  </conditionalFormatting>
  <conditionalFormatting sqref="Q42:S47">
    <cfRule type="cellIs" dxfId="2370" priority="95" operator="equal">
      <formula>1</formula>
    </cfRule>
  </conditionalFormatting>
  <conditionalFormatting sqref="Q42:S47">
    <cfRule type="containsText" dxfId="2369" priority="94" operator="containsText" text="3">
      <formula>NOT(ISERROR(SEARCH("3",Q42)))</formula>
    </cfRule>
  </conditionalFormatting>
  <conditionalFormatting sqref="Q42:S47">
    <cfRule type="cellIs" dxfId="2368" priority="91" operator="equal">
      <formula>1</formula>
    </cfRule>
  </conditionalFormatting>
  <conditionalFormatting sqref="Q42:Q47">
    <cfRule type="cellIs" dxfId="2367" priority="93" operator="equal">
      <formula>1</formula>
    </cfRule>
  </conditionalFormatting>
  <conditionalFormatting sqref="Q42:Q47">
    <cfRule type="cellIs" dxfId="2366" priority="92" operator="equal">
      <formula>1</formula>
    </cfRule>
  </conditionalFormatting>
  <conditionalFormatting sqref="Q42:S47">
    <cfRule type="cellIs" dxfId="2365" priority="90" operator="equal">
      <formula>1</formula>
    </cfRule>
  </conditionalFormatting>
  <conditionalFormatting sqref="Q42:S47">
    <cfRule type="containsText" dxfId="2364" priority="89" operator="containsText" text="3">
      <formula>NOT(ISERROR(SEARCH("3",Q42)))</formula>
    </cfRule>
  </conditionalFormatting>
  <conditionalFormatting sqref="Q49:S53">
    <cfRule type="cellIs" dxfId="2363" priority="86" operator="equal">
      <formula>1</formula>
    </cfRule>
  </conditionalFormatting>
  <conditionalFormatting sqref="Q49:Q53">
    <cfRule type="cellIs" dxfId="2362" priority="88" operator="equal">
      <formula>1</formula>
    </cfRule>
  </conditionalFormatting>
  <conditionalFormatting sqref="Q49:Q53">
    <cfRule type="cellIs" dxfId="2361" priority="87" operator="equal">
      <formula>1</formula>
    </cfRule>
  </conditionalFormatting>
  <conditionalFormatting sqref="Q49:S53">
    <cfRule type="cellIs" dxfId="2360" priority="85" operator="equal">
      <formula>1</formula>
    </cfRule>
  </conditionalFormatting>
  <conditionalFormatting sqref="Q49:S53">
    <cfRule type="containsText" dxfId="2359" priority="84" operator="containsText" text="3">
      <formula>NOT(ISERROR(SEARCH("3",Q49)))</formula>
    </cfRule>
  </conditionalFormatting>
  <conditionalFormatting sqref="Q49:S53">
    <cfRule type="cellIs" dxfId="2358" priority="81" operator="equal">
      <formula>1</formula>
    </cfRule>
  </conditionalFormatting>
  <conditionalFormatting sqref="Q49:Q53">
    <cfRule type="cellIs" dxfId="2357" priority="83" operator="equal">
      <formula>1</formula>
    </cfRule>
  </conditionalFormatting>
  <conditionalFormatting sqref="Q49:Q53">
    <cfRule type="cellIs" dxfId="2356" priority="82" operator="equal">
      <formula>1</formula>
    </cfRule>
  </conditionalFormatting>
  <conditionalFormatting sqref="Q49:S53">
    <cfRule type="cellIs" dxfId="2355" priority="80" operator="equal">
      <formula>1</formula>
    </cfRule>
  </conditionalFormatting>
  <conditionalFormatting sqref="Q49:S53">
    <cfRule type="containsText" dxfId="2354" priority="79" operator="containsText" text="3">
      <formula>NOT(ISERROR(SEARCH("3",Q49)))</formula>
    </cfRule>
  </conditionalFormatting>
  <conditionalFormatting sqref="Q49:S53">
    <cfRule type="cellIs" dxfId="2353" priority="76" operator="equal">
      <formula>1</formula>
    </cfRule>
  </conditionalFormatting>
  <conditionalFormatting sqref="Q49:Q53">
    <cfRule type="cellIs" dxfId="2352" priority="78" operator="equal">
      <formula>1</formula>
    </cfRule>
  </conditionalFormatting>
  <conditionalFormatting sqref="Q49:Q53">
    <cfRule type="cellIs" dxfId="2351" priority="77" operator="equal">
      <formula>1</formula>
    </cfRule>
  </conditionalFormatting>
  <conditionalFormatting sqref="Q49:S53">
    <cfRule type="cellIs" dxfId="2350" priority="75" operator="equal">
      <formula>1</formula>
    </cfRule>
  </conditionalFormatting>
  <conditionalFormatting sqref="Q49:S53">
    <cfRule type="containsText" dxfId="2349" priority="74" operator="containsText" text="3">
      <formula>NOT(ISERROR(SEARCH("3",Q49)))</formula>
    </cfRule>
  </conditionalFormatting>
  <conditionalFormatting sqref="Q42:S47">
    <cfRule type="cellIs" dxfId="2348" priority="71" operator="equal">
      <formula>1</formula>
    </cfRule>
  </conditionalFormatting>
  <conditionalFormatting sqref="Q42:Q47">
    <cfRule type="cellIs" dxfId="2347" priority="73" operator="equal">
      <formula>1</formula>
    </cfRule>
  </conditionalFormatting>
  <conditionalFormatting sqref="Q42:Q47">
    <cfRule type="cellIs" dxfId="2346" priority="72" operator="equal">
      <formula>1</formula>
    </cfRule>
  </conditionalFormatting>
  <conditionalFormatting sqref="Q42:S47">
    <cfRule type="cellIs" dxfId="2345" priority="70" operator="equal">
      <formula>1</formula>
    </cfRule>
  </conditionalFormatting>
  <conditionalFormatting sqref="Q42:S47">
    <cfRule type="containsText" dxfId="2344" priority="69" operator="containsText" text="3">
      <formula>NOT(ISERROR(SEARCH("3",Q42)))</formula>
    </cfRule>
  </conditionalFormatting>
  <conditionalFormatting sqref="Q49:S53">
    <cfRule type="cellIs" dxfId="2343" priority="66" operator="equal">
      <formula>1</formula>
    </cfRule>
  </conditionalFormatting>
  <conditionalFormatting sqref="Q49:Q53">
    <cfRule type="cellIs" dxfId="2342" priority="68" operator="equal">
      <formula>1</formula>
    </cfRule>
  </conditionalFormatting>
  <conditionalFormatting sqref="Q49:Q53">
    <cfRule type="cellIs" dxfId="2341" priority="67" operator="equal">
      <formula>1</formula>
    </cfRule>
  </conditionalFormatting>
  <conditionalFormatting sqref="Q49:S53">
    <cfRule type="cellIs" dxfId="2340" priority="65" operator="equal">
      <formula>1</formula>
    </cfRule>
  </conditionalFormatting>
  <conditionalFormatting sqref="Q49:S53">
    <cfRule type="containsText" dxfId="2339" priority="64" operator="containsText" text="3">
      <formula>NOT(ISERROR(SEARCH("3",Q49)))</formula>
    </cfRule>
  </conditionalFormatting>
  <conditionalFormatting sqref="H28:H34">
    <cfRule type="cellIs" dxfId="2338" priority="63" operator="equal">
      <formula>1</formula>
    </cfRule>
  </conditionalFormatting>
  <conditionalFormatting sqref="H28:H34">
    <cfRule type="cellIs" dxfId="2337" priority="62" operator="equal">
      <formula>1</formula>
    </cfRule>
  </conditionalFormatting>
  <conditionalFormatting sqref="H28:H34">
    <cfRule type="containsText" dxfId="2336" priority="61" operator="containsText" text="3">
      <formula>NOT(ISERROR(SEARCH("3",H28)))</formula>
    </cfRule>
  </conditionalFormatting>
  <conditionalFormatting sqref="H42:H47">
    <cfRule type="cellIs" dxfId="2335" priority="60" operator="equal">
      <formula>1</formula>
    </cfRule>
  </conditionalFormatting>
  <conditionalFormatting sqref="H42:H47">
    <cfRule type="cellIs" dxfId="2334" priority="59" operator="equal">
      <formula>1</formula>
    </cfRule>
  </conditionalFormatting>
  <conditionalFormatting sqref="H42:H47">
    <cfRule type="containsText" dxfId="2333" priority="58" operator="containsText" text="3">
      <formula>NOT(ISERROR(SEARCH("3",H42)))</formula>
    </cfRule>
  </conditionalFormatting>
  <conditionalFormatting sqref="H42:H47">
    <cfRule type="cellIs" dxfId="2332" priority="57" operator="equal">
      <formula>1</formula>
    </cfRule>
  </conditionalFormatting>
  <conditionalFormatting sqref="H42:H47">
    <cfRule type="cellIs" dxfId="2331" priority="56" operator="equal">
      <formula>1</formula>
    </cfRule>
  </conditionalFormatting>
  <conditionalFormatting sqref="H42:H47">
    <cfRule type="containsText" dxfId="2330" priority="55" operator="containsText" text="3">
      <formula>NOT(ISERROR(SEARCH("3",H42)))</formula>
    </cfRule>
  </conditionalFormatting>
  <conditionalFormatting sqref="H42:H47">
    <cfRule type="cellIs" dxfId="2329" priority="54" operator="equal">
      <formula>1</formula>
    </cfRule>
  </conditionalFormatting>
  <conditionalFormatting sqref="H42:H47">
    <cfRule type="cellIs" dxfId="2328" priority="53" operator="equal">
      <formula>1</formula>
    </cfRule>
  </conditionalFormatting>
  <conditionalFormatting sqref="H42:H47">
    <cfRule type="containsText" dxfId="2327" priority="52" operator="containsText" text="3">
      <formula>NOT(ISERROR(SEARCH("3",H42)))</formula>
    </cfRule>
  </conditionalFormatting>
  <conditionalFormatting sqref="H42:H47">
    <cfRule type="cellIs" dxfId="2326" priority="51" operator="equal">
      <formula>1</formula>
    </cfRule>
  </conditionalFormatting>
  <conditionalFormatting sqref="H42:H47">
    <cfRule type="cellIs" dxfId="2325" priority="50" operator="equal">
      <formula>1</formula>
    </cfRule>
  </conditionalFormatting>
  <conditionalFormatting sqref="H42:H47">
    <cfRule type="containsText" dxfId="2324" priority="49" operator="containsText" text="3">
      <formula>NOT(ISERROR(SEARCH("3",H42)))</formula>
    </cfRule>
  </conditionalFormatting>
  <conditionalFormatting sqref="H42:H47">
    <cfRule type="cellIs" dxfId="2323" priority="48" operator="equal">
      <formula>1</formula>
    </cfRule>
  </conditionalFormatting>
  <conditionalFormatting sqref="H42:H47">
    <cfRule type="cellIs" dxfId="2322" priority="47" operator="equal">
      <formula>1</formula>
    </cfRule>
  </conditionalFormatting>
  <conditionalFormatting sqref="H42:H47">
    <cfRule type="containsText" dxfId="2321" priority="46" operator="containsText" text="3">
      <formula>NOT(ISERROR(SEARCH("3",H42)))</formula>
    </cfRule>
  </conditionalFormatting>
  <conditionalFormatting sqref="H49:H53">
    <cfRule type="cellIs" dxfId="2320" priority="45" operator="equal">
      <formula>1</formula>
    </cfRule>
  </conditionalFormatting>
  <conditionalFormatting sqref="H49:H53">
    <cfRule type="cellIs" dxfId="2319" priority="44" operator="equal">
      <formula>1</formula>
    </cfRule>
  </conditionalFormatting>
  <conditionalFormatting sqref="H49:H53">
    <cfRule type="containsText" dxfId="2318" priority="43" operator="containsText" text="3">
      <formula>NOT(ISERROR(SEARCH("3",H49)))</formula>
    </cfRule>
  </conditionalFormatting>
  <conditionalFormatting sqref="H49:H53">
    <cfRule type="cellIs" dxfId="2317" priority="42" operator="equal">
      <formula>1</formula>
    </cfRule>
  </conditionalFormatting>
  <conditionalFormatting sqref="H49:H53">
    <cfRule type="cellIs" dxfId="2316" priority="41" operator="equal">
      <formula>1</formula>
    </cfRule>
  </conditionalFormatting>
  <conditionalFormatting sqref="H49:H53">
    <cfRule type="containsText" dxfId="2315" priority="40" operator="containsText" text="3">
      <formula>NOT(ISERROR(SEARCH("3",H49)))</formula>
    </cfRule>
  </conditionalFormatting>
  <conditionalFormatting sqref="H49:H53">
    <cfRule type="cellIs" dxfId="2314" priority="39" operator="equal">
      <formula>1</formula>
    </cfRule>
  </conditionalFormatting>
  <conditionalFormatting sqref="H49:H53">
    <cfRule type="cellIs" dxfId="2313" priority="38" operator="equal">
      <formula>1</formula>
    </cfRule>
  </conditionalFormatting>
  <conditionalFormatting sqref="H49:H53">
    <cfRule type="containsText" dxfId="2312" priority="37" operator="containsText" text="3">
      <formula>NOT(ISERROR(SEARCH("3",H49)))</formula>
    </cfRule>
  </conditionalFormatting>
  <conditionalFormatting sqref="H49:H53">
    <cfRule type="cellIs" dxfId="2311" priority="36" operator="equal">
      <formula>1</formula>
    </cfRule>
  </conditionalFormatting>
  <conditionalFormatting sqref="H49:H53">
    <cfRule type="cellIs" dxfId="2310" priority="35" operator="equal">
      <formula>1</formula>
    </cfRule>
  </conditionalFormatting>
  <conditionalFormatting sqref="H49:H53">
    <cfRule type="containsText" dxfId="2309" priority="34" operator="containsText" text="3">
      <formula>NOT(ISERROR(SEARCH("3",H49)))</formula>
    </cfRule>
  </conditionalFormatting>
  <conditionalFormatting sqref="H49:H53">
    <cfRule type="cellIs" dxfId="2308" priority="33" operator="equal">
      <formula>1</formula>
    </cfRule>
  </conditionalFormatting>
  <conditionalFormatting sqref="H49:H53">
    <cfRule type="cellIs" dxfId="2307" priority="32" operator="equal">
      <formula>1</formula>
    </cfRule>
  </conditionalFormatting>
  <conditionalFormatting sqref="H49:H53">
    <cfRule type="containsText" dxfId="2306" priority="31" operator="containsText" text="3">
      <formula>NOT(ISERROR(SEARCH("3",H49)))</formula>
    </cfRule>
  </conditionalFormatting>
  <conditionalFormatting sqref="H49:H53">
    <cfRule type="cellIs" dxfId="2305" priority="30" operator="equal">
      <formula>1</formula>
    </cfRule>
  </conditionalFormatting>
  <conditionalFormatting sqref="H49:H53">
    <cfRule type="cellIs" dxfId="2304" priority="29" operator="equal">
      <formula>1</formula>
    </cfRule>
  </conditionalFormatting>
  <conditionalFormatting sqref="H49:H53">
    <cfRule type="containsText" dxfId="2303" priority="28" operator="containsText" text="3">
      <formula>NOT(ISERROR(SEARCH("3",H49)))</formula>
    </cfRule>
  </conditionalFormatting>
  <conditionalFormatting sqref="H49:H53">
    <cfRule type="cellIs" dxfId="2302" priority="27" operator="equal">
      <formula>1</formula>
    </cfRule>
  </conditionalFormatting>
  <conditionalFormatting sqref="H49:H53">
    <cfRule type="cellIs" dxfId="2301" priority="26" operator="equal">
      <formula>1</formula>
    </cfRule>
  </conditionalFormatting>
  <conditionalFormatting sqref="H49:H53">
    <cfRule type="containsText" dxfId="2300" priority="25" operator="containsText" text="3">
      <formula>NOT(ISERROR(SEARCH("3",H49)))</formula>
    </cfRule>
  </conditionalFormatting>
  <conditionalFormatting sqref="H49:H53">
    <cfRule type="cellIs" dxfId="2299" priority="24" operator="equal">
      <formula>1</formula>
    </cfRule>
  </conditionalFormatting>
  <conditionalFormatting sqref="H49:H53">
    <cfRule type="cellIs" dxfId="2298" priority="23" operator="equal">
      <formula>1</formula>
    </cfRule>
  </conditionalFormatting>
  <conditionalFormatting sqref="H49:H53">
    <cfRule type="containsText" dxfId="2297" priority="22" operator="containsText" text="3">
      <formula>NOT(ISERROR(SEARCH("3",H49)))</formula>
    </cfRule>
  </conditionalFormatting>
  <conditionalFormatting sqref="H49:H53">
    <cfRule type="cellIs" dxfId="2296" priority="21" operator="equal">
      <formula>1</formula>
    </cfRule>
  </conditionalFormatting>
  <conditionalFormatting sqref="H49:H53">
    <cfRule type="cellIs" dxfId="2295" priority="20" operator="equal">
      <formula>1</formula>
    </cfRule>
  </conditionalFormatting>
  <conditionalFormatting sqref="H49:H53">
    <cfRule type="containsText" dxfId="2294" priority="19" operator="containsText" text="3">
      <formula>NOT(ISERROR(SEARCH("3",H49)))</formula>
    </cfRule>
  </conditionalFormatting>
  <conditionalFormatting sqref="H49:H53">
    <cfRule type="cellIs" dxfId="2293" priority="18" operator="equal">
      <formula>1</formula>
    </cfRule>
  </conditionalFormatting>
  <conditionalFormatting sqref="H49:H53">
    <cfRule type="cellIs" dxfId="2292" priority="17" operator="equal">
      <formula>1</formula>
    </cfRule>
  </conditionalFormatting>
  <conditionalFormatting sqref="H49:H53">
    <cfRule type="containsText" dxfId="2291" priority="16" operator="containsText" text="3">
      <formula>NOT(ISERROR(SEARCH("3",H49)))</formula>
    </cfRule>
  </conditionalFormatting>
  <conditionalFormatting sqref="H49:H53">
    <cfRule type="cellIs" dxfId="2290" priority="15" operator="equal">
      <formula>1</formula>
    </cfRule>
  </conditionalFormatting>
  <conditionalFormatting sqref="H49:H53">
    <cfRule type="cellIs" dxfId="2289" priority="14" operator="equal">
      <formula>1</formula>
    </cfRule>
  </conditionalFormatting>
  <conditionalFormatting sqref="H49:H53">
    <cfRule type="containsText" dxfId="2288" priority="13" operator="containsText" text="3">
      <formula>NOT(ISERROR(SEARCH("3",H49)))</formula>
    </cfRule>
  </conditionalFormatting>
  <conditionalFormatting sqref="H49:H53">
    <cfRule type="cellIs" dxfId="2287" priority="12" operator="equal">
      <formula>1</formula>
    </cfRule>
  </conditionalFormatting>
  <conditionalFormatting sqref="H49:H53">
    <cfRule type="cellIs" dxfId="2286" priority="11" operator="equal">
      <formula>1</formula>
    </cfRule>
  </conditionalFormatting>
  <conditionalFormatting sqref="H49:H53">
    <cfRule type="containsText" dxfId="2285" priority="10" operator="containsText" text="3">
      <formula>NOT(ISERROR(SEARCH("3",H49)))</formula>
    </cfRule>
  </conditionalFormatting>
  <conditionalFormatting sqref="H49:H53">
    <cfRule type="cellIs" dxfId="2284" priority="9" operator="equal">
      <formula>1</formula>
    </cfRule>
  </conditionalFormatting>
  <conditionalFormatting sqref="H49:H53">
    <cfRule type="cellIs" dxfId="2283" priority="8" operator="equal">
      <formula>1</formula>
    </cfRule>
  </conditionalFormatting>
  <conditionalFormatting sqref="H49:H53">
    <cfRule type="containsText" dxfId="2282" priority="7" operator="containsText" text="3">
      <formula>NOT(ISERROR(SEARCH("3",H49)))</formula>
    </cfRule>
  </conditionalFormatting>
  <conditionalFormatting sqref="H49:H53">
    <cfRule type="cellIs" dxfId="2281" priority="6" operator="equal">
      <formula>1</formula>
    </cfRule>
  </conditionalFormatting>
  <conditionalFormatting sqref="H49:H53">
    <cfRule type="cellIs" dxfId="2280" priority="5" operator="equal">
      <formula>1</formula>
    </cfRule>
  </conditionalFormatting>
  <conditionalFormatting sqref="H49:H53">
    <cfRule type="containsText" dxfId="2279" priority="4" operator="containsText" text="3">
      <formula>NOT(ISERROR(SEARCH("3",H49)))</formula>
    </cfRule>
  </conditionalFormatting>
  <conditionalFormatting sqref="H49:H53">
    <cfRule type="cellIs" dxfId="2278" priority="3" operator="equal">
      <formula>1</formula>
    </cfRule>
  </conditionalFormatting>
  <conditionalFormatting sqref="H49:H53">
    <cfRule type="cellIs" dxfId="2277" priority="2" operator="equal">
      <formula>1</formula>
    </cfRule>
  </conditionalFormatting>
  <dataValidations count="16">
    <dataValidation type="list" allowBlank="1" showInputMessage="1" showErrorMessage="1" sqref="Q9:S26 Q42:S47 Q49:S53 H9:H26 H28:H34 H42:H47 H49:H53">
      <formula1>Liste005</formula1>
    </dataValidation>
    <dataValidation type="list" allowBlank="1" showInputMessage="1" showErrorMessage="1" sqref="F17:F26 F49:F53 F28:F30 F42:F47">
      <formula1>Liste_mai</formula1>
    </dataValidation>
    <dataValidation type="list" allowBlank="1" showInputMessage="1" showErrorMessage="1" sqref="Y42:Y47 Y49:Y53">
      <formula1>Initiative</formula1>
    </dataValidation>
    <dataValidation type="list" allowBlank="1" showInputMessage="1" showErrorMessage="1" sqref="G30">
      <formula1>NatureRV0</formula1>
    </dataValidation>
    <dataValidation type="list" allowBlank="1" showInputMessage="1" showErrorMessage="1" sqref="G49:G53 G28:G29">
      <formula1>NatureRV2</formula1>
    </dataValidation>
    <dataValidation type="list" allowBlank="1" showInputMessage="1" showErrorMessage="1" sqref="W9:W26 W42:X47">
      <formula1>StadeRV2</formula1>
    </dataValidation>
    <dataValidation type="list" allowBlank="1" showInputMessage="1" showErrorMessage="1" sqref="H54:J54 N54:P54">
      <formula1>Appui1</formula1>
    </dataValidation>
    <dataValidation type="list" allowBlank="1" showInputMessage="1" showErrorMessage="1" sqref="E28:E34 E42:E47 E49:E53 E9:E26">
      <formula1>Catégorie1</formula1>
    </dataValidation>
    <dataValidation type="list" allowBlank="1" showInputMessage="1" showErrorMessage="1" sqref="G31:G34 G42:G47 G9:G26">
      <formula1>Liste</formula1>
    </dataValidation>
    <dataValidation type="list" allowBlank="1" showInputMessage="1" showErrorMessage="1" sqref="F9:F16">
      <formula1>Date2</formula1>
    </dataValidation>
    <dataValidation type="list" allowBlank="1" showInputMessage="1" showErrorMessage="1" sqref="X28:X34 X9:X26 X49:X53">
      <formula1>R.A.S</formula1>
    </dataValidation>
    <dataValidation type="list" allowBlank="1" showInputMessage="1" showErrorMessage="1" sqref="F31:F34">
      <formula1>Liste0405</formula1>
    </dataValidation>
    <dataValidation type="list" allowBlank="1" showInputMessage="1" showErrorMessage="1" sqref="V28:V34 V42:V47 V49:V53 V9:V26">
      <formula1>Produit</formula1>
    </dataValidation>
    <dataValidation type="list" allowBlank="1" showInputMessage="1" showErrorMessage="1" sqref="W35">
      <formula1>Stade</formula1>
    </dataValidation>
    <dataValidation type="list" allowBlank="1" showInputMessage="1" showErrorMessage="1" sqref="W28:W34 W49:W53">
      <formula1>Liste001</formula1>
    </dataValidation>
    <dataValidation type="list" allowBlank="1" showInputMessage="1" showErrorMessage="1" sqref="I49:P53 I42:P47 I28:S34 I9:P26">
      <formula1>Liste004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B2:Z60"/>
  <sheetViews>
    <sheetView showGridLines="0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3"/>
    </row>
    <row r="3" spans="2:26" x14ac:dyDescent="0.35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6"/>
    </row>
    <row r="4" spans="2:26" ht="30" customHeight="1" x14ac:dyDescent="0.35">
      <c r="B4" s="4"/>
      <c r="C4" s="5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6"/>
    </row>
    <row r="5" spans="2:26" x14ac:dyDescent="0.35">
      <c r="B5" s="4"/>
      <c r="C5" s="7"/>
      <c r="D5" s="112" t="s">
        <v>0</v>
      </c>
      <c r="E5" s="113"/>
      <c r="F5" s="113"/>
      <c r="G5" s="113"/>
      <c r="H5" s="118" t="s">
        <v>1</v>
      </c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9" t="s">
        <v>2</v>
      </c>
      <c r="U5" s="122" t="s">
        <v>3</v>
      </c>
      <c r="V5" s="125" t="s">
        <v>4</v>
      </c>
      <c r="W5" s="128" t="s">
        <v>5</v>
      </c>
      <c r="X5" s="131" t="s">
        <v>6</v>
      </c>
      <c r="Y5" s="50"/>
      <c r="Z5" s="6"/>
    </row>
    <row r="6" spans="2:26" x14ac:dyDescent="0.35">
      <c r="B6" s="4"/>
      <c r="C6" s="7"/>
      <c r="D6" s="114"/>
      <c r="E6" s="115"/>
      <c r="F6" s="115"/>
      <c r="G6" s="115"/>
      <c r="H6" s="137" t="s">
        <v>7</v>
      </c>
      <c r="I6" s="138"/>
      <c r="J6" s="139"/>
      <c r="K6" s="137" t="s">
        <v>8</v>
      </c>
      <c r="L6" s="138"/>
      <c r="M6" s="139"/>
      <c r="N6" s="137" t="s">
        <v>9</v>
      </c>
      <c r="O6" s="138"/>
      <c r="P6" s="139"/>
      <c r="Q6" s="137" t="s">
        <v>10</v>
      </c>
      <c r="R6" s="138"/>
      <c r="S6" s="139"/>
      <c r="T6" s="120"/>
      <c r="U6" s="123"/>
      <c r="V6" s="126"/>
      <c r="W6" s="129"/>
      <c r="X6" s="132"/>
      <c r="Y6" s="50"/>
      <c r="Z6" s="6"/>
    </row>
    <row r="7" spans="2:26" x14ac:dyDescent="0.35">
      <c r="B7" s="4"/>
      <c r="C7" s="7"/>
      <c r="D7" s="116"/>
      <c r="E7" s="117"/>
      <c r="F7" s="117"/>
      <c r="G7" s="117"/>
      <c r="H7" s="103" t="s">
        <v>64</v>
      </c>
      <c r="I7" s="105" t="s">
        <v>12</v>
      </c>
      <c r="J7" s="106"/>
      <c r="K7" s="103" t="s">
        <v>11</v>
      </c>
      <c r="L7" s="140" t="s">
        <v>12</v>
      </c>
      <c r="M7" s="141"/>
      <c r="N7" s="103" t="s">
        <v>11</v>
      </c>
      <c r="O7" s="140" t="s">
        <v>12</v>
      </c>
      <c r="P7" s="141"/>
      <c r="Q7" s="103" t="s">
        <v>11</v>
      </c>
      <c r="R7" s="105" t="s">
        <v>12</v>
      </c>
      <c r="S7" s="106"/>
      <c r="T7" s="120"/>
      <c r="U7" s="123"/>
      <c r="V7" s="126"/>
      <c r="W7" s="129"/>
      <c r="X7" s="132"/>
      <c r="Y7" s="50"/>
      <c r="Z7" s="6"/>
    </row>
    <row r="8" spans="2:26" x14ac:dyDescent="0.35">
      <c r="B8" s="4"/>
      <c r="C8" s="142"/>
      <c r="D8" s="8" t="s">
        <v>13</v>
      </c>
      <c r="E8" s="8" t="s">
        <v>14</v>
      </c>
      <c r="F8" s="8" t="s">
        <v>45</v>
      </c>
      <c r="G8" s="9" t="s">
        <v>46</v>
      </c>
      <c r="H8" s="104"/>
      <c r="I8" s="42" t="s">
        <v>16</v>
      </c>
      <c r="J8" s="10" t="s">
        <v>17</v>
      </c>
      <c r="K8" s="104"/>
      <c r="L8" s="10" t="s">
        <v>16</v>
      </c>
      <c r="M8" s="11" t="s">
        <v>17</v>
      </c>
      <c r="N8" s="104"/>
      <c r="O8" s="11" t="s">
        <v>16</v>
      </c>
      <c r="P8" s="11" t="s">
        <v>17</v>
      </c>
      <c r="Q8" s="104"/>
      <c r="R8" s="10" t="s">
        <v>16</v>
      </c>
      <c r="S8" s="11" t="s">
        <v>17</v>
      </c>
      <c r="T8" s="121"/>
      <c r="U8" s="124"/>
      <c r="V8" s="127"/>
      <c r="W8" s="130"/>
      <c r="X8" s="133"/>
      <c r="Y8" s="50"/>
      <c r="Z8" s="6"/>
    </row>
    <row r="9" spans="2:26" x14ac:dyDescent="0.35">
      <c r="B9" s="4"/>
      <c r="C9" s="142"/>
      <c r="D9" s="12"/>
      <c r="E9" s="12"/>
      <c r="F9" s="13"/>
      <c r="G9" s="12"/>
      <c r="H9" s="14" t="str">
        <f>IF(U9&gt;=300000,"3","")</f>
        <v/>
      </c>
      <c r="I9" s="14" t="str">
        <f>IF(AND(U9&gt;=100000,U9&lt;=299999),"3","")</f>
        <v/>
      </c>
      <c r="J9" s="14" t="str">
        <f>IF(AND(U9&gt;=100000,U9&lt;=299999),"3","")</f>
        <v/>
      </c>
      <c r="K9" s="15"/>
      <c r="L9" s="15" t="str">
        <f>IF(U9&gt;=300000,"3","")</f>
        <v/>
      </c>
      <c r="M9" s="15" t="str">
        <f>IF(U9&gt;=300000,"3","")</f>
        <v/>
      </c>
      <c r="N9" s="14"/>
      <c r="O9" s="14"/>
      <c r="P9" s="14"/>
      <c r="Q9" s="15"/>
      <c r="R9" s="15"/>
      <c r="S9" s="15"/>
      <c r="T9" s="16"/>
      <c r="U9" s="16"/>
      <c r="V9" s="17"/>
      <c r="W9" s="18" t="str">
        <f>IF(U9&gt;1,"En cours…", "")</f>
        <v/>
      </c>
      <c r="X9" s="18" t="str">
        <f>IF(W9="En cours…","R.A.S", "")</f>
        <v/>
      </c>
      <c r="Y9" s="48"/>
      <c r="Z9" s="6"/>
    </row>
    <row r="10" spans="2:26" x14ac:dyDescent="0.35">
      <c r="B10" s="4"/>
      <c r="C10" s="142"/>
      <c r="D10" s="12"/>
      <c r="E10" s="12"/>
      <c r="F10" s="13"/>
      <c r="G10" s="12"/>
      <c r="H10" s="14" t="str">
        <f t="shared" ref="H10:H28" si="0">IF(U10&gt;=300000,"3","")</f>
        <v/>
      </c>
      <c r="I10" s="14" t="str">
        <f t="shared" ref="I10:I26" si="1">IF(AND(U10&gt;=100000,U10&lt;=299999),"3","")</f>
        <v/>
      </c>
      <c r="J10" s="14" t="str">
        <f t="shared" ref="J10:J26" si="2">IF(AND(U10&gt;=100000,U10&lt;=299999),"3","")</f>
        <v/>
      </c>
      <c r="K10" s="15"/>
      <c r="L10" s="15" t="str">
        <f t="shared" ref="L10:L26" si="3">IF(U10&gt;=300000,"3","")</f>
        <v/>
      </c>
      <c r="M10" s="15" t="str">
        <f t="shared" ref="M10:M26" si="4">IF(U10&gt;=300000,"3","")</f>
        <v/>
      </c>
      <c r="N10" s="14"/>
      <c r="O10" s="14"/>
      <c r="P10" s="14"/>
      <c r="Q10" s="15"/>
      <c r="R10" s="15"/>
      <c r="S10" s="15"/>
      <c r="T10" s="16"/>
      <c r="U10" s="16"/>
      <c r="V10" s="17"/>
      <c r="W10" s="18" t="str">
        <f t="shared" ref="W10:W26" si="5">IF(U10&gt;1,"En cours…", "")</f>
        <v/>
      </c>
      <c r="X10" s="18" t="str">
        <f t="shared" ref="X10:X25" si="6">IF(W10="En cours…","R.A.S", "")</f>
        <v/>
      </c>
      <c r="Y10" s="48"/>
      <c r="Z10" s="6"/>
    </row>
    <row r="11" spans="2:26" x14ac:dyDescent="0.35">
      <c r="B11" s="4"/>
      <c r="C11" s="142"/>
      <c r="D11" s="12"/>
      <c r="E11" s="12"/>
      <c r="F11" s="13"/>
      <c r="G11" s="12"/>
      <c r="H11" s="14" t="str">
        <f t="shared" si="0"/>
        <v/>
      </c>
      <c r="I11" s="14" t="str">
        <f t="shared" si="1"/>
        <v/>
      </c>
      <c r="J11" s="14" t="str">
        <f t="shared" si="2"/>
        <v/>
      </c>
      <c r="K11" s="15"/>
      <c r="L11" s="15" t="str">
        <f t="shared" si="3"/>
        <v/>
      </c>
      <c r="M11" s="15" t="str">
        <f t="shared" si="4"/>
        <v/>
      </c>
      <c r="N11" s="14"/>
      <c r="O11" s="14"/>
      <c r="P11" s="14"/>
      <c r="Q11" s="15"/>
      <c r="R11" s="15"/>
      <c r="S11" s="15"/>
      <c r="T11" s="16"/>
      <c r="U11" s="16"/>
      <c r="V11" s="17"/>
      <c r="W11" s="18" t="str">
        <f t="shared" si="5"/>
        <v/>
      </c>
      <c r="X11" s="18" t="str">
        <f t="shared" si="6"/>
        <v/>
      </c>
      <c r="Y11" s="48"/>
      <c r="Z11" s="6"/>
    </row>
    <row r="12" spans="2:26" x14ac:dyDescent="0.35">
      <c r="B12" s="4"/>
      <c r="C12" s="142"/>
      <c r="D12" s="12"/>
      <c r="E12" s="12"/>
      <c r="F12" s="13"/>
      <c r="G12" s="12"/>
      <c r="H12" s="14" t="str">
        <f t="shared" si="0"/>
        <v/>
      </c>
      <c r="I12" s="14" t="str">
        <f t="shared" si="1"/>
        <v/>
      </c>
      <c r="J12" s="14" t="str">
        <f t="shared" si="2"/>
        <v/>
      </c>
      <c r="K12" s="15"/>
      <c r="L12" s="15" t="str">
        <f t="shared" si="3"/>
        <v/>
      </c>
      <c r="M12" s="15" t="str">
        <f t="shared" si="4"/>
        <v/>
      </c>
      <c r="N12" s="14"/>
      <c r="O12" s="14"/>
      <c r="P12" s="14"/>
      <c r="Q12" s="15"/>
      <c r="R12" s="15"/>
      <c r="S12" s="15"/>
      <c r="T12" s="18"/>
      <c r="U12" s="16"/>
      <c r="V12" s="17"/>
      <c r="W12" s="18" t="str">
        <f t="shared" si="5"/>
        <v/>
      </c>
      <c r="X12" s="18" t="str">
        <f t="shared" si="6"/>
        <v/>
      </c>
      <c r="Y12" s="48"/>
      <c r="Z12" s="6"/>
    </row>
    <row r="13" spans="2:26" x14ac:dyDescent="0.35">
      <c r="B13" s="4"/>
      <c r="C13" s="142"/>
      <c r="D13" s="12"/>
      <c r="E13" s="12"/>
      <c r="F13" s="13"/>
      <c r="G13" s="12"/>
      <c r="H13" s="14" t="str">
        <f t="shared" si="0"/>
        <v/>
      </c>
      <c r="I13" s="14" t="str">
        <f t="shared" si="1"/>
        <v/>
      </c>
      <c r="J13" s="14" t="str">
        <f t="shared" si="2"/>
        <v/>
      </c>
      <c r="K13" s="15"/>
      <c r="L13" s="15" t="str">
        <f t="shared" si="3"/>
        <v/>
      </c>
      <c r="M13" s="15" t="str">
        <f t="shared" si="4"/>
        <v/>
      </c>
      <c r="N13" s="14"/>
      <c r="O13" s="14"/>
      <c r="P13" s="14"/>
      <c r="Q13" s="15"/>
      <c r="R13" s="15"/>
      <c r="S13" s="15"/>
      <c r="T13" s="16"/>
      <c r="U13" s="16"/>
      <c r="V13" s="17"/>
      <c r="W13" s="18" t="str">
        <f t="shared" si="5"/>
        <v/>
      </c>
      <c r="X13" s="18" t="str">
        <f t="shared" si="6"/>
        <v/>
      </c>
      <c r="Y13" s="48"/>
      <c r="Z13" s="6"/>
    </row>
    <row r="14" spans="2:26" x14ac:dyDescent="0.35">
      <c r="B14" s="4"/>
      <c r="C14" s="142"/>
      <c r="D14" s="12"/>
      <c r="E14" s="12"/>
      <c r="F14" s="13"/>
      <c r="G14" s="12"/>
      <c r="H14" s="14" t="str">
        <f t="shared" si="0"/>
        <v/>
      </c>
      <c r="I14" s="14" t="str">
        <f t="shared" si="1"/>
        <v/>
      </c>
      <c r="J14" s="14" t="str">
        <f t="shared" si="2"/>
        <v/>
      </c>
      <c r="K14" s="15"/>
      <c r="L14" s="15" t="str">
        <f t="shared" si="3"/>
        <v/>
      </c>
      <c r="M14" s="15" t="str">
        <f t="shared" si="4"/>
        <v/>
      </c>
      <c r="N14" s="14"/>
      <c r="O14" s="14"/>
      <c r="P14" s="14"/>
      <c r="Q14" s="15"/>
      <c r="R14" s="15"/>
      <c r="S14" s="15"/>
      <c r="T14" s="18"/>
      <c r="U14" s="16"/>
      <c r="V14" s="17"/>
      <c r="W14" s="18" t="str">
        <f t="shared" si="5"/>
        <v/>
      </c>
      <c r="X14" s="18" t="str">
        <f t="shared" si="6"/>
        <v/>
      </c>
      <c r="Y14" s="48"/>
      <c r="Z14" s="6"/>
    </row>
    <row r="15" spans="2:26" x14ac:dyDescent="0.35">
      <c r="B15" s="4"/>
      <c r="C15" s="142"/>
      <c r="D15" s="12"/>
      <c r="E15" s="12"/>
      <c r="F15" s="13"/>
      <c r="G15" s="12"/>
      <c r="H15" s="14" t="str">
        <f t="shared" si="0"/>
        <v/>
      </c>
      <c r="I15" s="14" t="str">
        <f t="shared" si="1"/>
        <v/>
      </c>
      <c r="J15" s="14" t="str">
        <f t="shared" si="2"/>
        <v/>
      </c>
      <c r="K15" s="15"/>
      <c r="L15" s="15" t="str">
        <f t="shared" si="3"/>
        <v/>
      </c>
      <c r="M15" s="15" t="str">
        <f t="shared" si="4"/>
        <v/>
      </c>
      <c r="N15" s="14"/>
      <c r="O15" s="14"/>
      <c r="P15" s="14"/>
      <c r="Q15" s="15"/>
      <c r="R15" s="15"/>
      <c r="S15" s="15"/>
      <c r="T15" s="18"/>
      <c r="U15" s="16"/>
      <c r="V15" s="17"/>
      <c r="W15" s="18" t="str">
        <f t="shared" si="5"/>
        <v/>
      </c>
      <c r="X15" s="18" t="str">
        <f t="shared" si="6"/>
        <v/>
      </c>
      <c r="Y15" s="48"/>
      <c r="Z15" s="6"/>
    </row>
    <row r="16" spans="2:26" x14ac:dyDescent="0.35">
      <c r="B16" s="4"/>
      <c r="C16" s="142"/>
      <c r="D16" s="12"/>
      <c r="E16" s="12"/>
      <c r="F16" s="13"/>
      <c r="G16" s="12"/>
      <c r="H16" s="14" t="str">
        <f t="shared" si="0"/>
        <v/>
      </c>
      <c r="I16" s="14" t="str">
        <f t="shared" si="1"/>
        <v/>
      </c>
      <c r="J16" s="14" t="str">
        <f t="shared" si="2"/>
        <v/>
      </c>
      <c r="K16" s="15"/>
      <c r="L16" s="15" t="str">
        <f t="shared" si="3"/>
        <v/>
      </c>
      <c r="M16" s="15" t="str">
        <f t="shared" si="4"/>
        <v/>
      </c>
      <c r="N16" s="14"/>
      <c r="O16" s="14"/>
      <c r="P16" s="14"/>
      <c r="Q16" s="15"/>
      <c r="R16" s="15"/>
      <c r="S16" s="15"/>
      <c r="T16" s="16"/>
      <c r="U16" s="16"/>
      <c r="V16" s="17"/>
      <c r="W16" s="18" t="str">
        <f t="shared" si="5"/>
        <v/>
      </c>
      <c r="X16" s="18" t="str">
        <f t="shared" si="6"/>
        <v/>
      </c>
      <c r="Y16" s="48"/>
      <c r="Z16" s="6"/>
    </row>
    <row r="17" spans="2:26" x14ac:dyDescent="0.35">
      <c r="B17" s="4"/>
      <c r="C17" s="142"/>
      <c r="D17" s="12"/>
      <c r="E17" s="12"/>
      <c r="F17" s="13"/>
      <c r="G17" s="12"/>
      <c r="H17" s="14" t="str">
        <f t="shared" si="0"/>
        <v/>
      </c>
      <c r="I17" s="14" t="str">
        <f t="shared" si="1"/>
        <v/>
      </c>
      <c r="J17" s="14" t="str">
        <f t="shared" si="2"/>
        <v/>
      </c>
      <c r="K17" s="15"/>
      <c r="L17" s="15" t="str">
        <f t="shared" si="3"/>
        <v/>
      </c>
      <c r="M17" s="15" t="str">
        <f t="shared" si="4"/>
        <v/>
      </c>
      <c r="N17" s="14"/>
      <c r="O17" s="14"/>
      <c r="P17" s="14"/>
      <c r="Q17" s="15"/>
      <c r="R17" s="15"/>
      <c r="S17" s="15"/>
      <c r="T17" s="16"/>
      <c r="U17" s="16"/>
      <c r="V17" s="26"/>
      <c r="W17" s="18" t="str">
        <f t="shared" si="5"/>
        <v/>
      </c>
      <c r="X17" s="18" t="str">
        <f t="shared" si="6"/>
        <v/>
      </c>
      <c r="Y17" s="48"/>
      <c r="Z17" s="6"/>
    </row>
    <row r="18" spans="2:26" x14ac:dyDescent="0.35">
      <c r="B18" s="4"/>
      <c r="C18" s="142"/>
      <c r="D18" s="12"/>
      <c r="E18" s="12"/>
      <c r="F18" s="13"/>
      <c r="G18" s="12"/>
      <c r="H18" s="14" t="str">
        <f t="shared" si="0"/>
        <v/>
      </c>
      <c r="I18" s="14" t="str">
        <f t="shared" si="1"/>
        <v/>
      </c>
      <c r="J18" s="14" t="str">
        <f t="shared" si="2"/>
        <v/>
      </c>
      <c r="K18" s="15"/>
      <c r="L18" s="15" t="str">
        <f t="shared" si="3"/>
        <v/>
      </c>
      <c r="M18" s="15" t="str">
        <f t="shared" si="4"/>
        <v/>
      </c>
      <c r="N18" s="14"/>
      <c r="O18" s="14"/>
      <c r="P18" s="14"/>
      <c r="Q18" s="15"/>
      <c r="R18" s="15"/>
      <c r="S18" s="15"/>
      <c r="T18" s="16"/>
      <c r="U18" s="16"/>
      <c r="V18" s="26"/>
      <c r="W18" s="18" t="str">
        <f t="shared" si="5"/>
        <v/>
      </c>
      <c r="X18" s="18" t="str">
        <f t="shared" si="6"/>
        <v/>
      </c>
      <c r="Y18" s="48"/>
      <c r="Z18" s="6"/>
    </row>
    <row r="19" spans="2:26" x14ac:dyDescent="0.35">
      <c r="B19" s="4"/>
      <c r="C19" s="142"/>
      <c r="D19" s="12"/>
      <c r="E19" s="12"/>
      <c r="F19" s="13"/>
      <c r="G19" s="12"/>
      <c r="H19" s="14" t="str">
        <f t="shared" si="0"/>
        <v/>
      </c>
      <c r="I19" s="14" t="str">
        <f t="shared" si="1"/>
        <v/>
      </c>
      <c r="J19" s="14" t="str">
        <f t="shared" si="2"/>
        <v/>
      </c>
      <c r="K19" s="15"/>
      <c r="L19" s="15" t="str">
        <f t="shared" si="3"/>
        <v/>
      </c>
      <c r="M19" s="15" t="str">
        <f t="shared" si="4"/>
        <v/>
      </c>
      <c r="N19" s="14"/>
      <c r="O19" s="14"/>
      <c r="P19" s="14"/>
      <c r="Q19" s="15"/>
      <c r="R19" s="15"/>
      <c r="S19" s="15"/>
      <c r="T19" s="16"/>
      <c r="U19" s="16"/>
      <c r="V19" s="26"/>
      <c r="W19" s="18" t="str">
        <f t="shared" si="5"/>
        <v/>
      </c>
      <c r="X19" s="18" t="str">
        <f t="shared" si="6"/>
        <v/>
      </c>
      <c r="Y19" s="48"/>
      <c r="Z19" s="6"/>
    </row>
    <row r="20" spans="2:26" x14ac:dyDescent="0.35">
      <c r="B20" s="4"/>
      <c r="C20" s="142"/>
      <c r="D20" s="12"/>
      <c r="E20" s="12"/>
      <c r="F20" s="13"/>
      <c r="G20" s="12"/>
      <c r="H20" s="14" t="str">
        <f t="shared" si="0"/>
        <v/>
      </c>
      <c r="I20" s="14" t="str">
        <f t="shared" si="1"/>
        <v/>
      </c>
      <c r="J20" s="14" t="str">
        <f t="shared" si="2"/>
        <v/>
      </c>
      <c r="K20" s="15"/>
      <c r="L20" s="15" t="str">
        <f t="shared" si="3"/>
        <v/>
      </c>
      <c r="M20" s="15" t="str">
        <f t="shared" si="4"/>
        <v/>
      </c>
      <c r="N20" s="14"/>
      <c r="O20" s="14"/>
      <c r="P20" s="14"/>
      <c r="Q20" s="15"/>
      <c r="R20" s="15"/>
      <c r="S20" s="15"/>
      <c r="T20" s="18"/>
      <c r="U20" s="16"/>
      <c r="V20" s="26"/>
      <c r="W20" s="18" t="str">
        <f t="shared" si="5"/>
        <v/>
      </c>
      <c r="X20" s="18" t="str">
        <f t="shared" si="6"/>
        <v/>
      </c>
      <c r="Y20" s="48"/>
      <c r="Z20" s="6"/>
    </row>
    <row r="21" spans="2:26" x14ac:dyDescent="0.35">
      <c r="B21" s="4"/>
      <c r="C21" s="142"/>
      <c r="D21" s="12"/>
      <c r="E21" s="12"/>
      <c r="F21" s="13"/>
      <c r="G21" s="12"/>
      <c r="H21" s="14" t="str">
        <f t="shared" si="0"/>
        <v/>
      </c>
      <c r="I21" s="14" t="str">
        <f t="shared" si="1"/>
        <v/>
      </c>
      <c r="J21" s="14" t="str">
        <f t="shared" si="2"/>
        <v/>
      </c>
      <c r="K21" s="15"/>
      <c r="L21" s="15" t="str">
        <f t="shared" si="3"/>
        <v/>
      </c>
      <c r="M21" s="15" t="str">
        <f t="shared" si="4"/>
        <v/>
      </c>
      <c r="N21" s="14"/>
      <c r="O21" s="14"/>
      <c r="P21" s="14"/>
      <c r="Q21" s="15"/>
      <c r="R21" s="15"/>
      <c r="S21" s="15"/>
      <c r="T21" s="16"/>
      <c r="U21" s="16"/>
      <c r="V21" s="17"/>
      <c r="W21" s="18" t="str">
        <f t="shared" si="5"/>
        <v/>
      </c>
      <c r="X21" s="18" t="str">
        <f t="shared" si="6"/>
        <v/>
      </c>
      <c r="Y21" s="48"/>
      <c r="Z21" s="6"/>
    </row>
    <row r="22" spans="2:26" x14ac:dyDescent="0.35">
      <c r="B22" s="4"/>
      <c r="C22" s="142"/>
      <c r="D22" s="12"/>
      <c r="E22" s="12"/>
      <c r="F22" s="13"/>
      <c r="G22" s="12"/>
      <c r="H22" s="14" t="str">
        <f t="shared" si="0"/>
        <v/>
      </c>
      <c r="I22" s="14" t="str">
        <f t="shared" si="1"/>
        <v/>
      </c>
      <c r="J22" s="14" t="str">
        <f t="shared" si="2"/>
        <v/>
      </c>
      <c r="K22" s="15"/>
      <c r="L22" s="15" t="str">
        <f t="shared" si="3"/>
        <v/>
      </c>
      <c r="M22" s="15" t="str">
        <f t="shared" si="4"/>
        <v/>
      </c>
      <c r="N22" s="14"/>
      <c r="O22" s="14"/>
      <c r="P22" s="14"/>
      <c r="Q22" s="15"/>
      <c r="R22" s="15"/>
      <c r="S22" s="15"/>
      <c r="T22" s="16"/>
      <c r="U22" s="16"/>
      <c r="V22" s="17"/>
      <c r="W22" s="18" t="str">
        <f t="shared" si="5"/>
        <v/>
      </c>
      <c r="X22" s="18" t="str">
        <f t="shared" si="6"/>
        <v/>
      </c>
      <c r="Y22" s="48"/>
      <c r="Z22" s="6"/>
    </row>
    <row r="23" spans="2:26" x14ac:dyDescent="0.35">
      <c r="B23" s="4"/>
      <c r="C23" s="142"/>
      <c r="D23" s="12"/>
      <c r="E23" s="12"/>
      <c r="F23" s="13"/>
      <c r="G23" s="12"/>
      <c r="H23" s="14" t="str">
        <f t="shared" si="0"/>
        <v/>
      </c>
      <c r="I23" s="14" t="str">
        <f t="shared" si="1"/>
        <v/>
      </c>
      <c r="J23" s="14" t="str">
        <f t="shared" si="2"/>
        <v/>
      </c>
      <c r="K23" s="15"/>
      <c r="L23" s="15" t="str">
        <f t="shared" si="3"/>
        <v/>
      </c>
      <c r="M23" s="15" t="str">
        <f t="shared" si="4"/>
        <v/>
      </c>
      <c r="N23" s="14"/>
      <c r="O23" s="14"/>
      <c r="P23" s="14"/>
      <c r="Q23" s="15"/>
      <c r="R23" s="15"/>
      <c r="S23" s="15"/>
      <c r="T23" s="16"/>
      <c r="U23" s="16"/>
      <c r="V23" s="17"/>
      <c r="W23" s="18" t="str">
        <f t="shared" si="5"/>
        <v/>
      </c>
      <c r="X23" s="18" t="str">
        <f t="shared" si="6"/>
        <v/>
      </c>
      <c r="Y23" s="48"/>
      <c r="Z23" s="6"/>
    </row>
    <row r="24" spans="2:26" x14ac:dyDescent="0.35">
      <c r="B24" s="4"/>
      <c r="C24" s="142"/>
      <c r="D24" s="12"/>
      <c r="E24" s="12"/>
      <c r="F24" s="13"/>
      <c r="G24" s="12"/>
      <c r="H24" s="14" t="str">
        <f t="shared" si="0"/>
        <v/>
      </c>
      <c r="I24" s="14" t="str">
        <f t="shared" si="1"/>
        <v/>
      </c>
      <c r="J24" s="14" t="str">
        <f t="shared" si="2"/>
        <v/>
      </c>
      <c r="K24" s="15"/>
      <c r="L24" s="15" t="str">
        <f t="shared" si="3"/>
        <v/>
      </c>
      <c r="M24" s="15" t="str">
        <f t="shared" si="4"/>
        <v/>
      </c>
      <c r="N24" s="14"/>
      <c r="O24" s="14"/>
      <c r="P24" s="14"/>
      <c r="Q24" s="15"/>
      <c r="R24" s="15"/>
      <c r="S24" s="15"/>
      <c r="T24" s="16"/>
      <c r="U24" s="16"/>
      <c r="V24" s="17"/>
      <c r="W24" s="18" t="str">
        <f t="shared" si="5"/>
        <v/>
      </c>
      <c r="X24" s="18" t="str">
        <f t="shared" si="6"/>
        <v/>
      </c>
      <c r="Y24" s="48"/>
      <c r="Z24" s="6"/>
    </row>
    <row r="25" spans="2:26" x14ac:dyDescent="0.35">
      <c r="B25" s="4"/>
      <c r="C25" s="142"/>
      <c r="D25" s="12"/>
      <c r="E25" s="12"/>
      <c r="F25" s="13"/>
      <c r="G25" s="12"/>
      <c r="H25" s="14" t="str">
        <f t="shared" si="0"/>
        <v/>
      </c>
      <c r="I25" s="14" t="str">
        <f t="shared" si="1"/>
        <v/>
      </c>
      <c r="J25" s="14" t="str">
        <f t="shared" si="2"/>
        <v/>
      </c>
      <c r="K25" s="15"/>
      <c r="L25" s="15" t="str">
        <f t="shared" si="3"/>
        <v/>
      </c>
      <c r="M25" s="15" t="str">
        <f t="shared" si="4"/>
        <v/>
      </c>
      <c r="N25" s="14"/>
      <c r="O25" s="14"/>
      <c r="P25" s="14"/>
      <c r="Q25" s="15"/>
      <c r="R25" s="15"/>
      <c r="S25" s="15"/>
      <c r="T25" s="16"/>
      <c r="U25" s="16"/>
      <c r="V25" s="17"/>
      <c r="W25" s="18" t="str">
        <f t="shared" si="5"/>
        <v/>
      </c>
      <c r="X25" s="18" t="str">
        <f t="shared" si="6"/>
        <v/>
      </c>
      <c r="Y25" s="48"/>
      <c r="Z25" s="6"/>
    </row>
    <row r="26" spans="2:26" x14ac:dyDescent="0.35">
      <c r="B26" s="4"/>
      <c r="C26" s="142"/>
      <c r="D26" s="12"/>
      <c r="E26" s="12"/>
      <c r="F26" s="13"/>
      <c r="G26" s="12"/>
      <c r="H26" s="14" t="str">
        <f t="shared" si="0"/>
        <v/>
      </c>
      <c r="I26" s="14" t="str">
        <f t="shared" si="1"/>
        <v/>
      </c>
      <c r="J26" s="14" t="str">
        <f t="shared" si="2"/>
        <v/>
      </c>
      <c r="K26" s="15"/>
      <c r="L26" s="15" t="str">
        <f t="shared" si="3"/>
        <v/>
      </c>
      <c r="M26" s="15" t="str">
        <f t="shared" si="4"/>
        <v/>
      </c>
      <c r="N26" s="14"/>
      <c r="O26" s="14"/>
      <c r="P26" s="14"/>
      <c r="Q26" s="15"/>
      <c r="R26" s="15"/>
      <c r="S26" s="15"/>
      <c r="T26" s="16"/>
      <c r="U26" s="16"/>
      <c r="V26" s="17"/>
      <c r="W26" s="18" t="str">
        <f t="shared" si="5"/>
        <v/>
      </c>
      <c r="X26" s="18" t="str">
        <f>IF(W26="En cours…","R.A.S", "")</f>
        <v/>
      </c>
      <c r="Y26" s="48"/>
      <c r="Z26" s="6"/>
    </row>
    <row r="27" spans="2:26" x14ac:dyDescent="0.35">
      <c r="B27" s="4"/>
      <c r="C27" s="7"/>
      <c r="D27" s="19"/>
      <c r="E27" s="19"/>
      <c r="F27" s="19"/>
      <c r="G27" s="41">
        <f>COUNTA(G9:G26)</f>
        <v>0</v>
      </c>
      <c r="H27" s="41">
        <f t="shared" ref="H27:U27" si="7">SUM(H9:H26)</f>
        <v>0</v>
      </c>
      <c r="I27" s="41">
        <f t="shared" si="7"/>
        <v>0</v>
      </c>
      <c r="J27" s="41">
        <f t="shared" si="7"/>
        <v>0</v>
      </c>
      <c r="K27" s="41">
        <f t="shared" si="7"/>
        <v>0</v>
      </c>
      <c r="L27" s="41">
        <f>SUM(L9:L26)</f>
        <v>0</v>
      </c>
      <c r="M27" s="41">
        <f t="shared" si="7"/>
        <v>0</v>
      </c>
      <c r="N27" s="41">
        <f t="shared" si="7"/>
        <v>0</v>
      </c>
      <c r="O27" s="41">
        <f t="shared" si="7"/>
        <v>0</v>
      </c>
      <c r="P27" s="41">
        <f t="shared" si="7"/>
        <v>0</v>
      </c>
      <c r="Q27" s="41">
        <f t="shared" si="7"/>
        <v>0</v>
      </c>
      <c r="R27" s="41">
        <f t="shared" si="7"/>
        <v>0</v>
      </c>
      <c r="S27" s="41">
        <f t="shared" si="7"/>
        <v>0</v>
      </c>
      <c r="T27" s="45">
        <f t="shared" si="7"/>
        <v>0</v>
      </c>
      <c r="U27" s="45">
        <f t="shared" si="7"/>
        <v>0</v>
      </c>
      <c r="V27" s="22"/>
      <c r="W27" s="22"/>
      <c r="X27" s="22"/>
      <c r="Y27" s="4"/>
      <c r="Z27" s="6"/>
    </row>
    <row r="28" spans="2:26" x14ac:dyDescent="0.35">
      <c r="B28" s="4"/>
      <c r="C28" s="7"/>
      <c r="D28" s="12"/>
      <c r="E28" s="12"/>
      <c r="F28" s="13"/>
      <c r="G28" s="12"/>
      <c r="H28" s="14" t="str">
        <f t="shared" si="0"/>
        <v/>
      </c>
      <c r="I28" s="14" t="str">
        <f t="shared" ref="I28" si="8">IF(AND(U28&gt;=100000,U28&lt;=299999),"3","")</f>
        <v/>
      </c>
      <c r="J28" s="14" t="str">
        <f t="shared" ref="J28" si="9">IF(AND(U28&gt;=100000,U28&lt;=299999),"3","")</f>
        <v/>
      </c>
      <c r="K28" s="15"/>
      <c r="L28" s="15" t="str">
        <f t="shared" ref="L28" si="10">IF(U28&gt;=300000,"3","")</f>
        <v/>
      </c>
      <c r="M28" s="15" t="str">
        <f t="shared" ref="M28" si="11">IF(U28&gt;=300000,"3","")</f>
        <v/>
      </c>
      <c r="N28" s="14"/>
      <c r="O28" s="14"/>
      <c r="P28" s="14"/>
      <c r="Q28" s="15"/>
      <c r="R28" s="15"/>
      <c r="S28" s="15"/>
      <c r="T28" s="16"/>
      <c r="U28" s="16"/>
      <c r="V28" s="17"/>
      <c r="W28" s="52"/>
      <c r="X28" s="18" t="str">
        <f>IF(W28="Signé 100%",U28,IF(W28="Reporté","RIEN",IF(W28="Abandon","0",IF(ISBLANK(U28),"","")) ))</f>
        <v/>
      </c>
      <c r="Y28" s="4"/>
      <c r="Z28" s="6"/>
    </row>
    <row r="29" spans="2:26" x14ac:dyDescent="0.35">
      <c r="B29" s="4"/>
      <c r="C29" s="7"/>
      <c r="D29" s="12"/>
      <c r="E29" s="12"/>
      <c r="F29" s="13"/>
      <c r="G29" s="12"/>
      <c r="H29" s="14" t="str">
        <f t="shared" ref="H29:H34" si="12">IF(U29&gt;=300000,"3","")</f>
        <v/>
      </c>
      <c r="I29" s="14" t="str">
        <f t="shared" ref="I29:I34" si="13">IF(AND(U29&gt;=100000,U29&lt;=299999),"3","")</f>
        <v/>
      </c>
      <c r="J29" s="14" t="str">
        <f t="shared" ref="J29:J34" si="14">IF(AND(U29&gt;=100000,U29&lt;=299999),"3","")</f>
        <v/>
      </c>
      <c r="K29" s="15"/>
      <c r="L29" s="15" t="str">
        <f t="shared" ref="L29:L34" si="15">IF(U29&gt;=300000,"3","")</f>
        <v/>
      </c>
      <c r="M29" s="15" t="str">
        <f t="shared" ref="M29:M34" si="16">IF(U29&gt;=300000,"3","")</f>
        <v/>
      </c>
      <c r="N29" s="14"/>
      <c r="O29" s="14"/>
      <c r="P29" s="14"/>
      <c r="Q29" s="15"/>
      <c r="R29" s="15"/>
      <c r="S29" s="15"/>
      <c r="T29" s="18"/>
      <c r="U29" s="16"/>
      <c r="V29" s="17"/>
      <c r="W29" s="52"/>
      <c r="X29" s="18" t="str">
        <f t="shared" ref="X29:X34" si="17">IF(W29="Signé 100%",U29,IF(W29="Reporté","RIEN",IF(W29="Abandon","0",IF(ISBLANK(U29),"","")) ))</f>
        <v/>
      </c>
      <c r="Y29" s="4"/>
      <c r="Z29" s="6"/>
    </row>
    <row r="30" spans="2:26" x14ac:dyDescent="0.35">
      <c r="B30" s="4"/>
      <c r="C30" s="7"/>
      <c r="D30" s="12"/>
      <c r="E30" s="12"/>
      <c r="F30" s="13"/>
      <c r="G30" s="12"/>
      <c r="H30" s="14" t="str">
        <f t="shared" si="12"/>
        <v/>
      </c>
      <c r="I30" s="14" t="str">
        <f t="shared" si="13"/>
        <v/>
      </c>
      <c r="J30" s="14" t="str">
        <f t="shared" si="14"/>
        <v/>
      </c>
      <c r="K30" s="15"/>
      <c r="L30" s="15" t="str">
        <f t="shared" si="15"/>
        <v/>
      </c>
      <c r="M30" s="15" t="str">
        <f t="shared" si="16"/>
        <v/>
      </c>
      <c r="N30" s="14"/>
      <c r="O30" s="14"/>
      <c r="P30" s="14"/>
      <c r="Q30" s="15"/>
      <c r="R30" s="15"/>
      <c r="S30" s="15"/>
      <c r="T30" s="16"/>
      <c r="U30" s="16"/>
      <c r="V30" s="26"/>
      <c r="W30" s="52"/>
      <c r="X30" s="18" t="str">
        <f t="shared" si="17"/>
        <v/>
      </c>
      <c r="Y30" s="4"/>
      <c r="Z30" s="6"/>
    </row>
    <row r="31" spans="2:26" x14ac:dyDescent="0.35">
      <c r="B31" s="4"/>
      <c r="C31" s="7"/>
      <c r="D31" s="12"/>
      <c r="E31" s="12"/>
      <c r="F31" s="13"/>
      <c r="G31" s="12"/>
      <c r="H31" s="14" t="str">
        <f t="shared" si="12"/>
        <v/>
      </c>
      <c r="I31" s="14" t="str">
        <f t="shared" si="13"/>
        <v/>
      </c>
      <c r="J31" s="14" t="str">
        <f t="shared" si="14"/>
        <v/>
      </c>
      <c r="K31" s="15"/>
      <c r="L31" s="15" t="str">
        <f t="shared" si="15"/>
        <v/>
      </c>
      <c r="M31" s="15" t="str">
        <f t="shared" si="16"/>
        <v/>
      </c>
      <c r="N31" s="14"/>
      <c r="O31" s="14"/>
      <c r="P31" s="14"/>
      <c r="Q31" s="15"/>
      <c r="R31" s="15"/>
      <c r="S31" s="15"/>
      <c r="T31" s="18"/>
      <c r="U31" s="16"/>
      <c r="V31" s="26"/>
      <c r="W31" s="52"/>
      <c r="X31" s="18" t="str">
        <f t="shared" si="17"/>
        <v/>
      </c>
      <c r="Y31" s="4"/>
      <c r="Z31" s="6"/>
    </row>
    <row r="32" spans="2:26" x14ac:dyDescent="0.35">
      <c r="B32" s="4"/>
      <c r="C32" s="7"/>
      <c r="D32" s="12"/>
      <c r="E32" s="12"/>
      <c r="F32" s="13"/>
      <c r="G32" s="12"/>
      <c r="H32" s="14" t="str">
        <f t="shared" si="12"/>
        <v/>
      </c>
      <c r="I32" s="14" t="str">
        <f t="shared" si="13"/>
        <v/>
      </c>
      <c r="J32" s="14" t="str">
        <f t="shared" si="14"/>
        <v/>
      </c>
      <c r="K32" s="15"/>
      <c r="L32" s="15" t="str">
        <f t="shared" si="15"/>
        <v/>
      </c>
      <c r="M32" s="15" t="str">
        <f t="shared" si="16"/>
        <v/>
      </c>
      <c r="N32" s="14"/>
      <c r="O32" s="14"/>
      <c r="P32" s="14"/>
      <c r="Q32" s="15"/>
      <c r="R32" s="15"/>
      <c r="S32" s="15"/>
      <c r="T32" s="16"/>
      <c r="U32" s="16"/>
      <c r="V32" s="26"/>
      <c r="W32" s="52"/>
      <c r="X32" s="18" t="str">
        <f t="shared" si="17"/>
        <v/>
      </c>
      <c r="Y32" s="4"/>
      <c r="Z32" s="6"/>
    </row>
    <row r="33" spans="2:26" x14ac:dyDescent="0.35">
      <c r="B33" s="4"/>
      <c r="C33" s="7"/>
      <c r="D33" s="12"/>
      <c r="E33" s="12"/>
      <c r="F33" s="13"/>
      <c r="G33" s="12"/>
      <c r="H33" s="14" t="str">
        <f t="shared" si="12"/>
        <v/>
      </c>
      <c r="I33" s="14" t="str">
        <f t="shared" si="13"/>
        <v/>
      </c>
      <c r="J33" s="14" t="str">
        <f t="shared" si="14"/>
        <v/>
      </c>
      <c r="K33" s="15"/>
      <c r="L33" s="15" t="str">
        <f t="shared" si="15"/>
        <v/>
      </c>
      <c r="M33" s="15" t="str">
        <f t="shared" si="16"/>
        <v/>
      </c>
      <c r="N33" s="14"/>
      <c r="O33" s="14"/>
      <c r="P33" s="14"/>
      <c r="Q33" s="15"/>
      <c r="R33" s="15"/>
      <c r="S33" s="15"/>
      <c r="T33" s="16"/>
      <c r="U33" s="16"/>
      <c r="V33" s="26"/>
      <c r="W33" s="52"/>
      <c r="X33" s="18" t="str">
        <f t="shared" si="17"/>
        <v/>
      </c>
      <c r="Y33" s="4"/>
      <c r="Z33" s="6"/>
    </row>
    <row r="34" spans="2:26" x14ac:dyDescent="0.35">
      <c r="B34" s="4"/>
      <c r="C34" s="7"/>
      <c r="D34" s="12"/>
      <c r="E34" s="12"/>
      <c r="F34" s="13"/>
      <c r="G34" s="12"/>
      <c r="H34" s="14" t="str">
        <f t="shared" si="12"/>
        <v/>
      </c>
      <c r="I34" s="14" t="str">
        <f t="shared" si="13"/>
        <v/>
      </c>
      <c r="J34" s="14" t="str">
        <f t="shared" si="14"/>
        <v/>
      </c>
      <c r="K34" s="15"/>
      <c r="L34" s="15" t="str">
        <f t="shared" si="15"/>
        <v/>
      </c>
      <c r="M34" s="15" t="str">
        <f t="shared" si="16"/>
        <v/>
      </c>
      <c r="N34" s="14"/>
      <c r="O34" s="14"/>
      <c r="P34" s="14"/>
      <c r="Q34" s="15"/>
      <c r="R34" s="15"/>
      <c r="S34" s="15"/>
      <c r="T34" s="16"/>
      <c r="U34" s="16"/>
      <c r="V34" s="17"/>
      <c r="W34" s="52"/>
      <c r="X34" s="18" t="str">
        <f t="shared" si="17"/>
        <v/>
      </c>
      <c r="Y34" s="4"/>
      <c r="Z34" s="6"/>
    </row>
    <row r="35" spans="2:26" x14ac:dyDescent="0.35">
      <c r="B35" s="4"/>
      <c r="C35" s="7"/>
      <c r="D35" s="19"/>
      <c r="E35" s="19"/>
      <c r="F35" s="19"/>
      <c r="G35" s="41">
        <f>COUNTA(G28:G34)</f>
        <v>0</v>
      </c>
      <c r="H35" s="41">
        <f t="shared" ref="H35:T35" si="18">SUM(H28:H34)</f>
        <v>0</v>
      </c>
      <c r="I35" s="41">
        <f t="shared" si="18"/>
        <v>0</v>
      </c>
      <c r="J35" s="41">
        <f t="shared" si="18"/>
        <v>0</v>
      </c>
      <c r="K35" s="41">
        <f t="shared" si="18"/>
        <v>0</v>
      </c>
      <c r="L35" s="41">
        <f t="shared" si="18"/>
        <v>0</v>
      </c>
      <c r="M35" s="41">
        <f t="shared" si="18"/>
        <v>0</v>
      </c>
      <c r="N35" s="41">
        <f t="shared" si="18"/>
        <v>0</v>
      </c>
      <c r="O35" s="41">
        <f t="shared" si="18"/>
        <v>0</v>
      </c>
      <c r="P35" s="41">
        <f t="shared" si="18"/>
        <v>0</v>
      </c>
      <c r="Q35" s="41">
        <f t="shared" si="18"/>
        <v>0</v>
      </c>
      <c r="R35" s="41">
        <f t="shared" si="18"/>
        <v>0</v>
      </c>
      <c r="S35" s="41">
        <f t="shared" si="18"/>
        <v>0</v>
      </c>
      <c r="T35" s="45">
        <f t="shared" si="18"/>
        <v>0</v>
      </c>
      <c r="U35" s="45">
        <f>SUM(U28:U34)</f>
        <v>0</v>
      </c>
      <c r="V35" s="22"/>
      <c r="W35" s="59"/>
      <c r="X35" s="24">
        <f>SUM(X28:X34)</f>
        <v>0</v>
      </c>
      <c r="Y35" s="5"/>
      <c r="Z35" s="6"/>
    </row>
    <row r="36" spans="2:26" x14ac:dyDescent="0.35">
      <c r="B36" s="4"/>
      <c r="C36" s="7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61" t="e">
        <f>(X35/U35)</f>
        <v>#DIV/0!</v>
      </c>
      <c r="Y36" s="5"/>
      <c r="Z36" s="6"/>
    </row>
    <row r="37" spans="2:26" ht="30" customHeight="1" x14ac:dyDescent="0.35">
      <c r="B37" s="4"/>
      <c r="C37" s="7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6"/>
    </row>
    <row r="38" spans="2:26" x14ac:dyDescent="0.35">
      <c r="B38" s="4"/>
      <c r="C38" s="5"/>
      <c r="D38" s="112" t="s">
        <v>0</v>
      </c>
      <c r="E38" s="113"/>
      <c r="F38" s="113"/>
      <c r="G38" s="113"/>
      <c r="H38" s="118" t="s">
        <v>31</v>
      </c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9" t="s">
        <v>32</v>
      </c>
      <c r="U38" s="122" t="s">
        <v>3</v>
      </c>
      <c r="V38" s="125" t="s">
        <v>4</v>
      </c>
      <c r="W38" s="128" t="s">
        <v>5</v>
      </c>
      <c r="X38" s="131" t="s">
        <v>6</v>
      </c>
      <c r="Y38" s="134" t="s">
        <v>33</v>
      </c>
      <c r="Z38" s="6"/>
    </row>
    <row r="39" spans="2:26" x14ac:dyDescent="0.35">
      <c r="B39" s="4"/>
      <c r="C39" s="5"/>
      <c r="D39" s="114"/>
      <c r="E39" s="115"/>
      <c r="F39" s="115"/>
      <c r="G39" s="115"/>
      <c r="H39" s="137" t="s">
        <v>7</v>
      </c>
      <c r="I39" s="138"/>
      <c r="J39" s="139"/>
      <c r="K39" s="137" t="s">
        <v>8</v>
      </c>
      <c r="L39" s="138"/>
      <c r="M39" s="139"/>
      <c r="N39" s="137" t="s">
        <v>9</v>
      </c>
      <c r="O39" s="138"/>
      <c r="P39" s="139"/>
      <c r="Q39" s="43"/>
      <c r="R39" s="43"/>
      <c r="S39" s="44"/>
      <c r="T39" s="120"/>
      <c r="U39" s="123"/>
      <c r="V39" s="126"/>
      <c r="W39" s="129"/>
      <c r="X39" s="132"/>
      <c r="Y39" s="135"/>
      <c r="Z39" s="6"/>
    </row>
    <row r="40" spans="2:26" x14ac:dyDescent="0.35">
      <c r="B40" s="4"/>
      <c r="C40" s="5"/>
      <c r="D40" s="116"/>
      <c r="E40" s="117"/>
      <c r="F40" s="117"/>
      <c r="G40" s="117"/>
      <c r="H40" s="103" t="s">
        <v>11</v>
      </c>
      <c r="I40" s="105" t="s">
        <v>12</v>
      </c>
      <c r="J40" s="106"/>
      <c r="K40" s="103" t="s">
        <v>11</v>
      </c>
      <c r="L40" s="140" t="s">
        <v>12</v>
      </c>
      <c r="M40" s="141"/>
      <c r="N40" s="103" t="s">
        <v>11</v>
      </c>
      <c r="O40" s="105" t="s">
        <v>12</v>
      </c>
      <c r="P40" s="106"/>
      <c r="Q40" s="103" t="s">
        <v>11</v>
      </c>
      <c r="R40" s="105" t="s">
        <v>12</v>
      </c>
      <c r="S40" s="106"/>
      <c r="T40" s="120"/>
      <c r="U40" s="123"/>
      <c r="V40" s="126"/>
      <c r="W40" s="129"/>
      <c r="X40" s="132"/>
      <c r="Y40" s="135"/>
      <c r="Z40" s="6"/>
    </row>
    <row r="41" spans="2:26" x14ac:dyDescent="0.35">
      <c r="B41" s="4"/>
      <c r="C41" s="5"/>
      <c r="D41" s="8" t="s">
        <v>13</v>
      </c>
      <c r="E41" s="8" t="s">
        <v>14</v>
      </c>
      <c r="F41" s="8" t="s">
        <v>15</v>
      </c>
      <c r="G41" s="9" t="s">
        <v>34</v>
      </c>
      <c r="H41" s="104"/>
      <c r="I41" s="10" t="s">
        <v>16</v>
      </c>
      <c r="J41" s="10" t="s">
        <v>17</v>
      </c>
      <c r="K41" s="104"/>
      <c r="L41" s="10" t="s">
        <v>16</v>
      </c>
      <c r="M41" s="11" t="s">
        <v>17</v>
      </c>
      <c r="N41" s="104"/>
      <c r="O41" s="11" t="s">
        <v>16</v>
      </c>
      <c r="P41" s="11" t="s">
        <v>17</v>
      </c>
      <c r="Q41" s="104"/>
      <c r="R41" s="10" t="s">
        <v>16</v>
      </c>
      <c r="S41" s="11" t="s">
        <v>17</v>
      </c>
      <c r="T41" s="121"/>
      <c r="U41" s="124"/>
      <c r="V41" s="127"/>
      <c r="W41" s="130"/>
      <c r="X41" s="133"/>
      <c r="Y41" s="136"/>
      <c r="Z41" s="6"/>
    </row>
    <row r="42" spans="2:26" x14ac:dyDescent="0.35">
      <c r="B42" s="4"/>
      <c r="C42" s="5"/>
      <c r="D42" s="12"/>
      <c r="E42" s="12"/>
      <c r="F42" s="13"/>
      <c r="G42" s="12"/>
      <c r="H42" s="14" t="str">
        <f t="shared" ref="H42:H53" si="19">IF(U42&gt;=300000,"3","")</f>
        <v/>
      </c>
      <c r="I42" s="14" t="str">
        <f t="shared" ref="I42:I47" si="20">IF(AND(U42&gt;=100000,U42&lt;=299999),"3","")</f>
        <v/>
      </c>
      <c r="J42" s="14" t="str">
        <f>IF(AND(U42&gt;=100000,U42&lt;=299999),"3","")</f>
        <v/>
      </c>
      <c r="K42" s="15"/>
      <c r="L42" s="15" t="str">
        <f>IF(U42&gt;=300000,"3","")</f>
        <v/>
      </c>
      <c r="M42" s="15" t="str">
        <f t="shared" ref="M42:M47" si="21">IF(U42&gt;=300000,"3","")</f>
        <v/>
      </c>
      <c r="N42" s="14"/>
      <c r="O42" s="14"/>
      <c r="P42" s="14"/>
      <c r="Q42" s="15"/>
      <c r="R42" s="15"/>
      <c r="S42" s="15"/>
      <c r="T42" s="16"/>
      <c r="U42" s="16"/>
      <c r="V42" s="26"/>
      <c r="W42" s="18" t="str">
        <f>IF(U42&gt;1,"En cours…", "")</f>
        <v/>
      </c>
      <c r="X42" s="16" t="str">
        <f>IF(U42&gt;1,"R.A.S","")</f>
        <v/>
      </c>
      <c r="Y42" s="27"/>
      <c r="Z42" s="6"/>
    </row>
    <row r="43" spans="2:26" x14ac:dyDescent="0.35">
      <c r="B43" s="4"/>
      <c r="C43" s="5"/>
      <c r="D43" s="12"/>
      <c r="E43" s="12"/>
      <c r="F43" s="13"/>
      <c r="G43" s="12"/>
      <c r="H43" s="14" t="str">
        <f t="shared" si="19"/>
        <v/>
      </c>
      <c r="I43" s="14" t="str">
        <f t="shared" si="20"/>
        <v/>
      </c>
      <c r="J43" s="14" t="str">
        <f t="shared" ref="J43:J47" si="22">IF(AND(U43&gt;=100000,U43&lt;=299999),"3","")</f>
        <v/>
      </c>
      <c r="K43" s="15"/>
      <c r="L43" s="15" t="str">
        <f t="shared" ref="L43:L47" si="23">IF(U43&gt;=300000,"3","")</f>
        <v/>
      </c>
      <c r="M43" s="15" t="str">
        <f t="shared" si="21"/>
        <v/>
      </c>
      <c r="N43" s="14"/>
      <c r="O43" s="14"/>
      <c r="P43" s="14"/>
      <c r="Q43" s="15"/>
      <c r="R43" s="15"/>
      <c r="S43" s="15"/>
      <c r="T43" s="16"/>
      <c r="U43" s="16"/>
      <c r="V43" s="26"/>
      <c r="W43" s="18" t="str">
        <f>IF(U43&gt;1,"En cours…", "")</f>
        <v/>
      </c>
      <c r="X43" s="16" t="str">
        <f t="shared" ref="X43:X47" si="24">IF(U43&gt;1,"R.A.S","")</f>
        <v/>
      </c>
      <c r="Y43" s="27"/>
      <c r="Z43" s="6"/>
    </row>
    <row r="44" spans="2:26" x14ac:dyDescent="0.35">
      <c r="B44" s="4"/>
      <c r="C44" s="5"/>
      <c r="D44" s="12"/>
      <c r="E44" s="12"/>
      <c r="F44" s="13"/>
      <c r="G44" s="12"/>
      <c r="H44" s="14" t="str">
        <f t="shared" si="19"/>
        <v/>
      </c>
      <c r="I44" s="14" t="str">
        <f t="shared" si="20"/>
        <v/>
      </c>
      <c r="J44" s="14" t="str">
        <f t="shared" si="22"/>
        <v/>
      </c>
      <c r="K44" s="15"/>
      <c r="L44" s="15" t="str">
        <f t="shared" si="23"/>
        <v/>
      </c>
      <c r="M44" s="15" t="str">
        <f t="shared" si="21"/>
        <v/>
      </c>
      <c r="N44" s="14"/>
      <c r="O44" s="14"/>
      <c r="P44" s="14"/>
      <c r="Q44" s="15"/>
      <c r="R44" s="15"/>
      <c r="S44" s="15"/>
      <c r="T44" s="16"/>
      <c r="U44" s="16"/>
      <c r="V44" s="26"/>
      <c r="W44" s="18" t="str">
        <f t="shared" ref="W44" si="25">IF(T44&gt;1,"En cours…", "")</f>
        <v/>
      </c>
      <c r="X44" s="16" t="str">
        <f t="shared" si="24"/>
        <v/>
      </c>
      <c r="Y44" s="27"/>
      <c r="Z44" s="6"/>
    </row>
    <row r="45" spans="2:26" x14ac:dyDescent="0.35">
      <c r="B45" s="4"/>
      <c r="C45" s="5"/>
      <c r="D45" s="12"/>
      <c r="E45" s="12"/>
      <c r="F45" s="13"/>
      <c r="G45" s="12"/>
      <c r="H45" s="14" t="str">
        <f t="shared" si="19"/>
        <v/>
      </c>
      <c r="I45" s="14" t="str">
        <f t="shared" si="20"/>
        <v/>
      </c>
      <c r="J45" s="14" t="str">
        <f t="shared" si="22"/>
        <v/>
      </c>
      <c r="K45" s="15"/>
      <c r="L45" s="15" t="str">
        <f t="shared" si="23"/>
        <v/>
      </c>
      <c r="M45" s="15" t="str">
        <f t="shared" si="21"/>
        <v/>
      </c>
      <c r="N45" s="14"/>
      <c r="O45" s="14"/>
      <c r="P45" s="14"/>
      <c r="Q45" s="15"/>
      <c r="R45" s="15"/>
      <c r="S45" s="15"/>
      <c r="T45" s="18"/>
      <c r="U45" s="16"/>
      <c r="V45" s="26"/>
      <c r="W45" s="18" t="str">
        <f>IF(U45&gt;1,"En cours…", "")</f>
        <v/>
      </c>
      <c r="X45" s="16" t="str">
        <f t="shared" si="24"/>
        <v/>
      </c>
      <c r="Y45" s="27"/>
      <c r="Z45" s="6"/>
    </row>
    <row r="46" spans="2:26" x14ac:dyDescent="0.35">
      <c r="B46" s="4"/>
      <c r="C46" s="5"/>
      <c r="D46" s="12"/>
      <c r="E46" s="12"/>
      <c r="F46" s="13"/>
      <c r="G46" s="12"/>
      <c r="H46" s="14" t="str">
        <f t="shared" si="19"/>
        <v/>
      </c>
      <c r="I46" s="14" t="str">
        <f t="shared" si="20"/>
        <v/>
      </c>
      <c r="J46" s="14" t="str">
        <f t="shared" si="22"/>
        <v/>
      </c>
      <c r="K46" s="15"/>
      <c r="L46" s="15" t="str">
        <f t="shared" si="23"/>
        <v/>
      </c>
      <c r="M46" s="15" t="str">
        <f t="shared" si="21"/>
        <v/>
      </c>
      <c r="N46" s="14"/>
      <c r="O46" s="14"/>
      <c r="P46" s="14"/>
      <c r="Q46" s="15"/>
      <c r="R46" s="15"/>
      <c r="S46" s="15"/>
      <c r="T46" s="16"/>
      <c r="U46" s="16"/>
      <c r="V46" s="26"/>
      <c r="W46" s="18" t="str">
        <f>IF(U46&gt;1,"En cours…", "")</f>
        <v/>
      </c>
      <c r="X46" s="16" t="str">
        <f t="shared" si="24"/>
        <v/>
      </c>
      <c r="Y46" s="27"/>
      <c r="Z46" s="6"/>
    </row>
    <row r="47" spans="2:26" x14ac:dyDescent="0.35">
      <c r="B47" s="4"/>
      <c r="C47" s="5"/>
      <c r="D47" s="12"/>
      <c r="E47" s="12"/>
      <c r="F47" s="13"/>
      <c r="G47" s="12"/>
      <c r="H47" s="14" t="str">
        <f t="shared" si="19"/>
        <v/>
      </c>
      <c r="I47" s="14" t="str">
        <f t="shared" si="20"/>
        <v/>
      </c>
      <c r="J47" s="14" t="str">
        <f t="shared" si="22"/>
        <v/>
      </c>
      <c r="K47" s="15"/>
      <c r="L47" s="15" t="str">
        <f t="shared" si="23"/>
        <v/>
      </c>
      <c r="M47" s="15" t="str">
        <f t="shared" si="21"/>
        <v/>
      </c>
      <c r="N47" s="14"/>
      <c r="O47" s="14"/>
      <c r="P47" s="14"/>
      <c r="Q47" s="15"/>
      <c r="R47" s="15"/>
      <c r="S47" s="15"/>
      <c r="T47" s="16"/>
      <c r="U47" s="16"/>
      <c r="V47" s="26"/>
      <c r="W47" s="18" t="str">
        <f>IF(U47&gt;1,"En cours…", "")</f>
        <v/>
      </c>
      <c r="X47" s="16" t="str">
        <f t="shared" si="24"/>
        <v/>
      </c>
      <c r="Y47" s="27"/>
      <c r="Z47" s="6"/>
    </row>
    <row r="48" spans="2:26" x14ac:dyDescent="0.35">
      <c r="B48" s="4"/>
      <c r="C48" s="5"/>
      <c r="D48" s="28"/>
      <c r="E48" s="28"/>
      <c r="F48" s="29"/>
      <c r="G48" s="41">
        <f>COUNTA(G42:G47)</f>
        <v>0</v>
      </c>
      <c r="H48" s="41">
        <f t="shared" ref="H48:U48" si="26">SUM(H42:H47)</f>
        <v>0</v>
      </c>
      <c r="I48" s="41">
        <f t="shared" si="26"/>
        <v>0</v>
      </c>
      <c r="J48" s="41">
        <f t="shared" si="26"/>
        <v>0</v>
      </c>
      <c r="K48" s="41">
        <f t="shared" si="26"/>
        <v>0</v>
      </c>
      <c r="L48" s="41">
        <f t="shared" si="26"/>
        <v>0</v>
      </c>
      <c r="M48" s="41">
        <f t="shared" si="26"/>
        <v>0</v>
      </c>
      <c r="N48" s="41">
        <f t="shared" si="26"/>
        <v>0</v>
      </c>
      <c r="O48" s="41">
        <f t="shared" si="26"/>
        <v>0</v>
      </c>
      <c r="P48" s="41">
        <f t="shared" si="26"/>
        <v>0</v>
      </c>
      <c r="Q48" s="51">
        <f t="shared" si="26"/>
        <v>0</v>
      </c>
      <c r="R48" s="41">
        <f t="shared" si="26"/>
        <v>0</v>
      </c>
      <c r="S48" s="41">
        <f t="shared" si="26"/>
        <v>0</v>
      </c>
      <c r="T48" s="45">
        <f t="shared" si="26"/>
        <v>0</v>
      </c>
      <c r="U48" s="45">
        <f t="shared" si="26"/>
        <v>0</v>
      </c>
      <c r="V48" s="28"/>
      <c r="W48" s="28"/>
      <c r="X48" s="28"/>
      <c r="Y48" s="28"/>
      <c r="Z48" s="6"/>
    </row>
    <row r="49" spans="2:26" x14ac:dyDescent="0.35">
      <c r="B49" s="4"/>
      <c r="C49" s="5"/>
      <c r="D49" s="12"/>
      <c r="E49" s="12"/>
      <c r="F49" s="13"/>
      <c r="G49" s="12"/>
      <c r="H49" s="14" t="str">
        <f t="shared" si="19"/>
        <v/>
      </c>
      <c r="I49" s="14" t="str">
        <f t="shared" ref="I49:I53" si="27">IF(AND(U49&gt;=100000,U49&lt;=299999),"3","")</f>
        <v/>
      </c>
      <c r="J49" s="14" t="str">
        <f t="shared" ref="J49:J53" si="28">IF(AND(U49&gt;=100000,U49&lt;=299999),"3","")</f>
        <v/>
      </c>
      <c r="K49" s="15"/>
      <c r="L49" s="15" t="str">
        <f t="shared" ref="L49:L53" si="29">IF(U49&gt;=300000,"3","")</f>
        <v/>
      </c>
      <c r="M49" s="15" t="str">
        <f t="shared" ref="M49:M53" si="30">IF(U49&gt;=300000,"3","")</f>
        <v/>
      </c>
      <c r="N49" s="14"/>
      <c r="O49" s="14"/>
      <c r="P49" s="14"/>
      <c r="Q49" s="15"/>
      <c r="R49" s="15"/>
      <c r="S49" s="15"/>
      <c r="T49" s="16"/>
      <c r="U49" s="16"/>
      <c r="V49" s="26"/>
      <c r="W49" s="52"/>
      <c r="X49" s="18" t="str">
        <f>IF(W49="Signé 100%",U49,IF(W49="Reporté","RIEN",IF(W49="Abandon","0",IF(ISBLANK(U49),"","")) ))</f>
        <v/>
      </c>
      <c r="Y49" s="27"/>
      <c r="Z49" s="6"/>
    </row>
    <row r="50" spans="2:26" x14ac:dyDescent="0.35">
      <c r="B50" s="4"/>
      <c r="C50" s="5"/>
      <c r="D50" s="12"/>
      <c r="E50" s="12"/>
      <c r="F50" s="13"/>
      <c r="G50" s="12"/>
      <c r="H50" s="14" t="str">
        <f t="shared" si="19"/>
        <v/>
      </c>
      <c r="I50" s="14" t="str">
        <f>IF(AND(U50&gt;=100000,U50&lt;=299999),"3","")</f>
        <v/>
      </c>
      <c r="J50" s="14" t="str">
        <f t="shared" si="28"/>
        <v/>
      </c>
      <c r="K50" s="15"/>
      <c r="L50" s="15" t="str">
        <f t="shared" si="29"/>
        <v/>
      </c>
      <c r="M50" s="15" t="str">
        <f t="shared" si="30"/>
        <v/>
      </c>
      <c r="N50" s="14"/>
      <c r="O50" s="14"/>
      <c r="P50" s="14"/>
      <c r="Q50" s="15"/>
      <c r="R50" s="15"/>
      <c r="S50" s="15"/>
      <c r="T50" s="16"/>
      <c r="U50" s="16"/>
      <c r="V50" s="26"/>
      <c r="W50" s="52"/>
      <c r="X50" s="18" t="str">
        <f>IF(W50="Signé 100%",U50,IF(W50="Reporté","RIEN",IF(W50="Abandon","0",IF(ISBLANK(U50),"","")) ))</f>
        <v/>
      </c>
      <c r="Y50" s="27"/>
      <c r="Z50" s="6"/>
    </row>
    <row r="51" spans="2:26" x14ac:dyDescent="0.35">
      <c r="B51" s="4"/>
      <c r="C51" s="5"/>
      <c r="D51" s="12"/>
      <c r="E51" s="12"/>
      <c r="F51" s="13"/>
      <c r="G51" s="12"/>
      <c r="H51" s="14" t="str">
        <f t="shared" si="19"/>
        <v/>
      </c>
      <c r="I51" s="14" t="str">
        <f t="shared" si="27"/>
        <v/>
      </c>
      <c r="J51" s="14" t="str">
        <f t="shared" si="28"/>
        <v/>
      </c>
      <c r="K51" s="15"/>
      <c r="L51" s="15" t="str">
        <f t="shared" si="29"/>
        <v/>
      </c>
      <c r="M51" s="15" t="str">
        <f t="shared" si="30"/>
        <v/>
      </c>
      <c r="N51" s="14"/>
      <c r="O51" s="14"/>
      <c r="P51" s="14"/>
      <c r="Q51" s="15"/>
      <c r="R51" s="15"/>
      <c r="S51" s="15"/>
      <c r="T51" s="16"/>
      <c r="U51" s="16"/>
      <c r="V51" s="26"/>
      <c r="W51" s="52"/>
      <c r="X51" s="18" t="str">
        <f t="shared" ref="X51:X53" si="31">IF(W51="Signé 100%",U51,IF(W51="Reporté","RIEN",IF(W51="Abandon","0",IF(ISBLANK(U51),"","")) ))</f>
        <v/>
      </c>
      <c r="Y51" s="27"/>
      <c r="Z51" s="6"/>
    </row>
    <row r="52" spans="2:26" x14ac:dyDescent="0.35">
      <c r="B52" s="4"/>
      <c r="C52" s="5"/>
      <c r="D52" s="12"/>
      <c r="E52" s="12"/>
      <c r="F52" s="13"/>
      <c r="G52" s="12"/>
      <c r="H52" s="14" t="str">
        <f t="shared" si="19"/>
        <v/>
      </c>
      <c r="I52" s="14" t="str">
        <f t="shared" si="27"/>
        <v/>
      </c>
      <c r="J52" s="14" t="str">
        <f t="shared" si="28"/>
        <v/>
      </c>
      <c r="K52" s="15"/>
      <c r="L52" s="15" t="str">
        <f t="shared" si="29"/>
        <v/>
      </c>
      <c r="M52" s="15" t="str">
        <f t="shared" si="30"/>
        <v/>
      </c>
      <c r="N52" s="14"/>
      <c r="O52" s="14"/>
      <c r="P52" s="14"/>
      <c r="Q52" s="15"/>
      <c r="R52" s="15"/>
      <c r="S52" s="15"/>
      <c r="T52" s="16"/>
      <c r="U52" s="16"/>
      <c r="V52" s="26"/>
      <c r="W52" s="52"/>
      <c r="X52" s="18" t="str">
        <f t="shared" si="31"/>
        <v/>
      </c>
      <c r="Y52" s="27"/>
      <c r="Z52" s="6"/>
    </row>
    <row r="53" spans="2:26" x14ac:dyDescent="0.35">
      <c r="B53" s="4"/>
      <c r="C53" s="5"/>
      <c r="D53" s="12"/>
      <c r="E53" s="12"/>
      <c r="F53" s="13"/>
      <c r="G53" s="12"/>
      <c r="H53" s="14" t="str">
        <f t="shared" si="19"/>
        <v/>
      </c>
      <c r="I53" s="14" t="str">
        <f t="shared" si="27"/>
        <v/>
      </c>
      <c r="J53" s="14" t="str">
        <f t="shared" si="28"/>
        <v/>
      </c>
      <c r="K53" s="15"/>
      <c r="L53" s="15" t="str">
        <f t="shared" si="29"/>
        <v/>
      </c>
      <c r="M53" s="15" t="str">
        <f t="shared" si="30"/>
        <v/>
      </c>
      <c r="N53" s="14"/>
      <c r="O53" s="14"/>
      <c r="P53" s="14"/>
      <c r="Q53" s="15"/>
      <c r="R53" s="15"/>
      <c r="S53" s="15"/>
      <c r="T53" s="16"/>
      <c r="U53" s="16"/>
      <c r="V53" s="26"/>
      <c r="W53" s="52"/>
      <c r="X53" s="18" t="str">
        <f t="shared" si="31"/>
        <v/>
      </c>
      <c r="Y53" s="27"/>
      <c r="Z53" s="6"/>
    </row>
    <row r="54" spans="2:26" x14ac:dyDescent="0.35">
      <c r="B54" s="4"/>
      <c r="C54" s="5"/>
      <c r="D54" s="28"/>
      <c r="E54" s="28"/>
      <c r="F54" s="29"/>
      <c r="G54" s="41">
        <f>COUNTA(G49:G53)</f>
        <v>0</v>
      </c>
      <c r="H54" s="68">
        <f>SUM(H49:H53)</f>
        <v>0</v>
      </c>
      <c r="I54" s="68">
        <f>SUM(I49:I53)</f>
        <v>0</v>
      </c>
      <c r="J54" s="68">
        <f>SUM(J49:J53)</f>
        <v>0</v>
      </c>
      <c r="K54" s="41">
        <f>SUM(K49:K53)</f>
        <v>0</v>
      </c>
      <c r="L54" s="41">
        <f>SUM(L49:M53)</f>
        <v>0</v>
      </c>
      <c r="M54" s="41">
        <f t="shared" ref="M54:U54" si="32">SUM(M49:M53)</f>
        <v>0</v>
      </c>
      <c r="N54" s="68">
        <f>SUM(N49:N53)</f>
        <v>0</v>
      </c>
      <c r="O54" s="68">
        <f t="shared" ref="O54:P54" si="33">SUM(O49:O53)</f>
        <v>0</v>
      </c>
      <c r="P54" s="68">
        <f t="shared" si="33"/>
        <v>0</v>
      </c>
      <c r="Q54" s="41">
        <f t="shared" si="32"/>
        <v>0</v>
      </c>
      <c r="R54" s="41">
        <f t="shared" si="32"/>
        <v>0</v>
      </c>
      <c r="S54" s="41">
        <f t="shared" si="32"/>
        <v>0</v>
      </c>
      <c r="T54" s="21">
        <f t="shared" si="32"/>
        <v>0</v>
      </c>
      <c r="U54" s="21">
        <f t="shared" si="32"/>
        <v>0</v>
      </c>
      <c r="V54" s="28"/>
      <c r="W54" s="28"/>
      <c r="X54" s="21">
        <f>SUM(X49:X53)</f>
        <v>0</v>
      </c>
      <c r="Y54" s="34">
        <f>SUM(Y49:Y53)</f>
        <v>0</v>
      </c>
      <c r="Z54" s="6"/>
    </row>
    <row r="55" spans="2:26" x14ac:dyDescent="0.35">
      <c r="B55" s="4"/>
      <c r="C55" s="5"/>
      <c r="D55" s="31"/>
      <c r="E55" s="31"/>
      <c r="F55" s="32"/>
      <c r="G55" s="55">
        <f>SUM(G48+G54)</f>
        <v>0</v>
      </c>
      <c r="H55" s="109">
        <f>SUM(H54+H48)</f>
        <v>0</v>
      </c>
      <c r="I55" s="110"/>
      <c r="J55" s="55">
        <f>SUM(J54+J48)</f>
        <v>0</v>
      </c>
      <c r="K55" s="55">
        <f>SUM(K54+K48)</f>
        <v>0</v>
      </c>
      <c r="L55" s="109">
        <f>SUM(L54+L48)</f>
        <v>0</v>
      </c>
      <c r="M55" s="110"/>
      <c r="N55" s="33">
        <f>SUM(N54+N48)</f>
        <v>0</v>
      </c>
      <c r="O55" s="33">
        <f>SUM(O54+O48)</f>
        <v>0</v>
      </c>
      <c r="P55" s="109">
        <f>SUM(P54+P48)</f>
        <v>0</v>
      </c>
      <c r="Q55" s="110"/>
      <c r="R55" s="55">
        <f>SUM(R54+R48)</f>
        <v>0</v>
      </c>
      <c r="S55" s="55">
        <f>SUM(S54+S48)</f>
        <v>0</v>
      </c>
      <c r="T55" s="24">
        <f>SUM(T54+T48+T35)</f>
        <v>0</v>
      </c>
      <c r="U55" s="24">
        <f>SUM(U54+U48+U35)</f>
        <v>0</v>
      </c>
      <c r="V55" s="31"/>
      <c r="W55" s="31"/>
      <c r="X55" s="69" t="e">
        <f>(X54/U54)</f>
        <v>#DIV/0!</v>
      </c>
      <c r="Y55" s="34">
        <f>SUM(Y54+Y48)</f>
        <v>0</v>
      </c>
      <c r="Z55" s="6"/>
    </row>
    <row r="56" spans="2:26" x14ac:dyDescent="0.35">
      <c r="B56" s="4"/>
      <c r="C56" s="5"/>
      <c r="D56" s="89" t="s">
        <v>36</v>
      </c>
      <c r="E56" s="90"/>
      <c r="F56" s="91"/>
      <c r="G56" s="56" t="s">
        <v>37</v>
      </c>
      <c r="H56" s="107">
        <f>SUM(H27+K27+N27+Q27)</f>
        <v>0</v>
      </c>
      <c r="I56" s="108"/>
      <c r="J56" s="93" t="s">
        <v>38</v>
      </c>
      <c r="K56" s="95"/>
      <c r="L56" s="107">
        <f>SUM(H35+K35+N35+Q35)</f>
        <v>0</v>
      </c>
      <c r="M56" s="108"/>
      <c r="N56" s="46"/>
      <c r="O56" s="93" t="s">
        <v>39</v>
      </c>
      <c r="P56" s="94"/>
      <c r="Q56" s="94"/>
      <c r="R56" s="94"/>
      <c r="S56" s="95"/>
      <c r="T56" s="56" t="s">
        <v>37</v>
      </c>
      <c r="U56" s="35">
        <f>SUM(H48+K48+N48+Q48)</f>
        <v>0</v>
      </c>
      <c r="V56" s="36" t="s">
        <v>38</v>
      </c>
      <c r="W56" s="35">
        <f>SUM(H54+K54+N54+Q54)</f>
        <v>0</v>
      </c>
      <c r="X56" s="64" t="e">
        <f>(X55/X35)</f>
        <v>#DIV/0!</v>
      </c>
      <c r="Y56" s="5"/>
      <c r="Z56" s="6"/>
    </row>
    <row r="57" spans="2:26" x14ac:dyDescent="0.35">
      <c r="B57" s="4"/>
      <c r="C57" s="5"/>
      <c r="D57" s="82" t="s">
        <v>40</v>
      </c>
      <c r="E57" s="83"/>
      <c r="F57" s="84"/>
      <c r="G57" s="36" t="s">
        <v>37</v>
      </c>
      <c r="H57" s="85">
        <f>SUM(I27+L27+O27+R27)</f>
        <v>0</v>
      </c>
      <c r="I57" s="86"/>
      <c r="J57" s="87" t="s">
        <v>38</v>
      </c>
      <c r="K57" s="88"/>
      <c r="L57" s="85">
        <f>SUM(I35+L35+O35+R35)</f>
        <v>0</v>
      </c>
      <c r="M57" s="86"/>
      <c r="N57" s="47"/>
      <c r="O57" s="89" t="s">
        <v>41</v>
      </c>
      <c r="P57" s="90"/>
      <c r="Q57" s="90"/>
      <c r="R57" s="90"/>
      <c r="S57" s="91"/>
      <c r="T57" s="70" t="s">
        <v>37</v>
      </c>
      <c r="U57" s="35">
        <f>SUM(J48+M48+P48+S48)</f>
        <v>0</v>
      </c>
      <c r="V57" s="36" t="s">
        <v>38</v>
      </c>
      <c r="W57" s="35">
        <f>SUM(I54+L54+O54+R54)</f>
        <v>0</v>
      </c>
      <c r="X57" s="5"/>
      <c r="Y57" s="5"/>
      <c r="Z57" s="6"/>
    </row>
    <row r="58" spans="2:26" x14ac:dyDescent="0.35">
      <c r="B58" s="4"/>
      <c r="C58" s="5"/>
      <c r="D58" s="87" t="s">
        <v>42</v>
      </c>
      <c r="E58" s="92"/>
      <c r="F58" s="88"/>
      <c r="G58" s="36" t="s">
        <v>37</v>
      </c>
      <c r="H58" s="85">
        <f>SUM(J27+M27+P27+S27)</f>
        <v>0</v>
      </c>
      <c r="I58" s="86"/>
      <c r="J58" s="87" t="s">
        <v>38</v>
      </c>
      <c r="K58" s="88"/>
      <c r="L58" s="85">
        <f>SUM(J35+M35+P35+S35)</f>
        <v>0</v>
      </c>
      <c r="M58" s="86"/>
      <c r="N58" s="47"/>
      <c r="O58" s="93" t="s">
        <v>43</v>
      </c>
      <c r="P58" s="94"/>
      <c r="Q58" s="94"/>
      <c r="R58" s="94"/>
      <c r="S58" s="95"/>
      <c r="T58" s="70" t="s">
        <v>37</v>
      </c>
      <c r="U58" s="35">
        <f>SUM(J48+M48+P48+S48)</f>
        <v>0</v>
      </c>
      <c r="V58" s="36" t="s">
        <v>38</v>
      </c>
      <c r="W58" s="35">
        <f>SUM(J54+M54+P54+S54)</f>
        <v>0</v>
      </c>
      <c r="X58" s="5"/>
      <c r="Y58" s="5"/>
      <c r="Z58" s="6"/>
    </row>
    <row r="59" spans="2:26" x14ac:dyDescent="0.35">
      <c r="B59" s="4"/>
      <c r="C59" s="5"/>
      <c r="D59" s="96" t="s">
        <v>44</v>
      </c>
      <c r="E59" s="97"/>
      <c r="F59" s="98"/>
      <c r="G59" s="37" t="s">
        <v>37</v>
      </c>
      <c r="H59" s="99">
        <f>SUM(H56:I58)</f>
        <v>0</v>
      </c>
      <c r="I59" s="100"/>
      <c r="J59" s="101" t="s">
        <v>38</v>
      </c>
      <c r="K59" s="102"/>
      <c r="L59" s="99">
        <f>SUM(L56:M58)</f>
        <v>0</v>
      </c>
      <c r="M59" s="100"/>
      <c r="N59" s="47"/>
      <c r="O59" s="96" t="s">
        <v>44</v>
      </c>
      <c r="P59" s="97"/>
      <c r="Q59" s="97"/>
      <c r="R59" s="97"/>
      <c r="S59" s="98"/>
      <c r="T59" s="37" t="s">
        <v>37</v>
      </c>
      <c r="U59" s="38">
        <f>SUM(U56:U58)</f>
        <v>0</v>
      </c>
      <c r="V59" s="39" t="s">
        <v>38</v>
      </c>
      <c r="W59" s="38">
        <f>SUM(W56:W58)</f>
        <v>0</v>
      </c>
      <c r="X59" s="5"/>
      <c r="Y59" s="5"/>
      <c r="Z59" s="6"/>
    </row>
    <row r="60" spans="2:26" x14ac:dyDescent="0.35">
      <c r="B60" s="4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1"/>
    </row>
  </sheetData>
  <mergeCells count="65">
    <mergeCell ref="C60:Z60"/>
    <mergeCell ref="D57:F57"/>
    <mergeCell ref="H57:I57"/>
    <mergeCell ref="J57:K57"/>
    <mergeCell ref="L57:M57"/>
    <mergeCell ref="O57:S57"/>
    <mergeCell ref="D58:F58"/>
    <mergeCell ref="H58:I58"/>
    <mergeCell ref="J58:K58"/>
    <mergeCell ref="L58:M58"/>
    <mergeCell ref="O58:S58"/>
    <mergeCell ref="D59:F59"/>
    <mergeCell ref="H59:I59"/>
    <mergeCell ref="J59:K59"/>
    <mergeCell ref="L59:M59"/>
    <mergeCell ref="O59:S59"/>
    <mergeCell ref="N40:N41"/>
    <mergeCell ref="O40:P40"/>
    <mergeCell ref="D56:F56"/>
    <mergeCell ref="H56:I56"/>
    <mergeCell ref="J56:K56"/>
    <mergeCell ref="L56:M56"/>
    <mergeCell ref="O56:S56"/>
    <mergeCell ref="Q40:Q41"/>
    <mergeCell ref="R40:S40"/>
    <mergeCell ref="H55:I55"/>
    <mergeCell ref="L55:M55"/>
    <mergeCell ref="P55:Q55"/>
    <mergeCell ref="D37:Y37"/>
    <mergeCell ref="D38:G40"/>
    <mergeCell ref="H38:S38"/>
    <mergeCell ref="T38:T41"/>
    <mergeCell ref="U38:U41"/>
    <mergeCell ref="V38:V41"/>
    <mergeCell ref="W38:W41"/>
    <mergeCell ref="X38:X41"/>
    <mergeCell ref="Y38:Y41"/>
    <mergeCell ref="H39:J39"/>
    <mergeCell ref="K39:M39"/>
    <mergeCell ref="N39:P39"/>
    <mergeCell ref="H40:H41"/>
    <mergeCell ref="I40:J40"/>
    <mergeCell ref="K40:K41"/>
    <mergeCell ref="L40:M40"/>
    <mergeCell ref="N7:N8"/>
    <mergeCell ref="O7:P7"/>
    <mergeCell ref="Q7:Q8"/>
    <mergeCell ref="R7:S7"/>
    <mergeCell ref="C8:C26"/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H7:H8"/>
    <mergeCell ref="I7:J7"/>
    <mergeCell ref="K7:K8"/>
    <mergeCell ref="L7:M7"/>
  </mergeCells>
  <conditionalFormatting sqref="G35:H36 J35:J36">
    <cfRule type="containsText" priority="539" operator="containsText" text="x">
      <formula>NOT(ISERROR(SEARCH("x",G35)))</formula>
    </cfRule>
  </conditionalFormatting>
  <conditionalFormatting sqref="G55:H55 J55 G54">
    <cfRule type="containsText" priority="538" operator="containsText" text="x">
      <formula>NOT(ISERROR(SEARCH("x",G54)))</formula>
    </cfRule>
  </conditionalFormatting>
  <conditionalFormatting sqref="X55:X56">
    <cfRule type="cellIs" dxfId="2276" priority="532" operator="greaterThan">
      <formula>25000</formula>
    </cfRule>
    <cfRule type="cellIs" dxfId="2275" priority="533" operator="equal">
      <formula>10000</formula>
    </cfRule>
    <cfRule type="cellIs" dxfId="2274" priority="534" operator="lessThan">
      <formula>10000</formula>
    </cfRule>
    <cfRule type="cellIs" dxfId="2273" priority="535" operator="greaterThan">
      <formula>10000</formula>
    </cfRule>
    <cfRule type="cellIs" dxfId="2272" priority="536" operator="lessThan">
      <formula>25000</formula>
    </cfRule>
    <cfRule type="cellIs" dxfId="2271" priority="537" operator="greaterThan">
      <formula>25000</formula>
    </cfRule>
  </conditionalFormatting>
  <conditionalFormatting sqref="G48:H48 J48">
    <cfRule type="containsText" priority="530" operator="containsText" text="x">
      <formula>NOT(ISERROR(SEARCH("x",G48)))</formula>
    </cfRule>
  </conditionalFormatting>
  <conditionalFormatting sqref="X48:Y48">
    <cfRule type="cellIs" dxfId="2270" priority="528" operator="equal">
      <formula>10000</formula>
    </cfRule>
    <cfRule type="cellIs" dxfId="2269" priority="529" operator="greaterThan">
      <formula>10000</formula>
    </cfRule>
  </conditionalFormatting>
  <conditionalFormatting sqref="X35">
    <cfRule type="cellIs" dxfId="2268" priority="522" operator="equal">
      <formula>10000</formula>
    </cfRule>
    <cfRule type="cellIs" dxfId="2267" priority="523" operator="lessThan">
      <formula>10000</formula>
    </cfRule>
    <cfRule type="cellIs" dxfId="2266" priority="524" operator="greaterThan">
      <formula>10000</formula>
    </cfRule>
    <cfRule type="cellIs" dxfId="2265" priority="525" operator="lessThan">
      <formula>25000</formula>
    </cfRule>
    <cfRule type="cellIs" dxfId="2264" priority="526" operator="greaterThan">
      <formula>25000</formula>
    </cfRule>
    <cfRule type="cellIs" dxfId="2263" priority="527" operator="greaterThan">
      <formula>25000</formula>
    </cfRule>
  </conditionalFormatting>
  <conditionalFormatting sqref="Y42:Y47">
    <cfRule type="containsText" dxfId="2262" priority="520" operator="containsText" text="non">
      <formula>NOT(ISERROR(SEARCH("non",Y42)))</formula>
    </cfRule>
    <cfRule type="containsText" dxfId="2261" priority="521" operator="containsText" text="oui">
      <formula>NOT(ISERROR(SEARCH("oui",Y42)))</formula>
    </cfRule>
  </conditionalFormatting>
  <conditionalFormatting sqref="Y49:Y53">
    <cfRule type="containsText" dxfId="2260" priority="518" operator="containsText" text="non">
      <formula>NOT(ISERROR(SEARCH("non",Y49)))</formula>
    </cfRule>
    <cfRule type="containsText" dxfId="2259" priority="519" operator="containsText" text="oui">
      <formula>NOT(ISERROR(SEARCH("oui",Y49)))</formula>
    </cfRule>
  </conditionalFormatting>
  <conditionalFormatting sqref="N54:P54">
    <cfRule type="cellIs" dxfId="2258" priority="517" operator="equal">
      <formula>1</formula>
    </cfRule>
  </conditionalFormatting>
  <conditionalFormatting sqref="N54:P54">
    <cfRule type="cellIs" dxfId="2257" priority="516" operator="equal">
      <formula>1</formula>
    </cfRule>
  </conditionalFormatting>
  <conditionalFormatting sqref="H54:J54">
    <cfRule type="cellIs" dxfId="2256" priority="515" operator="equal">
      <formula>1</formula>
    </cfRule>
  </conditionalFormatting>
  <conditionalFormatting sqref="H54:J54">
    <cfRule type="cellIs" dxfId="2255" priority="514" operator="equal">
      <formula>1</formula>
    </cfRule>
  </conditionalFormatting>
  <conditionalFormatting sqref="X42:X48 Y48">
    <cfRule type="containsBlanks" dxfId="2254" priority="512">
      <formula>LEN(TRIM(X42))=0</formula>
    </cfRule>
    <cfRule type="containsText" dxfId="2253" priority="513" operator="containsText" text="En cours">
      <formula>NOT(ISERROR(SEARCH("En cours",X42)))</formula>
    </cfRule>
  </conditionalFormatting>
  <conditionalFormatting sqref="X54">
    <cfRule type="containsBlanks" dxfId="2252" priority="510">
      <formula>LEN(TRIM(X54))=0</formula>
    </cfRule>
    <cfRule type="containsText" dxfId="2251" priority="511" operator="containsText" text="En cours">
      <formula>NOT(ISERROR(SEARCH("En cours",X54)))</formula>
    </cfRule>
  </conditionalFormatting>
  <conditionalFormatting sqref="W29:W34">
    <cfRule type="containsText" dxfId="2250" priority="481" operator="containsText" text="Reporté">
      <formula>NOT(ISERROR(SEARCH("Reporté",W29)))</formula>
    </cfRule>
    <cfRule type="containsText" dxfId="2249" priority="482" operator="containsText" text="Abandon">
      <formula>NOT(ISERROR(SEARCH("Abandon",W29)))</formula>
    </cfRule>
    <cfRule type="containsBlanks" dxfId="2248" priority="508">
      <formula>LEN(TRIM(W29))=0</formula>
    </cfRule>
    <cfRule type="containsText" dxfId="2247" priority="509" operator="containsText" text="En cours">
      <formula>NOT(ISERROR(SEARCH("En cours",W29)))</formula>
    </cfRule>
  </conditionalFormatting>
  <conditionalFormatting sqref="X29:X34">
    <cfRule type="cellIs" dxfId="2246" priority="505" operator="between">
      <formula>1</formula>
      <formula>10000000000</formula>
    </cfRule>
    <cfRule type="containsBlanks" dxfId="2245" priority="506">
      <formula>LEN(TRIM(X29))=0</formula>
    </cfRule>
    <cfRule type="cellIs" dxfId="2244" priority="507" operator="between">
      <formula>0</formula>
      <formula>0</formula>
    </cfRule>
  </conditionalFormatting>
  <conditionalFormatting sqref="K42:M47">
    <cfRule type="cellIs" dxfId="2243" priority="402" operator="equal">
      <formula>1</formula>
    </cfRule>
  </conditionalFormatting>
  <conditionalFormatting sqref="K29:M34">
    <cfRule type="cellIs" dxfId="2242" priority="421" operator="equal">
      <formula>1</formula>
    </cfRule>
  </conditionalFormatting>
  <conditionalFormatting sqref="K42:M47">
    <cfRule type="cellIs" dxfId="2241" priority="401" operator="equal">
      <formula>1</formula>
    </cfRule>
  </conditionalFormatting>
  <conditionalFormatting sqref="W42:W47">
    <cfRule type="containsBlanks" dxfId="2240" priority="479">
      <formula>LEN(TRIM(W42))=0</formula>
    </cfRule>
    <cfRule type="containsText" dxfId="2239" priority="480" operator="containsText" text="En cours">
      <formula>NOT(ISERROR(SEARCH("En cours",W42)))</formula>
    </cfRule>
  </conditionalFormatting>
  <conditionalFormatting sqref="W49:W53">
    <cfRule type="containsText" dxfId="2238" priority="475" operator="containsText" text="Reporté">
      <formula>NOT(ISERROR(SEARCH("Reporté",W49)))</formula>
    </cfRule>
    <cfRule type="containsText" dxfId="2237" priority="476" operator="containsText" text="Abandon">
      <formula>NOT(ISERROR(SEARCH("Abandon",W49)))</formula>
    </cfRule>
    <cfRule type="containsBlanks" dxfId="2236" priority="477">
      <formula>LEN(TRIM(W49))=0</formula>
    </cfRule>
    <cfRule type="containsText" dxfId="2235" priority="478" operator="containsText" text="En cours">
      <formula>NOT(ISERROR(SEARCH("En cours",W49)))</formula>
    </cfRule>
  </conditionalFormatting>
  <conditionalFormatting sqref="X49:X53">
    <cfRule type="cellIs" dxfId="2234" priority="472" operator="between">
      <formula>1</formula>
      <formula>10000000000</formula>
    </cfRule>
    <cfRule type="containsBlanks" dxfId="2233" priority="473">
      <formula>LEN(TRIM(X49))=0</formula>
    </cfRule>
    <cfRule type="cellIs" dxfId="2232" priority="474" operator="between">
      <formula>0</formula>
      <formula>0</formula>
    </cfRule>
  </conditionalFormatting>
  <conditionalFormatting sqref="Q29:S34">
    <cfRule type="cellIs" dxfId="2231" priority="465" operator="equal">
      <formula>1</formula>
    </cfRule>
  </conditionalFormatting>
  <conditionalFormatting sqref="I49:J53">
    <cfRule type="cellIs" dxfId="2230" priority="377" operator="equal">
      <formula>1</formula>
    </cfRule>
  </conditionalFormatting>
  <conditionalFormatting sqref="I49:J53">
    <cfRule type="cellIs" dxfId="2229" priority="376" operator="equal">
      <formula>1</formula>
    </cfRule>
  </conditionalFormatting>
  <conditionalFormatting sqref="H49:J53">
    <cfRule type="cellIs" dxfId="2228" priority="375" operator="equal">
      <formula>1</formula>
    </cfRule>
  </conditionalFormatting>
  <conditionalFormatting sqref="I29:M34">
    <cfRule type="cellIs" dxfId="2227" priority="470" operator="equal">
      <formula>1</formula>
    </cfRule>
  </conditionalFormatting>
  <conditionalFormatting sqref="Q29:Q34">
    <cfRule type="cellIs" dxfId="2226" priority="469" operator="equal">
      <formula>1</formula>
    </cfRule>
  </conditionalFormatting>
  <conditionalFormatting sqref="N29:P34">
    <cfRule type="cellIs" dxfId="2225" priority="468" operator="equal">
      <formula>1</formula>
    </cfRule>
  </conditionalFormatting>
  <conditionalFormatting sqref="I29:Q34">
    <cfRule type="cellIs" dxfId="2224" priority="467" operator="equal">
      <formula>1</formula>
    </cfRule>
  </conditionalFormatting>
  <conditionalFormatting sqref="L29:M34 H29:J34">
    <cfRule type="cellIs" dxfId="2223" priority="466" operator="equal">
      <formula>1</formula>
    </cfRule>
  </conditionalFormatting>
  <conditionalFormatting sqref="L29:M34 Q29:S34 H29:J34">
    <cfRule type="cellIs" dxfId="2222" priority="464" operator="equal">
      <formula>1</formula>
    </cfRule>
  </conditionalFormatting>
  <conditionalFormatting sqref="H49:J53">
    <cfRule type="cellIs" dxfId="2221" priority="374" operator="equal">
      <formula>1</formula>
    </cfRule>
  </conditionalFormatting>
  <conditionalFormatting sqref="H29:S34">
    <cfRule type="containsText" dxfId="2220" priority="455" operator="containsText" text="3">
      <formula>NOT(ISERROR(SEARCH("3",H29)))</formula>
    </cfRule>
  </conditionalFormatting>
  <conditionalFormatting sqref="Q42:S47">
    <cfRule type="cellIs" dxfId="2219" priority="449" operator="equal">
      <formula>1</formula>
    </cfRule>
  </conditionalFormatting>
  <conditionalFormatting sqref="N42:P42">
    <cfRule type="cellIs" dxfId="2218" priority="443" operator="equal">
      <formula>1</formula>
    </cfRule>
  </conditionalFormatting>
  <conditionalFormatting sqref="N42:P42">
    <cfRule type="cellIs" dxfId="2217" priority="442" operator="equal">
      <formula>1</formula>
    </cfRule>
  </conditionalFormatting>
  <conditionalFormatting sqref="Q42">
    <cfRule type="cellIs" dxfId="2216" priority="441" operator="equal">
      <formula>1</formula>
    </cfRule>
  </conditionalFormatting>
  <conditionalFormatting sqref="I43:M47">
    <cfRule type="cellIs" dxfId="2215" priority="454" operator="equal">
      <formula>1</formula>
    </cfRule>
  </conditionalFormatting>
  <conditionalFormatting sqref="Q43:Q47">
    <cfRule type="cellIs" dxfId="2214" priority="453" operator="equal">
      <formula>1</formula>
    </cfRule>
  </conditionalFormatting>
  <conditionalFormatting sqref="N43:P47">
    <cfRule type="cellIs" dxfId="2213" priority="452" operator="equal">
      <formula>1</formula>
    </cfRule>
  </conditionalFormatting>
  <conditionalFormatting sqref="I43:Q47">
    <cfRule type="cellIs" dxfId="2212" priority="451" operator="equal">
      <formula>1</formula>
    </cfRule>
  </conditionalFormatting>
  <conditionalFormatting sqref="H42:J47 L42:M47">
    <cfRule type="cellIs" dxfId="2211" priority="450" operator="equal">
      <formula>1</formula>
    </cfRule>
  </conditionalFormatting>
  <conditionalFormatting sqref="H42:J47 L42:M47 Q42:S47">
    <cfRule type="cellIs" dxfId="2210" priority="448" operator="equal">
      <formula>1</formula>
    </cfRule>
  </conditionalFormatting>
  <conditionalFormatting sqref="K42:M42">
    <cfRule type="cellIs" dxfId="2209" priority="447" operator="equal">
      <formula>1</formula>
    </cfRule>
  </conditionalFormatting>
  <conditionalFormatting sqref="K42:M42">
    <cfRule type="cellIs" dxfId="2208" priority="446" operator="equal">
      <formula>1</formula>
    </cfRule>
  </conditionalFormatting>
  <conditionalFormatting sqref="I42:J42">
    <cfRule type="cellIs" dxfId="2207" priority="445" operator="equal">
      <formula>1</formula>
    </cfRule>
  </conditionalFormatting>
  <conditionalFormatting sqref="I42:J42">
    <cfRule type="cellIs" dxfId="2206" priority="444" operator="equal">
      <formula>1</formula>
    </cfRule>
  </conditionalFormatting>
  <conditionalFormatting sqref="Q42">
    <cfRule type="cellIs" dxfId="2205" priority="440" operator="equal">
      <formula>1</formula>
    </cfRule>
  </conditionalFormatting>
  <conditionalFormatting sqref="H42:S47">
    <cfRule type="containsText" dxfId="2204" priority="439" operator="containsText" text="3">
      <formula>NOT(ISERROR(SEARCH("3",H42)))</formula>
    </cfRule>
  </conditionalFormatting>
  <conditionalFormatting sqref="Q49:S53">
    <cfRule type="cellIs" dxfId="2203" priority="433" operator="equal">
      <formula>1</formula>
    </cfRule>
  </conditionalFormatting>
  <conditionalFormatting sqref="I49:M53">
    <cfRule type="cellIs" dxfId="2202" priority="438" operator="equal">
      <formula>1</formula>
    </cfRule>
  </conditionalFormatting>
  <conditionalFormatting sqref="Q49:Q53">
    <cfRule type="cellIs" dxfId="2201" priority="437" operator="equal">
      <formula>1</formula>
    </cfRule>
  </conditionalFormatting>
  <conditionalFormatting sqref="N49:P53">
    <cfRule type="cellIs" dxfId="2200" priority="436" operator="equal">
      <formula>1</formula>
    </cfRule>
  </conditionalFormatting>
  <conditionalFormatting sqref="I49:Q53">
    <cfRule type="cellIs" dxfId="2199" priority="435" operator="equal">
      <formula>1</formula>
    </cfRule>
  </conditionalFormatting>
  <conditionalFormatting sqref="H49:J53 L49:M53">
    <cfRule type="cellIs" dxfId="2198" priority="434" operator="equal">
      <formula>1</formula>
    </cfRule>
  </conditionalFormatting>
  <conditionalFormatting sqref="H49:J53 L49:M53 Q49:S53">
    <cfRule type="cellIs" dxfId="2197" priority="432" operator="equal">
      <formula>1</formula>
    </cfRule>
  </conditionalFormatting>
  <conditionalFormatting sqref="H49:S53">
    <cfRule type="containsText" dxfId="2196" priority="431" operator="containsText" text="3">
      <formula>NOT(ISERROR(SEARCH("3",H49)))</formula>
    </cfRule>
  </conditionalFormatting>
  <conditionalFormatting sqref="Y55 D29:Y54 Y9:Y28">
    <cfRule type="containsText" dxfId="2195" priority="429" operator="containsText" text="2 match">
      <formula>NOT(ISERROR(SEARCH("2 match",D9)))</formula>
    </cfRule>
    <cfRule type="containsText" dxfId="2194" priority="430" operator="containsText" text="1 facultative">
      <formula>NOT(ISERROR(SEARCH("1 facultative",D9)))</formula>
    </cfRule>
  </conditionalFormatting>
  <conditionalFormatting sqref="Q29:S34">
    <cfRule type="cellIs" dxfId="2193" priority="426" operator="equal">
      <formula>1</formula>
    </cfRule>
  </conditionalFormatting>
  <conditionalFormatting sqref="Q49:Q53">
    <cfRule type="cellIs" dxfId="2192" priority="342" operator="equal">
      <formula>1</formula>
    </cfRule>
  </conditionalFormatting>
  <conditionalFormatting sqref="Q29:Q34">
    <cfRule type="cellIs" dxfId="2191" priority="428" operator="equal">
      <formula>1</formula>
    </cfRule>
  </conditionalFormatting>
  <conditionalFormatting sqref="Q29:Q34">
    <cfRule type="cellIs" dxfId="2190" priority="427" operator="equal">
      <formula>1</formula>
    </cfRule>
  </conditionalFormatting>
  <conditionalFormatting sqref="Q29:S34">
    <cfRule type="cellIs" dxfId="2189" priority="425" operator="equal">
      <formula>1</formula>
    </cfRule>
  </conditionalFormatting>
  <conditionalFormatting sqref="Q49:Q53">
    <cfRule type="cellIs" dxfId="2188" priority="341" operator="equal">
      <formula>1</formula>
    </cfRule>
  </conditionalFormatting>
  <conditionalFormatting sqref="Q29:S34">
    <cfRule type="containsText" dxfId="2187" priority="422" operator="containsText" text="3">
      <formula>NOT(ISERROR(SEARCH("3",Q29)))</formula>
    </cfRule>
  </conditionalFormatting>
  <conditionalFormatting sqref="K29:M34">
    <cfRule type="cellIs" dxfId="2186" priority="420" operator="equal">
      <formula>1</formula>
    </cfRule>
  </conditionalFormatting>
  <conditionalFormatting sqref="K29:M34">
    <cfRule type="cellIs" dxfId="2185" priority="419" operator="equal">
      <formula>1</formula>
    </cfRule>
  </conditionalFormatting>
  <conditionalFormatting sqref="K29:M34">
    <cfRule type="cellIs" dxfId="2184" priority="418" operator="equal">
      <formula>1</formula>
    </cfRule>
  </conditionalFormatting>
  <conditionalFormatting sqref="Q49:S53">
    <cfRule type="cellIs" dxfId="2183" priority="335" operator="equal">
      <formula>1</formula>
    </cfRule>
  </conditionalFormatting>
  <conditionalFormatting sqref="Q49:S53">
    <cfRule type="cellIs" dxfId="2182" priority="334" operator="equal">
      <formula>1</formula>
    </cfRule>
  </conditionalFormatting>
  <conditionalFormatting sqref="K29:M34">
    <cfRule type="containsText" dxfId="2181" priority="415" operator="containsText" text="3">
      <formula>NOT(ISERROR(SEARCH("3",K29)))</formula>
    </cfRule>
  </conditionalFormatting>
  <conditionalFormatting sqref="I29:J34">
    <cfRule type="cellIs" dxfId="2180" priority="414" operator="equal">
      <formula>1</formula>
    </cfRule>
  </conditionalFormatting>
  <conditionalFormatting sqref="I29:J34">
    <cfRule type="cellIs" dxfId="2179" priority="413" operator="equal">
      <formula>1</formula>
    </cfRule>
  </conditionalFormatting>
  <conditionalFormatting sqref="H29:J34">
    <cfRule type="cellIs" dxfId="2178" priority="412" operator="equal">
      <formula>1</formula>
    </cfRule>
  </conditionalFormatting>
  <conditionalFormatting sqref="H29:J34">
    <cfRule type="cellIs" dxfId="2177" priority="411" operator="equal">
      <formula>1</formula>
    </cfRule>
  </conditionalFormatting>
  <conditionalFormatting sqref="H29:J34">
    <cfRule type="containsText" dxfId="2176" priority="408" operator="containsText" text="3">
      <formula>NOT(ISERROR(SEARCH("3",H29)))</formula>
    </cfRule>
  </conditionalFormatting>
  <conditionalFormatting sqref="K42:M47">
    <cfRule type="cellIs" dxfId="2175" priority="407" operator="equal">
      <formula>1</formula>
    </cfRule>
  </conditionalFormatting>
  <conditionalFormatting sqref="K42:M47">
    <cfRule type="cellIs" dxfId="2174" priority="406" operator="equal">
      <formula>1</formula>
    </cfRule>
  </conditionalFormatting>
  <conditionalFormatting sqref="L42:M47">
    <cfRule type="cellIs" dxfId="2173" priority="405" operator="equal">
      <formula>1</formula>
    </cfRule>
  </conditionalFormatting>
  <conditionalFormatting sqref="L42:M47">
    <cfRule type="cellIs" dxfId="2172" priority="404" operator="equal">
      <formula>1</formula>
    </cfRule>
  </conditionalFormatting>
  <conditionalFormatting sqref="K42:M47">
    <cfRule type="containsText" dxfId="2171" priority="403" operator="containsText" text="3">
      <formula>NOT(ISERROR(SEARCH("3",K42)))</formula>
    </cfRule>
  </conditionalFormatting>
  <conditionalFormatting sqref="K42:M47">
    <cfRule type="cellIs" dxfId="2170" priority="400" operator="equal">
      <formula>1</formula>
    </cfRule>
  </conditionalFormatting>
  <conditionalFormatting sqref="K42:M47">
    <cfRule type="cellIs" dxfId="2169" priority="399" operator="equal">
      <formula>1</formula>
    </cfRule>
  </conditionalFormatting>
  <conditionalFormatting sqref="K42:M47">
    <cfRule type="containsText" dxfId="2168" priority="398" operator="containsText" text="3">
      <formula>NOT(ISERROR(SEARCH("3",K42)))</formula>
    </cfRule>
  </conditionalFormatting>
  <conditionalFormatting sqref="Q42:S47">
    <cfRule type="cellIs" dxfId="2167" priority="395" operator="equal">
      <formula>1</formula>
    </cfRule>
  </conditionalFormatting>
  <conditionalFormatting sqref="Q42:Q47">
    <cfRule type="cellIs" dxfId="2166" priority="397" operator="equal">
      <formula>1</formula>
    </cfRule>
  </conditionalFormatting>
  <conditionalFormatting sqref="Q42:Q47">
    <cfRule type="cellIs" dxfId="2165" priority="396" operator="equal">
      <formula>1</formula>
    </cfRule>
  </conditionalFormatting>
  <conditionalFormatting sqref="Q42:S47">
    <cfRule type="cellIs" dxfId="2164" priority="394" operator="equal">
      <formula>1</formula>
    </cfRule>
  </conditionalFormatting>
  <conditionalFormatting sqref="Q42:S47">
    <cfRule type="containsText" dxfId="2163" priority="393" operator="containsText" text="3">
      <formula>NOT(ISERROR(SEARCH("3",Q42)))</formula>
    </cfRule>
  </conditionalFormatting>
  <conditionalFormatting sqref="Q42:S47">
    <cfRule type="cellIs" dxfId="2162" priority="390" operator="equal">
      <formula>1</formula>
    </cfRule>
  </conditionalFormatting>
  <conditionalFormatting sqref="Q42:Q47">
    <cfRule type="cellIs" dxfId="2161" priority="392" operator="equal">
      <formula>1</formula>
    </cfRule>
  </conditionalFormatting>
  <conditionalFormatting sqref="Q42:Q47">
    <cfRule type="cellIs" dxfId="2160" priority="391" operator="equal">
      <formula>1</formula>
    </cfRule>
  </conditionalFormatting>
  <conditionalFormatting sqref="Q42:S47">
    <cfRule type="cellIs" dxfId="2159" priority="389" operator="equal">
      <formula>1</formula>
    </cfRule>
  </conditionalFormatting>
  <conditionalFormatting sqref="Q42:S47">
    <cfRule type="containsText" dxfId="2158" priority="388" operator="containsText" text="3">
      <formula>NOT(ISERROR(SEARCH("3",Q42)))</formula>
    </cfRule>
  </conditionalFormatting>
  <conditionalFormatting sqref="I42:J47">
    <cfRule type="cellIs" dxfId="2157" priority="387" operator="equal">
      <formula>1</formula>
    </cfRule>
  </conditionalFormatting>
  <conditionalFormatting sqref="I42:J47">
    <cfRule type="cellIs" dxfId="2156" priority="386" operator="equal">
      <formula>1</formula>
    </cfRule>
  </conditionalFormatting>
  <conditionalFormatting sqref="H42:J47">
    <cfRule type="cellIs" dxfId="2155" priority="385" operator="equal">
      <formula>1</formula>
    </cfRule>
  </conditionalFormatting>
  <conditionalFormatting sqref="H42:J47">
    <cfRule type="cellIs" dxfId="2154" priority="384" operator="equal">
      <formula>1</formula>
    </cfRule>
  </conditionalFormatting>
  <conditionalFormatting sqref="H42:J47">
    <cfRule type="containsText" dxfId="2153" priority="383" operator="containsText" text="3">
      <formula>NOT(ISERROR(SEARCH("3",H42)))</formula>
    </cfRule>
  </conditionalFormatting>
  <conditionalFormatting sqref="I42:J47">
    <cfRule type="cellIs" dxfId="2152" priority="382" operator="equal">
      <formula>1</formula>
    </cfRule>
  </conditionalFormatting>
  <conditionalFormatting sqref="I42:J47">
    <cfRule type="cellIs" dxfId="2151" priority="381" operator="equal">
      <formula>1</formula>
    </cfRule>
  </conditionalFormatting>
  <conditionalFormatting sqref="H42:J47">
    <cfRule type="cellIs" dxfId="2150" priority="380" operator="equal">
      <formula>1</formula>
    </cfRule>
  </conditionalFormatting>
  <conditionalFormatting sqref="H42:J47">
    <cfRule type="cellIs" dxfId="2149" priority="379" operator="equal">
      <formula>1</formula>
    </cfRule>
  </conditionalFormatting>
  <conditionalFormatting sqref="H42:J47">
    <cfRule type="containsText" dxfId="2148" priority="378" operator="containsText" text="3">
      <formula>NOT(ISERROR(SEARCH("3",H42)))</formula>
    </cfRule>
  </conditionalFormatting>
  <conditionalFormatting sqref="H49:J53">
    <cfRule type="containsText" dxfId="2147" priority="373" operator="containsText" text="3">
      <formula>NOT(ISERROR(SEARCH("3",H49)))</formula>
    </cfRule>
  </conditionalFormatting>
  <conditionalFormatting sqref="I49:J53">
    <cfRule type="cellIs" dxfId="2146" priority="372" operator="equal">
      <formula>1</formula>
    </cfRule>
  </conditionalFormatting>
  <conditionalFormatting sqref="I49:J53">
    <cfRule type="cellIs" dxfId="2145" priority="371" operator="equal">
      <formula>1</formula>
    </cfRule>
  </conditionalFormatting>
  <conditionalFormatting sqref="H49:J53">
    <cfRule type="cellIs" dxfId="2144" priority="370" operator="equal">
      <formula>1</formula>
    </cfRule>
  </conditionalFormatting>
  <conditionalFormatting sqref="H49:J53">
    <cfRule type="cellIs" dxfId="2143" priority="369" operator="equal">
      <formula>1</formula>
    </cfRule>
  </conditionalFormatting>
  <conditionalFormatting sqref="H49:J53">
    <cfRule type="containsText" dxfId="2142" priority="368" operator="containsText" text="3">
      <formula>NOT(ISERROR(SEARCH("3",H49)))</formula>
    </cfRule>
  </conditionalFormatting>
  <conditionalFormatting sqref="I49:J53">
    <cfRule type="cellIs" dxfId="2141" priority="367" operator="equal">
      <formula>1</formula>
    </cfRule>
  </conditionalFormatting>
  <conditionalFormatting sqref="I49:J53">
    <cfRule type="cellIs" dxfId="2140" priority="366" operator="equal">
      <formula>1</formula>
    </cfRule>
  </conditionalFormatting>
  <conditionalFormatting sqref="H49:J53">
    <cfRule type="cellIs" dxfId="2139" priority="365" operator="equal">
      <formula>1</formula>
    </cfRule>
  </conditionalFormatting>
  <conditionalFormatting sqref="H49:J53">
    <cfRule type="cellIs" dxfId="2138" priority="364" operator="equal">
      <formula>1</formula>
    </cfRule>
  </conditionalFormatting>
  <conditionalFormatting sqref="H49:J53">
    <cfRule type="containsText" dxfId="2137" priority="363" operator="containsText" text="3">
      <formula>NOT(ISERROR(SEARCH("3",H49)))</formula>
    </cfRule>
  </conditionalFormatting>
  <conditionalFormatting sqref="K49:M53">
    <cfRule type="cellIs" dxfId="2136" priority="362" operator="equal">
      <formula>1</formula>
    </cfRule>
  </conditionalFormatting>
  <conditionalFormatting sqref="K49:M53">
    <cfRule type="cellIs" dxfId="2135" priority="361" operator="equal">
      <formula>1</formula>
    </cfRule>
  </conditionalFormatting>
  <conditionalFormatting sqref="L49:M53">
    <cfRule type="cellIs" dxfId="2134" priority="360" operator="equal">
      <formula>1</formula>
    </cfRule>
  </conditionalFormatting>
  <conditionalFormatting sqref="L49:M53">
    <cfRule type="cellIs" dxfId="2133" priority="359" operator="equal">
      <formula>1</formula>
    </cfRule>
  </conditionalFormatting>
  <conditionalFormatting sqref="K49:M53">
    <cfRule type="containsText" dxfId="2132" priority="358" operator="containsText" text="3">
      <formula>NOT(ISERROR(SEARCH("3",K49)))</formula>
    </cfRule>
  </conditionalFormatting>
  <conditionalFormatting sqref="K49:M53">
    <cfRule type="cellIs" dxfId="2131" priority="357" operator="equal">
      <formula>1</formula>
    </cfRule>
  </conditionalFormatting>
  <conditionalFormatting sqref="K49:M53">
    <cfRule type="cellIs" dxfId="2130" priority="356" operator="equal">
      <formula>1</formula>
    </cfRule>
  </conditionalFormatting>
  <conditionalFormatting sqref="L49:M53">
    <cfRule type="cellIs" dxfId="2129" priority="355" operator="equal">
      <formula>1</formula>
    </cfRule>
  </conditionalFormatting>
  <conditionalFormatting sqref="L49:M53">
    <cfRule type="cellIs" dxfId="2128" priority="354" operator="equal">
      <formula>1</formula>
    </cfRule>
  </conditionalFormatting>
  <conditionalFormatting sqref="K49:M53">
    <cfRule type="containsText" dxfId="2127" priority="353" operator="containsText" text="3">
      <formula>NOT(ISERROR(SEARCH("3",K49)))</formula>
    </cfRule>
  </conditionalFormatting>
  <conditionalFormatting sqref="K49:M53">
    <cfRule type="cellIs" dxfId="2126" priority="352" operator="equal">
      <formula>1</formula>
    </cfRule>
  </conditionalFormatting>
  <conditionalFormatting sqref="K49:M53">
    <cfRule type="cellIs" dxfId="2125" priority="351" operator="equal">
      <formula>1</formula>
    </cfRule>
  </conditionalFormatting>
  <conditionalFormatting sqref="K49:M53">
    <cfRule type="cellIs" dxfId="2124" priority="350" operator="equal">
      <formula>1</formula>
    </cfRule>
  </conditionalFormatting>
  <conditionalFormatting sqref="K49:M53">
    <cfRule type="cellIs" dxfId="2123" priority="349" operator="equal">
      <formula>1</formula>
    </cfRule>
  </conditionalFormatting>
  <conditionalFormatting sqref="K49:M53">
    <cfRule type="containsText" dxfId="2122" priority="348" operator="containsText" text="3">
      <formula>NOT(ISERROR(SEARCH("3",K49)))</formula>
    </cfRule>
  </conditionalFormatting>
  <conditionalFormatting sqref="Q49:S53">
    <cfRule type="cellIs" dxfId="2121" priority="345" operator="equal">
      <formula>1</formula>
    </cfRule>
  </conditionalFormatting>
  <conditionalFormatting sqref="Q49:Q53">
    <cfRule type="cellIs" dxfId="2120" priority="347" operator="equal">
      <formula>1</formula>
    </cfRule>
  </conditionalFormatting>
  <conditionalFormatting sqref="Q49:Q53">
    <cfRule type="cellIs" dxfId="2119" priority="346" operator="equal">
      <formula>1</formula>
    </cfRule>
  </conditionalFormatting>
  <conditionalFormatting sqref="Q49:S53">
    <cfRule type="cellIs" dxfId="2118" priority="344" operator="equal">
      <formula>1</formula>
    </cfRule>
  </conditionalFormatting>
  <conditionalFormatting sqref="Q49:S53">
    <cfRule type="containsText" dxfId="2117" priority="343" operator="containsText" text="3">
      <formula>NOT(ISERROR(SEARCH("3",Q49)))</formula>
    </cfRule>
  </conditionalFormatting>
  <conditionalFormatting sqref="Q49:S53">
    <cfRule type="cellIs" dxfId="2116" priority="340" operator="equal">
      <formula>1</formula>
    </cfRule>
  </conditionalFormatting>
  <conditionalFormatting sqref="Q49:S53">
    <cfRule type="cellIs" dxfId="2115" priority="339" operator="equal">
      <formula>1</formula>
    </cfRule>
  </conditionalFormatting>
  <conditionalFormatting sqref="Q49:S53">
    <cfRule type="containsText" dxfId="2114" priority="338" operator="containsText" text="3">
      <formula>NOT(ISERROR(SEARCH("3",Q49)))</formula>
    </cfRule>
  </conditionalFormatting>
  <conditionalFormatting sqref="Q49:Q53">
    <cfRule type="cellIs" dxfId="2113" priority="337" operator="equal">
      <formula>1</formula>
    </cfRule>
  </conditionalFormatting>
  <conditionalFormatting sqref="Q49:Q53">
    <cfRule type="cellIs" dxfId="2112" priority="336" operator="equal">
      <formula>1</formula>
    </cfRule>
  </conditionalFormatting>
  <conditionalFormatting sqref="Q49:S53">
    <cfRule type="containsText" dxfId="2111" priority="333" operator="containsText" text="3">
      <formula>NOT(ISERROR(SEARCH("3",Q49)))</formula>
    </cfRule>
  </conditionalFormatting>
  <conditionalFormatting sqref="X54">
    <cfRule type="cellIs" dxfId="2110" priority="329" operator="equal">
      <formula>10000</formula>
    </cfRule>
    <cfRule type="cellIs" dxfId="2109" priority="330" operator="lessThan">
      <formula>10000</formula>
    </cfRule>
    <cfRule type="cellIs" dxfId="2108" priority="331" operator="greaterThan">
      <formula>10000</formula>
    </cfRule>
    <cfRule type="cellIs" dxfId="2107" priority="332" operator="lessThan">
      <formula>25000</formula>
    </cfRule>
  </conditionalFormatting>
  <conditionalFormatting sqref="X49:X53">
    <cfRule type="cellIs" dxfId="2106" priority="326" operator="between">
      <formula>1</formula>
      <formula>10000000000</formula>
    </cfRule>
    <cfRule type="containsBlanks" dxfId="2105" priority="327">
      <formula>LEN(TRIM(X49))=0</formula>
    </cfRule>
    <cfRule type="cellIs" dxfId="2104" priority="328" operator="between">
      <formula>0</formula>
      <formula>0</formula>
    </cfRule>
  </conditionalFormatting>
  <conditionalFormatting sqref="X55">
    <cfRule type="cellIs" dxfId="2103" priority="323" operator="equal">
      <formula>0.5</formula>
    </cfRule>
    <cfRule type="cellIs" priority="324" operator="between">
      <formula>30</formula>
      <formula>50</formula>
    </cfRule>
    <cfRule type="cellIs" dxfId="2102" priority="325" operator="greaterThan">
      <formula>0.5</formula>
    </cfRule>
  </conditionalFormatting>
  <conditionalFormatting sqref="X49:X53">
    <cfRule type="cellIs" dxfId="2101" priority="320" operator="between">
      <formula>1</formula>
      <formula>10000000000</formula>
    </cfRule>
    <cfRule type="containsBlanks" dxfId="2100" priority="321">
      <formula>LEN(TRIM(X49))=0</formula>
    </cfRule>
    <cfRule type="cellIs" dxfId="2099" priority="322" operator="between">
      <formula>0</formula>
      <formula>0</formula>
    </cfRule>
  </conditionalFormatting>
  <conditionalFormatting sqref="N29:P34">
    <cfRule type="cellIs" dxfId="2098" priority="317" operator="equal">
      <formula>1</formula>
    </cfRule>
  </conditionalFormatting>
  <conditionalFormatting sqref="N29:P34">
    <cfRule type="cellIs" dxfId="2097" priority="319" operator="equal">
      <formula>1</formula>
    </cfRule>
  </conditionalFormatting>
  <conditionalFormatting sqref="N29:P34">
    <cfRule type="cellIs" dxfId="2096" priority="318" operator="equal">
      <formula>1</formula>
    </cfRule>
  </conditionalFormatting>
  <conditionalFormatting sqref="N29:P34">
    <cfRule type="cellIs" dxfId="2095" priority="316" operator="equal">
      <formula>1</formula>
    </cfRule>
  </conditionalFormatting>
  <conditionalFormatting sqref="N29:P34">
    <cfRule type="containsText" dxfId="2094" priority="313" operator="containsText" text="3">
      <formula>NOT(ISERROR(SEARCH("3",N29)))</formula>
    </cfRule>
  </conditionalFormatting>
  <conditionalFormatting sqref="I29:J34">
    <cfRule type="cellIs" dxfId="2093" priority="312" operator="equal">
      <formula>1</formula>
    </cfRule>
  </conditionalFormatting>
  <conditionalFormatting sqref="I29:J34">
    <cfRule type="cellIs" dxfId="2092" priority="311" operator="equal">
      <formula>1</formula>
    </cfRule>
  </conditionalFormatting>
  <conditionalFormatting sqref="H29:J34">
    <cfRule type="cellIs" dxfId="2091" priority="310" operator="equal">
      <formula>1</formula>
    </cfRule>
  </conditionalFormatting>
  <conditionalFormatting sqref="H29:J34">
    <cfRule type="cellIs" dxfId="2090" priority="309" operator="equal">
      <formula>1</formula>
    </cfRule>
  </conditionalFormatting>
  <conditionalFormatting sqref="H29:J34">
    <cfRule type="containsText" dxfId="2089" priority="306" operator="containsText" text="3">
      <formula>NOT(ISERROR(SEARCH("3",H29)))</formula>
    </cfRule>
  </conditionalFormatting>
  <conditionalFormatting sqref="I42:J47">
    <cfRule type="cellIs" dxfId="2088" priority="305" operator="equal">
      <formula>1</formula>
    </cfRule>
  </conditionalFormatting>
  <conditionalFormatting sqref="I42:J47">
    <cfRule type="cellIs" dxfId="2087" priority="304" operator="equal">
      <formula>1</formula>
    </cfRule>
  </conditionalFormatting>
  <conditionalFormatting sqref="H42:J47">
    <cfRule type="cellIs" dxfId="2086" priority="303" operator="equal">
      <formula>1</formula>
    </cfRule>
  </conditionalFormatting>
  <conditionalFormatting sqref="H42:J47">
    <cfRule type="cellIs" dxfId="2085" priority="302" operator="equal">
      <formula>1</formula>
    </cfRule>
  </conditionalFormatting>
  <conditionalFormatting sqref="H42:J47">
    <cfRule type="containsText" dxfId="2084" priority="301" operator="containsText" text="3">
      <formula>NOT(ISERROR(SEARCH("3",H42)))</formula>
    </cfRule>
  </conditionalFormatting>
  <conditionalFormatting sqref="I42:J47">
    <cfRule type="cellIs" dxfId="2083" priority="300" operator="equal">
      <formula>1</formula>
    </cfRule>
  </conditionalFormatting>
  <conditionalFormatting sqref="I42:J47">
    <cfRule type="cellIs" dxfId="2082" priority="299" operator="equal">
      <formula>1</formula>
    </cfRule>
  </conditionalFormatting>
  <conditionalFormatting sqref="H42:J47">
    <cfRule type="cellIs" dxfId="2081" priority="298" operator="equal">
      <formula>1</formula>
    </cfRule>
  </conditionalFormatting>
  <conditionalFormatting sqref="H42:J47">
    <cfRule type="cellIs" dxfId="2080" priority="297" operator="equal">
      <formula>1</formula>
    </cfRule>
  </conditionalFormatting>
  <conditionalFormatting sqref="H42:J47">
    <cfRule type="containsText" dxfId="2079" priority="296" operator="containsText" text="3">
      <formula>NOT(ISERROR(SEARCH("3",H42)))</formula>
    </cfRule>
  </conditionalFormatting>
  <conditionalFormatting sqref="I42:J47">
    <cfRule type="cellIs" dxfId="2078" priority="295" operator="equal">
      <formula>1</formula>
    </cfRule>
  </conditionalFormatting>
  <conditionalFormatting sqref="I42:J47">
    <cfRule type="cellIs" dxfId="2077" priority="294" operator="equal">
      <formula>1</formula>
    </cfRule>
  </conditionalFormatting>
  <conditionalFormatting sqref="H42:J47">
    <cfRule type="cellIs" dxfId="2076" priority="293" operator="equal">
      <formula>1</formula>
    </cfRule>
  </conditionalFormatting>
  <conditionalFormatting sqref="H42:J47">
    <cfRule type="cellIs" dxfId="2075" priority="292" operator="equal">
      <formula>1</formula>
    </cfRule>
  </conditionalFormatting>
  <conditionalFormatting sqref="H42:J47">
    <cfRule type="containsText" dxfId="2074" priority="291" operator="containsText" text="3">
      <formula>NOT(ISERROR(SEARCH("3",H42)))</formula>
    </cfRule>
  </conditionalFormatting>
  <conditionalFormatting sqref="I49:J53">
    <cfRule type="cellIs" dxfId="2073" priority="290" operator="equal">
      <formula>1</formula>
    </cfRule>
  </conditionalFormatting>
  <conditionalFormatting sqref="I49:J53">
    <cfRule type="cellIs" dxfId="2072" priority="289" operator="equal">
      <formula>1</formula>
    </cfRule>
  </conditionalFormatting>
  <conditionalFormatting sqref="H49:J53">
    <cfRule type="cellIs" dxfId="2071" priority="288" operator="equal">
      <formula>1</formula>
    </cfRule>
  </conditionalFormatting>
  <conditionalFormatting sqref="H49:J53">
    <cfRule type="cellIs" dxfId="2070" priority="287" operator="equal">
      <formula>1</formula>
    </cfRule>
  </conditionalFormatting>
  <conditionalFormatting sqref="H49:J53">
    <cfRule type="containsText" dxfId="2069" priority="286" operator="containsText" text="3">
      <formula>NOT(ISERROR(SEARCH("3",H49)))</formula>
    </cfRule>
  </conditionalFormatting>
  <conditionalFormatting sqref="I49:J53">
    <cfRule type="cellIs" dxfId="2068" priority="285" operator="equal">
      <formula>1</formula>
    </cfRule>
  </conditionalFormatting>
  <conditionalFormatting sqref="I49:J53">
    <cfRule type="cellIs" dxfId="2067" priority="284" operator="equal">
      <formula>1</formula>
    </cfRule>
  </conditionalFormatting>
  <conditionalFormatting sqref="H49:J53">
    <cfRule type="cellIs" dxfId="2066" priority="283" operator="equal">
      <formula>1</formula>
    </cfRule>
  </conditionalFormatting>
  <conditionalFormatting sqref="H49:J53">
    <cfRule type="cellIs" dxfId="2065" priority="282" operator="equal">
      <formula>1</formula>
    </cfRule>
  </conditionalFormatting>
  <conditionalFormatting sqref="H49:J53">
    <cfRule type="containsText" dxfId="2064" priority="281" operator="containsText" text="3">
      <formula>NOT(ISERROR(SEARCH("3",H49)))</formula>
    </cfRule>
  </conditionalFormatting>
  <conditionalFormatting sqref="I49:J53">
    <cfRule type="cellIs" dxfId="2063" priority="280" operator="equal">
      <formula>1</formula>
    </cfRule>
  </conditionalFormatting>
  <conditionalFormatting sqref="I49:J53">
    <cfRule type="cellIs" dxfId="2062" priority="279" operator="equal">
      <formula>1</formula>
    </cfRule>
  </conditionalFormatting>
  <conditionalFormatting sqref="H49:J53">
    <cfRule type="cellIs" dxfId="2061" priority="278" operator="equal">
      <formula>1</formula>
    </cfRule>
  </conditionalFormatting>
  <conditionalFormatting sqref="H49:J53">
    <cfRule type="cellIs" dxfId="2060" priority="277" operator="equal">
      <formula>1</formula>
    </cfRule>
  </conditionalFormatting>
  <conditionalFormatting sqref="H49:J53">
    <cfRule type="containsText" dxfId="2059" priority="276" operator="containsText" text="3">
      <formula>NOT(ISERROR(SEARCH("3",H49)))</formula>
    </cfRule>
  </conditionalFormatting>
  <conditionalFormatting sqref="I49:J53">
    <cfRule type="cellIs" dxfId="2058" priority="275" operator="equal">
      <formula>1</formula>
    </cfRule>
  </conditionalFormatting>
  <conditionalFormatting sqref="I49:J53">
    <cfRule type="cellIs" dxfId="2057" priority="274" operator="equal">
      <formula>1</formula>
    </cfRule>
  </conditionalFormatting>
  <conditionalFormatting sqref="H49:J53">
    <cfRule type="cellIs" dxfId="2056" priority="273" operator="equal">
      <formula>1</formula>
    </cfRule>
  </conditionalFormatting>
  <conditionalFormatting sqref="H49:J53">
    <cfRule type="cellIs" dxfId="2055" priority="272" operator="equal">
      <formula>1</formula>
    </cfRule>
  </conditionalFormatting>
  <conditionalFormatting sqref="H49:J53">
    <cfRule type="containsText" dxfId="2054" priority="271" operator="containsText" text="3">
      <formula>NOT(ISERROR(SEARCH("3",H49)))</formula>
    </cfRule>
  </conditionalFormatting>
  <conditionalFormatting sqref="I49:J53">
    <cfRule type="cellIs" dxfId="2053" priority="270" operator="equal">
      <formula>1</formula>
    </cfRule>
  </conditionalFormatting>
  <conditionalFormatting sqref="I49:J53">
    <cfRule type="cellIs" dxfId="2052" priority="269" operator="equal">
      <formula>1</formula>
    </cfRule>
  </conditionalFormatting>
  <conditionalFormatting sqref="H49:J53">
    <cfRule type="cellIs" dxfId="2051" priority="268" operator="equal">
      <formula>1</formula>
    </cfRule>
  </conditionalFormatting>
  <conditionalFormatting sqref="H49:J53">
    <cfRule type="cellIs" dxfId="2050" priority="267" operator="equal">
      <formula>1</formula>
    </cfRule>
  </conditionalFormatting>
  <conditionalFormatting sqref="H49:J53">
    <cfRule type="containsText" dxfId="2049" priority="266" operator="containsText" text="3">
      <formula>NOT(ISERROR(SEARCH("3",H49)))</formula>
    </cfRule>
  </conditionalFormatting>
  <conditionalFormatting sqref="I49:J53">
    <cfRule type="cellIs" dxfId="2048" priority="265" operator="equal">
      <formula>1</formula>
    </cfRule>
  </conditionalFormatting>
  <conditionalFormatting sqref="I49:J53">
    <cfRule type="cellIs" dxfId="2047" priority="264" operator="equal">
      <formula>1</formula>
    </cfRule>
  </conditionalFormatting>
  <conditionalFormatting sqref="H49:J53">
    <cfRule type="cellIs" dxfId="2046" priority="263" operator="equal">
      <formula>1</formula>
    </cfRule>
  </conditionalFormatting>
  <conditionalFormatting sqref="H49:J53">
    <cfRule type="cellIs" dxfId="2045" priority="262" operator="equal">
      <formula>1</formula>
    </cfRule>
  </conditionalFormatting>
  <conditionalFormatting sqref="H49:J53">
    <cfRule type="containsText" dxfId="2044" priority="261" operator="containsText" text="3">
      <formula>NOT(ISERROR(SEARCH("3",H49)))</formula>
    </cfRule>
  </conditionalFormatting>
  <conditionalFormatting sqref="N42:P42">
    <cfRule type="cellIs" dxfId="2043" priority="258" operator="equal">
      <formula>1</formula>
    </cfRule>
  </conditionalFormatting>
  <conditionalFormatting sqref="N42:P42">
    <cfRule type="cellIs" dxfId="2042" priority="257" operator="equal">
      <formula>1</formula>
    </cfRule>
  </conditionalFormatting>
  <conditionalFormatting sqref="N43:P47">
    <cfRule type="cellIs" dxfId="2041" priority="260" operator="equal">
      <formula>1</formula>
    </cfRule>
  </conditionalFormatting>
  <conditionalFormatting sqref="N43:P47">
    <cfRule type="cellIs" dxfId="2040" priority="259" operator="equal">
      <formula>1</formula>
    </cfRule>
  </conditionalFormatting>
  <conditionalFormatting sqref="N42:P47">
    <cfRule type="containsText" dxfId="2039" priority="256" operator="containsText" text="3">
      <formula>NOT(ISERROR(SEARCH("3",N42)))</formula>
    </cfRule>
  </conditionalFormatting>
  <conditionalFormatting sqref="N42:P47">
    <cfRule type="cellIs" dxfId="2038" priority="253" operator="equal">
      <formula>1</formula>
    </cfRule>
  </conditionalFormatting>
  <conditionalFormatting sqref="N42:P42">
    <cfRule type="cellIs" dxfId="2037" priority="251" operator="equal">
      <formula>1</formula>
    </cfRule>
  </conditionalFormatting>
  <conditionalFormatting sqref="N42:P42">
    <cfRule type="cellIs" dxfId="2036" priority="250" operator="equal">
      <formula>1</formula>
    </cfRule>
  </conditionalFormatting>
  <conditionalFormatting sqref="N43:P47">
    <cfRule type="cellIs" dxfId="2035" priority="255" operator="equal">
      <formula>1</formula>
    </cfRule>
  </conditionalFormatting>
  <conditionalFormatting sqref="N43:P47">
    <cfRule type="cellIs" dxfId="2034" priority="254" operator="equal">
      <formula>1</formula>
    </cfRule>
  </conditionalFormatting>
  <conditionalFormatting sqref="N42:P47">
    <cfRule type="cellIs" dxfId="2033" priority="252" operator="equal">
      <formula>1</formula>
    </cfRule>
  </conditionalFormatting>
  <conditionalFormatting sqref="N42:P47">
    <cfRule type="containsText" dxfId="2032" priority="249" operator="containsText" text="3">
      <formula>NOT(ISERROR(SEARCH("3",N42)))</formula>
    </cfRule>
  </conditionalFormatting>
  <conditionalFormatting sqref="N49:P53">
    <cfRule type="cellIs" dxfId="2031" priority="248" operator="equal">
      <formula>1</formula>
    </cfRule>
  </conditionalFormatting>
  <conditionalFormatting sqref="N49:P53">
    <cfRule type="cellIs" dxfId="2030" priority="247" operator="equal">
      <formula>1</formula>
    </cfRule>
  </conditionalFormatting>
  <conditionalFormatting sqref="N49:P53">
    <cfRule type="containsText" dxfId="2029" priority="246" operator="containsText" text="3">
      <formula>NOT(ISERROR(SEARCH("3",N49)))</formula>
    </cfRule>
  </conditionalFormatting>
  <conditionalFormatting sqref="N49:P53">
    <cfRule type="cellIs" dxfId="2028" priority="245" operator="equal">
      <formula>1</formula>
    </cfRule>
  </conditionalFormatting>
  <conditionalFormatting sqref="N49:P53">
    <cfRule type="cellIs" dxfId="2027" priority="244" operator="equal">
      <formula>1</formula>
    </cfRule>
  </conditionalFormatting>
  <conditionalFormatting sqref="N49:P53">
    <cfRule type="containsText" dxfId="2026" priority="243" operator="containsText" text="3">
      <formula>NOT(ISERROR(SEARCH("3",N49)))</formula>
    </cfRule>
  </conditionalFormatting>
  <conditionalFormatting sqref="N49:P53">
    <cfRule type="cellIs" dxfId="2025" priority="240" operator="equal">
      <formula>1</formula>
    </cfRule>
  </conditionalFormatting>
  <conditionalFormatting sqref="N49:P53">
    <cfRule type="cellIs" dxfId="2024" priority="242" operator="equal">
      <formula>1</formula>
    </cfRule>
  </conditionalFormatting>
  <conditionalFormatting sqref="N49:P53">
    <cfRule type="cellIs" dxfId="2023" priority="241" operator="equal">
      <formula>1</formula>
    </cfRule>
  </conditionalFormatting>
  <conditionalFormatting sqref="N49:P53">
    <cfRule type="cellIs" dxfId="2022" priority="239" operator="equal">
      <formula>1</formula>
    </cfRule>
  </conditionalFormatting>
  <conditionalFormatting sqref="N49:P53">
    <cfRule type="containsText" dxfId="2021" priority="238" operator="containsText" text="3">
      <formula>NOT(ISERROR(SEARCH("3",N49)))</formula>
    </cfRule>
  </conditionalFormatting>
  <conditionalFormatting sqref="H49:H53">
    <cfRule type="containsText" dxfId="2020" priority="83" operator="containsText" text="3">
      <formula>NOT(ISERROR(SEARCH("3",H49)))</formula>
    </cfRule>
  </conditionalFormatting>
  <conditionalFormatting sqref="H29:H34">
    <cfRule type="cellIs" dxfId="2019" priority="237" operator="equal">
      <formula>1</formula>
    </cfRule>
  </conditionalFormatting>
  <conditionalFormatting sqref="H29:H34">
    <cfRule type="cellIs" dxfId="2018" priority="236" operator="equal">
      <formula>1</formula>
    </cfRule>
  </conditionalFormatting>
  <conditionalFormatting sqref="H29:H34">
    <cfRule type="containsText" dxfId="2017" priority="235" operator="containsText" text="3">
      <formula>NOT(ISERROR(SEARCH("3",H29)))</formula>
    </cfRule>
  </conditionalFormatting>
  <conditionalFormatting sqref="H42:H47">
    <cfRule type="cellIs" dxfId="2016" priority="234" operator="equal">
      <formula>1</formula>
    </cfRule>
  </conditionalFormatting>
  <conditionalFormatting sqref="H42:H47">
    <cfRule type="cellIs" dxfId="2015" priority="233" operator="equal">
      <formula>1</formula>
    </cfRule>
  </conditionalFormatting>
  <conditionalFormatting sqref="H42:H47">
    <cfRule type="containsText" dxfId="2014" priority="232" operator="containsText" text="3">
      <formula>NOT(ISERROR(SEARCH("3",H42)))</formula>
    </cfRule>
  </conditionalFormatting>
  <conditionalFormatting sqref="H42:H47">
    <cfRule type="cellIs" dxfId="2013" priority="231" operator="equal">
      <formula>1</formula>
    </cfRule>
  </conditionalFormatting>
  <conditionalFormatting sqref="H42:H47">
    <cfRule type="cellIs" dxfId="2012" priority="230" operator="equal">
      <formula>1</formula>
    </cfRule>
  </conditionalFormatting>
  <conditionalFormatting sqref="H42:H47">
    <cfRule type="containsText" dxfId="2011" priority="229" operator="containsText" text="3">
      <formula>NOT(ISERROR(SEARCH("3",H42)))</formula>
    </cfRule>
  </conditionalFormatting>
  <conditionalFormatting sqref="H42:H47">
    <cfRule type="cellIs" dxfId="2010" priority="228" operator="equal">
      <formula>1</formula>
    </cfRule>
  </conditionalFormatting>
  <conditionalFormatting sqref="H42:H47">
    <cfRule type="cellIs" dxfId="2009" priority="227" operator="equal">
      <formula>1</formula>
    </cfRule>
  </conditionalFormatting>
  <conditionalFormatting sqref="H42:H47">
    <cfRule type="containsText" dxfId="2008" priority="226" operator="containsText" text="3">
      <formula>NOT(ISERROR(SEARCH("3",H42)))</formula>
    </cfRule>
  </conditionalFormatting>
  <conditionalFormatting sqref="H42:H47">
    <cfRule type="cellIs" dxfId="2007" priority="225" operator="equal">
      <formula>1</formula>
    </cfRule>
  </conditionalFormatting>
  <conditionalFormatting sqref="H42:H47">
    <cfRule type="cellIs" dxfId="2006" priority="224" operator="equal">
      <formula>1</formula>
    </cfRule>
  </conditionalFormatting>
  <conditionalFormatting sqref="H42:H47">
    <cfRule type="containsText" dxfId="2005" priority="223" operator="containsText" text="3">
      <formula>NOT(ISERROR(SEARCH("3",H42)))</formula>
    </cfRule>
  </conditionalFormatting>
  <conditionalFormatting sqref="H49:H53">
    <cfRule type="cellIs" dxfId="2004" priority="222" operator="equal">
      <formula>1</formula>
    </cfRule>
  </conditionalFormatting>
  <conditionalFormatting sqref="H49:H53">
    <cfRule type="cellIs" dxfId="2003" priority="221" operator="equal">
      <formula>1</formula>
    </cfRule>
  </conditionalFormatting>
  <conditionalFormatting sqref="H49:H53">
    <cfRule type="containsText" dxfId="2002" priority="220" operator="containsText" text="3">
      <formula>NOT(ISERROR(SEARCH("3",H49)))</formula>
    </cfRule>
  </conditionalFormatting>
  <conditionalFormatting sqref="H49:H53">
    <cfRule type="cellIs" dxfId="2001" priority="219" operator="equal">
      <formula>1</formula>
    </cfRule>
  </conditionalFormatting>
  <conditionalFormatting sqref="H49:H53">
    <cfRule type="cellIs" dxfId="2000" priority="218" operator="equal">
      <formula>1</formula>
    </cfRule>
  </conditionalFormatting>
  <conditionalFormatting sqref="H49:H53">
    <cfRule type="containsText" dxfId="1999" priority="217" operator="containsText" text="3">
      <formula>NOT(ISERROR(SEARCH("3",H49)))</formula>
    </cfRule>
  </conditionalFormatting>
  <conditionalFormatting sqref="H49:H53">
    <cfRule type="cellIs" dxfId="1998" priority="216" operator="equal">
      <formula>1</formula>
    </cfRule>
  </conditionalFormatting>
  <conditionalFormatting sqref="H49:H53">
    <cfRule type="cellIs" dxfId="1997" priority="215" operator="equal">
      <formula>1</formula>
    </cfRule>
  </conditionalFormatting>
  <conditionalFormatting sqref="H49:H53">
    <cfRule type="containsText" dxfId="1996" priority="214" operator="containsText" text="3">
      <formula>NOT(ISERROR(SEARCH("3",H49)))</formula>
    </cfRule>
  </conditionalFormatting>
  <conditionalFormatting sqref="H49:H53">
    <cfRule type="cellIs" dxfId="1995" priority="213" operator="equal">
      <formula>1</formula>
    </cfRule>
  </conditionalFormatting>
  <conditionalFormatting sqref="H49:H53">
    <cfRule type="cellIs" dxfId="1994" priority="212" operator="equal">
      <formula>1</formula>
    </cfRule>
  </conditionalFormatting>
  <conditionalFormatting sqref="H49:H53">
    <cfRule type="containsText" dxfId="1993" priority="211" operator="containsText" text="3">
      <formula>NOT(ISERROR(SEARCH("3",H49)))</formula>
    </cfRule>
  </conditionalFormatting>
  <conditionalFormatting sqref="H49:H53">
    <cfRule type="cellIs" dxfId="1992" priority="210" operator="equal">
      <formula>1</formula>
    </cfRule>
  </conditionalFormatting>
  <conditionalFormatting sqref="H49:H53">
    <cfRule type="cellIs" dxfId="1991" priority="209" operator="equal">
      <formula>1</formula>
    </cfRule>
  </conditionalFormatting>
  <conditionalFormatting sqref="H49:H53">
    <cfRule type="containsText" dxfId="1990" priority="208" operator="containsText" text="3">
      <formula>NOT(ISERROR(SEARCH("3",H49)))</formula>
    </cfRule>
  </conditionalFormatting>
  <conditionalFormatting sqref="H49:H53">
    <cfRule type="cellIs" dxfId="1989" priority="207" operator="equal">
      <formula>1</formula>
    </cfRule>
  </conditionalFormatting>
  <conditionalFormatting sqref="H49:H53">
    <cfRule type="cellIs" dxfId="1988" priority="206" operator="equal">
      <formula>1</formula>
    </cfRule>
  </conditionalFormatting>
  <conditionalFormatting sqref="H49:H53">
    <cfRule type="containsText" dxfId="1987" priority="205" operator="containsText" text="3">
      <formula>NOT(ISERROR(SEARCH("3",H49)))</formula>
    </cfRule>
  </conditionalFormatting>
  <conditionalFormatting sqref="H49:H53">
    <cfRule type="cellIs" dxfId="1986" priority="204" operator="equal">
      <formula>1</formula>
    </cfRule>
  </conditionalFormatting>
  <conditionalFormatting sqref="H49:H53">
    <cfRule type="cellIs" dxfId="1985" priority="203" operator="equal">
      <formula>1</formula>
    </cfRule>
  </conditionalFormatting>
  <conditionalFormatting sqref="H49:H53">
    <cfRule type="containsText" dxfId="1984" priority="202" operator="containsText" text="3">
      <formula>NOT(ISERROR(SEARCH("3",H49)))</formula>
    </cfRule>
  </conditionalFormatting>
  <conditionalFormatting sqref="H49:H53">
    <cfRule type="cellIs" dxfId="1983" priority="201" operator="equal">
      <formula>1</formula>
    </cfRule>
  </conditionalFormatting>
  <conditionalFormatting sqref="H49:H53">
    <cfRule type="cellIs" dxfId="1982" priority="200" operator="equal">
      <formula>1</formula>
    </cfRule>
  </conditionalFormatting>
  <conditionalFormatting sqref="H49:H53">
    <cfRule type="containsText" dxfId="1981" priority="199" operator="containsText" text="3">
      <formula>NOT(ISERROR(SEARCH("3",H49)))</formula>
    </cfRule>
  </conditionalFormatting>
  <conditionalFormatting sqref="H49:H53">
    <cfRule type="cellIs" dxfId="1980" priority="198" operator="equal">
      <formula>1</formula>
    </cfRule>
  </conditionalFormatting>
  <conditionalFormatting sqref="H49:H53">
    <cfRule type="cellIs" dxfId="1979" priority="197" operator="equal">
      <formula>1</formula>
    </cfRule>
  </conditionalFormatting>
  <conditionalFormatting sqref="H49:H53">
    <cfRule type="containsText" dxfId="1978" priority="196" operator="containsText" text="3">
      <formula>NOT(ISERROR(SEARCH("3",H49)))</formula>
    </cfRule>
  </conditionalFormatting>
  <conditionalFormatting sqref="H49:H53">
    <cfRule type="cellIs" dxfId="1977" priority="195" operator="equal">
      <formula>1</formula>
    </cfRule>
  </conditionalFormatting>
  <conditionalFormatting sqref="H49:H53">
    <cfRule type="cellIs" dxfId="1976" priority="194" operator="equal">
      <formula>1</formula>
    </cfRule>
  </conditionalFormatting>
  <conditionalFormatting sqref="H49:H53">
    <cfRule type="containsText" dxfId="1975" priority="193" operator="containsText" text="3">
      <formula>NOT(ISERROR(SEARCH("3",H49)))</formula>
    </cfRule>
  </conditionalFormatting>
  <conditionalFormatting sqref="Q29:S34">
    <cfRule type="cellIs" dxfId="1974" priority="190" operator="equal">
      <formula>1</formula>
    </cfRule>
  </conditionalFormatting>
  <conditionalFormatting sqref="H49:H53">
    <cfRule type="cellIs" dxfId="1973" priority="106" operator="equal">
      <formula>1</formula>
    </cfRule>
  </conditionalFormatting>
  <conditionalFormatting sqref="Q29:Q34">
    <cfRule type="cellIs" dxfId="1972" priority="192" operator="equal">
      <formula>1</formula>
    </cfRule>
  </conditionalFormatting>
  <conditionalFormatting sqref="Q29:Q34">
    <cfRule type="cellIs" dxfId="1971" priority="191" operator="equal">
      <formula>1</formula>
    </cfRule>
  </conditionalFormatting>
  <conditionalFormatting sqref="Q29:S34">
    <cfRule type="cellIs" dxfId="1970" priority="189" operator="equal">
      <formula>1</formula>
    </cfRule>
  </conditionalFormatting>
  <conditionalFormatting sqref="H49:H53">
    <cfRule type="cellIs" dxfId="1969" priority="105" operator="equal">
      <formula>1</formula>
    </cfRule>
  </conditionalFormatting>
  <conditionalFormatting sqref="Q29:S34">
    <cfRule type="containsText" dxfId="1968" priority="186" operator="containsText" text="3">
      <formula>NOT(ISERROR(SEARCH("3",Q29)))</formula>
    </cfRule>
  </conditionalFormatting>
  <conditionalFormatting sqref="Q42:S47">
    <cfRule type="cellIs" dxfId="1967" priority="183" operator="equal">
      <formula>1</formula>
    </cfRule>
  </conditionalFormatting>
  <conditionalFormatting sqref="Q42:Q47">
    <cfRule type="cellIs" dxfId="1966" priority="185" operator="equal">
      <formula>1</formula>
    </cfRule>
  </conditionalFormatting>
  <conditionalFormatting sqref="Q42:Q47">
    <cfRule type="cellIs" dxfId="1965" priority="184" operator="equal">
      <formula>1</formula>
    </cfRule>
  </conditionalFormatting>
  <conditionalFormatting sqref="Q42:S47">
    <cfRule type="cellIs" dxfId="1964" priority="182" operator="equal">
      <formula>1</formula>
    </cfRule>
  </conditionalFormatting>
  <conditionalFormatting sqref="Q42:S47">
    <cfRule type="containsText" dxfId="1963" priority="181" operator="containsText" text="3">
      <formula>NOT(ISERROR(SEARCH("3",Q42)))</formula>
    </cfRule>
  </conditionalFormatting>
  <conditionalFormatting sqref="Q42:S47">
    <cfRule type="cellIs" dxfId="1962" priority="178" operator="equal">
      <formula>1</formula>
    </cfRule>
  </conditionalFormatting>
  <conditionalFormatting sqref="Q42:Q47">
    <cfRule type="cellIs" dxfId="1961" priority="180" operator="equal">
      <formula>1</formula>
    </cfRule>
  </conditionalFormatting>
  <conditionalFormatting sqref="Q42:Q47">
    <cfRule type="cellIs" dxfId="1960" priority="179" operator="equal">
      <formula>1</formula>
    </cfRule>
  </conditionalFormatting>
  <conditionalFormatting sqref="Q42:S47">
    <cfRule type="cellIs" dxfId="1959" priority="177" operator="equal">
      <formula>1</formula>
    </cfRule>
  </conditionalFormatting>
  <conditionalFormatting sqref="Q42:S47">
    <cfRule type="containsText" dxfId="1958" priority="176" operator="containsText" text="3">
      <formula>NOT(ISERROR(SEARCH("3",Q42)))</formula>
    </cfRule>
  </conditionalFormatting>
  <conditionalFormatting sqref="Q42:S47">
    <cfRule type="cellIs" dxfId="1957" priority="173" operator="equal">
      <formula>1</formula>
    </cfRule>
  </conditionalFormatting>
  <conditionalFormatting sqref="Q42:Q47">
    <cfRule type="cellIs" dxfId="1956" priority="175" operator="equal">
      <formula>1</formula>
    </cfRule>
  </conditionalFormatting>
  <conditionalFormatting sqref="Q42:Q47">
    <cfRule type="cellIs" dxfId="1955" priority="174" operator="equal">
      <formula>1</formula>
    </cfRule>
  </conditionalFormatting>
  <conditionalFormatting sqref="Q42:S47">
    <cfRule type="cellIs" dxfId="1954" priority="172" operator="equal">
      <formula>1</formula>
    </cfRule>
  </conditionalFormatting>
  <conditionalFormatting sqref="Q42:S47">
    <cfRule type="containsText" dxfId="1953" priority="171" operator="containsText" text="3">
      <formula>NOT(ISERROR(SEARCH("3",Q42)))</formula>
    </cfRule>
  </conditionalFormatting>
  <conditionalFormatting sqref="Q49:S53">
    <cfRule type="cellIs" dxfId="1952" priority="168" operator="equal">
      <formula>1</formula>
    </cfRule>
  </conditionalFormatting>
  <conditionalFormatting sqref="Q49:Q53">
    <cfRule type="cellIs" dxfId="1951" priority="170" operator="equal">
      <formula>1</formula>
    </cfRule>
  </conditionalFormatting>
  <conditionalFormatting sqref="Q49:Q53">
    <cfRule type="cellIs" dxfId="1950" priority="169" operator="equal">
      <formula>1</formula>
    </cfRule>
  </conditionalFormatting>
  <conditionalFormatting sqref="Q49:S53">
    <cfRule type="cellIs" dxfId="1949" priority="167" operator="equal">
      <formula>1</formula>
    </cfRule>
  </conditionalFormatting>
  <conditionalFormatting sqref="Q49:S53">
    <cfRule type="containsText" dxfId="1948" priority="166" operator="containsText" text="3">
      <formula>NOT(ISERROR(SEARCH("3",Q49)))</formula>
    </cfRule>
  </conditionalFormatting>
  <conditionalFormatting sqref="Q49:S53">
    <cfRule type="cellIs" dxfId="1947" priority="163" operator="equal">
      <formula>1</formula>
    </cfRule>
  </conditionalFormatting>
  <conditionalFormatting sqref="Q49:Q53">
    <cfRule type="cellIs" dxfId="1946" priority="165" operator="equal">
      <formula>1</formula>
    </cfRule>
  </conditionalFormatting>
  <conditionalFormatting sqref="Q49:Q53">
    <cfRule type="cellIs" dxfId="1945" priority="164" operator="equal">
      <formula>1</formula>
    </cfRule>
  </conditionalFormatting>
  <conditionalFormatting sqref="Q49:S53">
    <cfRule type="cellIs" dxfId="1944" priority="162" operator="equal">
      <formula>1</formula>
    </cfRule>
  </conditionalFormatting>
  <conditionalFormatting sqref="Q49:S53">
    <cfRule type="containsText" dxfId="1943" priority="161" operator="containsText" text="3">
      <formula>NOT(ISERROR(SEARCH("3",Q49)))</formula>
    </cfRule>
  </conditionalFormatting>
  <conditionalFormatting sqref="Q49:S53">
    <cfRule type="cellIs" dxfId="1942" priority="158" operator="equal">
      <formula>1</formula>
    </cfRule>
  </conditionalFormatting>
  <conditionalFormatting sqref="Q49:Q53">
    <cfRule type="cellIs" dxfId="1941" priority="160" operator="equal">
      <formula>1</formula>
    </cfRule>
  </conditionalFormatting>
  <conditionalFormatting sqref="Q49:Q53">
    <cfRule type="cellIs" dxfId="1940" priority="159" operator="equal">
      <formula>1</formula>
    </cfRule>
  </conditionalFormatting>
  <conditionalFormatting sqref="Q49:S53">
    <cfRule type="cellIs" dxfId="1939" priority="157" operator="equal">
      <formula>1</formula>
    </cfRule>
  </conditionalFormatting>
  <conditionalFormatting sqref="Q49:S53">
    <cfRule type="containsText" dxfId="1938" priority="156" operator="containsText" text="3">
      <formula>NOT(ISERROR(SEARCH("3",Q49)))</formula>
    </cfRule>
  </conditionalFormatting>
  <conditionalFormatting sqref="Q42:S47">
    <cfRule type="cellIs" dxfId="1937" priority="153" operator="equal">
      <formula>1</formula>
    </cfRule>
  </conditionalFormatting>
  <conditionalFormatting sqref="Q42:Q47">
    <cfRule type="cellIs" dxfId="1936" priority="155" operator="equal">
      <formula>1</formula>
    </cfRule>
  </conditionalFormatting>
  <conditionalFormatting sqref="Q42:Q47">
    <cfRule type="cellIs" dxfId="1935" priority="154" operator="equal">
      <formula>1</formula>
    </cfRule>
  </conditionalFormatting>
  <conditionalFormatting sqref="Q42:S47">
    <cfRule type="cellIs" dxfId="1934" priority="152" operator="equal">
      <formula>1</formula>
    </cfRule>
  </conditionalFormatting>
  <conditionalFormatting sqref="Q42:S47">
    <cfRule type="containsText" dxfId="1933" priority="151" operator="containsText" text="3">
      <formula>NOT(ISERROR(SEARCH("3",Q42)))</formula>
    </cfRule>
  </conditionalFormatting>
  <conditionalFormatting sqref="Q49:S53">
    <cfRule type="cellIs" dxfId="1932" priority="148" operator="equal">
      <formula>1</formula>
    </cfRule>
  </conditionalFormatting>
  <conditionalFormatting sqref="Q49:Q53">
    <cfRule type="cellIs" dxfId="1931" priority="150" operator="equal">
      <formula>1</formula>
    </cfRule>
  </conditionalFormatting>
  <conditionalFormatting sqref="Q49:Q53">
    <cfRule type="cellIs" dxfId="1930" priority="149" operator="equal">
      <formula>1</formula>
    </cfRule>
  </conditionalFormatting>
  <conditionalFormatting sqref="Q49:S53">
    <cfRule type="cellIs" dxfId="1929" priority="147" operator="equal">
      <formula>1</formula>
    </cfRule>
  </conditionalFormatting>
  <conditionalFormatting sqref="Q49:S53">
    <cfRule type="containsText" dxfId="1928" priority="146" operator="containsText" text="3">
      <formula>NOT(ISERROR(SEARCH("3",Q49)))</formula>
    </cfRule>
  </conditionalFormatting>
  <conditionalFormatting sqref="H29:H34">
    <cfRule type="cellIs" dxfId="1927" priority="145" operator="equal">
      <formula>1</formula>
    </cfRule>
  </conditionalFormatting>
  <conditionalFormatting sqref="H29:H34">
    <cfRule type="cellIs" dxfId="1926" priority="144" operator="equal">
      <formula>1</formula>
    </cfRule>
  </conditionalFormatting>
  <conditionalFormatting sqref="H29:H34">
    <cfRule type="containsText" dxfId="1925" priority="143" operator="containsText" text="3">
      <formula>NOT(ISERROR(SEARCH("3",H29)))</formula>
    </cfRule>
  </conditionalFormatting>
  <conditionalFormatting sqref="H42:H47">
    <cfRule type="cellIs" dxfId="1924" priority="142" operator="equal">
      <formula>1</formula>
    </cfRule>
  </conditionalFormatting>
  <conditionalFormatting sqref="H42:H47">
    <cfRule type="cellIs" dxfId="1923" priority="141" operator="equal">
      <formula>1</formula>
    </cfRule>
  </conditionalFormatting>
  <conditionalFormatting sqref="H42:H47">
    <cfRule type="containsText" dxfId="1922" priority="140" operator="containsText" text="3">
      <formula>NOT(ISERROR(SEARCH("3",H42)))</formula>
    </cfRule>
  </conditionalFormatting>
  <conditionalFormatting sqref="H42:H47">
    <cfRule type="cellIs" dxfId="1921" priority="139" operator="equal">
      <formula>1</formula>
    </cfRule>
  </conditionalFormatting>
  <conditionalFormatting sqref="H42:H47">
    <cfRule type="cellIs" dxfId="1920" priority="138" operator="equal">
      <formula>1</formula>
    </cfRule>
  </conditionalFormatting>
  <conditionalFormatting sqref="H42:H47">
    <cfRule type="containsText" dxfId="1919" priority="137" operator="containsText" text="3">
      <formula>NOT(ISERROR(SEARCH("3",H42)))</formula>
    </cfRule>
  </conditionalFormatting>
  <conditionalFormatting sqref="H42:H47">
    <cfRule type="cellIs" dxfId="1918" priority="136" operator="equal">
      <formula>1</formula>
    </cfRule>
  </conditionalFormatting>
  <conditionalFormatting sqref="H42:H47">
    <cfRule type="cellIs" dxfId="1917" priority="135" operator="equal">
      <formula>1</formula>
    </cfRule>
  </conditionalFormatting>
  <conditionalFormatting sqref="H42:H47">
    <cfRule type="containsText" dxfId="1916" priority="134" operator="containsText" text="3">
      <formula>NOT(ISERROR(SEARCH("3",H42)))</formula>
    </cfRule>
  </conditionalFormatting>
  <conditionalFormatting sqref="H42:H47">
    <cfRule type="cellIs" dxfId="1915" priority="133" operator="equal">
      <formula>1</formula>
    </cfRule>
  </conditionalFormatting>
  <conditionalFormatting sqref="H42:H47">
    <cfRule type="cellIs" dxfId="1914" priority="132" operator="equal">
      <formula>1</formula>
    </cfRule>
  </conditionalFormatting>
  <conditionalFormatting sqref="H42:H47">
    <cfRule type="containsText" dxfId="1913" priority="131" operator="containsText" text="3">
      <formula>NOT(ISERROR(SEARCH("3",H42)))</formula>
    </cfRule>
  </conditionalFormatting>
  <conditionalFormatting sqref="H42:H47">
    <cfRule type="cellIs" dxfId="1912" priority="130" operator="equal">
      <formula>1</formula>
    </cfRule>
  </conditionalFormatting>
  <conditionalFormatting sqref="H42:H47">
    <cfRule type="cellIs" dxfId="1911" priority="129" operator="equal">
      <formula>1</formula>
    </cfRule>
  </conditionalFormatting>
  <conditionalFormatting sqref="H42:H47">
    <cfRule type="containsText" dxfId="1910" priority="128" operator="containsText" text="3">
      <formula>NOT(ISERROR(SEARCH("3",H42)))</formula>
    </cfRule>
  </conditionalFormatting>
  <conditionalFormatting sqref="H49:H53">
    <cfRule type="cellIs" dxfId="1909" priority="127" operator="equal">
      <formula>1</formula>
    </cfRule>
  </conditionalFormatting>
  <conditionalFormatting sqref="H49:H53">
    <cfRule type="cellIs" dxfId="1908" priority="126" operator="equal">
      <formula>1</formula>
    </cfRule>
  </conditionalFormatting>
  <conditionalFormatting sqref="H49:H53">
    <cfRule type="containsText" dxfId="1907" priority="125" operator="containsText" text="3">
      <formula>NOT(ISERROR(SEARCH("3",H49)))</formula>
    </cfRule>
  </conditionalFormatting>
  <conditionalFormatting sqref="H49:H53">
    <cfRule type="cellIs" dxfId="1906" priority="124" operator="equal">
      <formula>1</formula>
    </cfRule>
  </conditionalFormatting>
  <conditionalFormatting sqref="H49:H53">
    <cfRule type="cellIs" dxfId="1905" priority="123" operator="equal">
      <formula>1</formula>
    </cfRule>
  </conditionalFormatting>
  <conditionalFormatting sqref="H49:H53">
    <cfRule type="containsText" dxfId="1904" priority="122" operator="containsText" text="3">
      <formula>NOT(ISERROR(SEARCH("3",H49)))</formula>
    </cfRule>
  </conditionalFormatting>
  <conditionalFormatting sqref="H49:H53">
    <cfRule type="cellIs" dxfId="1903" priority="121" operator="equal">
      <formula>1</formula>
    </cfRule>
  </conditionalFormatting>
  <conditionalFormatting sqref="H49:H53">
    <cfRule type="cellIs" dxfId="1902" priority="120" operator="equal">
      <formula>1</formula>
    </cfRule>
  </conditionalFormatting>
  <conditionalFormatting sqref="H49:H53">
    <cfRule type="containsText" dxfId="1901" priority="119" operator="containsText" text="3">
      <formula>NOT(ISERROR(SEARCH("3",H49)))</formula>
    </cfRule>
  </conditionalFormatting>
  <conditionalFormatting sqref="H49:H53">
    <cfRule type="cellIs" dxfId="1900" priority="118" operator="equal">
      <formula>1</formula>
    </cfRule>
  </conditionalFormatting>
  <conditionalFormatting sqref="H49:H53">
    <cfRule type="cellIs" dxfId="1899" priority="117" operator="equal">
      <formula>1</formula>
    </cfRule>
  </conditionalFormatting>
  <conditionalFormatting sqref="H49:H53">
    <cfRule type="containsText" dxfId="1898" priority="116" operator="containsText" text="3">
      <formula>NOT(ISERROR(SEARCH("3",H49)))</formula>
    </cfRule>
  </conditionalFormatting>
  <conditionalFormatting sqref="H49:H53">
    <cfRule type="cellIs" dxfId="1897" priority="115" operator="equal">
      <formula>1</formula>
    </cfRule>
  </conditionalFormatting>
  <conditionalFormatting sqref="H49:H53">
    <cfRule type="cellIs" dxfId="1896" priority="114" operator="equal">
      <formula>1</formula>
    </cfRule>
  </conditionalFormatting>
  <conditionalFormatting sqref="H49:H53">
    <cfRule type="containsText" dxfId="1895" priority="113" operator="containsText" text="3">
      <formula>NOT(ISERROR(SEARCH("3",H49)))</formula>
    </cfRule>
  </conditionalFormatting>
  <conditionalFormatting sqref="H49:H53">
    <cfRule type="cellIs" dxfId="1894" priority="112" operator="equal">
      <formula>1</formula>
    </cfRule>
  </conditionalFormatting>
  <conditionalFormatting sqref="H49:H53">
    <cfRule type="cellIs" dxfId="1893" priority="111" operator="equal">
      <formula>1</formula>
    </cfRule>
  </conditionalFormatting>
  <conditionalFormatting sqref="H49:H53">
    <cfRule type="containsText" dxfId="1892" priority="110" operator="containsText" text="3">
      <formula>NOT(ISERROR(SEARCH("3",H49)))</formula>
    </cfRule>
  </conditionalFormatting>
  <conditionalFormatting sqref="H49:H53">
    <cfRule type="cellIs" dxfId="1891" priority="109" operator="equal">
      <formula>1</formula>
    </cfRule>
  </conditionalFormatting>
  <conditionalFormatting sqref="H49:H53">
    <cfRule type="cellIs" dxfId="1890" priority="108" operator="equal">
      <formula>1</formula>
    </cfRule>
  </conditionalFormatting>
  <conditionalFormatting sqref="H49:H53">
    <cfRule type="containsText" dxfId="1889" priority="107" operator="containsText" text="3">
      <formula>NOT(ISERROR(SEARCH("3",H49)))</formula>
    </cfRule>
  </conditionalFormatting>
  <conditionalFormatting sqref="H49:H53">
    <cfRule type="containsText" dxfId="1888" priority="104" operator="containsText" text="3">
      <formula>NOT(ISERROR(SEARCH("3",H49)))</formula>
    </cfRule>
  </conditionalFormatting>
  <conditionalFormatting sqref="H49:H53">
    <cfRule type="cellIs" dxfId="1887" priority="103" operator="equal">
      <formula>1</formula>
    </cfRule>
  </conditionalFormatting>
  <conditionalFormatting sqref="H49:H53">
    <cfRule type="cellIs" dxfId="1886" priority="102" operator="equal">
      <formula>1</formula>
    </cfRule>
  </conditionalFormatting>
  <conditionalFormatting sqref="H49:H53">
    <cfRule type="containsText" dxfId="1885" priority="101" operator="containsText" text="3">
      <formula>NOT(ISERROR(SEARCH("3",H49)))</formula>
    </cfRule>
  </conditionalFormatting>
  <conditionalFormatting sqref="H49:H53">
    <cfRule type="cellIs" dxfId="1884" priority="100" operator="equal">
      <formula>1</formula>
    </cfRule>
  </conditionalFormatting>
  <conditionalFormatting sqref="H49:H53">
    <cfRule type="cellIs" dxfId="1883" priority="99" operator="equal">
      <formula>1</formula>
    </cfRule>
  </conditionalFormatting>
  <conditionalFormatting sqref="H49:H53">
    <cfRule type="containsText" dxfId="1882" priority="98" operator="containsText" text="3">
      <formula>NOT(ISERROR(SEARCH("3",H49)))</formula>
    </cfRule>
  </conditionalFormatting>
  <conditionalFormatting sqref="H49:H53">
    <cfRule type="cellIs" dxfId="1881" priority="97" operator="equal">
      <formula>1</formula>
    </cfRule>
  </conditionalFormatting>
  <conditionalFormatting sqref="H49:H53">
    <cfRule type="cellIs" dxfId="1880" priority="96" operator="equal">
      <formula>1</formula>
    </cfRule>
  </conditionalFormatting>
  <conditionalFormatting sqref="H49:H53">
    <cfRule type="containsText" dxfId="1879" priority="95" operator="containsText" text="3">
      <formula>NOT(ISERROR(SEARCH("3",H49)))</formula>
    </cfRule>
  </conditionalFormatting>
  <conditionalFormatting sqref="H49:H53">
    <cfRule type="cellIs" dxfId="1878" priority="94" operator="equal">
      <formula>1</formula>
    </cfRule>
  </conditionalFormatting>
  <conditionalFormatting sqref="H49:H53">
    <cfRule type="cellIs" dxfId="1877" priority="93" operator="equal">
      <formula>1</formula>
    </cfRule>
  </conditionalFormatting>
  <conditionalFormatting sqref="H49:H53">
    <cfRule type="containsText" dxfId="1876" priority="92" operator="containsText" text="3">
      <formula>NOT(ISERROR(SEARCH("3",H49)))</formula>
    </cfRule>
  </conditionalFormatting>
  <conditionalFormatting sqref="H49:H53">
    <cfRule type="cellIs" dxfId="1875" priority="91" operator="equal">
      <formula>1</formula>
    </cfRule>
  </conditionalFormatting>
  <conditionalFormatting sqref="H49:H53">
    <cfRule type="cellIs" dxfId="1874" priority="90" operator="equal">
      <formula>1</formula>
    </cfRule>
  </conditionalFormatting>
  <conditionalFormatting sqref="H49:H53">
    <cfRule type="containsText" dxfId="1873" priority="89" operator="containsText" text="3">
      <formula>NOT(ISERROR(SEARCH("3",H49)))</formula>
    </cfRule>
  </conditionalFormatting>
  <conditionalFormatting sqref="H49:H53">
    <cfRule type="cellIs" dxfId="1872" priority="88" operator="equal">
      <formula>1</formula>
    </cfRule>
  </conditionalFormatting>
  <conditionalFormatting sqref="H49:H53">
    <cfRule type="cellIs" dxfId="1871" priority="87" operator="equal">
      <formula>1</formula>
    </cfRule>
  </conditionalFormatting>
  <conditionalFormatting sqref="H49:H53">
    <cfRule type="containsText" dxfId="1870" priority="86" operator="containsText" text="3">
      <formula>NOT(ISERROR(SEARCH("3",H49)))</formula>
    </cfRule>
  </conditionalFormatting>
  <conditionalFormatting sqref="H49:H53">
    <cfRule type="cellIs" dxfId="1869" priority="85" operator="equal">
      <formula>1</formula>
    </cfRule>
  </conditionalFormatting>
  <conditionalFormatting sqref="H49:H53">
    <cfRule type="cellIs" dxfId="1868" priority="84" operator="equal">
      <formula>1</formula>
    </cfRule>
  </conditionalFormatting>
  <conditionalFormatting sqref="G27:H27 J27">
    <cfRule type="containsText" priority="82" operator="containsText" text="x">
      <formula>NOT(ISERROR(SEARCH("x",G27)))</formula>
    </cfRule>
  </conditionalFormatting>
  <conditionalFormatting sqref="L9:S9 M10:M26">
    <cfRule type="cellIs" dxfId="1867" priority="81" operator="equal">
      <formula>1</formula>
    </cfRule>
  </conditionalFormatting>
  <conditionalFormatting sqref="W28">
    <cfRule type="containsText" dxfId="1866" priority="52" operator="containsText" text="Reporté">
      <formula>NOT(ISERROR(SEARCH("Reporté",W28)))</formula>
    </cfRule>
    <cfRule type="containsText" dxfId="1865" priority="53" operator="containsText" text="Abandon">
      <formula>NOT(ISERROR(SEARCH("Abandon",W28)))</formula>
    </cfRule>
    <cfRule type="containsBlanks" dxfId="1864" priority="79">
      <formula>LEN(TRIM(W28))=0</formula>
    </cfRule>
    <cfRule type="containsText" dxfId="1863" priority="80" operator="containsText" text="En cours">
      <formula>NOT(ISERROR(SEARCH("En cours",W28)))</formula>
    </cfRule>
  </conditionalFormatting>
  <conditionalFormatting sqref="X28">
    <cfRule type="cellIs" dxfId="1862" priority="76" operator="between">
      <formula>1</formula>
      <formula>10000000000</formula>
    </cfRule>
    <cfRule type="containsBlanks" dxfId="1861" priority="77">
      <formula>LEN(TRIM(X28))=0</formula>
    </cfRule>
    <cfRule type="cellIs" dxfId="1860" priority="78" operator="between">
      <formula>0</formula>
      <formula>0</formula>
    </cfRule>
  </conditionalFormatting>
  <conditionalFormatting sqref="Q9:S26">
    <cfRule type="cellIs" dxfId="1859" priority="64" operator="equal">
      <formula>1</formula>
    </cfRule>
  </conditionalFormatting>
  <conditionalFormatting sqref="N9:P26">
    <cfRule type="cellIs" dxfId="1858" priority="63" operator="equal">
      <formula>1</formula>
    </cfRule>
  </conditionalFormatting>
  <conditionalFormatting sqref="N17:P20">
    <cfRule type="cellIs" dxfId="1857" priority="57" operator="equal">
      <formula>1</formula>
    </cfRule>
  </conditionalFormatting>
  <conditionalFormatting sqref="N17:P20">
    <cfRule type="cellIs" dxfId="1856" priority="56" operator="equal">
      <formula>1</formula>
    </cfRule>
  </conditionalFormatting>
  <conditionalFormatting sqref="Q17:Q20">
    <cfRule type="cellIs" dxfId="1855" priority="55" operator="equal">
      <formula>1</formula>
    </cfRule>
  </conditionalFormatting>
  <conditionalFormatting sqref="I21:M26">
    <cfRule type="cellIs" dxfId="1854" priority="75" operator="equal">
      <formula>1</formula>
    </cfRule>
  </conditionalFormatting>
  <conditionalFormatting sqref="Q21:Q26">
    <cfRule type="cellIs" dxfId="1853" priority="74" operator="equal">
      <formula>1</formula>
    </cfRule>
  </conditionalFormatting>
  <conditionalFormatting sqref="N21:P26">
    <cfRule type="cellIs" dxfId="1852" priority="73" operator="equal">
      <formula>1</formula>
    </cfRule>
  </conditionalFormatting>
  <conditionalFormatting sqref="I21:Q26">
    <cfRule type="cellIs" dxfId="1851" priority="72" operator="equal">
      <formula>1</formula>
    </cfRule>
  </conditionalFormatting>
  <conditionalFormatting sqref="H9:M26">
    <cfRule type="cellIs" dxfId="1850" priority="71" operator="equal">
      <formula>1</formula>
    </cfRule>
  </conditionalFormatting>
  <conditionalFormatting sqref="W9:W26">
    <cfRule type="containsBlanks" dxfId="1849" priority="69">
      <formula>LEN(TRIM(W9))=0</formula>
    </cfRule>
    <cfRule type="containsText" dxfId="1848" priority="70" operator="containsText" text="En cours">
      <formula>NOT(ISERROR(SEARCH("En cours",W9)))</formula>
    </cfRule>
  </conditionalFormatting>
  <conditionalFormatting sqref="X9:X26">
    <cfRule type="cellIs" dxfId="1847" priority="66" operator="between">
      <formula>1</formula>
      <formula>10000000000</formula>
    </cfRule>
    <cfRule type="containsBlanks" dxfId="1846" priority="67">
      <formula>LEN(TRIM(X9))=0</formula>
    </cfRule>
    <cfRule type="cellIs" dxfId="1845" priority="68" operator="between">
      <formula>0</formula>
      <formula>0</formula>
    </cfRule>
  </conditionalFormatting>
  <conditionalFormatting sqref="G9:G16">
    <cfRule type="cellIs" dxfId="1844" priority="65" operator="lessThan">
      <formula>1</formula>
    </cfRule>
  </conditionalFormatting>
  <conditionalFormatting sqref="H10:S26 H9:K9">
    <cfRule type="cellIs" dxfId="1843" priority="62" operator="equal">
      <formula>1</formula>
    </cfRule>
  </conditionalFormatting>
  <conditionalFormatting sqref="K17:M20">
    <cfRule type="cellIs" dxfId="1842" priority="61" operator="equal">
      <formula>1</formula>
    </cfRule>
  </conditionalFormatting>
  <conditionalFormatting sqref="K17:M20">
    <cfRule type="cellIs" dxfId="1841" priority="60" operator="equal">
      <formula>1</formula>
    </cfRule>
  </conditionalFormatting>
  <conditionalFormatting sqref="I17:J20">
    <cfRule type="cellIs" dxfId="1840" priority="59" operator="equal">
      <formula>1</formula>
    </cfRule>
  </conditionalFormatting>
  <conditionalFormatting sqref="I17:J20">
    <cfRule type="cellIs" dxfId="1839" priority="58" operator="equal">
      <formula>1</formula>
    </cfRule>
  </conditionalFormatting>
  <conditionalFormatting sqref="Q17:Q20">
    <cfRule type="cellIs" dxfId="1838" priority="54" operator="equal">
      <formula>1</formula>
    </cfRule>
  </conditionalFormatting>
  <conditionalFormatting sqref="H9:S26">
    <cfRule type="containsText" dxfId="1837" priority="51" operator="containsText" text="3">
      <formula>NOT(ISERROR(SEARCH("3",H9)))</formula>
    </cfRule>
  </conditionalFormatting>
  <conditionalFormatting sqref="Q28:S28">
    <cfRule type="cellIs" dxfId="1836" priority="49" operator="equal">
      <formula>1</formula>
    </cfRule>
  </conditionalFormatting>
  <conditionalFormatting sqref="N28:P28">
    <cfRule type="cellIs" dxfId="1835" priority="43" operator="equal">
      <formula>1</formula>
    </cfRule>
  </conditionalFormatting>
  <conditionalFormatting sqref="N28:P28">
    <cfRule type="cellIs" dxfId="1834" priority="42" operator="equal">
      <formula>1</formula>
    </cfRule>
  </conditionalFormatting>
  <conditionalFormatting sqref="Q28">
    <cfRule type="cellIs" dxfId="1833" priority="41" operator="equal">
      <formula>1</formula>
    </cfRule>
  </conditionalFormatting>
  <conditionalFormatting sqref="L28:M28 H28:J28">
    <cfRule type="cellIs" dxfId="1832" priority="50" operator="equal">
      <formula>1</formula>
    </cfRule>
  </conditionalFormatting>
  <conditionalFormatting sqref="L28:M28 Q28:S28 H28:J28">
    <cfRule type="cellIs" dxfId="1831" priority="48" operator="equal">
      <formula>1</formula>
    </cfRule>
  </conditionalFormatting>
  <conditionalFormatting sqref="K28:M28">
    <cfRule type="cellIs" dxfId="1830" priority="47" operator="equal">
      <formula>1</formula>
    </cfRule>
  </conditionalFormatting>
  <conditionalFormatting sqref="K28:M28">
    <cfRule type="cellIs" dxfId="1829" priority="46" operator="equal">
      <formula>1</formula>
    </cfRule>
  </conditionalFormatting>
  <conditionalFormatting sqref="I28:J28">
    <cfRule type="cellIs" dxfId="1828" priority="45" operator="equal">
      <formula>1</formula>
    </cfRule>
  </conditionalFormatting>
  <conditionalFormatting sqref="I28:J28">
    <cfRule type="cellIs" dxfId="1827" priority="44" operator="equal">
      <formula>1</formula>
    </cfRule>
  </conditionalFormatting>
  <conditionalFormatting sqref="Q28">
    <cfRule type="cellIs" dxfId="1826" priority="40" operator="equal">
      <formula>1</formula>
    </cfRule>
  </conditionalFormatting>
  <conditionalFormatting sqref="H28:S28">
    <cfRule type="containsText" dxfId="1825" priority="39" operator="containsText" text="3">
      <formula>NOT(ISERROR(SEARCH("3",H28)))</formula>
    </cfRule>
  </conditionalFormatting>
  <conditionalFormatting sqref="D9:X28">
    <cfRule type="containsText" dxfId="1824" priority="37" operator="containsText" text="2 match">
      <formula>NOT(ISERROR(SEARCH("2 match",D9)))</formula>
    </cfRule>
    <cfRule type="containsText" dxfId="1823" priority="38" operator="containsText" text="1 facultative">
      <formula>NOT(ISERROR(SEARCH("1 facultative",D9)))</formula>
    </cfRule>
  </conditionalFormatting>
  <conditionalFormatting sqref="Q28:S28">
    <cfRule type="cellIs" dxfId="1822" priority="36" operator="equal">
      <formula>1</formula>
    </cfRule>
  </conditionalFormatting>
  <conditionalFormatting sqref="Q28">
    <cfRule type="cellIs" dxfId="1821" priority="34" operator="equal">
      <formula>1</formula>
    </cfRule>
  </conditionalFormatting>
  <conditionalFormatting sqref="Q28:S28">
    <cfRule type="cellIs" dxfId="1820" priority="35" operator="equal">
      <formula>1</formula>
    </cfRule>
  </conditionalFormatting>
  <conditionalFormatting sqref="Q28">
    <cfRule type="cellIs" dxfId="1819" priority="33" operator="equal">
      <formula>1</formula>
    </cfRule>
  </conditionalFormatting>
  <conditionalFormatting sqref="Q28:S28">
    <cfRule type="containsText" dxfId="1818" priority="32" operator="containsText" text="3">
      <formula>NOT(ISERROR(SEARCH("3",Q28)))</formula>
    </cfRule>
  </conditionalFormatting>
  <conditionalFormatting sqref="K28:M28">
    <cfRule type="cellIs" dxfId="1817" priority="31" operator="equal">
      <formula>1</formula>
    </cfRule>
  </conditionalFormatting>
  <conditionalFormatting sqref="K28:M28">
    <cfRule type="cellIs" dxfId="1816" priority="30" operator="equal">
      <formula>1</formula>
    </cfRule>
  </conditionalFormatting>
  <conditionalFormatting sqref="K28:M28">
    <cfRule type="cellIs" dxfId="1815" priority="29" operator="equal">
      <formula>1</formula>
    </cfRule>
  </conditionalFormatting>
  <conditionalFormatting sqref="K28:M28">
    <cfRule type="cellIs" dxfId="1814" priority="28" operator="equal">
      <formula>1</formula>
    </cfRule>
  </conditionalFormatting>
  <conditionalFormatting sqref="K28:M28">
    <cfRule type="containsText" dxfId="1813" priority="27" operator="containsText" text="3">
      <formula>NOT(ISERROR(SEARCH("3",K28)))</formula>
    </cfRule>
  </conditionalFormatting>
  <conditionalFormatting sqref="H28:J28">
    <cfRule type="cellIs" dxfId="1812" priority="26" operator="equal">
      <formula>1</formula>
    </cfRule>
  </conditionalFormatting>
  <conditionalFormatting sqref="H28:J28">
    <cfRule type="cellIs" dxfId="1811" priority="25" operator="equal">
      <formula>1</formula>
    </cfRule>
  </conditionalFormatting>
  <conditionalFormatting sqref="I28:J28">
    <cfRule type="cellIs" dxfId="1810" priority="24" operator="equal">
      <formula>1</formula>
    </cfRule>
  </conditionalFormatting>
  <conditionalFormatting sqref="I28:J28">
    <cfRule type="cellIs" dxfId="1809" priority="23" operator="equal">
      <formula>1</formula>
    </cfRule>
  </conditionalFormatting>
  <conditionalFormatting sqref="H28:J28">
    <cfRule type="containsText" dxfId="1808" priority="22" operator="containsText" text="3">
      <formula>NOT(ISERROR(SEARCH("3",H28)))</formula>
    </cfRule>
  </conditionalFormatting>
  <conditionalFormatting sqref="N28:P28">
    <cfRule type="cellIs" dxfId="1807" priority="21" operator="equal">
      <formula>1</formula>
    </cfRule>
  </conditionalFormatting>
  <conditionalFormatting sqref="N28:P28">
    <cfRule type="cellIs" dxfId="1806" priority="19" operator="equal">
      <formula>1</formula>
    </cfRule>
  </conditionalFormatting>
  <conditionalFormatting sqref="N28:P28">
    <cfRule type="cellIs" dxfId="1805" priority="18" operator="equal">
      <formula>1</formula>
    </cfRule>
  </conditionalFormatting>
  <conditionalFormatting sqref="N28:P28">
    <cfRule type="cellIs" dxfId="1804" priority="20" operator="equal">
      <formula>1</formula>
    </cfRule>
  </conditionalFormatting>
  <conditionalFormatting sqref="N28:P28">
    <cfRule type="containsText" dxfId="1803" priority="17" operator="containsText" text="3">
      <formula>NOT(ISERROR(SEARCH("3",N28)))</formula>
    </cfRule>
  </conditionalFormatting>
  <conditionalFormatting sqref="H28:J28">
    <cfRule type="cellIs" dxfId="1802" priority="16" operator="equal">
      <formula>1</formula>
    </cfRule>
  </conditionalFormatting>
  <conditionalFormatting sqref="H28:J28">
    <cfRule type="cellIs" dxfId="1801" priority="15" operator="equal">
      <formula>1</formula>
    </cfRule>
  </conditionalFormatting>
  <conditionalFormatting sqref="I28:J28">
    <cfRule type="cellIs" dxfId="1800" priority="14" operator="equal">
      <formula>1</formula>
    </cfRule>
  </conditionalFormatting>
  <conditionalFormatting sqref="I28:J28">
    <cfRule type="cellIs" dxfId="1799" priority="13" operator="equal">
      <formula>1</formula>
    </cfRule>
  </conditionalFormatting>
  <conditionalFormatting sqref="H28:J28">
    <cfRule type="containsText" dxfId="1798" priority="12" operator="containsText" text="3">
      <formula>NOT(ISERROR(SEARCH("3",H28)))</formula>
    </cfRule>
  </conditionalFormatting>
  <conditionalFormatting sqref="H28">
    <cfRule type="cellIs" dxfId="1797" priority="11" operator="equal">
      <formula>1</formula>
    </cfRule>
  </conditionalFormatting>
  <conditionalFormatting sqref="H28">
    <cfRule type="cellIs" dxfId="1796" priority="10" operator="equal">
      <formula>1</formula>
    </cfRule>
  </conditionalFormatting>
  <conditionalFormatting sqref="H28">
    <cfRule type="containsText" dxfId="1795" priority="9" operator="containsText" text="3">
      <formula>NOT(ISERROR(SEARCH("3",H28)))</formula>
    </cfRule>
  </conditionalFormatting>
  <conditionalFormatting sqref="Q28:S28">
    <cfRule type="cellIs" dxfId="1794" priority="8" operator="equal">
      <formula>1</formula>
    </cfRule>
  </conditionalFormatting>
  <conditionalFormatting sqref="Q28">
    <cfRule type="cellIs" dxfId="1793" priority="6" operator="equal">
      <formula>1</formula>
    </cfRule>
  </conditionalFormatting>
  <conditionalFormatting sqref="Q28:S28">
    <cfRule type="cellIs" dxfId="1792" priority="7" operator="equal">
      <formula>1</formula>
    </cfRule>
  </conditionalFormatting>
  <conditionalFormatting sqref="Q28">
    <cfRule type="cellIs" dxfId="1791" priority="5" operator="equal">
      <formula>1</formula>
    </cfRule>
  </conditionalFormatting>
  <conditionalFormatting sqref="Q28:S28">
    <cfRule type="containsText" dxfId="1790" priority="4" operator="containsText" text="3">
      <formula>NOT(ISERROR(SEARCH("3",Q28)))</formula>
    </cfRule>
  </conditionalFormatting>
  <conditionalFormatting sqref="H28">
    <cfRule type="cellIs" dxfId="1789" priority="3" operator="equal">
      <formula>1</formula>
    </cfRule>
  </conditionalFormatting>
  <conditionalFormatting sqref="H28">
    <cfRule type="cellIs" dxfId="1788" priority="2" operator="equal">
      <formula>1</formula>
    </cfRule>
  </conditionalFormatting>
  <conditionalFormatting sqref="H28">
    <cfRule type="containsText" dxfId="1787" priority="1" operator="containsText" text="3">
      <formula>NOT(ISERROR(SEARCH("3",H28)))</formula>
    </cfRule>
  </conditionalFormatting>
  <dataValidations count="16">
    <dataValidation type="list" allowBlank="1" showInputMessage="1" showErrorMessage="1" sqref="I49:P53 I42:P47 I28:S34 I9:P26">
      <formula1>Liste004</formula1>
    </dataValidation>
    <dataValidation type="list" allowBlank="1" showInputMessage="1" showErrorMessage="1" sqref="W49:W53 W28:W34">
      <formula1>Liste001</formula1>
    </dataValidation>
    <dataValidation type="list" allowBlank="1" showInputMessage="1" showErrorMessage="1" sqref="W35">
      <formula1>Stade</formula1>
    </dataValidation>
    <dataValidation type="list" allowBlank="1" showInputMessage="1" showErrorMessage="1" sqref="V49:V53 V42:V47 V28:V34 V9:V26">
      <formula1>Produit</formula1>
    </dataValidation>
    <dataValidation type="list" allowBlank="1" showInputMessage="1" showErrorMessage="1" sqref="F31:F34">
      <formula1>Liste0405</formula1>
    </dataValidation>
    <dataValidation type="list" allowBlank="1" showInputMessage="1" showErrorMessage="1" sqref="X49:X53 X28:X34 X9:X26">
      <formula1>R.A.S</formula1>
    </dataValidation>
    <dataValidation type="list" allowBlank="1" showInputMessage="1" showErrorMessage="1" sqref="F9:F16">
      <formula1>Date2</formula1>
    </dataValidation>
    <dataValidation type="list" allowBlank="1" showInputMessage="1" showErrorMessage="1" sqref="G31:G34 G42:G47 G9:G26">
      <formula1>Liste</formula1>
    </dataValidation>
    <dataValidation type="list" allowBlank="1" showInputMessage="1" showErrorMessage="1" sqref="E49:E53 E42:E47 E28:E34 E9:E26">
      <formula1>Catégorie1</formula1>
    </dataValidation>
    <dataValidation type="list" allowBlank="1" showInputMessage="1" showErrorMessage="1" sqref="H54:J54 N54:P54">
      <formula1>Appui1</formula1>
    </dataValidation>
    <dataValidation type="list" allowBlank="1" showInputMessage="1" showErrorMessage="1" sqref="W42:X47 W9:W26">
      <formula1>StadeRV2</formula1>
    </dataValidation>
    <dataValidation type="list" allowBlank="1" showInputMessage="1" showErrorMessage="1" sqref="G49:G53 G28:G29">
      <formula1>NatureRV2</formula1>
    </dataValidation>
    <dataValidation type="list" allowBlank="1" showInputMessage="1" showErrorMessage="1" sqref="G30">
      <formula1>NatureRV0</formula1>
    </dataValidation>
    <dataValidation type="list" allowBlank="1" showInputMessage="1" showErrorMessage="1" sqref="Y42:Y47 Y49:Y53">
      <formula1>Initiative</formula1>
    </dataValidation>
    <dataValidation type="list" allowBlank="1" showInputMessage="1" showErrorMessage="1" sqref="F28:F30 F49:F53 F42:F47 F17:F26">
      <formula1>Liste_mai</formula1>
    </dataValidation>
    <dataValidation type="list" allowBlank="1" showInputMessage="1" showErrorMessage="1" sqref="H42:H47 Q42:S47 Q49:S53 H28:H34 H49:H53 Q9:S26 H9:H26">
      <formula1>Liste005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Z60"/>
  <sheetViews>
    <sheetView showGridLines="0" zoomScale="75" zoomScaleNormal="75" workbookViewId="0">
      <selection activeCell="R31" sqref="R31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3"/>
    </row>
    <row r="3" spans="2:26" x14ac:dyDescent="0.35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6"/>
    </row>
    <row r="4" spans="2:26" ht="30" customHeight="1" x14ac:dyDescent="0.35">
      <c r="B4" s="4"/>
      <c r="C4" s="5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6"/>
    </row>
    <row r="5" spans="2:26" x14ac:dyDescent="0.35">
      <c r="B5" s="4"/>
      <c r="C5" s="7"/>
      <c r="D5" s="112" t="s">
        <v>0</v>
      </c>
      <c r="E5" s="113"/>
      <c r="F5" s="113"/>
      <c r="G5" s="113"/>
      <c r="H5" s="118" t="s">
        <v>1</v>
      </c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9" t="s">
        <v>2</v>
      </c>
      <c r="U5" s="122" t="s">
        <v>3</v>
      </c>
      <c r="V5" s="125" t="s">
        <v>4</v>
      </c>
      <c r="W5" s="128" t="s">
        <v>5</v>
      </c>
      <c r="X5" s="131" t="s">
        <v>6</v>
      </c>
      <c r="Y5" s="50"/>
      <c r="Z5" s="6"/>
    </row>
    <row r="6" spans="2:26" x14ac:dyDescent="0.35">
      <c r="B6" s="4"/>
      <c r="C6" s="7"/>
      <c r="D6" s="114"/>
      <c r="E6" s="115"/>
      <c r="F6" s="115"/>
      <c r="G6" s="115"/>
      <c r="H6" s="137" t="s">
        <v>7</v>
      </c>
      <c r="I6" s="138"/>
      <c r="J6" s="139"/>
      <c r="K6" s="137" t="s">
        <v>8</v>
      </c>
      <c r="L6" s="138"/>
      <c r="M6" s="139"/>
      <c r="N6" s="137" t="s">
        <v>9</v>
      </c>
      <c r="O6" s="138"/>
      <c r="P6" s="139"/>
      <c r="Q6" s="137" t="s">
        <v>10</v>
      </c>
      <c r="R6" s="138"/>
      <c r="S6" s="139"/>
      <c r="T6" s="120"/>
      <c r="U6" s="123"/>
      <c r="V6" s="126"/>
      <c r="W6" s="129"/>
      <c r="X6" s="132"/>
      <c r="Y6" s="50"/>
      <c r="Z6" s="6"/>
    </row>
    <row r="7" spans="2:26" x14ac:dyDescent="0.35">
      <c r="B7" s="4"/>
      <c r="C7" s="7"/>
      <c r="D7" s="116"/>
      <c r="E7" s="117"/>
      <c r="F7" s="117"/>
      <c r="G7" s="117"/>
      <c r="H7" s="103" t="s">
        <v>64</v>
      </c>
      <c r="I7" s="105" t="s">
        <v>12</v>
      </c>
      <c r="J7" s="106"/>
      <c r="K7" s="103" t="s">
        <v>11</v>
      </c>
      <c r="L7" s="140" t="s">
        <v>12</v>
      </c>
      <c r="M7" s="141"/>
      <c r="N7" s="103" t="s">
        <v>11</v>
      </c>
      <c r="O7" s="140" t="s">
        <v>12</v>
      </c>
      <c r="P7" s="141"/>
      <c r="Q7" s="103" t="s">
        <v>11</v>
      </c>
      <c r="R7" s="105" t="s">
        <v>12</v>
      </c>
      <c r="S7" s="106"/>
      <c r="T7" s="120"/>
      <c r="U7" s="123"/>
      <c r="V7" s="126"/>
      <c r="W7" s="129"/>
      <c r="X7" s="132"/>
      <c r="Y7" s="50"/>
      <c r="Z7" s="6"/>
    </row>
    <row r="8" spans="2:26" x14ac:dyDescent="0.35">
      <c r="B8" s="4"/>
      <c r="C8" s="142"/>
      <c r="D8" s="8" t="s">
        <v>13</v>
      </c>
      <c r="E8" s="8" t="s">
        <v>14</v>
      </c>
      <c r="F8" s="8" t="s">
        <v>45</v>
      </c>
      <c r="G8" s="9" t="s">
        <v>46</v>
      </c>
      <c r="H8" s="104"/>
      <c r="I8" s="42" t="s">
        <v>16</v>
      </c>
      <c r="J8" s="10" t="s">
        <v>17</v>
      </c>
      <c r="K8" s="104"/>
      <c r="L8" s="10" t="s">
        <v>16</v>
      </c>
      <c r="M8" s="11" t="s">
        <v>17</v>
      </c>
      <c r="N8" s="104"/>
      <c r="O8" s="11" t="s">
        <v>16</v>
      </c>
      <c r="P8" s="11" t="s">
        <v>17</v>
      </c>
      <c r="Q8" s="104"/>
      <c r="R8" s="10" t="s">
        <v>16</v>
      </c>
      <c r="S8" s="11" t="s">
        <v>17</v>
      </c>
      <c r="T8" s="121"/>
      <c r="U8" s="124"/>
      <c r="V8" s="127"/>
      <c r="W8" s="130"/>
      <c r="X8" s="133"/>
      <c r="Y8" s="50"/>
      <c r="Z8" s="6"/>
    </row>
    <row r="9" spans="2:26" x14ac:dyDescent="0.35">
      <c r="B9" s="4"/>
      <c r="C9" s="142"/>
      <c r="D9" s="12"/>
      <c r="E9" s="12"/>
      <c r="F9" s="13"/>
      <c r="G9" s="12"/>
      <c r="H9" s="14"/>
      <c r="I9" s="14"/>
      <c r="J9" s="14"/>
      <c r="K9" s="15"/>
      <c r="L9" s="15"/>
      <c r="M9" s="15"/>
      <c r="N9" s="14"/>
      <c r="O9" s="14"/>
      <c r="P9" s="14"/>
      <c r="Q9" s="15"/>
      <c r="R9" s="15"/>
      <c r="S9" s="15"/>
      <c r="T9" s="16"/>
      <c r="U9" s="16"/>
      <c r="V9" s="17"/>
      <c r="W9" s="18"/>
      <c r="X9" s="18"/>
      <c r="Y9" s="48"/>
      <c r="Z9" s="6"/>
    </row>
    <row r="10" spans="2:26" x14ac:dyDescent="0.35">
      <c r="B10" s="4"/>
      <c r="C10" s="142"/>
      <c r="D10" s="12"/>
      <c r="E10" s="12"/>
      <c r="F10" s="13"/>
      <c r="G10" s="12"/>
      <c r="H10" s="14"/>
      <c r="I10" s="14"/>
      <c r="J10" s="14"/>
      <c r="K10" s="15"/>
      <c r="L10" s="15"/>
      <c r="M10" s="15"/>
      <c r="N10" s="14"/>
      <c r="O10" s="14"/>
      <c r="P10" s="14"/>
      <c r="Q10" s="15"/>
      <c r="R10" s="15"/>
      <c r="S10" s="15"/>
      <c r="T10" s="16"/>
      <c r="U10" s="16"/>
      <c r="V10" s="17"/>
      <c r="W10" s="18"/>
      <c r="X10" s="18"/>
      <c r="Y10" s="48"/>
      <c r="Z10" s="6"/>
    </row>
    <row r="11" spans="2:26" x14ac:dyDescent="0.35">
      <c r="B11" s="4"/>
      <c r="C11" s="142"/>
      <c r="D11" s="12"/>
      <c r="E11" s="12"/>
      <c r="F11" s="13"/>
      <c r="G11" s="12"/>
      <c r="H11" s="14"/>
      <c r="I11" s="14"/>
      <c r="J11" s="14"/>
      <c r="K11" s="15"/>
      <c r="L11" s="15"/>
      <c r="M11" s="15"/>
      <c r="N11" s="14"/>
      <c r="O11" s="14"/>
      <c r="P11" s="14"/>
      <c r="Q11" s="15"/>
      <c r="R11" s="15"/>
      <c r="S11" s="15"/>
      <c r="T11" s="16"/>
      <c r="U11" s="16"/>
      <c r="V11" s="17"/>
      <c r="W11" s="18"/>
      <c r="X11" s="18"/>
      <c r="Y11" s="48"/>
      <c r="Z11" s="6"/>
    </row>
    <row r="12" spans="2:26" x14ac:dyDescent="0.35">
      <c r="B12" s="4"/>
      <c r="C12" s="142"/>
      <c r="D12" s="12"/>
      <c r="E12" s="12"/>
      <c r="F12" s="13"/>
      <c r="G12" s="12"/>
      <c r="H12" s="14"/>
      <c r="I12" s="14"/>
      <c r="J12" s="14"/>
      <c r="K12" s="15"/>
      <c r="L12" s="15"/>
      <c r="M12" s="15"/>
      <c r="N12" s="14"/>
      <c r="O12" s="14"/>
      <c r="P12" s="14"/>
      <c r="Q12" s="15"/>
      <c r="R12" s="15"/>
      <c r="S12" s="15"/>
      <c r="T12" s="18"/>
      <c r="U12" s="16"/>
      <c r="V12" s="17"/>
      <c r="W12" s="18"/>
      <c r="X12" s="18"/>
      <c r="Y12" s="48"/>
      <c r="Z12" s="6"/>
    </row>
    <row r="13" spans="2:26" x14ac:dyDescent="0.35">
      <c r="B13" s="4"/>
      <c r="C13" s="142"/>
      <c r="D13" s="12"/>
      <c r="E13" s="12"/>
      <c r="F13" s="13"/>
      <c r="G13" s="12"/>
      <c r="H13" s="14"/>
      <c r="I13" s="14"/>
      <c r="J13" s="14"/>
      <c r="K13" s="15"/>
      <c r="L13" s="15"/>
      <c r="M13" s="15"/>
      <c r="N13" s="14"/>
      <c r="O13" s="14"/>
      <c r="P13" s="14"/>
      <c r="Q13" s="15"/>
      <c r="R13" s="15"/>
      <c r="S13" s="15"/>
      <c r="T13" s="16"/>
      <c r="U13" s="16"/>
      <c r="V13" s="17"/>
      <c r="W13" s="18"/>
      <c r="X13" s="18"/>
      <c r="Y13" s="48"/>
      <c r="Z13" s="6"/>
    </row>
    <row r="14" spans="2:26" x14ac:dyDescent="0.35">
      <c r="B14" s="4"/>
      <c r="C14" s="142"/>
      <c r="D14" s="12"/>
      <c r="E14" s="12"/>
      <c r="F14" s="13"/>
      <c r="G14" s="12"/>
      <c r="H14" s="14"/>
      <c r="I14" s="14"/>
      <c r="J14" s="14"/>
      <c r="K14" s="15"/>
      <c r="L14" s="15"/>
      <c r="M14" s="15"/>
      <c r="N14" s="14"/>
      <c r="O14" s="14"/>
      <c r="P14" s="14"/>
      <c r="Q14" s="15"/>
      <c r="R14" s="15"/>
      <c r="S14" s="15"/>
      <c r="T14" s="18"/>
      <c r="U14" s="16"/>
      <c r="V14" s="17"/>
      <c r="W14" s="18"/>
      <c r="X14" s="18"/>
      <c r="Y14" s="48"/>
      <c r="Z14" s="6"/>
    </row>
    <row r="15" spans="2:26" x14ac:dyDescent="0.35">
      <c r="B15" s="4"/>
      <c r="C15" s="142"/>
      <c r="D15" s="12"/>
      <c r="E15" s="12"/>
      <c r="F15" s="13"/>
      <c r="G15" s="12"/>
      <c r="H15" s="14"/>
      <c r="I15" s="14"/>
      <c r="J15" s="14"/>
      <c r="K15" s="15"/>
      <c r="L15" s="15"/>
      <c r="M15" s="15"/>
      <c r="N15" s="14"/>
      <c r="O15" s="14"/>
      <c r="P15" s="14"/>
      <c r="Q15" s="15"/>
      <c r="R15" s="15"/>
      <c r="S15" s="15"/>
      <c r="T15" s="18"/>
      <c r="U15" s="16"/>
      <c r="V15" s="17"/>
      <c r="W15" s="18"/>
      <c r="X15" s="18"/>
      <c r="Y15" s="48"/>
      <c r="Z15" s="6"/>
    </row>
    <row r="16" spans="2:26" x14ac:dyDescent="0.35">
      <c r="B16" s="4"/>
      <c r="C16" s="142"/>
      <c r="D16" s="12"/>
      <c r="E16" s="12"/>
      <c r="F16" s="13"/>
      <c r="G16" s="12"/>
      <c r="H16" s="14"/>
      <c r="I16" s="14"/>
      <c r="J16" s="14"/>
      <c r="K16" s="15"/>
      <c r="L16" s="15"/>
      <c r="M16" s="15"/>
      <c r="N16" s="14"/>
      <c r="O16" s="14"/>
      <c r="P16" s="14"/>
      <c r="Q16" s="15"/>
      <c r="R16" s="15"/>
      <c r="S16" s="15"/>
      <c r="T16" s="16"/>
      <c r="U16" s="16"/>
      <c r="V16" s="17"/>
      <c r="W16" s="18"/>
      <c r="X16" s="18"/>
      <c r="Y16" s="48"/>
      <c r="Z16" s="6"/>
    </row>
    <row r="17" spans="2:26" x14ac:dyDescent="0.35">
      <c r="B17" s="4"/>
      <c r="C17" s="142"/>
      <c r="D17" s="12"/>
      <c r="E17" s="12"/>
      <c r="F17" s="13"/>
      <c r="G17" s="12"/>
      <c r="H17" s="14"/>
      <c r="I17" s="14"/>
      <c r="J17" s="14"/>
      <c r="K17" s="15"/>
      <c r="L17" s="15"/>
      <c r="M17" s="15"/>
      <c r="N17" s="14"/>
      <c r="O17" s="14"/>
      <c r="P17" s="14"/>
      <c r="Q17" s="15"/>
      <c r="R17" s="15"/>
      <c r="S17" s="15"/>
      <c r="T17" s="16"/>
      <c r="U17" s="16"/>
      <c r="V17" s="26"/>
      <c r="W17" s="16"/>
      <c r="X17" s="16" t="str">
        <f>IF(U17&gt;1,"R.A.S","")</f>
        <v/>
      </c>
      <c r="Y17" s="48"/>
      <c r="Z17" s="6"/>
    </row>
    <row r="18" spans="2:26" x14ac:dyDescent="0.35">
      <c r="B18" s="4"/>
      <c r="C18" s="142"/>
      <c r="D18" s="12"/>
      <c r="E18" s="12"/>
      <c r="F18" s="13"/>
      <c r="G18" s="12"/>
      <c r="H18" s="14"/>
      <c r="I18" s="14"/>
      <c r="J18" s="14"/>
      <c r="K18" s="15"/>
      <c r="L18" s="15"/>
      <c r="M18" s="15"/>
      <c r="N18" s="14"/>
      <c r="O18" s="14"/>
      <c r="P18" s="14"/>
      <c r="Q18" s="15"/>
      <c r="R18" s="15"/>
      <c r="S18" s="15"/>
      <c r="T18" s="16"/>
      <c r="U18" s="16"/>
      <c r="V18" s="26"/>
      <c r="W18" s="16"/>
      <c r="X18" s="16" t="str">
        <f t="shared" ref="X18:X20" si="0">IF(U18&gt;1,"R.A.S","")</f>
        <v/>
      </c>
      <c r="Y18" s="48"/>
      <c r="Z18" s="6"/>
    </row>
    <row r="19" spans="2:26" x14ac:dyDescent="0.35">
      <c r="B19" s="4"/>
      <c r="C19" s="142"/>
      <c r="D19" s="12"/>
      <c r="E19" s="12"/>
      <c r="F19" s="13"/>
      <c r="G19" s="12"/>
      <c r="H19" s="14"/>
      <c r="I19" s="14"/>
      <c r="J19" s="14"/>
      <c r="K19" s="15"/>
      <c r="L19" s="15"/>
      <c r="M19" s="15"/>
      <c r="N19" s="14"/>
      <c r="O19" s="14"/>
      <c r="P19" s="14"/>
      <c r="Q19" s="15"/>
      <c r="R19" s="15"/>
      <c r="S19" s="15"/>
      <c r="T19" s="16"/>
      <c r="U19" s="16"/>
      <c r="V19" s="26"/>
      <c r="W19" s="16"/>
      <c r="X19" s="16" t="str">
        <f t="shared" si="0"/>
        <v/>
      </c>
      <c r="Y19" s="48"/>
      <c r="Z19" s="6"/>
    </row>
    <row r="20" spans="2:26" x14ac:dyDescent="0.35">
      <c r="B20" s="4"/>
      <c r="C20" s="142"/>
      <c r="D20" s="12"/>
      <c r="E20" s="12"/>
      <c r="F20" s="13"/>
      <c r="G20" s="12"/>
      <c r="H20" s="14"/>
      <c r="I20" s="14"/>
      <c r="J20" s="14"/>
      <c r="K20" s="15"/>
      <c r="L20" s="15"/>
      <c r="M20" s="15"/>
      <c r="N20" s="14"/>
      <c r="O20" s="14"/>
      <c r="P20" s="14"/>
      <c r="Q20" s="15"/>
      <c r="R20" s="15"/>
      <c r="S20" s="15"/>
      <c r="T20" s="18"/>
      <c r="U20" s="16"/>
      <c r="V20" s="26"/>
      <c r="W20" s="16"/>
      <c r="X20" s="16" t="str">
        <f t="shared" si="0"/>
        <v/>
      </c>
      <c r="Y20" s="48"/>
      <c r="Z20" s="6"/>
    </row>
    <row r="21" spans="2:26" x14ac:dyDescent="0.35">
      <c r="B21" s="4"/>
      <c r="C21" s="142"/>
      <c r="D21" s="12"/>
      <c r="E21" s="12"/>
      <c r="F21" s="13"/>
      <c r="G21" s="12"/>
      <c r="H21" s="14"/>
      <c r="I21" s="14"/>
      <c r="J21" s="14"/>
      <c r="K21" s="15"/>
      <c r="L21" s="15"/>
      <c r="M21" s="15"/>
      <c r="N21" s="14"/>
      <c r="O21" s="14"/>
      <c r="P21" s="14"/>
      <c r="Q21" s="15"/>
      <c r="R21" s="15"/>
      <c r="S21" s="15"/>
      <c r="T21" s="16"/>
      <c r="U21" s="16"/>
      <c r="V21" s="17"/>
      <c r="W21" s="18" t="str">
        <f t="shared" ref="W21:W26" si="1">IF(T21&gt;1,"En cours…", "")</f>
        <v/>
      </c>
      <c r="X21" s="18" t="str">
        <f t="shared" ref="X21:X26" si="2">IF(W21="En cours…","R.A.S", "")</f>
        <v/>
      </c>
      <c r="Y21" s="48"/>
      <c r="Z21" s="6"/>
    </row>
    <row r="22" spans="2:26" x14ac:dyDescent="0.35">
      <c r="B22" s="4"/>
      <c r="C22" s="142"/>
      <c r="D22" s="12"/>
      <c r="E22" s="12"/>
      <c r="F22" s="13"/>
      <c r="G22" s="12"/>
      <c r="H22" s="14"/>
      <c r="I22" s="14"/>
      <c r="J22" s="14"/>
      <c r="K22" s="15"/>
      <c r="L22" s="15"/>
      <c r="M22" s="15"/>
      <c r="N22" s="14"/>
      <c r="O22" s="14"/>
      <c r="P22" s="14"/>
      <c r="Q22" s="15"/>
      <c r="R22" s="15"/>
      <c r="S22" s="15"/>
      <c r="T22" s="16"/>
      <c r="U22" s="16"/>
      <c r="V22" s="17"/>
      <c r="W22" s="18" t="str">
        <f t="shared" si="1"/>
        <v/>
      </c>
      <c r="X22" s="18" t="str">
        <f t="shared" si="2"/>
        <v/>
      </c>
      <c r="Y22" s="48"/>
      <c r="Z22" s="6"/>
    </row>
    <row r="23" spans="2:26" x14ac:dyDescent="0.35">
      <c r="B23" s="4"/>
      <c r="C23" s="142"/>
      <c r="D23" s="12"/>
      <c r="E23" s="12"/>
      <c r="F23" s="13"/>
      <c r="G23" s="12"/>
      <c r="H23" s="14"/>
      <c r="I23" s="14"/>
      <c r="J23" s="14"/>
      <c r="K23" s="15"/>
      <c r="L23" s="15"/>
      <c r="M23" s="15"/>
      <c r="N23" s="14"/>
      <c r="O23" s="14"/>
      <c r="P23" s="14"/>
      <c r="Q23" s="15"/>
      <c r="R23" s="15"/>
      <c r="S23" s="15"/>
      <c r="T23" s="16"/>
      <c r="U23" s="16"/>
      <c r="V23" s="17"/>
      <c r="W23" s="18" t="str">
        <f t="shared" si="1"/>
        <v/>
      </c>
      <c r="X23" s="18" t="str">
        <f t="shared" si="2"/>
        <v/>
      </c>
      <c r="Y23" s="48"/>
      <c r="Z23" s="6"/>
    </row>
    <row r="24" spans="2:26" x14ac:dyDescent="0.35">
      <c r="B24" s="4"/>
      <c r="C24" s="142"/>
      <c r="D24" s="12"/>
      <c r="E24" s="12"/>
      <c r="F24" s="13"/>
      <c r="G24" s="12"/>
      <c r="H24" s="14"/>
      <c r="I24" s="14"/>
      <c r="J24" s="14"/>
      <c r="K24" s="15"/>
      <c r="L24" s="15"/>
      <c r="M24" s="15"/>
      <c r="N24" s="14"/>
      <c r="O24" s="14"/>
      <c r="P24" s="14"/>
      <c r="Q24" s="15"/>
      <c r="R24" s="15"/>
      <c r="S24" s="15"/>
      <c r="T24" s="16"/>
      <c r="U24" s="16"/>
      <c r="V24" s="17"/>
      <c r="W24" s="18" t="str">
        <f t="shared" si="1"/>
        <v/>
      </c>
      <c r="X24" s="18" t="str">
        <f t="shared" si="2"/>
        <v/>
      </c>
      <c r="Y24" s="48"/>
      <c r="Z24" s="6"/>
    </row>
    <row r="25" spans="2:26" x14ac:dyDescent="0.35">
      <c r="B25" s="4"/>
      <c r="C25" s="142"/>
      <c r="D25" s="12"/>
      <c r="E25" s="12"/>
      <c r="F25" s="13"/>
      <c r="G25" s="12"/>
      <c r="H25" s="14"/>
      <c r="I25" s="14"/>
      <c r="J25" s="14"/>
      <c r="K25" s="15"/>
      <c r="L25" s="15"/>
      <c r="M25" s="15"/>
      <c r="N25" s="14"/>
      <c r="O25" s="14"/>
      <c r="P25" s="14"/>
      <c r="Q25" s="15"/>
      <c r="R25" s="15"/>
      <c r="S25" s="15"/>
      <c r="T25" s="16"/>
      <c r="U25" s="16"/>
      <c r="V25" s="17"/>
      <c r="W25" s="18" t="str">
        <f t="shared" si="1"/>
        <v/>
      </c>
      <c r="X25" s="18" t="str">
        <f t="shared" si="2"/>
        <v/>
      </c>
      <c r="Y25" s="48"/>
      <c r="Z25" s="6"/>
    </row>
    <row r="26" spans="2:26" x14ac:dyDescent="0.35">
      <c r="B26" s="4"/>
      <c r="C26" s="142"/>
      <c r="D26" s="12"/>
      <c r="E26" s="12"/>
      <c r="F26" s="13"/>
      <c r="G26" s="12"/>
      <c r="H26" s="14"/>
      <c r="I26" s="14"/>
      <c r="J26" s="14"/>
      <c r="K26" s="15"/>
      <c r="L26" s="15"/>
      <c r="M26" s="15"/>
      <c r="N26" s="14"/>
      <c r="O26" s="14"/>
      <c r="P26" s="14"/>
      <c r="Q26" s="15"/>
      <c r="R26" s="15"/>
      <c r="S26" s="15"/>
      <c r="T26" s="16"/>
      <c r="U26" s="16"/>
      <c r="V26" s="17"/>
      <c r="W26" s="18" t="str">
        <f t="shared" si="1"/>
        <v/>
      </c>
      <c r="X26" s="18" t="str">
        <f t="shared" si="2"/>
        <v/>
      </c>
      <c r="Y26" s="48"/>
      <c r="Z26" s="6"/>
    </row>
    <row r="27" spans="2:26" x14ac:dyDescent="0.35">
      <c r="B27" s="4"/>
      <c r="C27" s="7"/>
      <c r="D27" s="19"/>
      <c r="E27" s="19"/>
      <c r="F27" s="19"/>
      <c r="G27" s="41">
        <f>COUNTA(G9:G26)</f>
        <v>0</v>
      </c>
      <c r="H27" s="41">
        <f t="shared" ref="H27:U27" si="3">SUM(H9:H26)</f>
        <v>0</v>
      </c>
      <c r="I27" s="41">
        <f t="shared" si="3"/>
        <v>0</v>
      </c>
      <c r="J27" s="41">
        <f t="shared" si="3"/>
        <v>0</v>
      </c>
      <c r="K27" s="41">
        <f t="shared" si="3"/>
        <v>0</v>
      </c>
      <c r="L27" s="41">
        <f t="shared" si="3"/>
        <v>0</v>
      </c>
      <c r="M27" s="41">
        <f t="shared" si="3"/>
        <v>0</v>
      </c>
      <c r="N27" s="41">
        <f t="shared" si="3"/>
        <v>0</v>
      </c>
      <c r="O27" s="41">
        <f t="shared" si="3"/>
        <v>0</v>
      </c>
      <c r="P27" s="41">
        <f t="shared" si="3"/>
        <v>0</v>
      </c>
      <c r="Q27" s="41">
        <f t="shared" si="3"/>
        <v>0</v>
      </c>
      <c r="R27" s="41">
        <f t="shared" si="3"/>
        <v>0</v>
      </c>
      <c r="S27" s="41">
        <f t="shared" si="3"/>
        <v>0</v>
      </c>
      <c r="T27" s="45">
        <f t="shared" si="3"/>
        <v>0</v>
      </c>
      <c r="U27" s="45">
        <f t="shared" si="3"/>
        <v>0</v>
      </c>
      <c r="V27" s="22"/>
      <c r="W27" s="22"/>
      <c r="X27" s="22"/>
      <c r="Y27" s="4"/>
      <c r="Z27" s="6"/>
    </row>
    <row r="28" spans="2:26" x14ac:dyDescent="0.35">
      <c r="B28" s="4"/>
      <c r="C28" s="7"/>
      <c r="D28" s="12"/>
      <c r="E28" s="12"/>
      <c r="F28" s="13"/>
      <c r="G28" s="12"/>
      <c r="H28" s="14"/>
      <c r="I28" s="14"/>
      <c r="J28" s="14"/>
      <c r="K28" s="15"/>
      <c r="L28" s="15"/>
      <c r="M28" s="15"/>
      <c r="N28" s="14"/>
      <c r="O28" s="14"/>
      <c r="P28" s="14"/>
      <c r="Q28" s="15"/>
      <c r="R28" s="15"/>
      <c r="S28" s="15"/>
      <c r="T28" s="16"/>
      <c r="U28" s="16"/>
      <c r="V28" s="17"/>
      <c r="W28" s="52"/>
      <c r="X28" s="18"/>
      <c r="Y28" s="4"/>
      <c r="Z28" s="6"/>
    </row>
    <row r="29" spans="2:26" x14ac:dyDescent="0.35">
      <c r="B29" s="4"/>
      <c r="C29" s="7"/>
      <c r="D29" s="12"/>
      <c r="E29" s="12"/>
      <c r="F29" s="13"/>
      <c r="G29" s="12"/>
      <c r="H29" s="14"/>
      <c r="I29" s="14"/>
      <c r="J29" s="14"/>
      <c r="K29" s="15"/>
      <c r="L29" s="15"/>
      <c r="M29" s="15"/>
      <c r="N29" s="14"/>
      <c r="O29" s="14"/>
      <c r="P29" s="14"/>
      <c r="Q29" s="15"/>
      <c r="R29" s="15"/>
      <c r="S29" s="15"/>
      <c r="T29" s="18"/>
      <c r="U29" s="16"/>
      <c r="V29" s="17"/>
      <c r="W29" s="52"/>
      <c r="X29" s="18"/>
      <c r="Y29" s="4"/>
      <c r="Z29" s="6"/>
    </row>
    <row r="30" spans="2:26" x14ac:dyDescent="0.35">
      <c r="B30" s="4"/>
      <c r="C30" s="7"/>
      <c r="D30" s="12"/>
      <c r="E30" s="12"/>
      <c r="F30" s="13"/>
      <c r="G30" s="12"/>
      <c r="H30" s="14"/>
      <c r="I30" s="14"/>
      <c r="J30" s="14"/>
      <c r="K30" s="15"/>
      <c r="L30" s="15"/>
      <c r="M30" s="15"/>
      <c r="N30" s="14"/>
      <c r="O30" s="14"/>
      <c r="P30" s="14"/>
      <c r="Q30" s="15"/>
      <c r="R30" s="15"/>
      <c r="S30" s="15"/>
      <c r="T30" s="16"/>
      <c r="U30" s="16"/>
      <c r="V30" s="26"/>
      <c r="W30" s="53"/>
      <c r="X30" s="18"/>
      <c r="Y30" s="4"/>
      <c r="Z30" s="6"/>
    </row>
    <row r="31" spans="2:26" x14ac:dyDescent="0.35">
      <c r="B31" s="4"/>
      <c r="C31" s="7"/>
      <c r="D31" s="12"/>
      <c r="E31" s="12"/>
      <c r="F31" s="13"/>
      <c r="G31" s="12"/>
      <c r="H31" s="14"/>
      <c r="I31" s="14"/>
      <c r="J31" s="14"/>
      <c r="K31" s="15"/>
      <c r="L31" s="15"/>
      <c r="M31" s="15"/>
      <c r="N31" s="14"/>
      <c r="O31" s="14"/>
      <c r="P31" s="14"/>
      <c r="Q31" s="15"/>
      <c r="R31" s="15"/>
      <c r="S31" s="15"/>
      <c r="T31" s="18"/>
      <c r="U31" s="16"/>
      <c r="V31" s="26"/>
      <c r="W31" s="23"/>
      <c r="X31" s="49"/>
      <c r="Y31" s="4"/>
      <c r="Z31" s="6"/>
    </row>
    <row r="32" spans="2:26" x14ac:dyDescent="0.35">
      <c r="B32" s="4"/>
      <c r="C32" s="7"/>
      <c r="D32" s="12"/>
      <c r="E32" s="12"/>
      <c r="F32" s="13"/>
      <c r="G32" s="12"/>
      <c r="H32" s="14"/>
      <c r="I32" s="14"/>
      <c r="J32" s="14"/>
      <c r="K32" s="15"/>
      <c r="L32" s="15"/>
      <c r="M32" s="15"/>
      <c r="N32" s="14"/>
      <c r="O32" s="14"/>
      <c r="P32" s="14"/>
      <c r="Q32" s="15"/>
      <c r="R32" s="15"/>
      <c r="S32" s="15"/>
      <c r="T32" s="16"/>
      <c r="U32" s="16"/>
      <c r="V32" s="26"/>
      <c r="W32" s="23"/>
      <c r="X32" s="49"/>
      <c r="Y32" s="4"/>
      <c r="Z32" s="6"/>
    </row>
    <row r="33" spans="2:26" x14ac:dyDescent="0.35">
      <c r="B33" s="4"/>
      <c r="C33" s="7"/>
      <c r="D33" s="12"/>
      <c r="E33" s="12"/>
      <c r="F33" s="13"/>
      <c r="G33" s="12"/>
      <c r="H33" s="14"/>
      <c r="I33" s="14"/>
      <c r="J33" s="14"/>
      <c r="K33" s="15"/>
      <c r="L33" s="15"/>
      <c r="M33" s="15"/>
      <c r="N33" s="14"/>
      <c r="O33" s="14"/>
      <c r="P33" s="14"/>
      <c r="Q33" s="15"/>
      <c r="R33" s="15"/>
      <c r="S33" s="15"/>
      <c r="T33" s="16"/>
      <c r="U33" s="16"/>
      <c r="V33" s="26"/>
      <c r="W33" s="23"/>
      <c r="X33" s="49"/>
      <c r="Y33" s="4"/>
      <c r="Z33" s="6"/>
    </row>
    <row r="34" spans="2:26" x14ac:dyDescent="0.35">
      <c r="B34" s="4"/>
      <c r="C34" s="7"/>
      <c r="D34" s="12"/>
      <c r="E34" s="12"/>
      <c r="F34" s="13"/>
      <c r="G34" s="12"/>
      <c r="H34" s="14"/>
      <c r="I34" s="14"/>
      <c r="J34" s="14"/>
      <c r="K34" s="15"/>
      <c r="L34" s="15"/>
      <c r="M34" s="15"/>
      <c r="N34" s="14"/>
      <c r="O34" s="14"/>
      <c r="P34" s="14"/>
      <c r="Q34" s="15"/>
      <c r="R34" s="15"/>
      <c r="S34" s="15"/>
      <c r="T34" s="16"/>
      <c r="U34" s="16"/>
      <c r="V34" s="17"/>
      <c r="W34" s="23"/>
      <c r="X34" s="60"/>
      <c r="Y34" s="4"/>
      <c r="Z34" s="6"/>
    </row>
    <row r="35" spans="2:26" x14ac:dyDescent="0.35">
      <c r="B35" s="4"/>
      <c r="C35" s="7"/>
      <c r="D35" s="19"/>
      <c r="E35" s="19"/>
      <c r="F35" s="19"/>
      <c r="G35" s="41">
        <f>COUNTA(G28:G34)</f>
        <v>0</v>
      </c>
      <c r="H35" s="41">
        <f t="shared" ref="H35:T35" si="4">SUM(H28:H34)</f>
        <v>0</v>
      </c>
      <c r="I35" s="41">
        <f t="shared" si="4"/>
        <v>0</v>
      </c>
      <c r="J35" s="41">
        <f t="shared" si="4"/>
        <v>0</v>
      </c>
      <c r="K35" s="41">
        <f t="shared" si="4"/>
        <v>0</v>
      </c>
      <c r="L35" s="41">
        <f t="shared" si="4"/>
        <v>0</v>
      </c>
      <c r="M35" s="41">
        <f t="shared" si="4"/>
        <v>0</v>
      </c>
      <c r="N35" s="41">
        <f t="shared" si="4"/>
        <v>0</v>
      </c>
      <c r="O35" s="41">
        <f t="shared" si="4"/>
        <v>0</v>
      </c>
      <c r="P35" s="41">
        <f t="shared" si="4"/>
        <v>0</v>
      </c>
      <c r="Q35" s="41">
        <f t="shared" si="4"/>
        <v>0</v>
      </c>
      <c r="R35" s="41">
        <f t="shared" si="4"/>
        <v>0</v>
      </c>
      <c r="S35" s="41">
        <f t="shared" si="4"/>
        <v>0</v>
      </c>
      <c r="T35" s="45">
        <f t="shared" si="4"/>
        <v>0</v>
      </c>
      <c r="U35" s="45">
        <f>SUM(U28:U34)</f>
        <v>0</v>
      </c>
      <c r="V35" s="22"/>
      <c r="W35" s="59"/>
      <c r="X35" s="24">
        <f>SUM(X28:X34)</f>
        <v>0</v>
      </c>
      <c r="Y35" s="5"/>
      <c r="Z35" s="6"/>
    </row>
    <row r="36" spans="2:26" x14ac:dyDescent="0.35">
      <c r="B36" s="4"/>
      <c r="C36" s="7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61" t="e">
        <f>(X35/U35)</f>
        <v>#DIV/0!</v>
      </c>
      <c r="Y36" s="5"/>
      <c r="Z36" s="6"/>
    </row>
    <row r="37" spans="2:26" ht="30" customHeight="1" x14ac:dyDescent="0.35">
      <c r="B37" s="4"/>
      <c r="C37" s="7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6"/>
    </row>
    <row r="38" spans="2:26" x14ac:dyDescent="0.35">
      <c r="B38" s="4"/>
      <c r="C38" s="5"/>
      <c r="D38" s="112" t="s">
        <v>0</v>
      </c>
      <c r="E38" s="113"/>
      <c r="F38" s="113"/>
      <c r="G38" s="113"/>
      <c r="H38" s="118" t="s">
        <v>31</v>
      </c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9" t="s">
        <v>32</v>
      </c>
      <c r="U38" s="122" t="s">
        <v>3</v>
      </c>
      <c r="V38" s="125" t="s">
        <v>4</v>
      </c>
      <c r="W38" s="128" t="s">
        <v>5</v>
      </c>
      <c r="X38" s="131" t="s">
        <v>6</v>
      </c>
      <c r="Y38" s="134" t="s">
        <v>33</v>
      </c>
      <c r="Z38" s="6"/>
    </row>
    <row r="39" spans="2:26" x14ac:dyDescent="0.35">
      <c r="B39" s="4"/>
      <c r="C39" s="5"/>
      <c r="D39" s="114"/>
      <c r="E39" s="115"/>
      <c r="F39" s="115"/>
      <c r="G39" s="115"/>
      <c r="H39" s="137" t="s">
        <v>7</v>
      </c>
      <c r="I39" s="138"/>
      <c r="J39" s="139"/>
      <c r="K39" s="137" t="s">
        <v>8</v>
      </c>
      <c r="L39" s="138"/>
      <c r="M39" s="139"/>
      <c r="N39" s="137" t="s">
        <v>9</v>
      </c>
      <c r="O39" s="138"/>
      <c r="P39" s="139"/>
      <c r="Q39" s="43"/>
      <c r="R39" s="43"/>
      <c r="S39" s="44"/>
      <c r="T39" s="120"/>
      <c r="U39" s="123"/>
      <c r="V39" s="126"/>
      <c r="W39" s="129"/>
      <c r="X39" s="132"/>
      <c r="Y39" s="135"/>
      <c r="Z39" s="6"/>
    </row>
    <row r="40" spans="2:26" x14ac:dyDescent="0.35">
      <c r="B40" s="4"/>
      <c r="C40" s="5"/>
      <c r="D40" s="116"/>
      <c r="E40" s="117"/>
      <c r="F40" s="117"/>
      <c r="G40" s="117"/>
      <c r="H40" s="103" t="s">
        <v>11</v>
      </c>
      <c r="I40" s="105" t="s">
        <v>12</v>
      </c>
      <c r="J40" s="106"/>
      <c r="K40" s="103" t="s">
        <v>11</v>
      </c>
      <c r="L40" s="140" t="s">
        <v>12</v>
      </c>
      <c r="M40" s="141"/>
      <c r="N40" s="103" t="s">
        <v>11</v>
      </c>
      <c r="O40" s="105" t="s">
        <v>12</v>
      </c>
      <c r="P40" s="106"/>
      <c r="Q40" s="103" t="s">
        <v>11</v>
      </c>
      <c r="R40" s="105" t="s">
        <v>12</v>
      </c>
      <c r="S40" s="106"/>
      <c r="T40" s="120"/>
      <c r="U40" s="123"/>
      <c r="V40" s="126"/>
      <c r="W40" s="129"/>
      <c r="X40" s="132"/>
      <c r="Y40" s="135"/>
      <c r="Z40" s="6"/>
    </row>
    <row r="41" spans="2:26" x14ac:dyDescent="0.35">
      <c r="B41" s="4"/>
      <c r="C41" s="5"/>
      <c r="D41" s="8" t="s">
        <v>13</v>
      </c>
      <c r="E41" s="8" t="s">
        <v>14</v>
      </c>
      <c r="F41" s="8" t="s">
        <v>15</v>
      </c>
      <c r="G41" s="9" t="s">
        <v>34</v>
      </c>
      <c r="H41" s="104"/>
      <c r="I41" s="10" t="s">
        <v>16</v>
      </c>
      <c r="J41" s="10" t="s">
        <v>17</v>
      </c>
      <c r="K41" s="104"/>
      <c r="L41" s="10" t="s">
        <v>16</v>
      </c>
      <c r="M41" s="11" t="s">
        <v>17</v>
      </c>
      <c r="N41" s="104"/>
      <c r="O41" s="11" t="s">
        <v>16</v>
      </c>
      <c r="P41" s="11" t="s">
        <v>17</v>
      </c>
      <c r="Q41" s="104"/>
      <c r="R41" s="10" t="s">
        <v>16</v>
      </c>
      <c r="S41" s="11" t="s">
        <v>17</v>
      </c>
      <c r="T41" s="121"/>
      <c r="U41" s="124"/>
      <c r="V41" s="127"/>
      <c r="W41" s="130"/>
      <c r="X41" s="133"/>
      <c r="Y41" s="136"/>
      <c r="Z41" s="6"/>
    </row>
    <row r="42" spans="2:26" x14ac:dyDescent="0.35">
      <c r="B42" s="4"/>
      <c r="C42" s="5"/>
      <c r="D42" s="12"/>
      <c r="E42" s="12"/>
      <c r="F42" s="13"/>
      <c r="G42" s="12"/>
      <c r="H42" s="14"/>
      <c r="I42" s="14"/>
      <c r="J42" s="14"/>
      <c r="K42" s="15"/>
      <c r="L42" s="15"/>
      <c r="M42" s="15"/>
      <c r="N42" s="14"/>
      <c r="O42" s="14"/>
      <c r="P42" s="14"/>
      <c r="Q42" s="15"/>
      <c r="R42" s="15"/>
      <c r="S42" s="15"/>
      <c r="T42" s="16"/>
      <c r="U42" s="16"/>
      <c r="V42" s="26"/>
      <c r="W42" s="16"/>
      <c r="X42" s="16" t="str">
        <f>IF(U42&gt;1,"R.A.S","")</f>
        <v/>
      </c>
      <c r="Y42" s="27"/>
      <c r="Z42" s="6"/>
    </row>
    <row r="43" spans="2:26" x14ac:dyDescent="0.35">
      <c r="B43" s="4"/>
      <c r="C43" s="5"/>
      <c r="D43" s="12"/>
      <c r="E43" s="12"/>
      <c r="F43" s="13"/>
      <c r="G43" s="12"/>
      <c r="H43" s="14"/>
      <c r="I43" s="14"/>
      <c r="J43" s="14"/>
      <c r="K43" s="15"/>
      <c r="L43" s="15"/>
      <c r="M43" s="15"/>
      <c r="N43" s="14"/>
      <c r="O43" s="14"/>
      <c r="P43" s="14"/>
      <c r="Q43" s="15"/>
      <c r="R43" s="15"/>
      <c r="S43" s="15"/>
      <c r="T43" s="16"/>
      <c r="U43" s="16"/>
      <c r="V43" s="26"/>
      <c r="W43" s="16"/>
      <c r="X43" s="16" t="str">
        <f t="shared" ref="X43:X47" si="5">IF(U43&gt;1,"R.A.S","")</f>
        <v/>
      </c>
      <c r="Y43" s="27"/>
      <c r="Z43" s="6"/>
    </row>
    <row r="44" spans="2:26" x14ac:dyDescent="0.35">
      <c r="B44" s="4"/>
      <c r="C44" s="5"/>
      <c r="D44" s="12"/>
      <c r="E44" s="12"/>
      <c r="F44" s="13"/>
      <c r="G44" s="12"/>
      <c r="H44" s="14"/>
      <c r="I44" s="14"/>
      <c r="J44" s="14"/>
      <c r="K44" s="15"/>
      <c r="L44" s="15"/>
      <c r="M44" s="15"/>
      <c r="N44" s="14"/>
      <c r="O44" s="14"/>
      <c r="P44" s="14"/>
      <c r="Q44" s="15"/>
      <c r="R44" s="15"/>
      <c r="S44" s="15"/>
      <c r="T44" s="16"/>
      <c r="U44" s="16"/>
      <c r="V44" s="26"/>
      <c r="W44" s="16"/>
      <c r="X44" s="16" t="str">
        <f t="shared" si="5"/>
        <v/>
      </c>
      <c r="Y44" s="27"/>
      <c r="Z44" s="6"/>
    </row>
    <row r="45" spans="2:26" x14ac:dyDescent="0.35">
      <c r="B45" s="4"/>
      <c r="C45" s="5"/>
      <c r="D45" s="12"/>
      <c r="E45" s="12"/>
      <c r="F45" s="13"/>
      <c r="G45" s="12"/>
      <c r="H45" s="14"/>
      <c r="I45" s="14"/>
      <c r="J45" s="14"/>
      <c r="K45" s="15"/>
      <c r="L45" s="15"/>
      <c r="M45" s="15"/>
      <c r="N45" s="14"/>
      <c r="O45" s="14"/>
      <c r="P45" s="14"/>
      <c r="Q45" s="15"/>
      <c r="R45" s="15"/>
      <c r="S45" s="15"/>
      <c r="T45" s="18"/>
      <c r="U45" s="16"/>
      <c r="V45" s="26"/>
      <c r="W45" s="16"/>
      <c r="X45" s="16" t="str">
        <f t="shared" si="5"/>
        <v/>
      </c>
      <c r="Y45" s="27"/>
      <c r="Z45" s="6"/>
    </row>
    <row r="46" spans="2:26" x14ac:dyDescent="0.35">
      <c r="B46" s="4"/>
      <c r="C46" s="5"/>
      <c r="D46" s="12"/>
      <c r="E46" s="12"/>
      <c r="F46" s="13"/>
      <c r="G46" s="12"/>
      <c r="H46" s="14"/>
      <c r="I46" s="14"/>
      <c r="J46" s="14"/>
      <c r="K46" s="15"/>
      <c r="L46" s="15"/>
      <c r="M46" s="15"/>
      <c r="N46" s="14"/>
      <c r="O46" s="14"/>
      <c r="P46" s="14"/>
      <c r="Q46" s="15"/>
      <c r="R46" s="15"/>
      <c r="S46" s="15"/>
      <c r="T46" s="16"/>
      <c r="U46" s="16"/>
      <c r="V46" s="26"/>
      <c r="W46" s="16"/>
      <c r="X46" s="16" t="str">
        <f t="shared" si="5"/>
        <v/>
      </c>
      <c r="Y46" s="27"/>
      <c r="Z46" s="6"/>
    </row>
    <row r="47" spans="2:26" x14ac:dyDescent="0.35">
      <c r="B47" s="4"/>
      <c r="C47" s="5"/>
      <c r="D47" s="12"/>
      <c r="E47" s="12"/>
      <c r="F47" s="13"/>
      <c r="G47" s="12"/>
      <c r="H47" s="14"/>
      <c r="I47" s="14"/>
      <c r="J47" s="14"/>
      <c r="K47" s="15"/>
      <c r="L47" s="15"/>
      <c r="M47" s="15"/>
      <c r="N47" s="14"/>
      <c r="O47" s="14"/>
      <c r="P47" s="14"/>
      <c r="Q47" s="15"/>
      <c r="R47" s="15"/>
      <c r="S47" s="15"/>
      <c r="T47" s="16"/>
      <c r="U47" s="16"/>
      <c r="V47" s="26"/>
      <c r="W47" s="16"/>
      <c r="X47" s="16" t="str">
        <f t="shared" si="5"/>
        <v/>
      </c>
      <c r="Y47" s="27"/>
      <c r="Z47" s="6"/>
    </row>
    <row r="48" spans="2:26" x14ac:dyDescent="0.35">
      <c r="B48" s="4"/>
      <c r="C48" s="5"/>
      <c r="D48" s="28"/>
      <c r="E48" s="28"/>
      <c r="F48" s="29"/>
      <c r="G48" s="41">
        <f>COUNTA(G42:G47)</f>
        <v>0</v>
      </c>
      <c r="H48" s="41">
        <f t="shared" ref="H48:U48" si="6">SUM(H42:H47)</f>
        <v>0</v>
      </c>
      <c r="I48" s="41">
        <f t="shared" si="6"/>
        <v>0</v>
      </c>
      <c r="J48" s="41">
        <f t="shared" si="6"/>
        <v>0</v>
      </c>
      <c r="K48" s="41">
        <f t="shared" si="6"/>
        <v>0</v>
      </c>
      <c r="L48" s="41">
        <f t="shared" si="6"/>
        <v>0</v>
      </c>
      <c r="M48" s="41">
        <f t="shared" si="6"/>
        <v>0</v>
      </c>
      <c r="N48" s="41">
        <f t="shared" si="6"/>
        <v>0</v>
      </c>
      <c r="O48" s="41">
        <f t="shared" si="6"/>
        <v>0</v>
      </c>
      <c r="P48" s="41">
        <f t="shared" si="6"/>
        <v>0</v>
      </c>
      <c r="Q48" s="51">
        <f t="shared" si="6"/>
        <v>0</v>
      </c>
      <c r="R48" s="41">
        <f t="shared" si="6"/>
        <v>0</v>
      </c>
      <c r="S48" s="41">
        <f t="shared" si="6"/>
        <v>0</v>
      </c>
      <c r="T48" s="45">
        <f t="shared" si="6"/>
        <v>0</v>
      </c>
      <c r="U48" s="45">
        <f t="shared" si="6"/>
        <v>0</v>
      </c>
      <c r="V48" s="28"/>
      <c r="W48" s="28"/>
      <c r="X48" s="21">
        <f>SUM(X42:X47)</f>
        <v>0</v>
      </c>
      <c r="Y48" s="30">
        <f>SUM(Y42:Y47)</f>
        <v>0</v>
      </c>
      <c r="Z48" s="6"/>
    </row>
    <row r="49" spans="2:26" x14ac:dyDescent="0.35">
      <c r="B49" s="4"/>
      <c r="C49" s="5"/>
      <c r="D49" s="12"/>
      <c r="E49" s="12"/>
      <c r="F49" s="13"/>
      <c r="G49" s="12"/>
      <c r="H49" s="14"/>
      <c r="I49" s="14"/>
      <c r="J49" s="14"/>
      <c r="K49" s="15"/>
      <c r="L49" s="15"/>
      <c r="M49" s="15"/>
      <c r="N49" s="14"/>
      <c r="O49" s="14"/>
      <c r="P49" s="14"/>
      <c r="Q49" s="15"/>
      <c r="R49" s="15"/>
      <c r="S49" s="15"/>
      <c r="T49" s="16"/>
      <c r="U49" s="16"/>
      <c r="V49" s="26"/>
      <c r="W49" s="23"/>
      <c r="X49" s="16"/>
      <c r="Y49" s="27"/>
      <c r="Z49" s="6"/>
    </row>
    <row r="50" spans="2:26" x14ac:dyDescent="0.35">
      <c r="B50" s="4"/>
      <c r="C50" s="5"/>
      <c r="D50" s="12"/>
      <c r="E50" s="12"/>
      <c r="F50" s="13"/>
      <c r="G50" s="12" t="str">
        <f>NatureRV2</f>
        <v>Signature</v>
      </c>
      <c r="H50" s="14"/>
      <c r="I50" s="14"/>
      <c r="J50" s="14"/>
      <c r="K50" s="15"/>
      <c r="L50" s="15"/>
      <c r="M50" s="15"/>
      <c r="N50" s="14"/>
      <c r="O50" s="14"/>
      <c r="P50" s="14"/>
      <c r="Q50" s="15"/>
      <c r="R50" s="15"/>
      <c r="S50" s="15"/>
      <c r="T50" s="16"/>
      <c r="U50" s="16"/>
      <c r="V50" s="26"/>
      <c r="W50" s="23"/>
      <c r="X50" s="16"/>
      <c r="Y50" s="27"/>
      <c r="Z50" s="6"/>
    </row>
    <row r="51" spans="2:26" x14ac:dyDescent="0.35">
      <c r="B51" s="4"/>
      <c r="C51" s="5"/>
      <c r="D51" s="12"/>
      <c r="E51" s="12"/>
      <c r="F51" s="13"/>
      <c r="G51" s="12"/>
      <c r="H51" s="14"/>
      <c r="I51" s="14"/>
      <c r="J51" s="14"/>
      <c r="K51" s="15"/>
      <c r="L51" s="15"/>
      <c r="M51" s="15"/>
      <c r="N51" s="14"/>
      <c r="O51" s="14"/>
      <c r="P51" s="14"/>
      <c r="Q51" s="15"/>
      <c r="R51" s="15"/>
      <c r="S51" s="15"/>
      <c r="T51" s="16"/>
      <c r="U51" s="16"/>
      <c r="V51" s="26"/>
      <c r="W51" s="23"/>
      <c r="X51" s="16"/>
      <c r="Y51" s="27"/>
      <c r="Z51" s="6"/>
    </row>
    <row r="52" spans="2:26" x14ac:dyDescent="0.35">
      <c r="B52" s="4"/>
      <c r="C52" s="5"/>
      <c r="D52" s="12"/>
      <c r="E52" s="12"/>
      <c r="F52" s="13"/>
      <c r="G52" s="12"/>
      <c r="H52" s="14"/>
      <c r="I52" s="14"/>
      <c r="J52" s="14"/>
      <c r="K52" s="15"/>
      <c r="L52" s="15"/>
      <c r="M52" s="15"/>
      <c r="N52" s="14"/>
      <c r="O52" s="14"/>
      <c r="P52" s="14"/>
      <c r="Q52" s="15"/>
      <c r="R52" s="15"/>
      <c r="S52" s="15"/>
      <c r="T52" s="16"/>
      <c r="U52" s="16"/>
      <c r="V52" s="26"/>
      <c r="W52" s="23"/>
      <c r="X52" s="16"/>
      <c r="Y52" s="27"/>
      <c r="Z52" s="6"/>
    </row>
    <row r="53" spans="2:26" x14ac:dyDescent="0.35">
      <c r="B53" s="4"/>
      <c r="C53" s="5"/>
      <c r="D53" s="12"/>
      <c r="E53" s="12"/>
      <c r="F53" s="13"/>
      <c r="G53" s="12"/>
      <c r="H53" s="14"/>
      <c r="I53" s="14"/>
      <c r="J53" s="14"/>
      <c r="K53" s="15"/>
      <c r="L53" s="15"/>
      <c r="M53" s="15"/>
      <c r="N53" s="14"/>
      <c r="O53" s="14"/>
      <c r="P53" s="14"/>
      <c r="Q53" s="15"/>
      <c r="R53" s="15"/>
      <c r="S53" s="15"/>
      <c r="T53" s="16"/>
      <c r="U53" s="16"/>
      <c r="V53" s="26"/>
      <c r="W53" s="23"/>
      <c r="X53" s="16"/>
      <c r="Y53" s="27"/>
      <c r="Z53" s="6"/>
    </row>
    <row r="54" spans="2:26" x14ac:dyDescent="0.35">
      <c r="B54" s="4"/>
      <c r="C54" s="5"/>
      <c r="D54" s="28"/>
      <c r="E54" s="28"/>
      <c r="F54" s="29"/>
      <c r="G54" s="20">
        <f>COUNTA(G49:G53)</f>
        <v>1</v>
      </c>
      <c r="H54" s="14"/>
      <c r="I54" s="14"/>
      <c r="J54" s="14"/>
      <c r="K54" s="20">
        <f>SUM(K49:K53)</f>
        <v>0</v>
      </c>
      <c r="L54" s="41">
        <f>SUM(L49:M53)</f>
        <v>0</v>
      </c>
      <c r="M54" s="41">
        <f t="shared" ref="M54:U54" si="7">SUM(M49:M53)</f>
        <v>0</v>
      </c>
      <c r="N54" s="14"/>
      <c r="O54" s="14"/>
      <c r="P54" s="14"/>
      <c r="Q54" s="41">
        <f t="shared" si="7"/>
        <v>0</v>
      </c>
      <c r="R54" s="20">
        <f t="shared" si="7"/>
        <v>0</v>
      </c>
      <c r="S54" s="20">
        <f t="shared" si="7"/>
        <v>0</v>
      </c>
      <c r="T54" s="21">
        <f t="shared" si="7"/>
        <v>0</v>
      </c>
      <c r="U54" s="21">
        <f t="shared" si="7"/>
        <v>0</v>
      </c>
      <c r="V54" s="28"/>
      <c r="W54" s="28"/>
      <c r="X54" s="16">
        <f>SUM(X49:X53)</f>
        <v>0</v>
      </c>
      <c r="Y54" s="27"/>
      <c r="Z54" s="6"/>
    </row>
    <row r="55" spans="2:26" x14ac:dyDescent="0.35">
      <c r="B55" s="4"/>
      <c r="C55" s="5"/>
      <c r="D55" s="31"/>
      <c r="E55" s="31"/>
      <c r="F55" s="32"/>
      <c r="G55" s="55">
        <f>COUNTA(G54+G48)</f>
        <v>1</v>
      </c>
      <c r="H55" s="109">
        <f>SUM(H54+H48)</f>
        <v>0</v>
      </c>
      <c r="I55" s="110"/>
      <c r="J55" s="55">
        <f>SUM(J54+J48)</f>
        <v>0</v>
      </c>
      <c r="K55" s="55">
        <f>SUM(K54+K48)</f>
        <v>0</v>
      </c>
      <c r="L55" s="109">
        <f>SUM(L54+L48)</f>
        <v>0</v>
      </c>
      <c r="M55" s="110"/>
      <c r="N55" s="33">
        <f>SUM(N54+N48)</f>
        <v>0</v>
      </c>
      <c r="O55" s="33">
        <f>SUM(O54+O48)</f>
        <v>0</v>
      </c>
      <c r="P55" s="109">
        <f>SUM(P54+P48)</f>
        <v>0</v>
      </c>
      <c r="Q55" s="110"/>
      <c r="R55" s="55">
        <f>SUM(R54+R48)</f>
        <v>0</v>
      </c>
      <c r="S55" s="55">
        <f>SUM(S54+S48)</f>
        <v>0</v>
      </c>
      <c r="T55" s="24">
        <f>SUM(T54+T48+T35)</f>
        <v>0</v>
      </c>
      <c r="U55" s="24">
        <f>SUM(U54+U48+U35)</f>
        <v>0</v>
      </c>
      <c r="V55" s="31"/>
      <c r="W55" s="31"/>
      <c r="X55" s="64" t="e">
        <f>(X54/U54)</f>
        <v>#DIV/0!</v>
      </c>
      <c r="Y55" s="34">
        <f>SUM(Y54+Y48)</f>
        <v>0</v>
      </c>
      <c r="Z55" s="6"/>
    </row>
    <row r="56" spans="2:26" x14ac:dyDescent="0.35">
      <c r="B56" s="4"/>
      <c r="C56" s="5"/>
      <c r="D56" s="89" t="s">
        <v>36</v>
      </c>
      <c r="E56" s="90"/>
      <c r="F56" s="91"/>
      <c r="G56" s="56" t="s">
        <v>37</v>
      </c>
      <c r="H56" s="107">
        <f>SUM(H27+K27+N27+Q27)</f>
        <v>0</v>
      </c>
      <c r="I56" s="108"/>
      <c r="J56" s="93" t="s">
        <v>38</v>
      </c>
      <c r="K56" s="95"/>
      <c r="L56" s="107">
        <f>SUM(H35+K35+N35+Q35)</f>
        <v>0</v>
      </c>
      <c r="M56" s="108"/>
      <c r="N56" s="46"/>
      <c r="O56" s="93" t="s">
        <v>39</v>
      </c>
      <c r="P56" s="94"/>
      <c r="Q56" s="94"/>
      <c r="R56" s="94"/>
      <c r="S56" s="95"/>
      <c r="T56" s="56" t="s">
        <v>37</v>
      </c>
      <c r="U56" s="35">
        <f>SUM(H48+K48+N48+Q48)</f>
        <v>0</v>
      </c>
      <c r="V56" s="36" t="s">
        <v>38</v>
      </c>
      <c r="W56" s="63">
        <f>SUM(H54+K54+N54+Q54)</f>
        <v>0</v>
      </c>
      <c r="X56" s="5"/>
      <c r="Y56" s="5"/>
      <c r="Z56" s="6"/>
    </row>
    <row r="57" spans="2:26" x14ac:dyDescent="0.35">
      <c r="B57" s="4"/>
      <c r="C57" s="5"/>
      <c r="D57" s="82" t="s">
        <v>40</v>
      </c>
      <c r="E57" s="83"/>
      <c r="F57" s="84"/>
      <c r="G57" s="36" t="s">
        <v>37</v>
      </c>
      <c r="H57" s="85">
        <f>SUM(I27+L27+O27+R27)</f>
        <v>0</v>
      </c>
      <c r="I57" s="86"/>
      <c r="J57" s="87" t="s">
        <v>38</v>
      </c>
      <c r="K57" s="88"/>
      <c r="L57" s="85">
        <f>SUM(I35+L35+O35+R35)</f>
        <v>0</v>
      </c>
      <c r="M57" s="86"/>
      <c r="N57" s="47"/>
      <c r="O57" s="89" t="s">
        <v>41</v>
      </c>
      <c r="P57" s="90"/>
      <c r="Q57" s="90"/>
      <c r="R57" s="90"/>
      <c r="S57" s="91"/>
      <c r="T57" s="54" t="s">
        <v>37</v>
      </c>
      <c r="U57" s="35">
        <f>SUM(J48+M48+P48+S48)</f>
        <v>0</v>
      </c>
      <c r="V57" s="36" t="s">
        <v>38</v>
      </c>
      <c r="W57" s="35">
        <f>SUM(I54+L54+O54+R54)</f>
        <v>0</v>
      </c>
      <c r="X57" s="5"/>
      <c r="Y57" s="5"/>
      <c r="Z57" s="6"/>
    </row>
    <row r="58" spans="2:26" x14ac:dyDescent="0.35">
      <c r="B58" s="4"/>
      <c r="C58" s="5"/>
      <c r="D58" s="87" t="s">
        <v>42</v>
      </c>
      <c r="E58" s="92"/>
      <c r="F58" s="88"/>
      <c r="G58" s="36" t="s">
        <v>37</v>
      </c>
      <c r="H58" s="85">
        <f>SUM(J27+M27+P27+S27)</f>
        <v>0</v>
      </c>
      <c r="I58" s="86"/>
      <c r="J58" s="87" t="s">
        <v>38</v>
      </c>
      <c r="K58" s="88"/>
      <c r="L58" s="85">
        <f>SUM(J35+M35+P35+S35)</f>
        <v>0</v>
      </c>
      <c r="M58" s="86"/>
      <c r="N58" s="47"/>
      <c r="O58" s="93" t="s">
        <v>43</v>
      </c>
      <c r="P58" s="94"/>
      <c r="Q58" s="94"/>
      <c r="R58" s="94"/>
      <c r="S58" s="95"/>
      <c r="T58" s="54" t="s">
        <v>37</v>
      </c>
      <c r="U58" s="35">
        <f>SUM(J48+M48+P48+S48)</f>
        <v>0</v>
      </c>
      <c r="V58" s="36" t="s">
        <v>38</v>
      </c>
      <c r="W58" s="35">
        <f>SUM(J54+M54+P54+S54)</f>
        <v>0</v>
      </c>
      <c r="X58" s="5"/>
      <c r="Y58" s="5"/>
      <c r="Z58" s="6"/>
    </row>
    <row r="59" spans="2:26" x14ac:dyDescent="0.35">
      <c r="B59" s="4"/>
      <c r="C59" s="5"/>
      <c r="D59" s="96" t="s">
        <v>44</v>
      </c>
      <c r="E59" s="97"/>
      <c r="F59" s="98"/>
      <c r="G59" s="37" t="s">
        <v>37</v>
      </c>
      <c r="H59" s="99">
        <f>SUM(H56:I58)</f>
        <v>0</v>
      </c>
      <c r="I59" s="100"/>
      <c r="J59" s="101" t="s">
        <v>38</v>
      </c>
      <c r="K59" s="102"/>
      <c r="L59" s="99">
        <f>SUM(L56:M58)</f>
        <v>0</v>
      </c>
      <c r="M59" s="100"/>
      <c r="N59" s="47"/>
      <c r="O59" s="96" t="s">
        <v>44</v>
      </c>
      <c r="P59" s="97"/>
      <c r="Q59" s="97"/>
      <c r="R59" s="97"/>
      <c r="S59" s="98"/>
      <c r="T59" s="37" t="s">
        <v>37</v>
      </c>
      <c r="U59" s="38">
        <f>SUM(U56:U58)</f>
        <v>0</v>
      </c>
      <c r="V59" s="39" t="s">
        <v>38</v>
      </c>
      <c r="W59" s="38">
        <f>SUM(W56:W58)</f>
        <v>0</v>
      </c>
      <c r="X59" s="5"/>
      <c r="Y59" s="5"/>
      <c r="Z59" s="6"/>
    </row>
    <row r="60" spans="2:26" x14ac:dyDescent="0.35">
      <c r="B60" s="4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1"/>
    </row>
  </sheetData>
  <mergeCells count="65"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R7:S7"/>
    <mergeCell ref="C8:C26"/>
    <mergeCell ref="D37:Y37"/>
    <mergeCell ref="D38:G40"/>
    <mergeCell ref="H38:S38"/>
    <mergeCell ref="T38:T41"/>
    <mergeCell ref="U38:U41"/>
    <mergeCell ref="V38:V41"/>
    <mergeCell ref="W38:W41"/>
    <mergeCell ref="X38:X41"/>
    <mergeCell ref="Y38:Y41"/>
    <mergeCell ref="H39:J39"/>
    <mergeCell ref="K39:M39"/>
    <mergeCell ref="N39:P39"/>
    <mergeCell ref="H40:H41"/>
    <mergeCell ref="I40:J40"/>
    <mergeCell ref="K40:K41"/>
    <mergeCell ref="L40:M40"/>
    <mergeCell ref="N40:N41"/>
    <mergeCell ref="O40:P40"/>
    <mergeCell ref="D56:F56"/>
    <mergeCell ref="H56:I56"/>
    <mergeCell ref="J56:K56"/>
    <mergeCell ref="L56:M56"/>
    <mergeCell ref="O56:S56"/>
    <mergeCell ref="Q40:Q41"/>
    <mergeCell ref="R40:S40"/>
    <mergeCell ref="H55:I55"/>
    <mergeCell ref="L55:M55"/>
    <mergeCell ref="P55:Q55"/>
    <mergeCell ref="C60:Z60"/>
    <mergeCell ref="D57:F57"/>
    <mergeCell ref="H57:I57"/>
    <mergeCell ref="J57:K57"/>
    <mergeCell ref="L57:M57"/>
    <mergeCell ref="O57:S57"/>
    <mergeCell ref="D58:F58"/>
    <mergeCell ref="H58:I58"/>
    <mergeCell ref="J58:K58"/>
    <mergeCell ref="L58:M58"/>
    <mergeCell ref="O58:S58"/>
    <mergeCell ref="D59:F59"/>
    <mergeCell ref="H59:I59"/>
    <mergeCell ref="J59:K59"/>
    <mergeCell ref="L59:M59"/>
    <mergeCell ref="O59:S59"/>
  </mergeCells>
  <conditionalFormatting sqref="L50:M53">
    <cfRule type="cellIs" dxfId="1786" priority="130" operator="equal">
      <formula>1</formula>
    </cfRule>
  </conditionalFormatting>
  <conditionalFormatting sqref="G35:H36 J35:J36">
    <cfRule type="containsText" priority="144" operator="containsText" text="x">
      <formula>NOT(ISERROR(SEARCH("x",G35)))</formula>
    </cfRule>
  </conditionalFormatting>
  <conditionalFormatting sqref="G55:H55 J55 G54">
    <cfRule type="containsText" priority="143" operator="containsText" text="x">
      <formula>NOT(ISERROR(SEARCH("x",G54)))</formula>
    </cfRule>
  </conditionalFormatting>
  <conditionalFormatting sqref="X55">
    <cfRule type="cellIs" dxfId="1785" priority="137" operator="greaterThan">
      <formula>25000</formula>
    </cfRule>
    <cfRule type="cellIs" dxfId="1784" priority="138" operator="equal">
      <formula>10000</formula>
    </cfRule>
    <cfRule type="cellIs" dxfId="1783" priority="139" operator="lessThan">
      <formula>10000</formula>
    </cfRule>
    <cfRule type="cellIs" dxfId="1782" priority="140" operator="greaterThan">
      <formula>10000</formula>
    </cfRule>
    <cfRule type="cellIs" dxfId="1781" priority="141" operator="lessThan">
      <formula>25000</formula>
    </cfRule>
    <cfRule type="cellIs" dxfId="1780" priority="142" operator="greaterThan">
      <formula>25000</formula>
    </cfRule>
  </conditionalFormatting>
  <conditionalFormatting sqref="G27:H27 J27">
    <cfRule type="containsText" priority="136" operator="containsText" text="x">
      <formula>NOT(ISERROR(SEARCH("x",G27)))</formula>
    </cfRule>
  </conditionalFormatting>
  <conditionalFormatting sqref="G48:H48 J48">
    <cfRule type="containsText" priority="135" operator="containsText" text="x">
      <formula>NOT(ISERROR(SEARCH("x",G48)))</formula>
    </cfRule>
  </conditionalFormatting>
  <conditionalFormatting sqref="X48">
    <cfRule type="cellIs" dxfId="1779" priority="131" operator="equal">
      <formula>10000</formula>
    </cfRule>
    <cfRule type="cellIs" dxfId="1778" priority="132" operator="lessThan">
      <formula>10000</formula>
    </cfRule>
    <cfRule type="cellIs" dxfId="1777" priority="133" operator="greaterThan">
      <formula>10000</formula>
    </cfRule>
    <cfRule type="cellIs" dxfId="1776" priority="134" operator="lessThan">
      <formula>25000</formula>
    </cfRule>
  </conditionalFormatting>
  <conditionalFormatting sqref="X35">
    <cfRule type="cellIs" dxfId="1775" priority="124" operator="equal">
      <formula>10000</formula>
    </cfRule>
    <cfRule type="cellIs" dxfId="1774" priority="125" operator="lessThan">
      <formula>10000</formula>
    </cfRule>
    <cfRule type="cellIs" dxfId="1773" priority="126" operator="greaterThan">
      <formula>10000</formula>
    </cfRule>
    <cfRule type="cellIs" dxfId="1772" priority="127" operator="lessThan">
      <formula>25000</formula>
    </cfRule>
    <cfRule type="cellIs" dxfId="1771" priority="128" operator="greaterThan">
      <formula>25000</formula>
    </cfRule>
    <cfRule type="cellIs" dxfId="1770" priority="129" operator="greaterThan">
      <formula>25000</formula>
    </cfRule>
  </conditionalFormatting>
  <conditionalFormatting sqref="H32:H34">
    <cfRule type="cellIs" dxfId="1769" priority="122" operator="equal">
      <formula>1</formula>
    </cfRule>
  </conditionalFormatting>
  <conditionalFormatting sqref="J32:J34">
    <cfRule type="cellIs" dxfId="1768" priority="123" operator="equal">
      <formula>1</formula>
    </cfRule>
  </conditionalFormatting>
  <conditionalFormatting sqref="K32:M34">
    <cfRule type="cellIs" dxfId="1767" priority="121" operator="equal">
      <formula>1</formula>
    </cfRule>
  </conditionalFormatting>
  <conditionalFormatting sqref="P32:P34">
    <cfRule type="cellIs" dxfId="1766" priority="120" operator="equal">
      <formula>1</formula>
    </cfRule>
  </conditionalFormatting>
  <conditionalFormatting sqref="N32:N34">
    <cfRule type="cellIs" dxfId="1765" priority="119" operator="equal">
      <formula>1</formula>
    </cfRule>
  </conditionalFormatting>
  <conditionalFormatting sqref="O32:O34">
    <cfRule type="cellIs" dxfId="1764" priority="118" operator="equal">
      <formula>1</formula>
    </cfRule>
  </conditionalFormatting>
  <conditionalFormatting sqref="Q32:S34">
    <cfRule type="cellIs" dxfId="1763" priority="117" operator="equal">
      <formula>1</formula>
    </cfRule>
  </conditionalFormatting>
  <conditionalFormatting sqref="K50:K53">
    <cfRule type="cellIs" dxfId="1762" priority="116" operator="equal">
      <formula>1</formula>
    </cfRule>
  </conditionalFormatting>
  <conditionalFormatting sqref="Q50:S53">
    <cfRule type="cellIs" dxfId="1761" priority="115" operator="equal">
      <formula>1</formula>
    </cfRule>
  </conditionalFormatting>
  <conditionalFormatting sqref="H31">
    <cfRule type="cellIs" dxfId="1760" priority="113" operator="equal">
      <formula>1</formula>
    </cfRule>
  </conditionalFormatting>
  <conditionalFormatting sqref="J31">
    <cfRule type="cellIs" dxfId="1759" priority="114" operator="equal">
      <formula>1</formula>
    </cfRule>
  </conditionalFormatting>
  <conditionalFormatting sqref="K31:M31">
    <cfRule type="cellIs" dxfId="1758" priority="112" operator="equal">
      <formula>1</formula>
    </cfRule>
  </conditionalFormatting>
  <conditionalFormatting sqref="P31">
    <cfRule type="cellIs" dxfId="1757" priority="111" operator="equal">
      <formula>1</formula>
    </cfRule>
  </conditionalFormatting>
  <conditionalFormatting sqref="N31">
    <cfRule type="cellIs" dxfId="1756" priority="110" operator="equal">
      <formula>1</formula>
    </cfRule>
  </conditionalFormatting>
  <conditionalFormatting sqref="O31">
    <cfRule type="cellIs" dxfId="1755" priority="109" operator="equal">
      <formula>1</formula>
    </cfRule>
  </conditionalFormatting>
  <conditionalFormatting sqref="Q31:S31">
    <cfRule type="cellIs" dxfId="1754" priority="108" operator="equal">
      <formula>1</formula>
    </cfRule>
  </conditionalFormatting>
  <conditionalFormatting sqref="L49:M49">
    <cfRule type="cellIs" dxfId="1753" priority="107" operator="equal">
      <formula>1</formula>
    </cfRule>
  </conditionalFormatting>
  <conditionalFormatting sqref="K49">
    <cfRule type="cellIs" dxfId="1752" priority="106" operator="equal">
      <formula>1</formula>
    </cfRule>
  </conditionalFormatting>
  <conditionalFormatting sqref="Q49:S49">
    <cfRule type="cellIs" dxfId="1751" priority="105" operator="equal">
      <formula>1</formula>
    </cfRule>
  </conditionalFormatting>
  <conditionalFormatting sqref="X31:X34">
    <cfRule type="cellIs" dxfId="1750" priority="102" operator="between">
      <formula>1</formula>
      <formula>10000000000</formula>
    </cfRule>
    <cfRule type="containsBlanks" dxfId="1749" priority="103">
      <formula>LEN(TRIM(X31))=0</formula>
    </cfRule>
    <cfRule type="cellIs" dxfId="1748" priority="104" operator="between">
      <formula>0</formula>
      <formula>0</formula>
    </cfRule>
  </conditionalFormatting>
  <conditionalFormatting sqref="W31:W34">
    <cfRule type="cellIs" dxfId="1747" priority="98" operator="equal">
      <formula>"Reporté"</formula>
    </cfRule>
    <cfRule type="containsText" dxfId="1746" priority="99" operator="containsText" text="Abandon">
      <formula>NOT(ISERROR(SEARCH("Abandon",W31)))</formula>
    </cfRule>
    <cfRule type="containsText" dxfId="1745" priority="100" operator="containsText" text="Signé">
      <formula>NOT(ISERROR(SEARCH("Signé",W31)))</formula>
    </cfRule>
    <cfRule type="containsBlanks" dxfId="1744" priority="101">
      <formula>LEN(TRIM(W31))=0</formula>
    </cfRule>
  </conditionalFormatting>
  <conditionalFormatting sqref="W49:W53">
    <cfRule type="cellIs" dxfId="1743" priority="94" operator="equal">
      <formula>"Reporté"</formula>
    </cfRule>
    <cfRule type="containsText" dxfId="1742" priority="95" operator="containsText" text="Abandon">
      <formula>NOT(ISERROR(SEARCH("Abandon",W49)))</formula>
    </cfRule>
    <cfRule type="containsText" dxfId="1741" priority="96" operator="containsText" text="Signé">
      <formula>NOT(ISERROR(SEARCH("Signé",W49)))</formula>
    </cfRule>
    <cfRule type="containsBlanks" dxfId="1740" priority="97">
      <formula>LEN(TRIM(W49))=0</formula>
    </cfRule>
  </conditionalFormatting>
  <conditionalFormatting sqref="W42:W47">
    <cfRule type="containsBlanks" dxfId="1739" priority="92">
      <formula>LEN(TRIM(W42))=0</formula>
    </cfRule>
    <cfRule type="containsText" dxfId="1738" priority="93" operator="containsText" text="En cours">
      <formula>NOT(ISERROR(SEARCH("En cours",W42)))</formula>
    </cfRule>
  </conditionalFormatting>
  <conditionalFormatting sqref="Y42:Y47">
    <cfRule type="containsText" dxfId="1737" priority="90" operator="containsText" text="non">
      <formula>NOT(ISERROR(SEARCH("non",Y42)))</formula>
    </cfRule>
    <cfRule type="containsText" dxfId="1736" priority="91" operator="containsText" text="oui">
      <formula>NOT(ISERROR(SEARCH("oui",Y42)))</formula>
    </cfRule>
  </conditionalFormatting>
  <conditionalFormatting sqref="Y49:Y54">
    <cfRule type="containsText" dxfId="1735" priority="88" operator="containsText" text="non">
      <formula>NOT(ISERROR(SEARCH("non",Y49)))</formula>
    </cfRule>
    <cfRule type="containsText" dxfId="1734" priority="89" operator="containsText" text="oui">
      <formula>NOT(ISERROR(SEARCH("oui",Y49)))</formula>
    </cfRule>
  </conditionalFormatting>
  <conditionalFormatting sqref="K42:M47">
    <cfRule type="cellIs" dxfId="1733" priority="87" operator="equal">
      <formula>1</formula>
    </cfRule>
  </conditionalFormatting>
  <conditionalFormatting sqref="K42:M47">
    <cfRule type="cellIs" dxfId="1732" priority="86" operator="equal">
      <formula>1</formula>
    </cfRule>
  </conditionalFormatting>
  <conditionalFormatting sqref="Q42:S47">
    <cfRule type="cellIs" dxfId="1731" priority="85" operator="equal">
      <formula>1</formula>
    </cfRule>
  </conditionalFormatting>
  <conditionalFormatting sqref="Q42:S47">
    <cfRule type="cellIs" dxfId="1730" priority="84" operator="equal">
      <formula>1</formula>
    </cfRule>
  </conditionalFormatting>
  <conditionalFormatting sqref="H42:J47">
    <cfRule type="cellIs" dxfId="1729" priority="83" operator="equal">
      <formula>1</formula>
    </cfRule>
  </conditionalFormatting>
  <conditionalFormatting sqref="H42:J47">
    <cfRule type="cellIs" dxfId="1728" priority="82" operator="equal">
      <formula>1</formula>
    </cfRule>
  </conditionalFormatting>
  <conditionalFormatting sqref="N42:P47">
    <cfRule type="cellIs" dxfId="1727" priority="81" operator="equal">
      <formula>1</formula>
    </cfRule>
  </conditionalFormatting>
  <conditionalFormatting sqref="N42:P47">
    <cfRule type="cellIs" dxfId="1726" priority="80" operator="equal">
      <formula>1</formula>
    </cfRule>
  </conditionalFormatting>
  <conditionalFormatting sqref="N49:P54">
    <cfRule type="cellIs" dxfId="1725" priority="79" operator="equal">
      <formula>1</formula>
    </cfRule>
  </conditionalFormatting>
  <conditionalFormatting sqref="N49:P54">
    <cfRule type="cellIs" dxfId="1724" priority="78" operator="equal">
      <formula>1</formula>
    </cfRule>
  </conditionalFormatting>
  <conditionalFormatting sqref="H49:J54">
    <cfRule type="cellIs" dxfId="1723" priority="77" operator="equal">
      <formula>1</formula>
    </cfRule>
  </conditionalFormatting>
  <conditionalFormatting sqref="H49:J54">
    <cfRule type="cellIs" dxfId="1722" priority="76" operator="equal">
      <formula>1</formula>
    </cfRule>
  </conditionalFormatting>
  <conditionalFormatting sqref="X42:X47">
    <cfRule type="containsBlanks" dxfId="1721" priority="74">
      <formula>LEN(TRIM(X42))=0</formula>
    </cfRule>
    <cfRule type="containsText" dxfId="1720" priority="75" operator="containsText" text="En cours">
      <formula>NOT(ISERROR(SEARCH("En cours",X42)))</formula>
    </cfRule>
  </conditionalFormatting>
  <conditionalFormatting sqref="X49:X54">
    <cfRule type="containsBlanks" dxfId="1719" priority="72">
      <formula>LEN(TRIM(X49))=0</formula>
    </cfRule>
    <cfRule type="containsText" dxfId="1718" priority="73" operator="containsText" text="En cours">
      <formula>NOT(ISERROR(SEARCH("En cours",X49)))</formula>
    </cfRule>
  </conditionalFormatting>
  <conditionalFormatting sqref="H28:M28">
    <cfRule type="cellIs" dxfId="1717" priority="71" operator="equal">
      <formula>1</formula>
    </cfRule>
  </conditionalFormatting>
  <conditionalFormatting sqref="W28">
    <cfRule type="containsBlanks" dxfId="1716" priority="69">
      <formula>LEN(TRIM(W28))=0</formula>
    </cfRule>
    <cfRule type="containsText" dxfId="1715" priority="70" operator="containsText" text="En cours">
      <formula>NOT(ISERROR(SEARCH("En cours",W28)))</formula>
    </cfRule>
  </conditionalFormatting>
  <conditionalFormatting sqref="X28">
    <cfRule type="cellIs" dxfId="1714" priority="66" operator="between">
      <formula>1</formula>
      <formula>10000000000</formula>
    </cfRule>
    <cfRule type="containsBlanks" dxfId="1713" priority="67">
      <formula>LEN(TRIM(X28))=0</formula>
    </cfRule>
    <cfRule type="cellIs" dxfId="1712" priority="68" operator="between">
      <formula>0</formula>
      <formula>0</formula>
    </cfRule>
  </conditionalFormatting>
  <conditionalFormatting sqref="Q28:S28">
    <cfRule type="cellIs" dxfId="1711" priority="65" operator="equal">
      <formula>1</formula>
    </cfRule>
  </conditionalFormatting>
  <conditionalFormatting sqref="N28:P28">
    <cfRule type="cellIs" dxfId="1710" priority="64" operator="equal">
      <formula>1</formula>
    </cfRule>
  </conditionalFormatting>
  <conditionalFormatting sqref="H28:S28">
    <cfRule type="cellIs" dxfId="1709" priority="63" operator="equal">
      <formula>1</formula>
    </cfRule>
  </conditionalFormatting>
  <conditionalFormatting sqref="H29:M29">
    <cfRule type="cellIs" dxfId="1708" priority="62" operator="equal">
      <formula>1</formula>
    </cfRule>
  </conditionalFormatting>
  <conditionalFormatting sqref="W29">
    <cfRule type="containsBlanks" dxfId="1707" priority="60">
      <formula>LEN(TRIM(W29))=0</formula>
    </cfRule>
    <cfRule type="containsText" dxfId="1706" priority="61" operator="containsText" text="En cours">
      <formula>NOT(ISERROR(SEARCH("En cours",W29)))</formula>
    </cfRule>
  </conditionalFormatting>
  <conditionalFormatting sqref="X29">
    <cfRule type="cellIs" dxfId="1705" priority="57" operator="between">
      <formula>1</formula>
      <formula>10000000000</formula>
    </cfRule>
    <cfRule type="containsBlanks" dxfId="1704" priority="58">
      <formula>LEN(TRIM(X29))=0</formula>
    </cfRule>
    <cfRule type="cellIs" dxfId="1703" priority="59" operator="between">
      <formula>0</formula>
      <formula>0</formula>
    </cfRule>
  </conditionalFormatting>
  <conditionalFormatting sqref="Q29:S29">
    <cfRule type="cellIs" dxfId="1702" priority="56" operator="equal">
      <formula>1</formula>
    </cfRule>
  </conditionalFormatting>
  <conditionalFormatting sqref="N29:P29">
    <cfRule type="cellIs" dxfId="1701" priority="55" operator="equal">
      <formula>1</formula>
    </cfRule>
  </conditionalFormatting>
  <conditionalFormatting sqref="H29:S29">
    <cfRule type="cellIs" dxfId="1700" priority="54" operator="equal">
      <formula>1</formula>
    </cfRule>
  </conditionalFormatting>
  <conditionalFormatting sqref="H30:P30">
    <cfRule type="cellIs" dxfId="1699" priority="53" operator="equal">
      <formula>1</formula>
    </cfRule>
  </conditionalFormatting>
  <conditionalFormatting sqref="Q30:S30">
    <cfRule type="cellIs" dxfId="1698" priority="52" operator="equal">
      <formula>1</formula>
    </cfRule>
  </conditionalFormatting>
  <conditionalFormatting sqref="W30">
    <cfRule type="containsBlanks" dxfId="1697" priority="50">
      <formula>LEN(TRIM(W30))=0</formula>
    </cfRule>
    <cfRule type="containsText" dxfId="1696" priority="51" operator="containsText" text="En cours">
      <formula>NOT(ISERROR(SEARCH("En cours",W30)))</formula>
    </cfRule>
  </conditionalFormatting>
  <conditionalFormatting sqref="X30">
    <cfRule type="cellIs" dxfId="1695" priority="47" operator="between">
      <formula>1</formula>
      <formula>10000000000</formula>
    </cfRule>
    <cfRule type="containsBlanks" dxfId="1694" priority="48">
      <formula>LEN(TRIM(X30))=0</formula>
    </cfRule>
    <cfRule type="cellIs" dxfId="1693" priority="49" operator="between">
      <formula>0</formula>
      <formula>0</formula>
    </cfRule>
  </conditionalFormatting>
  <conditionalFormatting sqref="Q9:S16">
    <cfRule type="cellIs" dxfId="1692" priority="15" operator="equal">
      <formula>1</formula>
    </cfRule>
  </conditionalFormatting>
  <conditionalFormatting sqref="N9:P16">
    <cfRule type="cellIs" dxfId="1691" priority="14" operator="equal">
      <formula>1</formula>
    </cfRule>
  </conditionalFormatting>
  <conditionalFormatting sqref="N17:P20">
    <cfRule type="cellIs" dxfId="1690" priority="4" operator="equal">
      <formula>1</formula>
    </cfRule>
  </conditionalFormatting>
  <conditionalFormatting sqref="N17:P20">
    <cfRule type="cellIs" dxfId="1689" priority="3" operator="equal">
      <formula>1</formula>
    </cfRule>
  </conditionalFormatting>
  <conditionalFormatting sqref="Q17:S20">
    <cfRule type="cellIs" dxfId="1688" priority="2" operator="equal">
      <formula>1</formula>
    </cfRule>
  </conditionalFormatting>
  <conditionalFormatting sqref="H21:M26">
    <cfRule type="cellIs" dxfId="1687" priority="31" operator="equal">
      <formula>1</formula>
    </cfRule>
  </conditionalFormatting>
  <conditionalFormatting sqref="Q21:S26">
    <cfRule type="cellIs" dxfId="1686" priority="30" operator="equal">
      <formula>1</formula>
    </cfRule>
  </conditionalFormatting>
  <conditionalFormatting sqref="N21:P26">
    <cfRule type="cellIs" dxfId="1685" priority="29" operator="equal">
      <formula>1</formula>
    </cfRule>
  </conditionalFormatting>
  <conditionalFormatting sqref="H21:S26">
    <cfRule type="cellIs" dxfId="1684" priority="28" operator="equal">
      <formula>1</formula>
    </cfRule>
  </conditionalFormatting>
  <conditionalFormatting sqref="W21:W26">
    <cfRule type="containsBlanks" dxfId="1683" priority="26">
      <formula>LEN(TRIM(W21))=0</formula>
    </cfRule>
    <cfRule type="containsText" dxfId="1682" priority="27" operator="containsText" text="En cours">
      <formula>NOT(ISERROR(SEARCH("En cours",W21)))</formula>
    </cfRule>
  </conditionalFormatting>
  <conditionalFormatting sqref="X21:X26">
    <cfRule type="cellIs" dxfId="1681" priority="23" operator="between">
      <formula>1</formula>
      <formula>10000000000</formula>
    </cfRule>
    <cfRule type="containsBlanks" dxfId="1680" priority="24">
      <formula>LEN(TRIM(X21))=0</formula>
    </cfRule>
    <cfRule type="cellIs" dxfId="1679" priority="25" operator="between">
      <formula>0</formula>
      <formula>0</formula>
    </cfRule>
  </conditionalFormatting>
  <conditionalFormatting sqref="H9:M16">
    <cfRule type="cellIs" dxfId="1678" priority="22" operator="equal">
      <formula>1</formula>
    </cfRule>
  </conditionalFormatting>
  <conditionalFormatting sqref="W9:W16">
    <cfRule type="containsBlanks" dxfId="1677" priority="20">
      <formula>LEN(TRIM(W9))=0</formula>
    </cfRule>
    <cfRule type="containsText" dxfId="1676" priority="21" operator="containsText" text="En cours">
      <formula>NOT(ISERROR(SEARCH("En cours",W9)))</formula>
    </cfRule>
  </conditionalFormatting>
  <conditionalFormatting sqref="X9:X16">
    <cfRule type="cellIs" dxfId="1675" priority="17" operator="between">
      <formula>1</formula>
      <formula>10000000000</formula>
    </cfRule>
    <cfRule type="containsBlanks" dxfId="1674" priority="18">
      <formula>LEN(TRIM(X9))=0</formula>
    </cfRule>
    <cfRule type="cellIs" dxfId="1673" priority="19" operator="between">
      <formula>0</formula>
      <formula>0</formula>
    </cfRule>
  </conditionalFormatting>
  <conditionalFormatting sqref="G9:G16">
    <cfRule type="cellIs" dxfId="1672" priority="16" operator="lessThan">
      <formula>1</formula>
    </cfRule>
  </conditionalFormatting>
  <conditionalFormatting sqref="H9:S16">
    <cfRule type="cellIs" dxfId="1671" priority="13" operator="equal">
      <formula>1</formula>
    </cfRule>
  </conditionalFormatting>
  <conditionalFormatting sqref="W17:W20">
    <cfRule type="containsBlanks" dxfId="1670" priority="11">
      <formula>LEN(TRIM(W17))=0</formula>
    </cfRule>
    <cfRule type="containsText" dxfId="1669" priority="12" operator="containsText" text="En cours">
      <formula>NOT(ISERROR(SEARCH("En cours",W17)))</formula>
    </cfRule>
  </conditionalFormatting>
  <conditionalFormatting sqref="K17:M20">
    <cfRule type="cellIs" dxfId="1668" priority="10" operator="equal">
      <formula>1</formula>
    </cfRule>
  </conditionalFormatting>
  <conditionalFormatting sqref="K17:M20">
    <cfRule type="cellIs" dxfId="1667" priority="9" operator="equal">
      <formula>1</formula>
    </cfRule>
  </conditionalFormatting>
  <conditionalFormatting sqref="H17:J20">
    <cfRule type="cellIs" dxfId="1666" priority="8" operator="equal">
      <formula>1</formula>
    </cfRule>
  </conditionalFormatting>
  <conditionalFormatting sqref="H17:J20">
    <cfRule type="cellIs" dxfId="1665" priority="7" operator="equal">
      <formula>1</formula>
    </cfRule>
  </conditionalFormatting>
  <conditionalFormatting sqref="X17:X20">
    <cfRule type="containsBlanks" dxfId="1664" priority="5">
      <formula>LEN(TRIM(X17))=0</formula>
    </cfRule>
    <cfRule type="containsText" dxfId="1663" priority="6" operator="containsText" text="En cours">
      <formula>NOT(ISERROR(SEARCH("En cours",X17)))</formula>
    </cfRule>
  </conditionalFormatting>
  <conditionalFormatting sqref="Q17:S20">
    <cfRule type="cellIs" dxfId="1662" priority="1" operator="equal">
      <formula>1</formula>
    </cfRule>
  </conditionalFormatting>
  <dataValidations count="17">
    <dataValidation type="list" allowBlank="1" showInputMessage="1" showErrorMessage="1" sqref="K49:M53 H30:S34 Q49:S53">
      <formula1>Appuis</formula1>
    </dataValidation>
    <dataValidation type="list" allowBlank="1" showInputMessage="1" showErrorMessage="1" sqref="W35">
      <formula1>Stade</formula1>
    </dataValidation>
    <dataValidation type="list" allowBlank="1" showInputMessage="1" showErrorMessage="1" sqref="V28:V34 V42:V47 V49:V53 V9:V26">
      <formula1>Produit</formula1>
    </dataValidation>
    <dataValidation type="list" allowBlank="1" showInputMessage="1" showErrorMessage="1" sqref="F31:F34">
      <formula1>Liste0405</formula1>
    </dataValidation>
    <dataValidation type="list" allowBlank="1" showInputMessage="1" showErrorMessage="1" sqref="X28:X30 X21:X26 X9:X16">
      <formula1>R.A.S</formula1>
    </dataValidation>
    <dataValidation type="list" allowBlank="1" showInputMessage="1" showErrorMessage="1" sqref="F9:F16">
      <formula1>Date2</formula1>
    </dataValidation>
    <dataValidation type="list" allowBlank="1" showInputMessage="1" showErrorMessage="1" sqref="G31:G34 G42:G47 G9:G26">
      <formula1>Liste</formula1>
    </dataValidation>
    <dataValidation type="list" allowBlank="1" showInputMessage="1" showErrorMessage="1" sqref="E28:E34 E42:E47 E49:E53 E9:E26">
      <formula1>Catégorie1</formula1>
    </dataValidation>
    <dataValidation type="list" allowBlank="1" showInputMessage="1" showErrorMessage="1" sqref="X31:X34">
      <formula1>Liste03</formula1>
    </dataValidation>
    <dataValidation type="list" allowBlank="1" showInputMessage="1" showErrorMessage="1" sqref="H49:J54 N49:P54 H28:S29 H42:S47 H9:S26">
      <formula1>Appui1</formula1>
    </dataValidation>
    <dataValidation type="list" allowBlank="1" showInputMessage="1" showErrorMessage="1" sqref="W42:X47 W28:W29 X49:X54 W9:W16 W21:W26 W17:X20">
      <formula1>StadeRV2</formula1>
    </dataValidation>
    <dataValidation type="list" allowBlank="1" showInputMessage="1" showErrorMessage="1" sqref="W49:W53 W31:W34">
      <formula1>StadeRV1</formula1>
    </dataValidation>
    <dataValidation type="list" allowBlank="1" showInputMessage="1" showErrorMessage="1" sqref="G49:G53 G28:G29">
      <formula1>NatureRV2</formula1>
    </dataValidation>
    <dataValidation type="list" allowBlank="1" showInputMessage="1" showErrorMessage="1" sqref="G30">
      <formula1>NatureRV0</formula1>
    </dataValidation>
    <dataValidation type="list" allowBlank="1" showInputMessage="1" showErrorMessage="1" sqref="W30">
      <formula1>Stade01</formula1>
    </dataValidation>
    <dataValidation type="list" allowBlank="1" showInputMessage="1" showErrorMessage="1" sqref="Y42:Y47 Y49:Y54">
      <formula1>Initiative</formula1>
    </dataValidation>
    <dataValidation type="list" allowBlank="1" showInputMessage="1" showErrorMessage="1" sqref="F17:F26 F49:F53 F28:F30 F42:F47">
      <formula1>Liste_mai</formula1>
    </dataValidation>
  </dataValidation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Z60"/>
  <sheetViews>
    <sheetView showGridLines="0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3"/>
    </row>
    <row r="3" spans="2:26" x14ac:dyDescent="0.35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6"/>
    </row>
    <row r="4" spans="2:26" ht="30" customHeight="1" x14ac:dyDescent="0.35">
      <c r="B4" s="4"/>
      <c r="C4" s="5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6"/>
    </row>
    <row r="5" spans="2:26" x14ac:dyDescent="0.35">
      <c r="B5" s="4"/>
      <c r="C5" s="7"/>
      <c r="D5" s="112" t="s">
        <v>0</v>
      </c>
      <c r="E5" s="113"/>
      <c r="F5" s="113"/>
      <c r="G5" s="113"/>
      <c r="H5" s="118" t="s">
        <v>1</v>
      </c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9" t="s">
        <v>2</v>
      </c>
      <c r="U5" s="122" t="s">
        <v>3</v>
      </c>
      <c r="V5" s="125" t="s">
        <v>4</v>
      </c>
      <c r="W5" s="128" t="s">
        <v>5</v>
      </c>
      <c r="X5" s="131" t="s">
        <v>6</v>
      </c>
      <c r="Y5" s="50"/>
      <c r="Z5" s="6"/>
    </row>
    <row r="6" spans="2:26" x14ac:dyDescent="0.35">
      <c r="B6" s="4"/>
      <c r="C6" s="7"/>
      <c r="D6" s="114"/>
      <c r="E6" s="115"/>
      <c r="F6" s="115"/>
      <c r="G6" s="115"/>
      <c r="H6" s="137" t="s">
        <v>7</v>
      </c>
      <c r="I6" s="138"/>
      <c r="J6" s="139"/>
      <c r="K6" s="137" t="s">
        <v>8</v>
      </c>
      <c r="L6" s="138"/>
      <c r="M6" s="139"/>
      <c r="N6" s="137" t="s">
        <v>9</v>
      </c>
      <c r="O6" s="138"/>
      <c r="P6" s="139"/>
      <c r="Q6" s="137" t="s">
        <v>10</v>
      </c>
      <c r="R6" s="138"/>
      <c r="S6" s="139"/>
      <c r="T6" s="120"/>
      <c r="U6" s="123"/>
      <c r="V6" s="126"/>
      <c r="W6" s="129"/>
      <c r="X6" s="132"/>
      <c r="Y6" s="50"/>
      <c r="Z6" s="6"/>
    </row>
    <row r="7" spans="2:26" x14ac:dyDescent="0.35">
      <c r="B7" s="4"/>
      <c r="C7" s="7"/>
      <c r="D7" s="116"/>
      <c r="E7" s="117"/>
      <c r="F7" s="117"/>
      <c r="G7" s="117"/>
      <c r="H7" s="103" t="s">
        <v>64</v>
      </c>
      <c r="I7" s="105" t="s">
        <v>12</v>
      </c>
      <c r="J7" s="106"/>
      <c r="K7" s="103" t="s">
        <v>11</v>
      </c>
      <c r="L7" s="140" t="s">
        <v>12</v>
      </c>
      <c r="M7" s="141"/>
      <c r="N7" s="103" t="s">
        <v>11</v>
      </c>
      <c r="O7" s="140" t="s">
        <v>12</v>
      </c>
      <c r="P7" s="141"/>
      <c r="Q7" s="103" t="s">
        <v>11</v>
      </c>
      <c r="R7" s="105" t="s">
        <v>12</v>
      </c>
      <c r="S7" s="106"/>
      <c r="T7" s="120"/>
      <c r="U7" s="123"/>
      <c r="V7" s="126"/>
      <c r="W7" s="129"/>
      <c r="X7" s="132"/>
      <c r="Y7" s="50"/>
      <c r="Z7" s="6"/>
    </row>
    <row r="8" spans="2:26" x14ac:dyDescent="0.35">
      <c r="B8" s="4"/>
      <c r="C8" s="142"/>
      <c r="D8" s="8" t="s">
        <v>13</v>
      </c>
      <c r="E8" s="8" t="s">
        <v>14</v>
      </c>
      <c r="F8" s="8" t="s">
        <v>45</v>
      </c>
      <c r="G8" s="9" t="s">
        <v>46</v>
      </c>
      <c r="H8" s="104"/>
      <c r="I8" s="42" t="s">
        <v>16</v>
      </c>
      <c r="J8" s="10" t="s">
        <v>17</v>
      </c>
      <c r="K8" s="104"/>
      <c r="L8" s="10" t="s">
        <v>16</v>
      </c>
      <c r="M8" s="11" t="s">
        <v>17</v>
      </c>
      <c r="N8" s="104"/>
      <c r="O8" s="11" t="s">
        <v>16</v>
      </c>
      <c r="P8" s="11" t="s">
        <v>17</v>
      </c>
      <c r="Q8" s="104"/>
      <c r="R8" s="10" t="s">
        <v>16</v>
      </c>
      <c r="S8" s="11" t="s">
        <v>17</v>
      </c>
      <c r="T8" s="121"/>
      <c r="U8" s="124"/>
      <c r="V8" s="127"/>
      <c r="W8" s="130"/>
      <c r="X8" s="133"/>
      <c r="Y8" s="50"/>
      <c r="Z8" s="6"/>
    </row>
    <row r="9" spans="2:26" x14ac:dyDescent="0.35">
      <c r="B9" s="4"/>
      <c r="C9" s="142"/>
      <c r="D9" s="12"/>
      <c r="E9" s="12"/>
      <c r="F9" s="13"/>
      <c r="G9" s="12"/>
      <c r="H9" s="14"/>
      <c r="I9" s="14"/>
      <c r="J9" s="14"/>
      <c r="K9" s="15"/>
      <c r="L9" s="15"/>
      <c r="M9" s="15"/>
      <c r="N9" s="14"/>
      <c r="O9" s="14"/>
      <c r="P9" s="14"/>
      <c r="Q9" s="15"/>
      <c r="R9" s="15"/>
      <c r="S9" s="15"/>
      <c r="T9" s="16"/>
      <c r="U9" s="16"/>
      <c r="V9" s="17"/>
      <c r="W9" s="18" t="str">
        <f>IF(T9&gt;1,"En cours…", "")</f>
        <v/>
      </c>
      <c r="X9" s="18" t="str">
        <f>IF(W9="En cours…","R.A.S", "")</f>
        <v/>
      </c>
      <c r="Y9" s="48"/>
      <c r="Z9" s="6"/>
    </row>
    <row r="10" spans="2:26" x14ac:dyDescent="0.35">
      <c r="B10" s="4"/>
      <c r="C10" s="142"/>
      <c r="D10" s="12"/>
      <c r="E10" s="12"/>
      <c r="F10" s="13"/>
      <c r="G10" s="12"/>
      <c r="H10" s="14"/>
      <c r="I10" s="14"/>
      <c r="J10" s="14"/>
      <c r="K10" s="15"/>
      <c r="L10" s="15"/>
      <c r="M10" s="15"/>
      <c r="N10" s="14"/>
      <c r="O10" s="14"/>
      <c r="P10" s="14"/>
      <c r="Q10" s="15"/>
      <c r="R10" s="15"/>
      <c r="S10" s="15"/>
      <c r="T10" s="16"/>
      <c r="U10" s="16"/>
      <c r="V10" s="17"/>
      <c r="W10" s="18" t="str">
        <f t="shared" ref="W10:W26" si="0">IF(T10&gt;1,"En cours…", "")</f>
        <v/>
      </c>
      <c r="X10" s="18" t="str">
        <f t="shared" ref="X10:X26" si="1">IF(W10="En cours…","R.A.S", "")</f>
        <v/>
      </c>
      <c r="Y10" s="48"/>
      <c r="Z10" s="6"/>
    </row>
    <row r="11" spans="2:26" x14ac:dyDescent="0.35">
      <c r="B11" s="4"/>
      <c r="C11" s="142"/>
      <c r="D11" s="12"/>
      <c r="E11" s="12"/>
      <c r="F11" s="13"/>
      <c r="G11" s="12"/>
      <c r="H11" s="14"/>
      <c r="I11" s="14"/>
      <c r="J11" s="14"/>
      <c r="K11" s="15"/>
      <c r="L11" s="15"/>
      <c r="M11" s="15"/>
      <c r="N11" s="14"/>
      <c r="O11" s="14"/>
      <c r="P11" s="14"/>
      <c r="Q11" s="15"/>
      <c r="R11" s="15"/>
      <c r="S11" s="15"/>
      <c r="T11" s="18"/>
      <c r="U11" s="16"/>
      <c r="V11" s="17"/>
      <c r="W11" s="18" t="str">
        <f t="shared" si="0"/>
        <v/>
      </c>
      <c r="X11" s="18" t="str">
        <f t="shared" si="1"/>
        <v/>
      </c>
      <c r="Y11" s="48"/>
      <c r="Z11" s="6"/>
    </row>
    <row r="12" spans="2:26" x14ac:dyDescent="0.35">
      <c r="B12" s="4"/>
      <c r="C12" s="142"/>
      <c r="D12" s="12"/>
      <c r="E12" s="12"/>
      <c r="F12" s="13"/>
      <c r="G12" s="12"/>
      <c r="H12" s="14"/>
      <c r="I12" s="14"/>
      <c r="J12" s="14"/>
      <c r="K12" s="15"/>
      <c r="L12" s="15"/>
      <c r="M12" s="15"/>
      <c r="N12" s="14"/>
      <c r="O12" s="14"/>
      <c r="P12" s="14"/>
      <c r="Q12" s="15"/>
      <c r="R12" s="15"/>
      <c r="S12" s="15"/>
      <c r="T12" s="16"/>
      <c r="U12" s="16"/>
      <c r="V12" s="17"/>
      <c r="W12" s="18" t="str">
        <f t="shared" si="0"/>
        <v/>
      </c>
      <c r="X12" s="18" t="str">
        <f t="shared" si="1"/>
        <v/>
      </c>
      <c r="Y12" s="48"/>
      <c r="Z12" s="6"/>
    </row>
    <row r="13" spans="2:26" x14ac:dyDescent="0.35">
      <c r="B13" s="4"/>
      <c r="C13" s="142"/>
      <c r="D13" s="12"/>
      <c r="E13" s="12"/>
      <c r="F13" s="13"/>
      <c r="G13" s="12"/>
      <c r="H13" s="14"/>
      <c r="I13" s="14"/>
      <c r="J13" s="14"/>
      <c r="K13" s="15"/>
      <c r="L13" s="15"/>
      <c r="M13" s="15"/>
      <c r="N13" s="14"/>
      <c r="O13" s="14"/>
      <c r="P13" s="14"/>
      <c r="Q13" s="15"/>
      <c r="R13" s="15"/>
      <c r="S13" s="15"/>
      <c r="T13" s="18"/>
      <c r="U13" s="16"/>
      <c r="V13" s="17"/>
      <c r="W13" s="18"/>
      <c r="X13" s="18" t="str">
        <f t="shared" si="1"/>
        <v/>
      </c>
      <c r="Y13" s="48"/>
      <c r="Z13" s="6"/>
    </row>
    <row r="14" spans="2:26" x14ac:dyDescent="0.35">
      <c r="B14" s="4"/>
      <c r="C14" s="142"/>
      <c r="D14" s="12"/>
      <c r="E14" s="12"/>
      <c r="F14" s="13"/>
      <c r="G14" s="12"/>
      <c r="H14" s="14"/>
      <c r="I14" s="14"/>
      <c r="J14" s="14"/>
      <c r="K14" s="15"/>
      <c r="L14" s="15"/>
      <c r="M14" s="15"/>
      <c r="N14" s="14"/>
      <c r="O14" s="14"/>
      <c r="P14" s="14"/>
      <c r="Q14" s="15"/>
      <c r="R14" s="15"/>
      <c r="S14" s="15"/>
      <c r="T14" s="16"/>
      <c r="U14" s="16"/>
      <c r="V14" s="17"/>
      <c r="W14" s="18" t="str">
        <f t="shared" si="0"/>
        <v/>
      </c>
      <c r="X14" s="18" t="str">
        <f t="shared" si="1"/>
        <v/>
      </c>
      <c r="Y14" s="48"/>
      <c r="Z14" s="6"/>
    </row>
    <row r="15" spans="2:26" x14ac:dyDescent="0.35">
      <c r="B15" s="4"/>
      <c r="C15" s="142"/>
      <c r="D15" s="12"/>
      <c r="E15" s="12"/>
      <c r="F15" s="13"/>
      <c r="G15" s="12"/>
      <c r="H15" s="14"/>
      <c r="I15" s="14"/>
      <c r="J15" s="14"/>
      <c r="K15" s="15"/>
      <c r="L15" s="15"/>
      <c r="M15" s="15"/>
      <c r="N15" s="14"/>
      <c r="O15" s="14"/>
      <c r="P15" s="14"/>
      <c r="Q15" s="15"/>
      <c r="R15" s="15"/>
      <c r="S15" s="15"/>
      <c r="T15" s="16"/>
      <c r="U15" s="16"/>
      <c r="V15" s="26"/>
      <c r="W15" s="18"/>
      <c r="X15" s="18" t="str">
        <f t="shared" si="1"/>
        <v/>
      </c>
      <c r="Y15" s="48"/>
      <c r="Z15" s="6"/>
    </row>
    <row r="16" spans="2:26" x14ac:dyDescent="0.35">
      <c r="B16" s="4"/>
      <c r="C16" s="142"/>
      <c r="D16" s="12"/>
      <c r="E16" s="12"/>
      <c r="F16" s="13"/>
      <c r="G16" s="12"/>
      <c r="H16" s="14"/>
      <c r="I16" s="14"/>
      <c r="J16" s="14"/>
      <c r="K16" s="15"/>
      <c r="L16" s="15"/>
      <c r="M16" s="15"/>
      <c r="N16" s="14"/>
      <c r="O16" s="14"/>
      <c r="P16" s="14"/>
      <c r="Q16" s="15"/>
      <c r="R16" s="15"/>
      <c r="S16" s="15"/>
      <c r="T16" s="16"/>
      <c r="U16" s="16"/>
      <c r="V16" s="26"/>
      <c r="W16" s="18" t="str">
        <f t="shared" si="0"/>
        <v/>
      </c>
      <c r="X16" s="18" t="str">
        <f t="shared" si="1"/>
        <v/>
      </c>
      <c r="Y16" s="48"/>
      <c r="Z16" s="6"/>
    </row>
    <row r="17" spans="2:26" x14ac:dyDescent="0.35">
      <c r="B17" s="4"/>
      <c r="C17" s="142"/>
      <c r="D17" s="12"/>
      <c r="E17" s="12"/>
      <c r="F17" s="13"/>
      <c r="G17" s="12"/>
      <c r="H17" s="14"/>
      <c r="I17" s="14"/>
      <c r="J17" s="14"/>
      <c r="K17" s="15"/>
      <c r="L17" s="15"/>
      <c r="M17" s="15"/>
      <c r="N17" s="14"/>
      <c r="O17" s="14"/>
      <c r="P17" s="14"/>
      <c r="Q17" s="15"/>
      <c r="R17" s="15"/>
      <c r="S17" s="15"/>
      <c r="T17" s="18"/>
      <c r="U17" s="16"/>
      <c r="V17" s="26"/>
      <c r="W17" s="18" t="str">
        <f t="shared" si="0"/>
        <v/>
      </c>
      <c r="X17" s="18"/>
      <c r="Y17" s="48"/>
      <c r="Z17" s="6"/>
    </row>
    <row r="18" spans="2:26" x14ac:dyDescent="0.35">
      <c r="B18" s="4"/>
      <c r="C18" s="142"/>
      <c r="D18" s="12"/>
      <c r="E18" s="12"/>
      <c r="F18" s="13"/>
      <c r="G18" s="12"/>
      <c r="H18" s="14"/>
      <c r="I18" s="14"/>
      <c r="J18" s="14"/>
      <c r="K18" s="15"/>
      <c r="L18" s="15"/>
      <c r="M18" s="15"/>
      <c r="N18" s="14"/>
      <c r="O18" s="14"/>
      <c r="P18" s="14"/>
      <c r="Q18" s="15"/>
      <c r="R18" s="15"/>
      <c r="S18" s="15"/>
      <c r="T18" s="16"/>
      <c r="U18" s="16"/>
      <c r="V18" s="17"/>
      <c r="W18" s="18"/>
      <c r="X18" s="18" t="str">
        <f t="shared" si="1"/>
        <v/>
      </c>
      <c r="Y18" s="48"/>
      <c r="Z18" s="6"/>
    </row>
    <row r="19" spans="2:26" x14ac:dyDescent="0.35">
      <c r="B19" s="4"/>
      <c r="C19" s="142"/>
      <c r="D19" s="12"/>
      <c r="E19" s="12"/>
      <c r="F19" s="13"/>
      <c r="G19" s="12"/>
      <c r="H19" s="14"/>
      <c r="I19" s="14"/>
      <c r="J19" s="14"/>
      <c r="K19" s="15"/>
      <c r="L19" s="15"/>
      <c r="M19" s="15"/>
      <c r="N19" s="14"/>
      <c r="O19" s="14"/>
      <c r="P19" s="14"/>
      <c r="Q19" s="15"/>
      <c r="R19" s="15"/>
      <c r="S19" s="15"/>
      <c r="T19" s="16"/>
      <c r="U19" s="16"/>
      <c r="V19" s="17"/>
      <c r="W19" s="18" t="str">
        <f t="shared" si="0"/>
        <v/>
      </c>
      <c r="X19" s="18" t="str">
        <f t="shared" si="1"/>
        <v/>
      </c>
      <c r="Y19" s="48"/>
      <c r="Z19" s="6"/>
    </row>
    <row r="20" spans="2:26" x14ac:dyDescent="0.35">
      <c r="B20" s="4"/>
      <c r="C20" s="142"/>
      <c r="D20" s="12"/>
      <c r="E20" s="12"/>
      <c r="F20" s="13"/>
      <c r="G20" s="12"/>
      <c r="H20" s="14"/>
      <c r="I20" s="14"/>
      <c r="J20" s="14"/>
      <c r="K20" s="15"/>
      <c r="L20" s="15"/>
      <c r="M20" s="15"/>
      <c r="N20" s="14"/>
      <c r="O20" s="14"/>
      <c r="P20" s="14"/>
      <c r="Q20" s="15"/>
      <c r="R20" s="15"/>
      <c r="S20" s="15"/>
      <c r="T20" s="16"/>
      <c r="U20" s="16"/>
      <c r="V20" s="17"/>
      <c r="W20" s="18" t="str">
        <f t="shared" si="0"/>
        <v/>
      </c>
      <c r="X20" s="18" t="str">
        <f t="shared" si="1"/>
        <v/>
      </c>
      <c r="Y20" s="48"/>
      <c r="Z20" s="6"/>
    </row>
    <row r="21" spans="2:26" x14ac:dyDescent="0.35">
      <c r="B21" s="4"/>
      <c r="C21" s="142"/>
      <c r="D21" s="12"/>
      <c r="E21" s="12"/>
      <c r="F21" s="13"/>
      <c r="G21" s="12"/>
      <c r="H21" s="14"/>
      <c r="I21" s="14"/>
      <c r="J21" s="14"/>
      <c r="K21" s="15"/>
      <c r="L21" s="15"/>
      <c r="M21" s="15"/>
      <c r="N21" s="14"/>
      <c r="O21" s="14"/>
      <c r="P21" s="14"/>
      <c r="Q21" s="15"/>
      <c r="R21" s="15"/>
      <c r="S21" s="15"/>
      <c r="T21" s="16"/>
      <c r="U21" s="16"/>
      <c r="V21" s="17"/>
      <c r="W21" s="18" t="str">
        <f t="shared" si="0"/>
        <v/>
      </c>
      <c r="X21" s="18" t="str">
        <f t="shared" si="1"/>
        <v/>
      </c>
      <c r="Y21" s="48"/>
      <c r="Z21" s="6"/>
    </row>
    <row r="22" spans="2:26" x14ac:dyDescent="0.35">
      <c r="B22" s="4"/>
      <c r="C22" s="142"/>
      <c r="D22" s="12"/>
      <c r="E22" s="12"/>
      <c r="F22" s="13"/>
      <c r="G22" s="12"/>
      <c r="H22" s="14"/>
      <c r="I22" s="14"/>
      <c r="J22" s="14"/>
      <c r="K22" s="15"/>
      <c r="L22" s="15"/>
      <c r="M22" s="15"/>
      <c r="N22" s="14"/>
      <c r="O22" s="14"/>
      <c r="P22" s="14"/>
      <c r="Q22" s="15"/>
      <c r="R22" s="15"/>
      <c r="S22" s="15"/>
      <c r="T22" s="16"/>
      <c r="U22" s="16"/>
      <c r="V22" s="17"/>
      <c r="W22" s="18" t="str">
        <f t="shared" si="0"/>
        <v/>
      </c>
      <c r="X22" s="18" t="str">
        <f t="shared" si="1"/>
        <v/>
      </c>
      <c r="Y22" s="48"/>
      <c r="Z22" s="6"/>
    </row>
    <row r="23" spans="2:26" x14ac:dyDescent="0.35">
      <c r="B23" s="4"/>
      <c r="C23" s="142"/>
      <c r="D23" s="12"/>
      <c r="E23" s="12"/>
      <c r="F23" s="13"/>
      <c r="G23" s="12"/>
      <c r="H23" s="14"/>
      <c r="I23" s="14"/>
      <c r="J23" s="14"/>
      <c r="K23" s="15"/>
      <c r="L23" s="15"/>
      <c r="M23" s="15"/>
      <c r="N23" s="14"/>
      <c r="O23" s="14"/>
      <c r="P23" s="14"/>
      <c r="Q23" s="15"/>
      <c r="R23" s="15"/>
      <c r="S23" s="15"/>
      <c r="T23" s="16"/>
      <c r="U23" s="16"/>
      <c r="V23" s="17"/>
      <c r="W23" s="18" t="str">
        <f t="shared" si="0"/>
        <v/>
      </c>
      <c r="X23" s="18" t="str">
        <f t="shared" si="1"/>
        <v/>
      </c>
      <c r="Y23" s="48"/>
      <c r="Z23" s="6"/>
    </row>
    <row r="24" spans="2:26" x14ac:dyDescent="0.35">
      <c r="B24" s="4"/>
      <c r="C24" s="142"/>
      <c r="D24" s="12"/>
      <c r="E24" s="12"/>
      <c r="F24" s="13"/>
      <c r="G24" s="12"/>
      <c r="H24" s="14"/>
      <c r="I24" s="14"/>
      <c r="J24" s="14"/>
      <c r="K24" s="15"/>
      <c r="L24" s="15"/>
      <c r="M24" s="15"/>
      <c r="N24" s="14"/>
      <c r="O24" s="14"/>
      <c r="P24" s="14"/>
      <c r="Q24" s="15"/>
      <c r="R24" s="15"/>
      <c r="S24" s="15"/>
      <c r="T24" s="16"/>
      <c r="U24" s="16"/>
      <c r="V24" s="17"/>
      <c r="W24" s="18" t="str">
        <f t="shared" si="0"/>
        <v/>
      </c>
      <c r="X24" s="18" t="str">
        <f t="shared" si="1"/>
        <v/>
      </c>
      <c r="Y24" s="48"/>
      <c r="Z24" s="6"/>
    </row>
    <row r="25" spans="2:26" x14ac:dyDescent="0.35">
      <c r="B25" s="4"/>
      <c r="C25" s="142"/>
      <c r="D25" s="12"/>
      <c r="E25" s="12"/>
      <c r="F25" s="13"/>
      <c r="G25" s="12"/>
      <c r="H25" s="14"/>
      <c r="I25" s="14"/>
      <c r="J25" s="14"/>
      <c r="K25" s="15"/>
      <c r="L25" s="15"/>
      <c r="M25" s="15"/>
      <c r="N25" s="14"/>
      <c r="O25" s="14"/>
      <c r="P25" s="14"/>
      <c r="Q25" s="15"/>
      <c r="R25" s="15"/>
      <c r="S25" s="15"/>
      <c r="T25" s="16"/>
      <c r="U25" s="16"/>
      <c r="V25" s="17"/>
      <c r="W25" s="18" t="str">
        <f t="shared" si="0"/>
        <v/>
      </c>
      <c r="X25" s="18" t="str">
        <f t="shared" si="1"/>
        <v/>
      </c>
      <c r="Y25" s="48"/>
      <c r="Z25" s="6"/>
    </row>
    <row r="26" spans="2:26" x14ac:dyDescent="0.35">
      <c r="B26" s="4"/>
      <c r="C26" s="142"/>
      <c r="D26" s="12"/>
      <c r="E26" s="12"/>
      <c r="F26" s="13"/>
      <c r="G26" s="12"/>
      <c r="H26" s="14"/>
      <c r="I26" s="14"/>
      <c r="J26" s="14"/>
      <c r="K26" s="15"/>
      <c r="L26" s="15"/>
      <c r="M26" s="15"/>
      <c r="N26" s="14"/>
      <c r="O26" s="14"/>
      <c r="P26" s="14"/>
      <c r="Q26" s="15"/>
      <c r="R26" s="15"/>
      <c r="S26" s="15"/>
      <c r="T26" s="16"/>
      <c r="U26" s="16"/>
      <c r="V26" s="17"/>
      <c r="W26" s="18" t="str">
        <f t="shared" si="0"/>
        <v/>
      </c>
      <c r="X26" s="18" t="str">
        <f t="shared" si="1"/>
        <v/>
      </c>
      <c r="Y26" s="48"/>
      <c r="Z26" s="6"/>
    </row>
    <row r="27" spans="2:26" x14ac:dyDescent="0.35">
      <c r="B27" s="4"/>
      <c r="C27" s="7"/>
      <c r="D27" s="19"/>
      <c r="E27" s="19"/>
      <c r="F27" s="19"/>
      <c r="G27" s="41">
        <f>COUNTA(G9:G26)</f>
        <v>0</v>
      </c>
      <c r="H27" s="41">
        <f t="shared" ref="H27:U27" si="2">SUM(H9:H26)</f>
        <v>0</v>
      </c>
      <c r="I27" s="41">
        <f t="shared" si="2"/>
        <v>0</v>
      </c>
      <c r="J27" s="41">
        <f t="shared" si="2"/>
        <v>0</v>
      </c>
      <c r="K27" s="41">
        <f t="shared" si="2"/>
        <v>0</v>
      </c>
      <c r="L27" s="41">
        <f t="shared" si="2"/>
        <v>0</v>
      </c>
      <c r="M27" s="41">
        <f t="shared" si="2"/>
        <v>0</v>
      </c>
      <c r="N27" s="41">
        <f t="shared" si="2"/>
        <v>0</v>
      </c>
      <c r="O27" s="41">
        <f t="shared" si="2"/>
        <v>0</v>
      </c>
      <c r="P27" s="41">
        <f t="shared" si="2"/>
        <v>0</v>
      </c>
      <c r="Q27" s="41">
        <f t="shared" si="2"/>
        <v>0</v>
      </c>
      <c r="R27" s="41">
        <f t="shared" si="2"/>
        <v>0</v>
      </c>
      <c r="S27" s="41">
        <f t="shared" si="2"/>
        <v>0</v>
      </c>
      <c r="T27" s="45">
        <f t="shared" si="2"/>
        <v>0</v>
      </c>
      <c r="U27" s="45">
        <f t="shared" si="2"/>
        <v>0</v>
      </c>
      <c r="V27" s="22"/>
      <c r="W27" s="22"/>
      <c r="X27" s="22"/>
      <c r="Y27" s="4"/>
      <c r="Z27" s="6"/>
    </row>
    <row r="28" spans="2:26" x14ac:dyDescent="0.35">
      <c r="B28" s="4"/>
      <c r="C28" s="7"/>
      <c r="D28" s="12"/>
      <c r="E28" s="12"/>
      <c r="F28" s="13"/>
      <c r="G28" s="12"/>
      <c r="H28" s="14"/>
      <c r="I28" s="14"/>
      <c r="J28" s="14"/>
      <c r="K28" s="15"/>
      <c r="L28" s="15"/>
      <c r="M28" s="15"/>
      <c r="N28" s="14"/>
      <c r="O28" s="14"/>
      <c r="P28" s="14"/>
      <c r="Q28" s="15"/>
      <c r="R28" s="15"/>
      <c r="S28" s="15"/>
      <c r="T28" s="16"/>
      <c r="U28" s="16"/>
      <c r="V28" s="17"/>
      <c r="W28" s="52"/>
      <c r="X28" s="18"/>
      <c r="Y28" s="4"/>
      <c r="Z28" s="6"/>
    </row>
    <row r="29" spans="2:26" x14ac:dyDescent="0.35">
      <c r="B29" s="4"/>
      <c r="C29" s="7"/>
      <c r="D29" s="12"/>
      <c r="E29" s="12"/>
      <c r="F29" s="13"/>
      <c r="G29" s="12"/>
      <c r="H29" s="14"/>
      <c r="I29" s="14"/>
      <c r="J29" s="14"/>
      <c r="K29" s="15"/>
      <c r="L29" s="15"/>
      <c r="M29" s="15"/>
      <c r="N29" s="14"/>
      <c r="O29" s="14"/>
      <c r="P29" s="14"/>
      <c r="Q29" s="15"/>
      <c r="R29" s="15"/>
      <c r="S29" s="15"/>
      <c r="T29" s="18"/>
      <c r="U29" s="16"/>
      <c r="V29" s="17"/>
      <c r="W29" s="52"/>
      <c r="X29" s="18"/>
      <c r="Y29" s="4"/>
      <c r="Z29" s="6"/>
    </row>
    <row r="30" spans="2:26" x14ac:dyDescent="0.35">
      <c r="B30" s="4"/>
      <c r="C30" s="7"/>
      <c r="D30" s="12"/>
      <c r="E30" s="12"/>
      <c r="F30" s="13"/>
      <c r="G30" s="12"/>
      <c r="H30" s="14"/>
      <c r="I30" s="14"/>
      <c r="J30" s="14"/>
      <c r="K30" s="15"/>
      <c r="L30" s="15"/>
      <c r="M30" s="15"/>
      <c r="N30" s="14"/>
      <c r="O30" s="14"/>
      <c r="P30" s="14"/>
      <c r="Q30" s="15"/>
      <c r="R30" s="15"/>
      <c r="S30" s="15"/>
      <c r="T30" s="16"/>
      <c r="U30" s="16"/>
      <c r="V30" s="26"/>
      <c r="W30" s="53"/>
      <c r="X30" s="18"/>
      <c r="Y30" s="4"/>
      <c r="Z30" s="6"/>
    </row>
    <row r="31" spans="2:26" x14ac:dyDescent="0.35">
      <c r="B31" s="4"/>
      <c r="C31" s="7"/>
      <c r="D31" s="12"/>
      <c r="E31" s="12"/>
      <c r="F31" s="13"/>
      <c r="G31" s="12"/>
      <c r="H31" s="14"/>
      <c r="I31" s="14"/>
      <c r="J31" s="14"/>
      <c r="K31" s="15"/>
      <c r="L31" s="15"/>
      <c r="M31" s="15"/>
      <c r="N31" s="14"/>
      <c r="O31" s="14"/>
      <c r="P31" s="14"/>
      <c r="Q31" s="15"/>
      <c r="R31" s="15"/>
      <c r="S31" s="15"/>
      <c r="T31" s="18"/>
      <c r="U31" s="16"/>
      <c r="V31" s="26"/>
      <c r="W31" s="23"/>
      <c r="X31" s="49"/>
      <c r="Y31" s="4"/>
      <c r="Z31" s="6"/>
    </row>
    <row r="32" spans="2:26" x14ac:dyDescent="0.35">
      <c r="B32" s="4"/>
      <c r="C32" s="7"/>
      <c r="D32" s="12"/>
      <c r="E32" s="12"/>
      <c r="F32" s="13"/>
      <c r="G32" s="12"/>
      <c r="H32" s="14"/>
      <c r="I32" s="14"/>
      <c r="J32" s="14"/>
      <c r="K32" s="15"/>
      <c r="L32" s="15"/>
      <c r="M32" s="15"/>
      <c r="N32" s="14"/>
      <c r="O32" s="14"/>
      <c r="P32" s="14"/>
      <c r="Q32" s="15"/>
      <c r="R32" s="15"/>
      <c r="S32" s="15"/>
      <c r="T32" s="16"/>
      <c r="U32" s="16"/>
      <c r="V32" s="26"/>
      <c r="W32" s="23"/>
      <c r="X32" s="49"/>
      <c r="Y32" s="4"/>
      <c r="Z32" s="6"/>
    </row>
    <row r="33" spans="2:26" x14ac:dyDescent="0.35">
      <c r="B33" s="4"/>
      <c r="C33" s="7"/>
      <c r="D33" s="12"/>
      <c r="E33" s="12"/>
      <c r="F33" s="13"/>
      <c r="G33" s="12"/>
      <c r="H33" s="14"/>
      <c r="I33" s="14"/>
      <c r="J33" s="14"/>
      <c r="K33" s="15"/>
      <c r="L33" s="15"/>
      <c r="M33" s="15"/>
      <c r="N33" s="14"/>
      <c r="O33" s="14"/>
      <c r="P33" s="14"/>
      <c r="Q33" s="15"/>
      <c r="R33" s="15"/>
      <c r="S33" s="15"/>
      <c r="T33" s="16"/>
      <c r="U33" s="16"/>
      <c r="V33" s="26"/>
      <c r="W33" s="23"/>
      <c r="X33" s="49"/>
      <c r="Y33" s="4"/>
      <c r="Z33" s="6"/>
    </row>
    <row r="34" spans="2:26" x14ac:dyDescent="0.35">
      <c r="B34" s="4"/>
      <c r="C34" s="7"/>
      <c r="D34" s="12"/>
      <c r="E34" s="12"/>
      <c r="F34" s="13"/>
      <c r="G34" s="12"/>
      <c r="H34" s="14"/>
      <c r="I34" s="14"/>
      <c r="J34" s="14"/>
      <c r="K34" s="15"/>
      <c r="L34" s="15"/>
      <c r="M34" s="15"/>
      <c r="N34" s="14"/>
      <c r="O34" s="14"/>
      <c r="P34" s="14"/>
      <c r="Q34" s="15"/>
      <c r="R34" s="15"/>
      <c r="S34" s="15"/>
      <c r="T34" s="16"/>
      <c r="U34" s="16"/>
      <c r="V34" s="17"/>
      <c r="W34" s="23"/>
      <c r="X34" s="60"/>
      <c r="Y34" s="4"/>
      <c r="Z34" s="6"/>
    </row>
    <row r="35" spans="2:26" x14ac:dyDescent="0.35">
      <c r="B35" s="4"/>
      <c r="C35" s="7"/>
      <c r="D35" s="19"/>
      <c r="E35" s="19"/>
      <c r="F35" s="19"/>
      <c r="G35" s="41">
        <f>COUNTA(G28:G34)</f>
        <v>0</v>
      </c>
      <c r="H35" s="41">
        <f t="shared" ref="H35:T35" si="3">SUM(H28:H34)</f>
        <v>0</v>
      </c>
      <c r="I35" s="41">
        <f t="shared" si="3"/>
        <v>0</v>
      </c>
      <c r="J35" s="41">
        <f t="shared" si="3"/>
        <v>0</v>
      </c>
      <c r="K35" s="41">
        <f t="shared" si="3"/>
        <v>0</v>
      </c>
      <c r="L35" s="41">
        <f t="shared" si="3"/>
        <v>0</v>
      </c>
      <c r="M35" s="41">
        <f t="shared" si="3"/>
        <v>0</v>
      </c>
      <c r="N35" s="41">
        <f t="shared" si="3"/>
        <v>0</v>
      </c>
      <c r="O35" s="41">
        <f t="shared" si="3"/>
        <v>0</v>
      </c>
      <c r="P35" s="41">
        <f t="shared" si="3"/>
        <v>0</v>
      </c>
      <c r="Q35" s="41">
        <f t="shared" si="3"/>
        <v>0</v>
      </c>
      <c r="R35" s="41">
        <f t="shared" si="3"/>
        <v>0</v>
      </c>
      <c r="S35" s="41">
        <f t="shared" si="3"/>
        <v>0</v>
      </c>
      <c r="T35" s="45">
        <f t="shared" si="3"/>
        <v>0</v>
      </c>
      <c r="U35" s="45">
        <f>SUM(U28:U34)</f>
        <v>0</v>
      </c>
      <c r="V35" s="22"/>
      <c r="W35" s="59"/>
      <c r="X35" s="24">
        <f>SUM(X28:X34)</f>
        <v>0</v>
      </c>
      <c r="Y35" s="5"/>
      <c r="Z35" s="6"/>
    </row>
    <row r="36" spans="2:26" x14ac:dyDescent="0.35">
      <c r="B36" s="4"/>
      <c r="C36" s="7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61" t="e">
        <f>(X35/U35)</f>
        <v>#DIV/0!</v>
      </c>
      <c r="Y36" s="5"/>
      <c r="Z36" s="6"/>
    </row>
    <row r="37" spans="2:26" ht="30" customHeight="1" x14ac:dyDescent="0.35">
      <c r="B37" s="4"/>
      <c r="C37" s="7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6"/>
    </row>
    <row r="38" spans="2:26" x14ac:dyDescent="0.35">
      <c r="B38" s="4"/>
      <c r="C38" s="5"/>
      <c r="D38" s="112" t="s">
        <v>0</v>
      </c>
      <c r="E38" s="113"/>
      <c r="F38" s="113"/>
      <c r="G38" s="113"/>
      <c r="H38" s="118" t="s">
        <v>31</v>
      </c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9" t="s">
        <v>32</v>
      </c>
      <c r="U38" s="122" t="s">
        <v>3</v>
      </c>
      <c r="V38" s="125" t="s">
        <v>4</v>
      </c>
      <c r="W38" s="128" t="s">
        <v>5</v>
      </c>
      <c r="X38" s="131" t="s">
        <v>6</v>
      </c>
      <c r="Y38" s="134" t="s">
        <v>33</v>
      </c>
      <c r="Z38" s="6"/>
    </row>
    <row r="39" spans="2:26" x14ac:dyDescent="0.35">
      <c r="B39" s="4"/>
      <c r="C39" s="5"/>
      <c r="D39" s="114"/>
      <c r="E39" s="115"/>
      <c r="F39" s="115"/>
      <c r="G39" s="115"/>
      <c r="H39" s="137" t="s">
        <v>7</v>
      </c>
      <c r="I39" s="138"/>
      <c r="J39" s="139"/>
      <c r="K39" s="137" t="s">
        <v>8</v>
      </c>
      <c r="L39" s="138"/>
      <c r="M39" s="139"/>
      <c r="N39" s="137" t="s">
        <v>9</v>
      </c>
      <c r="O39" s="138"/>
      <c r="P39" s="139"/>
      <c r="Q39" s="43"/>
      <c r="R39" s="43"/>
      <c r="S39" s="44"/>
      <c r="T39" s="120"/>
      <c r="U39" s="123"/>
      <c r="V39" s="126"/>
      <c r="W39" s="129"/>
      <c r="X39" s="132"/>
      <c r="Y39" s="135"/>
      <c r="Z39" s="6"/>
    </row>
    <row r="40" spans="2:26" x14ac:dyDescent="0.35">
      <c r="B40" s="4"/>
      <c r="C40" s="5"/>
      <c r="D40" s="116"/>
      <c r="E40" s="117"/>
      <c r="F40" s="117"/>
      <c r="G40" s="117"/>
      <c r="H40" s="103" t="s">
        <v>11</v>
      </c>
      <c r="I40" s="105" t="s">
        <v>12</v>
      </c>
      <c r="J40" s="106"/>
      <c r="K40" s="103" t="s">
        <v>11</v>
      </c>
      <c r="L40" s="140" t="s">
        <v>12</v>
      </c>
      <c r="M40" s="141"/>
      <c r="N40" s="103" t="s">
        <v>11</v>
      </c>
      <c r="O40" s="105" t="s">
        <v>12</v>
      </c>
      <c r="P40" s="106"/>
      <c r="Q40" s="103" t="s">
        <v>11</v>
      </c>
      <c r="R40" s="105" t="s">
        <v>12</v>
      </c>
      <c r="S40" s="106"/>
      <c r="T40" s="120"/>
      <c r="U40" s="123"/>
      <c r="V40" s="126"/>
      <c r="W40" s="129"/>
      <c r="X40" s="132"/>
      <c r="Y40" s="135"/>
      <c r="Z40" s="6"/>
    </row>
    <row r="41" spans="2:26" x14ac:dyDescent="0.35">
      <c r="B41" s="4"/>
      <c r="C41" s="5"/>
      <c r="D41" s="8" t="s">
        <v>13</v>
      </c>
      <c r="E41" s="8" t="s">
        <v>14</v>
      </c>
      <c r="F41" s="8" t="s">
        <v>15</v>
      </c>
      <c r="G41" s="9" t="s">
        <v>34</v>
      </c>
      <c r="H41" s="104"/>
      <c r="I41" s="10" t="s">
        <v>16</v>
      </c>
      <c r="J41" s="10" t="s">
        <v>17</v>
      </c>
      <c r="K41" s="104"/>
      <c r="L41" s="10" t="s">
        <v>16</v>
      </c>
      <c r="M41" s="11" t="s">
        <v>17</v>
      </c>
      <c r="N41" s="104"/>
      <c r="O41" s="11" t="s">
        <v>16</v>
      </c>
      <c r="P41" s="11" t="s">
        <v>17</v>
      </c>
      <c r="Q41" s="104"/>
      <c r="R41" s="10" t="s">
        <v>16</v>
      </c>
      <c r="S41" s="11" t="s">
        <v>17</v>
      </c>
      <c r="T41" s="121"/>
      <c r="U41" s="124"/>
      <c r="V41" s="127"/>
      <c r="W41" s="130"/>
      <c r="X41" s="133"/>
      <c r="Y41" s="136"/>
      <c r="Z41" s="6"/>
    </row>
    <row r="42" spans="2:26" x14ac:dyDescent="0.35">
      <c r="B42" s="4"/>
      <c r="C42" s="5"/>
      <c r="D42" s="12"/>
      <c r="E42" s="12"/>
      <c r="F42" s="13"/>
      <c r="G42" s="12"/>
      <c r="H42" s="14"/>
      <c r="I42" s="14"/>
      <c r="J42" s="14"/>
      <c r="K42" s="15"/>
      <c r="L42" s="15"/>
      <c r="M42" s="15"/>
      <c r="N42" s="14"/>
      <c r="O42" s="14"/>
      <c r="P42" s="14"/>
      <c r="Q42" s="15"/>
      <c r="R42" s="15"/>
      <c r="S42" s="15"/>
      <c r="T42" s="16"/>
      <c r="U42" s="16"/>
      <c r="V42" s="26"/>
      <c r="W42" s="16"/>
      <c r="X42" s="16" t="str">
        <f>IF(U42&gt;1,"R.A.S","")</f>
        <v/>
      </c>
      <c r="Y42" s="27"/>
      <c r="Z42" s="6"/>
    </row>
    <row r="43" spans="2:26" x14ac:dyDescent="0.35">
      <c r="B43" s="4"/>
      <c r="C43" s="5"/>
      <c r="D43" s="12"/>
      <c r="E43" s="12"/>
      <c r="F43" s="13"/>
      <c r="G43" s="12"/>
      <c r="H43" s="14"/>
      <c r="I43" s="14"/>
      <c r="J43" s="14"/>
      <c r="K43" s="15"/>
      <c r="L43" s="15"/>
      <c r="M43" s="15"/>
      <c r="N43" s="14"/>
      <c r="O43" s="14"/>
      <c r="P43" s="14"/>
      <c r="Q43" s="15"/>
      <c r="R43" s="15"/>
      <c r="S43" s="15"/>
      <c r="T43" s="16"/>
      <c r="U43" s="16"/>
      <c r="V43" s="26"/>
      <c r="W43" s="16"/>
      <c r="X43" s="16" t="str">
        <f t="shared" ref="X43:X47" si="4">IF(U43&gt;1,"R.A.S","")</f>
        <v/>
      </c>
      <c r="Y43" s="27"/>
      <c r="Z43" s="6"/>
    </row>
    <row r="44" spans="2:26" x14ac:dyDescent="0.35">
      <c r="B44" s="4"/>
      <c r="C44" s="5"/>
      <c r="D44" s="12"/>
      <c r="E44" s="12"/>
      <c r="F44" s="13"/>
      <c r="G44" s="12"/>
      <c r="H44" s="14"/>
      <c r="I44" s="14"/>
      <c r="J44" s="14"/>
      <c r="K44" s="15"/>
      <c r="L44" s="15"/>
      <c r="M44" s="15"/>
      <c r="N44" s="14"/>
      <c r="O44" s="14"/>
      <c r="P44" s="14"/>
      <c r="Q44" s="15"/>
      <c r="R44" s="15"/>
      <c r="S44" s="15"/>
      <c r="T44" s="16"/>
      <c r="U44" s="16"/>
      <c r="V44" s="26"/>
      <c r="W44" s="16"/>
      <c r="X44" s="16" t="str">
        <f t="shared" si="4"/>
        <v/>
      </c>
      <c r="Y44" s="27"/>
      <c r="Z44" s="6"/>
    </row>
    <row r="45" spans="2:26" x14ac:dyDescent="0.35">
      <c r="B45" s="4"/>
      <c r="C45" s="5"/>
      <c r="D45" s="12"/>
      <c r="E45" s="12"/>
      <c r="F45" s="13"/>
      <c r="G45" s="12"/>
      <c r="H45" s="14"/>
      <c r="I45" s="14"/>
      <c r="J45" s="14"/>
      <c r="K45" s="15"/>
      <c r="L45" s="15"/>
      <c r="M45" s="15"/>
      <c r="N45" s="14"/>
      <c r="O45" s="14"/>
      <c r="P45" s="14"/>
      <c r="Q45" s="15"/>
      <c r="R45" s="15"/>
      <c r="S45" s="15"/>
      <c r="T45" s="18"/>
      <c r="U45" s="16"/>
      <c r="V45" s="26"/>
      <c r="W45" s="16"/>
      <c r="X45" s="16" t="str">
        <f t="shared" si="4"/>
        <v/>
      </c>
      <c r="Y45" s="27"/>
      <c r="Z45" s="6"/>
    </row>
    <row r="46" spans="2:26" x14ac:dyDescent="0.35">
      <c r="B46" s="4"/>
      <c r="C46" s="5"/>
      <c r="D46" s="12"/>
      <c r="E46" s="12"/>
      <c r="F46" s="13"/>
      <c r="G46" s="12"/>
      <c r="H46" s="14"/>
      <c r="I46" s="14"/>
      <c r="J46" s="14"/>
      <c r="K46" s="15"/>
      <c r="L46" s="15"/>
      <c r="M46" s="15"/>
      <c r="N46" s="14"/>
      <c r="O46" s="14"/>
      <c r="P46" s="14"/>
      <c r="Q46" s="15"/>
      <c r="R46" s="15"/>
      <c r="S46" s="15"/>
      <c r="T46" s="16"/>
      <c r="U46" s="16"/>
      <c r="V46" s="26"/>
      <c r="W46" s="16"/>
      <c r="X46" s="16" t="str">
        <f t="shared" si="4"/>
        <v/>
      </c>
      <c r="Y46" s="27"/>
      <c r="Z46" s="6"/>
    </row>
    <row r="47" spans="2:26" x14ac:dyDescent="0.35">
      <c r="B47" s="4"/>
      <c r="C47" s="5"/>
      <c r="D47" s="12"/>
      <c r="E47" s="12"/>
      <c r="F47" s="13"/>
      <c r="G47" s="12"/>
      <c r="H47" s="14"/>
      <c r="I47" s="14"/>
      <c r="J47" s="14"/>
      <c r="K47" s="15"/>
      <c r="L47" s="15"/>
      <c r="M47" s="15"/>
      <c r="N47" s="14"/>
      <c r="O47" s="14"/>
      <c r="P47" s="14"/>
      <c r="Q47" s="15"/>
      <c r="R47" s="15"/>
      <c r="S47" s="15"/>
      <c r="T47" s="16"/>
      <c r="U47" s="16"/>
      <c r="V47" s="26"/>
      <c r="W47" s="16"/>
      <c r="X47" s="16" t="str">
        <f t="shared" si="4"/>
        <v/>
      </c>
      <c r="Y47" s="27"/>
      <c r="Z47" s="6"/>
    </row>
    <row r="48" spans="2:26" x14ac:dyDescent="0.35">
      <c r="B48" s="4"/>
      <c r="C48" s="5"/>
      <c r="D48" s="28"/>
      <c r="E48" s="28"/>
      <c r="F48" s="29"/>
      <c r="G48" s="41">
        <f>COUNTA(G42:G47)</f>
        <v>0</v>
      </c>
      <c r="H48" s="41">
        <f t="shared" ref="H48:U48" si="5">SUM(H42:H47)</f>
        <v>0</v>
      </c>
      <c r="I48" s="41">
        <f t="shared" si="5"/>
        <v>0</v>
      </c>
      <c r="J48" s="41">
        <f t="shared" si="5"/>
        <v>0</v>
      </c>
      <c r="K48" s="41">
        <f t="shared" si="5"/>
        <v>0</v>
      </c>
      <c r="L48" s="41">
        <f t="shared" si="5"/>
        <v>0</v>
      </c>
      <c r="M48" s="41">
        <f t="shared" si="5"/>
        <v>0</v>
      </c>
      <c r="N48" s="41">
        <f t="shared" si="5"/>
        <v>0</v>
      </c>
      <c r="O48" s="41">
        <f t="shared" si="5"/>
        <v>0</v>
      </c>
      <c r="P48" s="41">
        <f t="shared" si="5"/>
        <v>0</v>
      </c>
      <c r="Q48" s="51">
        <f t="shared" si="5"/>
        <v>0</v>
      </c>
      <c r="R48" s="41">
        <f t="shared" si="5"/>
        <v>0</v>
      </c>
      <c r="S48" s="41">
        <f t="shared" si="5"/>
        <v>0</v>
      </c>
      <c r="T48" s="45">
        <f t="shared" si="5"/>
        <v>0</v>
      </c>
      <c r="U48" s="45">
        <f t="shared" si="5"/>
        <v>0</v>
      </c>
      <c r="V48" s="28"/>
      <c r="W48" s="28"/>
      <c r="X48" s="21">
        <f>SUM(X42:X47)</f>
        <v>0</v>
      </c>
      <c r="Y48" s="30">
        <f>SUM(Y42:Y47)</f>
        <v>0</v>
      </c>
      <c r="Z48" s="6"/>
    </row>
    <row r="49" spans="2:26" x14ac:dyDescent="0.35">
      <c r="B49" s="4"/>
      <c r="C49" s="5"/>
      <c r="D49" s="12"/>
      <c r="E49" s="12"/>
      <c r="F49" s="13"/>
      <c r="G49" s="12"/>
      <c r="H49" s="14"/>
      <c r="I49" s="14"/>
      <c r="J49" s="14"/>
      <c r="K49" s="15"/>
      <c r="L49" s="15"/>
      <c r="M49" s="15"/>
      <c r="N49" s="14"/>
      <c r="O49" s="14"/>
      <c r="P49" s="14"/>
      <c r="Q49" s="15"/>
      <c r="R49" s="15"/>
      <c r="S49" s="15"/>
      <c r="T49" s="16"/>
      <c r="U49" s="16"/>
      <c r="V49" s="26"/>
      <c r="W49" s="23"/>
      <c r="X49" s="16"/>
      <c r="Y49" s="27"/>
      <c r="Z49" s="6"/>
    </row>
    <row r="50" spans="2:26" x14ac:dyDescent="0.35">
      <c r="B50" s="4"/>
      <c r="C50" s="5"/>
      <c r="D50" s="12"/>
      <c r="E50" s="12"/>
      <c r="F50" s="13"/>
      <c r="G50" s="12" t="str">
        <f>NatureRV2</f>
        <v>Signature</v>
      </c>
      <c r="H50" s="14"/>
      <c r="I50" s="14"/>
      <c r="J50" s="14"/>
      <c r="K50" s="15"/>
      <c r="L50" s="15"/>
      <c r="M50" s="15"/>
      <c r="N50" s="14"/>
      <c r="O50" s="14"/>
      <c r="P50" s="14"/>
      <c r="Q50" s="15"/>
      <c r="R50" s="15"/>
      <c r="S50" s="15"/>
      <c r="T50" s="16"/>
      <c r="U50" s="16"/>
      <c r="V50" s="26"/>
      <c r="W50" s="23"/>
      <c r="X50" s="16"/>
      <c r="Y50" s="27"/>
      <c r="Z50" s="6"/>
    </row>
    <row r="51" spans="2:26" x14ac:dyDescent="0.35">
      <c r="B51" s="4"/>
      <c r="C51" s="5"/>
      <c r="D51" s="12"/>
      <c r="E51" s="12"/>
      <c r="F51" s="13"/>
      <c r="G51" s="12"/>
      <c r="H51" s="14"/>
      <c r="I51" s="14"/>
      <c r="J51" s="14"/>
      <c r="K51" s="15"/>
      <c r="L51" s="15"/>
      <c r="M51" s="15"/>
      <c r="N51" s="14"/>
      <c r="O51" s="14"/>
      <c r="P51" s="14"/>
      <c r="Q51" s="15"/>
      <c r="R51" s="15"/>
      <c r="S51" s="15"/>
      <c r="T51" s="16"/>
      <c r="U51" s="16"/>
      <c r="V51" s="26"/>
      <c r="W51" s="23"/>
      <c r="X51" s="16"/>
      <c r="Y51" s="27"/>
      <c r="Z51" s="6"/>
    </row>
    <row r="52" spans="2:26" x14ac:dyDescent="0.35">
      <c r="B52" s="4"/>
      <c r="C52" s="5"/>
      <c r="D52" s="12"/>
      <c r="E52" s="12"/>
      <c r="F52" s="13"/>
      <c r="G52" s="12"/>
      <c r="H52" s="14"/>
      <c r="I52" s="14"/>
      <c r="J52" s="14"/>
      <c r="K52" s="15"/>
      <c r="L52" s="15"/>
      <c r="M52" s="15"/>
      <c r="N52" s="14"/>
      <c r="O52" s="14"/>
      <c r="P52" s="14"/>
      <c r="Q52" s="15"/>
      <c r="R52" s="15"/>
      <c r="S52" s="15"/>
      <c r="T52" s="16"/>
      <c r="U52" s="16"/>
      <c r="V52" s="26"/>
      <c r="W52" s="23"/>
      <c r="X52" s="16"/>
      <c r="Y52" s="27"/>
      <c r="Z52" s="6"/>
    </row>
    <row r="53" spans="2:26" x14ac:dyDescent="0.35">
      <c r="B53" s="4"/>
      <c r="C53" s="5"/>
      <c r="D53" s="12"/>
      <c r="E53" s="12"/>
      <c r="F53" s="13"/>
      <c r="G53" s="12"/>
      <c r="H53" s="14"/>
      <c r="I53" s="14"/>
      <c r="J53" s="14"/>
      <c r="K53" s="15"/>
      <c r="L53" s="15"/>
      <c r="M53" s="15"/>
      <c r="N53" s="14"/>
      <c r="O53" s="14"/>
      <c r="P53" s="14"/>
      <c r="Q53" s="15"/>
      <c r="R53" s="15"/>
      <c r="S53" s="15"/>
      <c r="T53" s="16"/>
      <c r="U53" s="16"/>
      <c r="V53" s="26"/>
      <c r="W53" s="23"/>
      <c r="X53" s="16"/>
      <c r="Y53" s="27"/>
      <c r="Z53" s="6"/>
    </row>
    <row r="54" spans="2:26" x14ac:dyDescent="0.35">
      <c r="B54" s="4"/>
      <c r="C54" s="5"/>
      <c r="D54" s="28"/>
      <c r="E54" s="28"/>
      <c r="F54" s="29"/>
      <c r="G54" s="20">
        <f>COUNTA(G49:G53)</f>
        <v>1</v>
      </c>
      <c r="H54" s="14"/>
      <c r="I54" s="14"/>
      <c r="J54" s="14"/>
      <c r="K54" s="20">
        <f>SUM(K49:K53)</f>
        <v>0</v>
      </c>
      <c r="L54" s="41">
        <f>SUM(L49:M53)</f>
        <v>0</v>
      </c>
      <c r="M54" s="41">
        <f t="shared" ref="M54:U54" si="6">SUM(M49:M53)</f>
        <v>0</v>
      </c>
      <c r="N54" s="14"/>
      <c r="O54" s="14"/>
      <c r="P54" s="14"/>
      <c r="Q54" s="41">
        <f t="shared" si="6"/>
        <v>0</v>
      </c>
      <c r="R54" s="20">
        <f t="shared" si="6"/>
        <v>0</v>
      </c>
      <c r="S54" s="20">
        <f t="shared" si="6"/>
        <v>0</v>
      </c>
      <c r="T54" s="21">
        <f t="shared" si="6"/>
        <v>0</v>
      </c>
      <c r="U54" s="21">
        <f t="shared" si="6"/>
        <v>0</v>
      </c>
      <c r="V54" s="28"/>
      <c r="W54" s="28"/>
      <c r="X54" s="16">
        <f>SUM(X49:X53)</f>
        <v>0</v>
      </c>
      <c r="Y54" s="27"/>
      <c r="Z54" s="6"/>
    </row>
    <row r="55" spans="2:26" x14ac:dyDescent="0.35">
      <c r="B55" s="4"/>
      <c r="C55" s="5"/>
      <c r="D55" s="31"/>
      <c r="E55" s="31"/>
      <c r="F55" s="32"/>
      <c r="G55" s="55">
        <f>COUNTA(G54+G48)</f>
        <v>1</v>
      </c>
      <c r="H55" s="109">
        <f>SUM(H54+H48)</f>
        <v>0</v>
      </c>
      <c r="I55" s="110"/>
      <c r="J55" s="55">
        <f>SUM(J54+J48)</f>
        <v>0</v>
      </c>
      <c r="K55" s="55">
        <f>SUM(K54+K48)</f>
        <v>0</v>
      </c>
      <c r="L55" s="109">
        <f>SUM(L54+L48)</f>
        <v>0</v>
      </c>
      <c r="M55" s="110"/>
      <c r="N55" s="33">
        <f>SUM(N54+N48)</f>
        <v>0</v>
      </c>
      <c r="O55" s="33">
        <f>SUM(O54+O48)</f>
        <v>0</v>
      </c>
      <c r="P55" s="109">
        <f>SUM(P54+P48)</f>
        <v>0</v>
      </c>
      <c r="Q55" s="110"/>
      <c r="R55" s="55">
        <f>SUM(R54+R48)</f>
        <v>0</v>
      </c>
      <c r="S55" s="55">
        <f>SUM(S54+S48)</f>
        <v>0</v>
      </c>
      <c r="T55" s="24">
        <f>SUM(T54+T48+T35)</f>
        <v>0</v>
      </c>
      <c r="U55" s="24">
        <f>SUM(U54+U48+U35)</f>
        <v>0</v>
      </c>
      <c r="V55" s="31"/>
      <c r="W55" s="31"/>
      <c r="X55" s="64" t="e">
        <f>(X54/U54)</f>
        <v>#DIV/0!</v>
      </c>
      <c r="Y55" s="34">
        <f>SUM(Y54+Y48)</f>
        <v>0</v>
      </c>
      <c r="Z55" s="6"/>
    </row>
    <row r="56" spans="2:26" x14ac:dyDescent="0.35">
      <c r="B56" s="4"/>
      <c r="C56" s="5"/>
      <c r="D56" s="89" t="s">
        <v>36</v>
      </c>
      <c r="E56" s="90"/>
      <c r="F56" s="91"/>
      <c r="G56" s="56" t="s">
        <v>37</v>
      </c>
      <c r="H56" s="107">
        <f>SUM(H27+K27+N27+Q27)</f>
        <v>0</v>
      </c>
      <c r="I56" s="108"/>
      <c r="J56" s="93" t="s">
        <v>38</v>
      </c>
      <c r="K56" s="95"/>
      <c r="L56" s="107">
        <f>SUM(H35+K35+N35+Q35)</f>
        <v>0</v>
      </c>
      <c r="M56" s="108"/>
      <c r="N56" s="46"/>
      <c r="O56" s="93" t="s">
        <v>39</v>
      </c>
      <c r="P56" s="94"/>
      <c r="Q56" s="94"/>
      <c r="R56" s="94"/>
      <c r="S56" s="95"/>
      <c r="T56" s="56" t="s">
        <v>37</v>
      </c>
      <c r="U56" s="35">
        <f>SUM(H48+K48+N48+Q48)</f>
        <v>0</v>
      </c>
      <c r="V56" s="36" t="s">
        <v>38</v>
      </c>
      <c r="W56" s="63">
        <f>SUM(H54+K54+N54+Q54)</f>
        <v>0</v>
      </c>
      <c r="X56" s="5"/>
      <c r="Y56" s="5"/>
      <c r="Z56" s="6"/>
    </row>
    <row r="57" spans="2:26" x14ac:dyDescent="0.35">
      <c r="B57" s="4"/>
      <c r="C57" s="5"/>
      <c r="D57" s="82" t="s">
        <v>40</v>
      </c>
      <c r="E57" s="83"/>
      <c r="F57" s="84"/>
      <c r="G57" s="36" t="s">
        <v>37</v>
      </c>
      <c r="H57" s="85">
        <f>SUM(I27+L27+O27+R27)</f>
        <v>0</v>
      </c>
      <c r="I57" s="86"/>
      <c r="J57" s="87" t="s">
        <v>38</v>
      </c>
      <c r="K57" s="88"/>
      <c r="L57" s="85">
        <f>SUM(I35+L35+O35+R35)</f>
        <v>0</v>
      </c>
      <c r="M57" s="86"/>
      <c r="N57" s="47"/>
      <c r="O57" s="89" t="s">
        <v>41</v>
      </c>
      <c r="P57" s="90"/>
      <c r="Q57" s="90"/>
      <c r="R57" s="90"/>
      <c r="S57" s="91"/>
      <c r="T57" s="54" t="s">
        <v>37</v>
      </c>
      <c r="U57" s="35">
        <f>SUM(J48+M48+P48+S48)</f>
        <v>0</v>
      </c>
      <c r="V57" s="36" t="s">
        <v>38</v>
      </c>
      <c r="W57" s="35">
        <f>SUM(I54+L54+O54+R54)</f>
        <v>0</v>
      </c>
      <c r="X57" s="5"/>
      <c r="Y57" s="5"/>
      <c r="Z57" s="6"/>
    </row>
    <row r="58" spans="2:26" x14ac:dyDescent="0.35">
      <c r="B58" s="4"/>
      <c r="C58" s="5"/>
      <c r="D58" s="87" t="s">
        <v>42</v>
      </c>
      <c r="E58" s="92"/>
      <c r="F58" s="88"/>
      <c r="G58" s="36" t="s">
        <v>37</v>
      </c>
      <c r="H58" s="85">
        <f>SUM(J27+M27+P27+S27)</f>
        <v>0</v>
      </c>
      <c r="I58" s="86"/>
      <c r="J58" s="87" t="s">
        <v>38</v>
      </c>
      <c r="K58" s="88"/>
      <c r="L58" s="85">
        <f>SUM(J35+M35+P35+S35)</f>
        <v>0</v>
      </c>
      <c r="M58" s="86"/>
      <c r="N58" s="47"/>
      <c r="O58" s="93" t="s">
        <v>43</v>
      </c>
      <c r="P58" s="94"/>
      <c r="Q58" s="94"/>
      <c r="R58" s="94"/>
      <c r="S58" s="95"/>
      <c r="T58" s="54" t="s">
        <v>37</v>
      </c>
      <c r="U58" s="35">
        <f>SUM(J48+M48+P48+S48)</f>
        <v>0</v>
      </c>
      <c r="V58" s="36" t="s">
        <v>38</v>
      </c>
      <c r="W58" s="35">
        <f>SUM(J54+M54+P54+S54)</f>
        <v>0</v>
      </c>
      <c r="X58" s="5"/>
      <c r="Y58" s="5"/>
      <c r="Z58" s="6"/>
    </row>
    <row r="59" spans="2:26" x14ac:dyDescent="0.35">
      <c r="B59" s="4"/>
      <c r="C59" s="5"/>
      <c r="D59" s="96" t="s">
        <v>44</v>
      </c>
      <c r="E59" s="97"/>
      <c r="F59" s="98"/>
      <c r="G59" s="37" t="s">
        <v>37</v>
      </c>
      <c r="H59" s="99">
        <f>SUM(H56:I58)</f>
        <v>0</v>
      </c>
      <c r="I59" s="100"/>
      <c r="J59" s="101" t="s">
        <v>38</v>
      </c>
      <c r="K59" s="102"/>
      <c r="L59" s="99">
        <f>SUM(L56:M58)</f>
        <v>0</v>
      </c>
      <c r="M59" s="100"/>
      <c r="N59" s="47"/>
      <c r="O59" s="96" t="s">
        <v>44</v>
      </c>
      <c r="P59" s="97"/>
      <c r="Q59" s="97"/>
      <c r="R59" s="97"/>
      <c r="S59" s="98"/>
      <c r="T59" s="37" t="s">
        <v>37</v>
      </c>
      <c r="U59" s="38">
        <f>SUM(U56:U58)</f>
        <v>0</v>
      </c>
      <c r="V59" s="39" t="s">
        <v>38</v>
      </c>
      <c r="W59" s="38">
        <f>SUM(W56:W58)</f>
        <v>0</v>
      </c>
      <c r="X59" s="5"/>
      <c r="Y59" s="5"/>
      <c r="Z59" s="6"/>
    </row>
    <row r="60" spans="2:26" x14ac:dyDescent="0.35">
      <c r="B60" s="4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1"/>
    </row>
  </sheetData>
  <mergeCells count="65"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R7:S7"/>
    <mergeCell ref="C8:C26"/>
    <mergeCell ref="D37:Y37"/>
    <mergeCell ref="D38:G40"/>
    <mergeCell ref="H38:S38"/>
    <mergeCell ref="T38:T41"/>
    <mergeCell ref="U38:U41"/>
    <mergeCell ref="V38:V41"/>
    <mergeCell ref="W38:W41"/>
    <mergeCell ref="X38:X41"/>
    <mergeCell ref="Y38:Y41"/>
    <mergeCell ref="H39:J39"/>
    <mergeCell ref="K39:M39"/>
    <mergeCell ref="N39:P39"/>
    <mergeCell ref="H40:H41"/>
    <mergeCell ref="I40:J40"/>
    <mergeCell ref="K40:K41"/>
    <mergeCell ref="L40:M40"/>
    <mergeCell ref="N40:N41"/>
    <mergeCell ref="O40:P40"/>
    <mergeCell ref="D56:F56"/>
    <mergeCell ref="H56:I56"/>
    <mergeCell ref="J56:K56"/>
    <mergeCell ref="L56:M56"/>
    <mergeCell ref="O56:S56"/>
    <mergeCell ref="Q40:Q41"/>
    <mergeCell ref="R40:S40"/>
    <mergeCell ref="H55:I55"/>
    <mergeCell ref="L55:M55"/>
    <mergeCell ref="P55:Q55"/>
    <mergeCell ref="C60:Z60"/>
    <mergeCell ref="D57:F57"/>
    <mergeCell ref="H57:I57"/>
    <mergeCell ref="J57:K57"/>
    <mergeCell ref="L57:M57"/>
    <mergeCell ref="O57:S57"/>
    <mergeCell ref="D58:F58"/>
    <mergeCell ref="H58:I58"/>
    <mergeCell ref="J58:K58"/>
    <mergeCell ref="L58:M58"/>
    <mergeCell ref="O58:S58"/>
    <mergeCell ref="D59:F59"/>
    <mergeCell ref="H59:I59"/>
    <mergeCell ref="J59:K59"/>
    <mergeCell ref="L59:M59"/>
    <mergeCell ref="O59:S59"/>
  </mergeCells>
  <conditionalFormatting sqref="L50:M53">
    <cfRule type="cellIs" dxfId="1661" priority="99" operator="equal">
      <formula>1</formula>
    </cfRule>
  </conditionalFormatting>
  <conditionalFormatting sqref="G35:H36 J35:J36">
    <cfRule type="containsText" priority="113" operator="containsText" text="x">
      <formula>NOT(ISERROR(SEARCH("x",G35)))</formula>
    </cfRule>
  </conditionalFormatting>
  <conditionalFormatting sqref="G55:H55 J55 G54">
    <cfRule type="containsText" priority="112" operator="containsText" text="x">
      <formula>NOT(ISERROR(SEARCH("x",G54)))</formula>
    </cfRule>
  </conditionalFormatting>
  <conditionalFormatting sqref="X55">
    <cfRule type="cellIs" dxfId="1660" priority="106" operator="greaterThan">
      <formula>25000</formula>
    </cfRule>
    <cfRule type="cellIs" dxfId="1659" priority="107" operator="equal">
      <formula>10000</formula>
    </cfRule>
    <cfRule type="cellIs" dxfId="1658" priority="108" operator="lessThan">
      <formula>10000</formula>
    </cfRule>
    <cfRule type="cellIs" dxfId="1657" priority="109" operator="greaterThan">
      <formula>10000</formula>
    </cfRule>
    <cfRule type="cellIs" dxfId="1656" priority="110" operator="lessThan">
      <formula>25000</formula>
    </cfRule>
    <cfRule type="cellIs" dxfId="1655" priority="111" operator="greaterThan">
      <formula>25000</formula>
    </cfRule>
  </conditionalFormatting>
  <conditionalFormatting sqref="G27:H27 J27">
    <cfRule type="containsText" priority="105" operator="containsText" text="x">
      <formula>NOT(ISERROR(SEARCH("x",G27)))</formula>
    </cfRule>
  </conditionalFormatting>
  <conditionalFormatting sqref="G48:H48 J48">
    <cfRule type="containsText" priority="104" operator="containsText" text="x">
      <formula>NOT(ISERROR(SEARCH("x",G48)))</formula>
    </cfRule>
  </conditionalFormatting>
  <conditionalFormatting sqref="X48">
    <cfRule type="cellIs" dxfId="1654" priority="100" operator="equal">
      <formula>10000</formula>
    </cfRule>
    <cfRule type="cellIs" dxfId="1653" priority="101" operator="lessThan">
      <formula>10000</formula>
    </cfRule>
    <cfRule type="cellIs" dxfId="1652" priority="102" operator="greaterThan">
      <formula>10000</formula>
    </cfRule>
    <cfRule type="cellIs" dxfId="1651" priority="103" operator="lessThan">
      <formula>25000</formula>
    </cfRule>
  </conditionalFormatting>
  <conditionalFormatting sqref="X35">
    <cfRule type="cellIs" dxfId="1650" priority="93" operator="equal">
      <formula>10000</formula>
    </cfRule>
    <cfRule type="cellIs" dxfId="1649" priority="94" operator="lessThan">
      <formula>10000</formula>
    </cfRule>
    <cfRule type="cellIs" dxfId="1648" priority="95" operator="greaterThan">
      <formula>10000</formula>
    </cfRule>
    <cfRule type="cellIs" dxfId="1647" priority="96" operator="lessThan">
      <formula>25000</formula>
    </cfRule>
    <cfRule type="cellIs" dxfId="1646" priority="97" operator="greaterThan">
      <formula>25000</formula>
    </cfRule>
    <cfRule type="cellIs" dxfId="1645" priority="98" operator="greaterThan">
      <formula>25000</formula>
    </cfRule>
  </conditionalFormatting>
  <conditionalFormatting sqref="H32:H34">
    <cfRule type="cellIs" dxfId="1644" priority="91" operator="equal">
      <formula>1</formula>
    </cfRule>
  </conditionalFormatting>
  <conditionalFormatting sqref="J32:J34">
    <cfRule type="cellIs" dxfId="1643" priority="92" operator="equal">
      <formula>1</formula>
    </cfRule>
  </conditionalFormatting>
  <conditionalFormatting sqref="K32:M34">
    <cfRule type="cellIs" dxfId="1642" priority="90" operator="equal">
      <formula>1</formula>
    </cfRule>
  </conditionalFormatting>
  <conditionalFormatting sqref="P32:P34">
    <cfRule type="cellIs" dxfId="1641" priority="89" operator="equal">
      <formula>1</formula>
    </cfRule>
  </conditionalFormatting>
  <conditionalFormatting sqref="N32:N34">
    <cfRule type="cellIs" dxfId="1640" priority="88" operator="equal">
      <formula>1</formula>
    </cfRule>
  </conditionalFormatting>
  <conditionalFormatting sqref="O32:O34">
    <cfRule type="cellIs" dxfId="1639" priority="87" operator="equal">
      <formula>1</formula>
    </cfRule>
  </conditionalFormatting>
  <conditionalFormatting sqref="Q32:S34">
    <cfRule type="cellIs" dxfId="1638" priority="86" operator="equal">
      <formula>1</formula>
    </cfRule>
  </conditionalFormatting>
  <conditionalFormatting sqref="K50:K53">
    <cfRule type="cellIs" dxfId="1637" priority="85" operator="equal">
      <formula>1</formula>
    </cfRule>
  </conditionalFormatting>
  <conditionalFormatting sqref="Q50:S53">
    <cfRule type="cellIs" dxfId="1636" priority="84" operator="equal">
      <formula>1</formula>
    </cfRule>
  </conditionalFormatting>
  <conditionalFormatting sqref="H31">
    <cfRule type="cellIs" dxfId="1635" priority="82" operator="equal">
      <formula>1</formula>
    </cfRule>
  </conditionalFormatting>
  <conditionalFormatting sqref="J31">
    <cfRule type="cellIs" dxfId="1634" priority="83" operator="equal">
      <formula>1</formula>
    </cfRule>
  </conditionalFormatting>
  <conditionalFormatting sqref="K31:M31">
    <cfRule type="cellIs" dxfId="1633" priority="81" operator="equal">
      <formula>1</formula>
    </cfRule>
  </conditionalFormatting>
  <conditionalFormatting sqref="P31">
    <cfRule type="cellIs" dxfId="1632" priority="80" operator="equal">
      <formula>1</formula>
    </cfRule>
  </conditionalFormatting>
  <conditionalFormatting sqref="N31">
    <cfRule type="cellIs" dxfId="1631" priority="79" operator="equal">
      <formula>1</formula>
    </cfRule>
  </conditionalFormatting>
  <conditionalFormatting sqref="O31">
    <cfRule type="cellIs" dxfId="1630" priority="78" operator="equal">
      <formula>1</formula>
    </cfRule>
  </conditionalFormatting>
  <conditionalFormatting sqref="Q31:S31">
    <cfRule type="cellIs" dxfId="1629" priority="77" operator="equal">
      <formula>1</formula>
    </cfRule>
  </conditionalFormatting>
  <conditionalFormatting sqref="L49:M49">
    <cfRule type="cellIs" dxfId="1628" priority="76" operator="equal">
      <formula>1</formula>
    </cfRule>
  </conditionalFormatting>
  <conditionalFormatting sqref="K49">
    <cfRule type="cellIs" dxfId="1627" priority="75" operator="equal">
      <formula>1</formula>
    </cfRule>
  </conditionalFormatting>
  <conditionalFormatting sqref="Q49:S49">
    <cfRule type="cellIs" dxfId="1626" priority="74" operator="equal">
      <formula>1</formula>
    </cfRule>
  </conditionalFormatting>
  <conditionalFormatting sqref="X31:X34">
    <cfRule type="cellIs" dxfId="1625" priority="71" operator="between">
      <formula>1</formula>
      <formula>10000000000</formula>
    </cfRule>
    <cfRule type="containsBlanks" dxfId="1624" priority="72">
      <formula>LEN(TRIM(X31))=0</formula>
    </cfRule>
    <cfRule type="cellIs" dxfId="1623" priority="73" operator="between">
      <formula>0</formula>
      <formula>0</formula>
    </cfRule>
  </conditionalFormatting>
  <conditionalFormatting sqref="W31:W34">
    <cfRule type="cellIs" dxfId="1622" priority="67" operator="equal">
      <formula>"Reporté"</formula>
    </cfRule>
    <cfRule type="containsText" dxfId="1621" priority="68" operator="containsText" text="Abandon">
      <formula>NOT(ISERROR(SEARCH("Abandon",W31)))</formula>
    </cfRule>
    <cfRule type="containsText" dxfId="1620" priority="69" operator="containsText" text="Signé">
      <formula>NOT(ISERROR(SEARCH("Signé",W31)))</formula>
    </cfRule>
    <cfRule type="containsBlanks" dxfId="1619" priority="70">
      <formula>LEN(TRIM(W31))=0</formula>
    </cfRule>
  </conditionalFormatting>
  <conditionalFormatting sqref="W49:W53">
    <cfRule type="cellIs" dxfId="1618" priority="63" operator="equal">
      <formula>"Reporté"</formula>
    </cfRule>
    <cfRule type="containsText" dxfId="1617" priority="64" operator="containsText" text="Abandon">
      <formula>NOT(ISERROR(SEARCH("Abandon",W49)))</formula>
    </cfRule>
    <cfRule type="containsText" dxfId="1616" priority="65" operator="containsText" text="Signé">
      <formula>NOT(ISERROR(SEARCH("Signé",W49)))</formula>
    </cfRule>
    <cfRule type="containsBlanks" dxfId="1615" priority="66">
      <formula>LEN(TRIM(W49))=0</formula>
    </cfRule>
  </conditionalFormatting>
  <conditionalFormatting sqref="W42:W47">
    <cfRule type="containsBlanks" dxfId="1614" priority="61">
      <formula>LEN(TRIM(W42))=0</formula>
    </cfRule>
    <cfRule type="containsText" dxfId="1613" priority="62" operator="containsText" text="En cours">
      <formula>NOT(ISERROR(SEARCH("En cours",W42)))</formula>
    </cfRule>
  </conditionalFormatting>
  <conditionalFormatting sqref="Y42:Y47">
    <cfRule type="containsText" dxfId="1612" priority="59" operator="containsText" text="non">
      <formula>NOT(ISERROR(SEARCH("non",Y42)))</formula>
    </cfRule>
    <cfRule type="containsText" dxfId="1611" priority="60" operator="containsText" text="oui">
      <formula>NOT(ISERROR(SEARCH("oui",Y42)))</formula>
    </cfRule>
  </conditionalFormatting>
  <conditionalFormatting sqref="Y49:Y54">
    <cfRule type="containsText" dxfId="1610" priority="57" operator="containsText" text="non">
      <formula>NOT(ISERROR(SEARCH("non",Y49)))</formula>
    </cfRule>
    <cfRule type="containsText" dxfId="1609" priority="58" operator="containsText" text="oui">
      <formula>NOT(ISERROR(SEARCH("oui",Y49)))</formula>
    </cfRule>
  </conditionalFormatting>
  <conditionalFormatting sqref="K42:M47">
    <cfRule type="cellIs" dxfId="1608" priority="56" operator="equal">
      <formula>1</formula>
    </cfRule>
  </conditionalFormatting>
  <conditionalFormatting sqref="K42:M47">
    <cfRule type="cellIs" dxfId="1607" priority="55" operator="equal">
      <formula>1</formula>
    </cfRule>
  </conditionalFormatting>
  <conditionalFormatting sqref="Q42:S47">
    <cfRule type="cellIs" dxfId="1606" priority="54" operator="equal">
      <formula>1</formula>
    </cfRule>
  </conditionalFormatting>
  <conditionalFormatting sqref="Q42:S47">
    <cfRule type="cellIs" dxfId="1605" priority="53" operator="equal">
      <formula>1</formula>
    </cfRule>
  </conditionalFormatting>
  <conditionalFormatting sqref="H42:J47">
    <cfRule type="cellIs" dxfId="1604" priority="52" operator="equal">
      <formula>1</formula>
    </cfRule>
  </conditionalFormatting>
  <conditionalFormatting sqref="H42:J47">
    <cfRule type="cellIs" dxfId="1603" priority="51" operator="equal">
      <formula>1</formula>
    </cfRule>
  </conditionalFormatting>
  <conditionalFormatting sqref="N42:P47">
    <cfRule type="cellIs" dxfId="1602" priority="50" operator="equal">
      <formula>1</formula>
    </cfRule>
  </conditionalFormatting>
  <conditionalFormatting sqref="N42:P47">
    <cfRule type="cellIs" dxfId="1601" priority="49" operator="equal">
      <formula>1</formula>
    </cfRule>
  </conditionalFormatting>
  <conditionalFormatting sqref="N49:P54">
    <cfRule type="cellIs" dxfId="1600" priority="48" operator="equal">
      <formula>1</formula>
    </cfRule>
  </conditionalFormatting>
  <conditionalFormatting sqref="N49:P54">
    <cfRule type="cellIs" dxfId="1599" priority="47" operator="equal">
      <formula>1</formula>
    </cfRule>
  </conditionalFormatting>
  <conditionalFormatting sqref="H49:J54">
    <cfRule type="cellIs" dxfId="1598" priority="46" operator="equal">
      <formula>1</formula>
    </cfRule>
  </conditionalFormatting>
  <conditionalFormatting sqref="H49:J54">
    <cfRule type="cellIs" dxfId="1597" priority="45" operator="equal">
      <formula>1</formula>
    </cfRule>
  </conditionalFormatting>
  <conditionalFormatting sqref="X42:X47">
    <cfRule type="containsBlanks" dxfId="1596" priority="43">
      <formula>LEN(TRIM(X42))=0</formula>
    </cfRule>
    <cfRule type="containsText" dxfId="1595" priority="44" operator="containsText" text="En cours">
      <formula>NOT(ISERROR(SEARCH("En cours",X42)))</formula>
    </cfRule>
  </conditionalFormatting>
  <conditionalFormatting sqref="X49:X54">
    <cfRule type="containsBlanks" dxfId="1594" priority="41">
      <formula>LEN(TRIM(X49))=0</formula>
    </cfRule>
    <cfRule type="containsText" dxfId="1593" priority="42" operator="containsText" text="En cours">
      <formula>NOT(ISERROR(SEARCH("En cours",X49)))</formula>
    </cfRule>
  </conditionalFormatting>
  <conditionalFormatting sqref="H28:M28">
    <cfRule type="cellIs" dxfId="1592" priority="40" operator="equal">
      <formula>1</formula>
    </cfRule>
  </conditionalFormatting>
  <conditionalFormatting sqref="W28">
    <cfRule type="containsBlanks" dxfId="1591" priority="38">
      <formula>LEN(TRIM(W28))=0</formula>
    </cfRule>
    <cfRule type="containsText" dxfId="1590" priority="39" operator="containsText" text="En cours">
      <formula>NOT(ISERROR(SEARCH("En cours",W28)))</formula>
    </cfRule>
  </conditionalFormatting>
  <conditionalFormatting sqref="X28">
    <cfRule type="cellIs" dxfId="1589" priority="35" operator="between">
      <formula>1</formula>
      <formula>10000000000</formula>
    </cfRule>
    <cfRule type="containsBlanks" dxfId="1588" priority="36">
      <formula>LEN(TRIM(X28))=0</formula>
    </cfRule>
    <cfRule type="cellIs" dxfId="1587" priority="37" operator="between">
      <formula>0</formula>
      <formula>0</formula>
    </cfRule>
  </conditionalFormatting>
  <conditionalFormatting sqref="Q28:S28">
    <cfRule type="cellIs" dxfId="1586" priority="34" operator="equal">
      <formula>1</formula>
    </cfRule>
  </conditionalFormatting>
  <conditionalFormatting sqref="N28:P28">
    <cfRule type="cellIs" dxfId="1585" priority="33" operator="equal">
      <formula>1</formula>
    </cfRule>
  </conditionalFormatting>
  <conditionalFormatting sqref="H28:S28">
    <cfRule type="cellIs" dxfId="1584" priority="32" operator="equal">
      <formula>1</formula>
    </cfRule>
  </conditionalFormatting>
  <conditionalFormatting sqref="H29:M29">
    <cfRule type="cellIs" dxfId="1583" priority="31" operator="equal">
      <formula>1</formula>
    </cfRule>
  </conditionalFormatting>
  <conditionalFormatting sqref="W29">
    <cfRule type="containsBlanks" dxfId="1582" priority="29">
      <formula>LEN(TRIM(W29))=0</formula>
    </cfRule>
    <cfRule type="containsText" dxfId="1581" priority="30" operator="containsText" text="En cours">
      <formula>NOT(ISERROR(SEARCH("En cours",W29)))</formula>
    </cfRule>
  </conditionalFormatting>
  <conditionalFormatting sqref="X29">
    <cfRule type="cellIs" dxfId="1580" priority="26" operator="between">
      <formula>1</formula>
      <formula>10000000000</formula>
    </cfRule>
    <cfRule type="containsBlanks" dxfId="1579" priority="27">
      <formula>LEN(TRIM(X29))=0</formula>
    </cfRule>
    <cfRule type="cellIs" dxfId="1578" priority="28" operator="between">
      <formula>0</formula>
      <formula>0</formula>
    </cfRule>
  </conditionalFormatting>
  <conditionalFormatting sqref="Q29:S29">
    <cfRule type="cellIs" dxfId="1577" priority="25" operator="equal">
      <formula>1</formula>
    </cfRule>
  </conditionalFormatting>
  <conditionalFormatting sqref="N29:P29">
    <cfRule type="cellIs" dxfId="1576" priority="24" operator="equal">
      <formula>1</formula>
    </cfRule>
  </conditionalFormatting>
  <conditionalFormatting sqref="H29:S29">
    <cfRule type="cellIs" dxfId="1575" priority="23" operator="equal">
      <formula>1</formula>
    </cfRule>
  </conditionalFormatting>
  <conditionalFormatting sqref="H30:P30">
    <cfRule type="cellIs" dxfId="1574" priority="22" operator="equal">
      <formula>1</formula>
    </cfRule>
  </conditionalFormatting>
  <conditionalFormatting sqref="Q30:S30">
    <cfRule type="cellIs" dxfId="1573" priority="21" operator="equal">
      <formula>1</formula>
    </cfRule>
  </conditionalFormatting>
  <conditionalFormatting sqref="W30">
    <cfRule type="containsBlanks" dxfId="1572" priority="19">
      <formula>LEN(TRIM(W30))=0</formula>
    </cfRule>
    <cfRule type="containsText" dxfId="1571" priority="20" operator="containsText" text="En cours">
      <formula>NOT(ISERROR(SEARCH("En cours",W30)))</formula>
    </cfRule>
  </conditionalFormatting>
  <conditionalFormatting sqref="X30">
    <cfRule type="cellIs" dxfId="1570" priority="16" operator="between">
      <formula>1</formula>
      <formula>10000000000</formula>
    </cfRule>
    <cfRule type="containsBlanks" dxfId="1569" priority="17">
      <formula>LEN(TRIM(X30))=0</formula>
    </cfRule>
    <cfRule type="cellIs" dxfId="1568" priority="18" operator="between">
      <formula>0</formula>
      <formula>0</formula>
    </cfRule>
  </conditionalFormatting>
  <conditionalFormatting sqref="H18:M26">
    <cfRule type="cellIs" dxfId="1567" priority="15" operator="equal">
      <formula>1</formula>
    </cfRule>
  </conditionalFormatting>
  <conditionalFormatting sqref="Q18:S26">
    <cfRule type="cellIs" dxfId="1566" priority="14" operator="equal">
      <formula>1</formula>
    </cfRule>
  </conditionalFormatting>
  <conditionalFormatting sqref="N18:P26">
    <cfRule type="cellIs" dxfId="1565" priority="13" operator="equal">
      <formula>1</formula>
    </cfRule>
  </conditionalFormatting>
  <conditionalFormatting sqref="H18:S26">
    <cfRule type="cellIs" dxfId="1564" priority="12" operator="equal">
      <formula>1</formula>
    </cfRule>
  </conditionalFormatting>
  <conditionalFormatting sqref="H9:M16">
    <cfRule type="cellIs" dxfId="1563" priority="11" operator="equal">
      <formula>1</formula>
    </cfRule>
  </conditionalFormatting>
  <conditionalFormatting sqref="W9:W26">
    <cfRule type="containsBlanks" dxfId="1562" priority="9">
      <formula>LEN(TRIM(W9))=0</formula>
    </cfRule>
    <cfRule type="containsText" dxfId="1561" priority="10" operator="containsText" text="En cours">
      <formula>NOT(ISERROR(SEARCH("En cours",W9)))</formula>
    </cfRule>
  </conditionalFormatting>
  <conditionalFormatting sqref="X9:X26">
    <cfRule type="cellIs" dxfId="1560" priority="6" operator="between">
      <formula>1</formula>
      <formula>10000000000</formula>
    </cfRule>
    <cfRule type="containsBlanks" dxfId="1559" priority="7">
      <formula>LEN(TRIM(X9))=0</formula>
    </cfRule>
    <cfRule type="cellIs" dxfId="1558" priority="8" operator="between">
      <formula>0</formula>
      <formula>0</formula>
    </cfRule>
  </conditionalFormatting>
  <conditionalFormatting sqref="Q9:S16">
    <cfRule type="cellIs" dxfId="1557" priority="5" operator="equal">
      <formula>1</formula>
    </cfRule>
  </conditionalFormatting>
  <conditionalFormatting sqref="N9:P16">
    <cfRule type="cellIs" dxfId="1556" priority="4" operator="equal">
      <formula>1</formula>
    </cfRule>
  </conditionalFormatting>
  <conditionalFormatting sqref="H9:S16">
    <cfRule type="cellIs" dxfId="1555" priority="3" operator="equal">
      <formula>1</formula>
    </cfRule>
  </conditionalFormatting>
  <conditionalFormatting sqref="H15:P20">
    <cfRule type="cellIs" dxfId="1554" priority="2" operator="equal">
      <formula>1</formula>
    </cfRule>
  </conditionalFormatting>
  <conditionalFormatting sqref="Q15:S20">
    <cfRule type="cellIs" dxfId="1553" priority="1" operator="equal">
      <formula>1</formula>
    </cfRule>
  </conditionalFormatting>
  <dataValidations count="18">
    <dataValidation type="list" allowBlank="1" showInputMessage="1" showErrorMessage="1" sqref="F28:F30 F49:F53 F42:F47">
      <formula1>Liste_mai</formula1>
    </dataValidation>
    <dataValidation type="list" allowBlank="1" showInputMessage="1" showErrorMessage="1" sqref="Y42:Y47 Y49:Y54">
      <formula1>Initiative</formula1>
    </dataValidation>
    <dataValidation type="list" allowBlank="1" showInputMessage="1" showErrorMessage="1" sqref="W30">
      <formula1>Stade01</formula1>
    </dataValidation>
    <dataValidation type="list" allowBlank="1" showInputMessage="1" showErrorMessage="1" sqref="G30">
      <formula1>NatureRV0</formula1>
    </dataValidation>
    <dataValidation type="list" allowBlank="1" showInputMessage="1" showErrorMessage="1" sqref="G49:G53 G28:G29">
      <formula1>NatureRV2</formula1>
    </dataValidation>
    <dataValidation type="list" allowBlank="1" showInputMessage="1" showErrorMessage="1" sqref="W49:W53 W31:W34">
      <formula1>StadeRV1</formula1>
    </dataValidation>
    <dataValidation type="list" allowBlank="1" showInputMessage="1" showErrorMessage="1" sqref="W9:W26 W28:W29 X49:X54 W42:X47">
      <formula1>StadeRV2</formula1>
    </dataValidation>
    <dataValidation type="list" allowBlank="1" showInputMessage="1" showErrorMessage="1" sqref="H49:J54 N49:P54 H28:S29 H42:S47 H9:S14 H18:S26">
      <formula1>Appui1</formula1>
    </dataValidation>
    <dataValidation type="list" allowBlank="1" showInputMessage="1" showErrorMessage="1" sqref="X31:X34">
      <formula1>Liste03</formula1>
    </dataValidation>
    <dataValidation type="list" allowBlank="1" showInputMessage="1" showErrorMessage="1" sqref="E28:E34 E42:E47 E49:E53 E9:E26">
      <formula1>Catégorie1</formula1>
    </dataValidation>
    <dataValidation type="list" allowBlank="1" showInputMessage="1" showErrorMessage="1" sqref="G31:G34 G42:G47 G15:G26">
      <formula1>Liste</formula1>
    </dataValidation>
    <dataValidation type="list" allowBlank="1" showInputMessage="1" showErrorMessage="1" sqref="F9:F14">
      <formula1>Date2</formula1>
    </dataValidation>
    <dataValidation type="list" allowBlank="1" showInputMessage="1" showErrorMessage="1" sqref="G9:G14">
      <formula1>Listestade</formula1>
    </dataValidation>
    <dataValidation type="list" allowBlank="1" showInputMessage="1" showErrorMessage="1" sqref="X28:X30 X9:X26">
      <formula1>R.A.S</formula1>
    </dataValidation>
    <dataValidation type="list" allowBlank="1" showInputMessage="1" showErrorMessage="1" sqref="F31:F34 F15:F26">
      <formula1>Liste0405</formula1>
    </dataValidation>
    <dataValidation type="list" allowBlank="1" showInputMessage="1" showErrorMessage="1" sqref="V28:V34 V42:V47 V49:V53 V9:V26">
      <formula1>Produit</formula1>
    </dataValidation>
    <dataValidation type="list" allowBlank="1" showInputMessage="1" showErrorMessage="1" sqref="W35">
      <formula1>Stade</formula1>
    </dataValidation>
    <dataValidation type="list" allowBlank="1" showInputMessage="1" showErrorMessage="1" sqref="K49:M53 H30:S34 Q49:S53 H15:S17">
      <formula1>Appuis</formula1>
    </dataValidation>
  </dataValidation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Z60"/>
  <sheetViews>
    <sheetView showGridLines="0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3"/>
    </row>
    <row r="3" spans="2:26" x14ac:dyDescent="0.35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6"/>
    </row>
    <row r="4" spans="2:26" ht="30" customHeight="1" x14ac:dyDescent="0.35">
      <c r="B4" s="4"/>
      <c r="C4" s="5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6"/>
    </row>
    <row r="5" spans="2:26" x14ac:dyDescent="0.35">
      <c r="B5" s="4"/>
      <c r="C5" s="7"/>
      <c r="D5" s="112" t="s">
        <v>0</v>
      </c>
      <c r="E5" s="113"/>
      <c r="F5" s="113"/>
      <c r="G5" s="113"/>
      <c r="H5" s="118" t="s">
        <v>1</v>
      </c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9" t="s">
        <v>2</v>
      </c>
      <c r="U5" s="122" t="s">
        <v>3</v>
      </c>
      <c r="V5" s="125" t="s">
        <v>4</v>
      </c>
      <c r="W5" s="128" t="s">
        <v>5</v>
      </c>
      <c r="X5" s="131" t="s">
        <v>6</v>
      </c>
      <c r="Y5" s="50"/>
      <c r="Z5" s="6"/>
    </row>
    <row r="6" spans="2:26" x14ac:dyDescent="0.35">
      <c r="B6" s="4"/>
      <c r="C6" s="7"/>
      <c r="D6" s="114"/>
      <c r="E6" s="115"/>
      <c r="F6" s="115"/>
      <c r="G6" s="115"/>
      <c r="H6" s="137" t="s">
        <v>7</v>
      </c>
      <c r="I6" s="138"/>
      <c r="J6" s="139"/>
      <c r="K6" s="137" t="s">
        <v>8</v>
      </c>
      <c r="L6" s="138"/>
      <c r="M6" s="139"/>
      <c r="N6" s="137" t="s">
        <v>9</v>
      </c>
      <c r="O6" s="138"/>
      <c r="P6" s="139"/>
      <c r="Q6" s="137" t="s">
        <v>10</v>
      </c>
      <c r="R6" s="138"/>
      <c r="S6" s="139"/>
      <c r="T6" s="120"/>
      <c r="U6" s="123"/>
      <c r="V6" s="126"/>
      <c r="W6" s="129"/>
      <c r="X6" s="132"/>
      <c r="Y6" s="50"/>
      <c r="Z6" s="6"/>
    </row>
    <row r="7" spans="2:26" x14ac:dyDescent="0.35">
      <c r="B7" s="4"/>
      <c r="C7" s="7"/>
      <c r="D7" s="116"/>
      <c r="E7" s="117"/>
      <c r="F7" s="117"/>
      <c r="G7" s="117"/>
      <c r="H7" s="103" t="s">
        <v>64</v>
      </c>
      <c r="I7" s="105" t="s">
        <v>12</v>
      </c>
      <c r="J7" s="106"/>
      <c r="K7" s="103" t="s">
        <v>11</v>
      </c>
      <c r="L7" s="140" t="s">
        <v>12</v>
      </c>
      <c r="M7" s="141"/>
      <c r="N7" s="103" t="s">
        <v>11</v>
      </c>
      <c r="O7" s="140" t="s">
        <v>12</v>
      </c>
      <c r="P7" s="141"/>
      <c r="Q7" s="103" t="s">
        <v>11</v>
      </c>
      <c r="R7" s="105" t="s">
        <v>12</v>
      </c>
      <c r="S7" s="106"/>
      <c r="T7" s="120"/>
      <c r="U7" s="123"/>
      <c r="V7" s="126"/>
      <c r="W7" s="129"/>
      <c r="X7" s="132"/>
      <c r="Y7" s="50"/>
      <c r="Z7" s="6"/>
    </row>
    <row r="8" spans="2:26" x14ac:dyDescent="0.35">
      <c r="B8" s="4"/>
      <c r="C8" s="142"/>
      <c r="D8" s="8" t="s">
        <v>13</v>
      </c>
      <c r="E8" s="8" t="s">
        <v>14</v>
      </c>
      <c r="F8" s="8" t="s">
        <v>45</v>
      </c>
      <c r="G8" s="9" t="s">
        <v>46</v>
      </c>
      <c r="H8" s="104"/>
      <c r="I8" s="42" t="s">
        <v>16</v>
      </c>
      <c r="J8" s="10" t="s">
        <v>17</v>
      </c>
      <c r="K8" s="104"/>
      <c r="L8" s="10" t="s">
        <v>16</v>
      </c>
      <c r="M8" s="11" t="s">
        <v>17</v>
      </c>
      <c r="N8" s="104"/>
      <c r="O8" s="11" t="s">
        <v>16</v>
      </c>
      <c r="P8" s="11" t="s">
        <v>17</v>
      </c>
      <c r="Q8" s="104"/>
      <c r="R8" s="10" t="s">
        <v>16</v>
      </c>
      <c r="S8" s="11" t="s">
        <v>17</v>
      </c>
      <c r="T8" s="121"/>
      <c r="U8" s="124"/>
      <c r="V8" s="127"/>
      <c r="W8" s="130"/>
      <c r="X8" s="133"/>
      <c r="Y8" s="50"/>
      <c r="Z8" s="6"/>
    </row>
    <row r="9" spans="2:26" x14ac:dyDescent="0.35">
      <c r="B9" s="4"/>
      <c r="C9" s="142"/>
      <c r="D9" s="12"/>
      <c r="E9" s="12"/>
      <c r="F9" s="13"/>
      <c r="G9" s="12"/>
      <c r="H9" s="14"/>
      <c r="I9" s="14"/>
      <c r="J9" s="14"/>
      <c r="K9" s="15"/>
      <c r="L9" s="15"/>
      <c r="M9" s="15"/>
      <c r="N9" s="14"/>
      <c r="O9" s="14"/>
      <c r="P9" s="14"/>
      <c r="Q9" s="15"/>
      <c r="R9" s="15"/>
      <c r="S9" s="15"/>
      <c r="T9" s="16"/>
      <c r="U9" s="16"/>
      <c r="V9" s="17"/>
      <c r="W9" s="18" t="str">
        <f>IF(T9&gt;1,"En cours…", "")</f>
        <v/>
      </c>
      <c r="X9" s="18" t="str">
        <f>IF(W9="En cours…","R.A.S", "")</f>
        <v/>
      </c>
      <c r="Y9" s="48"/>
      <c r="Z9" s="6"/>
    </row>
    <row r="10" spans="2:26" x14ac:dyDescent="0.35">
      <c r="B10" s="4"/>
      <c r="C10" s="142"/>
      <c r="D10" s="12"/>
      <c r="E10" s="12"/>
      <c r="F10" s="13"/>
      <c r="G10" s="12"/>
      <c r="H10" s="14"/>
      <c r="I10" s="14"/>
      <c r="J10" s="14"/>
      <c r="K10" s="15"/>
      <c r="L10" s="15"/>
      <c r="M10" s="15"/>
      <c r="N10" s="14"/>
      <c r="O10" s="14"/>
      <c r="P10" s="14"/>
      <c r="Q10" s="15"/>
      <c r="R10" s="15"/>
      <c r="S10" s="15"/>
      <c r="T10" s="16"/>
      <c r="U10" s="16"/>
      <c r="V10" s="17"/>
      <c r="W10" s="18" t="str">
        <f t="shared" ref="W10:W26" si="0">IF(T10&gt;1,"En cours…", "")</f>
        <v/>
      </c>
      <c r="X10" s="18" t="str">
        <f t="shared" ref="X10:X26" si="1">IF(W10="En cours…","R.A.S", "")</f>
        <v/>
      </c>
      <c r="Y10" s="48"/>
      <c r="Z10" s="6"/>
    </row>
    <row r="11" spans="2:26" x14ac:dyDescent="0.35">
      <c r="B11" s="4"/>
      <c r="C11" s="142"/>
      <c r="D11" s="12"/>
      <c r="E11" s="12"/>
      <c r="F11" s="13"/>
      <c r="G11" s="12"/>
      <c r="H11" s="14"/>
      <c r="I11" s="14"/>
      <c r="J11" s="14"/>
      <c r="K11" s="15"/>
      <c r="L11" s="15"/>
      <c r="M11" s="15"/>
      <c r="N11" s="14"/>
      <c r="O11" s="14"/>
      <c r="P11" s="14"/>
      <c r="Q11" s="15"/>
      <c r="R11" s="15"/>
      <c r="S11" s="15"/>
      <c r="T11" s="18"/>
      <c r="U11" s="16"/>
      <c r="V11" s="17"/>
      <c r="W11" s="18" t="str">
        <f t="shared" si="0"/>
        <v/>
      </c>
      <c r="X11" s="18" t="str">
        <f t="shared" si="1"/>
        <v/>
      </c>
      <c r="Y11" s="48"/>
      <c r="Z11" s="6"/>
    </row>
    <row r="12" spans="2:26" x14ac:dyDescent="0.35">
      <c r="B12" s="4"/>
      <c r="C12" s="142"/>
      <c r="D12" s="12"/>
      <c r="E12" s="12"/>
      <c r="F12" s="13"/>
      <c r="G12" s="12"/>
      <c r="H12" s="14"/>
      <c r="I12" s="14"/>
      <c r="J12" s="14"/>
      <c r="K12" s="15"/>
      <c r="L12" s="15"/>
      <c r="M12" s="15"/>
      <c r="N12" s="14"/>
      <c r="O12" s="14"/>
      <c r="P12" s="14"/>
      <c r="Q12" s="15"/>
      <c r="R12" s="15"/>
      <c r="S12" s="15"/>
      <c r="T12" s="16"/>
      <c r="U12" s="16"/>
      <c r="V12" s="17"/>
      <c r="W12" s="18" t="str">
        <f t="shared" si="0"/>
        <v/>
      </c>
      <c r="X12" s="18" t="str">
        <f t="shared" si="1"/>
        <v/>
      </c>
      <c r="Y12" s="48"/>
      <c r="Z12" s="6"/>
    </row>
    <row r="13" spans="2:26" x14ac:dyDescent="0.35">
      <c r="B13" s="4"/>
      <c r="C13" s="142"/>
      <c r="D13" s="12"/>
      <c r="E13" s="12"/>
      <c r="F13" s="13"/>
      <c r="G13" s="12"/>
      <c r="H13" s="14"/>
      <c r="I13" s="14"/>
      <c r="J13" s="14"/>
      <c r="K13" s="15"/>
      <c r="L13" s="15"/>
      <c r="M13" s="15"/>
      <c r="N13" s="14"/>
      <c r="O13" s="14"/>
      <c r="P13" s="14"/>
      <c r="Q13" s="15"/>
      <c r="R13" s="15"/>
      <c r="S13" s="15"/>
      <c r="T13" s="18"/>
      <c r="U13" s="16"/>
      <c r="V13" s="17"/>
      <c r="W13" s="18"/>
      <c r="X13" s="18" t="str">
        <f t="shared" si="1"/>
        <v/>
      </c>
      <c r="Y13" s="48"/>
      <c r="Z13" s="6"/>
    </row>
    <row r="14" spans="2:26" x14ac:dyDescent="0.35">
      <c r="B14" s="4"/>
      <c r="C14" s="142"/>
      <c r="D14" s="12"/>
      <c r="E14" s="12"/>
      <c r="F14" s="13"/>
      <c r="G14" s="12"/>
      <c r="H14" s="14"/>
      <c r="I14" s="14"/>
      <c r="J14" s="14"/>
      <c r="K14" s="15"/>
      <c r="L14" s="15"/>
      <c r="M14" s="15"/>
      <c r="N14" s="14"/>
      <c r="O14" s="14"/>
      <c r="P14" s="14"/>
      <c r="Q14" s="15"/>
      <c r="R14" s="15"/>
      <c r="S14" s="15"/>
      <c r="T14" s="16"/>
      <c r="U14" s="16"/>
      <c r="V14" s="17"/>
      <c r="W14" s="18" t="str">
        <f t="shared" si="0"/>
        <v/>
      </c>
      <c r="X14" s="18" t="str">
        <f t="shared" si="1"/>
        <v/>
      </c>
      <c r="Y14" s="48"/>
      <c r="Z14" s="6"/>
    </row>
    <row r="15" spans="2:26" x14ac:dyDescent="0.35">
      <c r="B15" s="4"/>
      <c r="C15" s="142"/>
      <c r="D15" s="12"/>
      <c r="E15" s="12"/>
      <c r="F15" s="13"/>
      <c r="G15" s="12"/>
      <c r="H15" s="14"/>
      <c r="I15" s="14"/>
      <c r="J15" s="14"/>
      <c r="K15" s="15"/>
      <c r="L15" s="15"/>
      <c r="M15" s="15"/>
      <c r="N15" s="14"/>
      <c r="O15" s="14"/>
      <c r="P15" s="14"/>
      <c r="Q15" s="15"/>
      <c r="R15" s="15"/>
      <c r="S15" s="15"/>
      <c r="T15" s="16"/>
      <c r="U15" s="16"/>
      <c r="V15" s="26"/>
      <c r="W15" s="18"/>
      <c r="X15" s="18" t="str">
        <f t="shared" si="1"/>
        <v/>
      </c>
      <c r="Y15" s="48"/>
      <c r="Z15" s="6"/>
    </row>
    <row r="16" spans="2:26" x14ac:dyDescent="0.35">
      <c r="B16" s="4"/>
      <c r="C16" s="142"/>
      <c r="D16" s="12"/>
      <c r="E16" s="12"/>
      <c r="F16" s="13"/>
      <c r="G16" s="12"/>
      <c r="H16" s="14"/>
      <c r="I16" s="14"/>
      <c r="J16" s="14"/>
      <c r="K16" s="15"/>
      <c r="L16" s="15"/>
      <c r="M16" s="15"/>
      <c r="N16" s="14"/>
      <c r="O16" s="14"/>
      <c r="P16" s="14"/>
      <c r="Q16" s="15"/>
      <c r="R16" s="15"/>
      <c r="S16" s="15"/>
      <c r="T16" s="16"/>
      <c r="U16" s="16"/>
      <c r="V16" s="26"/>
      <c r="W16" s="18" t="str">
        <f t="shared" si="0"/>
        <v/>
      </c>
      <c r="X16" s="18" t="str">
        <f t="shared" si="1"/>
        <v/>
      </c>
      <c r="Y16" s="48"/>
      <c r="Z16" s="6"/>
    </row>
    <row r="17" spans="2:26" x14ac:dyDescent="0.35">
      <c r="B17" s="4"/>
      <c r="C17" s="142"/>
      <c r="D17" s="12"/>
      <c r="E17" s="12"/>
      <c r="F17" s="13"/>
      <c r="G17" s="12"/>
      <c r="H17" s="14"/>
      <c r="I17" s="14"/>
      <c r="J17" s="14"/>
      <c r="K17" s="15"/>
      <c r="L17" s="15"/>
      <c r="M17" s="15"/>
      <c r="N17" s="14"/>
      <c r="O17" s="14"/>
      <c r="P17" s="14"/>
      <c r="Q17" s="15"/>
      <c r="R17" s="15"/>
      <c r="S17" s="15"/>
      <c r="T17" s="18"/>
      <c r="U17" s="16"/>
      <c r="V17" s="26"/>
      <c r="W17" s="18" t="str">
        <f t="shared" si="0"/>
        <v/>
      </c>
      <c r="X17" s="18"/>
      <c r="Y17" s="48"/>
      <c r="Z17" s="6"/>
    </row>
    <row r="18" spans="2:26" x14ac:dyDescent="0.35">
      <c r="B18" s="4"/>
      <c r="C18" s="142"/>
      <c r="D18" s="12"/>
      <c r="E18" s="12"/>
      <c r="F18" s="13"/>
      <c r="G18" s="12"/>
      <c r="H18" s="14"/>
      <c r="I18" s="14"/>
      <c r="J18" s="14"/>
      <c r="K18" s="15"/>
      <c r="L18" s="15"/>
      <c r="M18" s="15"/>
      <c r="N18" s="14"/>
      <c r="O18" s="14"/>
      <c r="P18" s="14"/>
      <c r="Q18" s="15"/>
      <c r="R18" s="15"/>
      <c r="S18" s="15"/>
      <c r="T18" s="16"/>
      <c r="U18" s="16"/>
      <c r="V18" s="17"/>
      <c r="W18" s="18"/>
      <c r="X18" s="18" t="str">
        <f t="shared" si="1"/>
        <v/>
      </c>
      <c r="Y18" s="48"/>
      <c r="Z18" s="6"/>
    </row>
    <row r="19" spans="2:26" x14ac:dyDescent="0.35">
      <c r="B19" s="4"/>
      <c r="C19" s="142"/>
      <c r="D19" s="12"/>
      <c r="E19" s="12"/>
      <c r="F19" s="13"/>
      <c r="G19" s="12"/>
      <c r="H19" s="14"/>
      <c r="I19" s="14"/>
      <c r="J19" s="14"/>
      <c r="K19" s="15"/>
      <c r="L19" s="15"/>
      <c r="M19" s="15"/>
      <c r="N19" s="14"/>
      <c r="O19" s="14"/>
      <c r="P19" s="14"/>
      <c r="Q19" s="15"/>
      <c r="R19" s="15"/>
      <c r="S19" s="15"/>
      <c r="T19" s="16"/>
      <c r="U19" s="16"/>
      <c r="V19" s="17"/>
      <c r="W19" s="18" t="str">
        <f t="shared" si="0"/>
        <v/>
      </c>
      <c r="X19" s="18" t="str">
        <f t="shared" si="1"/>
        <v/>
      </c>
      <c r="Y19" s="48"/>
      <c r="Z19" s="6"/>
    </row>
    <row r="20" spans="2:26" x14ac:dyDescent="0.35">
      <c r="B20" s="4"/>
      <c r="C20" s="142"/>
      <c r="D20" s="12"/>
      <c r="E20" s="12"/>
      <c r="F20" s="13"/>
      <c r="G20" s="12"/>
      <c r="H20" s="14"/>
      <c r="I20" s="14"/>
      <c r="J20" s="14"/>
      <c r="K20" s="15"/>
      <c r="L20" s="15"/>
      <c r="M20" s="15"/>
      <c r="N20" s="14"/>
      <c r="O20" s="14"/>
      <c r="P20" s="14"/>
      <c r="Q20" s="15"/>
      <c r="R20" s="15"/>
      <c r="S20" s="15"/>
      <c r="T20" s="16"/>
      <c r="U20" s="16"/>
      <c r="V20" s="17"/>
      <c r="W20" s="18" t="str">
        <f t="shared" si="0"/>
        <v/>
      </c>
      <c r="X20" s="18" t="str">
        <f t="shared" si="1"/>
        <v/>
      </c>
      <c r="Y20" s="48"/>
      <c r="Z20" s="6"/>
    </row>
    <row r="21" spans="2:26" x14ac:dyDescent="0.35">
      <c r="B21" s="4"/>
      <c r="C21" s="142"/>
      <c r="D21" s="12"/>
      <c r="E21" s="12"/>
      <c r="F21" s="13"/>
      <c r="G21" s="12"/>
      <c r="H21" s="14"/>
      <c r="I21" s="14"/>
      <c r="J21" s="14"/>
      <c r="K21" s="15"/>
      <c r="L21" s="15"/>
      <c r="M21" s="15"/>
      <c r="N21" s="14"/>
      <c r="O21" s="14"/>
      <c r="P21" s="14"/>
      <c r="Q21" s="15"/>
      <c r="R21" s="15"/>
      <c r="S21" s="15"/>
      <c r="T21" s="16"/>
      <c r="U21" s="16"/>
      <c r="V21" s="17"/>
      <c r="W21" s="18" t="str">
        <f t="shared" si="0"/>
        <v/>
      </c>
      <c r="X21" s="18" t="str">
        <f t="shared" si="1"/>
        <v/>
      </c>
      <c r="Y21" s="48"/>
      <c r="Z21" s="6"/>
    </row>
    <row r="22" spans="2:26" x14ac:dyDescent="0.35">
      <c r="B22" s="4"/>
      <c r="C22" s="142"/>
      <c r="D22" s="12"/>
      <c r="E22" s="12"/>
      <c r="F22" s="13"/>
      <c r="G22" s="12"/>
      <c r="H22" s="14"/>
      <c r="I22" s="14"/>
      <c r="J22" s="14"/>
      <c r="K22" s="15"/>
      <c r="L22" s="15"/>
      <c r="M22" s="15"/>
      <c r="N22" s="14"/>
      <c r="O22" s="14"/>
      <c r="P22" s="14"/>
      <c r="Q22" s="15"/>
      <c r="R22" s="15"/>
      <c r="S22" s="15"/>
      <c r="T22" s="16"/>
      <c r="U22" s="16"/>
      <c r="V22" s="17"/>
      <c r="W22" s="18" t="str">
        <f t="shared" si="0"/>
        <v/>
      </c>
      <c r="X22" s="18" t="str">
        <f t="shared" si="1"/>
        <v/>
      </c>
      <c r="Y22" s="48"/>
      <c r="Z22" s="6"/>
    </row>
    <row r="23" spans="2:26" x14ac:dyDescent="0.35">
      <c r="B23" s="4"/>
      <c r="C23" s="142"/>
      <c r="D23" s="12"/>
      <c r="E23" s="12"/>
      <c r="F23" s="13"/>
      <c r="G23" s="12"/>
      <c r="H23" s="14"/>
      <c r="I23" s="14"/>
      <c r="J23" s="14"/>
      <c r="K23" s="15"/>
      <c r="L23" s="15"/>
      <c r="M23" s="15"/>
      <c r="N23" s="14"/>
      <c r="O23" s="14"/>
      <c r="P23" s="14"/>
      <c r="Q23" s="15"/>
      <c r="R23" s="15"/>
      <c r="S23" s="15"/>
      <c r="T23" s="16"/>
      <c r="U23" s="16"/>
      <c r="V23" s="17"/>
      <c r="W23" s="18" t="str">
        <f t="shared" si="0"/>
        <v/>
      </c>
      <c r="X23" s="18" t="str">
        <f t="shared" si="1"/>
        <v/>
      </c>
      <c r="Y23" s="48"/>
      <c r="Z23" s="6"/>
    </row>
    <row r="24" spans="2:26" x14ac:dyDescent="0.35">
      <c r="B24" s="4"/>
      <c r="C24" s="142"/>
      <c r="D24" s="12"/>
      <c r="E24" s="12"/>
      <c r="F24" s="13"/>
      <c r="G24" s="12"/>
      <c r="H24" s="14"/>
      <c r="I24" s="14"/>
      <c r="J24" s="14"/>
      <c r="K24" s="15"/>
      <c r="L24" s="15"/>
      <c r="M24" s="15"/>
      <c r="N24" s="14"/>
      <c r="O24" s="14"/>
      <c r="P24" s="14"/>
      <c r="Q24" s="15"/>
      <c r="R24" s="15"/>
      <c r="S24" s="15"/>
      <c r="T24" s="16"/>
      <c r="U24" s="16"/>
      <c r="V24" s="17"/>
      <c r="W24" s="18" t="str">
        <f t="shared" si="0"/>
        <v/>
      </c>
      <c r="X24" s="18" t="str">
        <f t="shared" si="1"/>
        <v/>
      </c>
      <c r="Y24" s="48"/>
      <c r="Z24" s="6"/>
    </row>
    <row r="25" spans="2:26" x14ac:dyDescent="0.35">
      <c r="B25" s="4"/>
      <c r="C25" s="142"/>
      <c r="D25" s="12"/>
      <c r="E25" s="12"/>
      <c r="F25" s="13"/>
      <c r="G25" s="12"/>
      <c r="H25" s="14"/>
      <c r="I25" s="14"/>
      <c r="J25" s="14"/>
      <c r="K25" s="15"/>
      <c r="L25" s="15"/>
      <c r="M25" s="15"/>
      <c r="N25" s="14"/>
      <c r="O25" s="14"/>
      <c r="P25" s="14"/>
      <c r="Q25" s="15"/>
      <c r="R25" s="15"/>
      <c r="S25" s="15"/>
      <c r="T25" s="16"/>
      <c r="U25" s="16"/>
      <c r="V25" s="17"/>
      <c r="W25" s="18" t="str">
        <f t="shared" si="0"/>
        <v/>
      </c>
      <c r="X25" s="18" t="str">
        <f t="shared" si="1"/>
        <v/>
      </c>
      <c r="Y25" s="48"/>
      <c r="Z25" s="6"/>
    </row>
    <row r="26" spans="2:26" x14ac:dyDescent="0.35">
      <c r="B26" s="4"/>
      <c r="C26" s="142"/>
      <c r="D26" s="12"/>
      <c r="E26" s="12"/>
      <c r="F26" s="13"/>
      <c r="G26" s="12"/>
      <c r="H26" s="14"/>
      <c r="I26" s="14"/>
      <c r="J26" s="14"/>
      <c r="K26" s="15"/>
      <c r="L26" s="15"/>
      <c r="M26" s="15"/>
      <c r="N26" s="14"/>
      <c r="O26" s="14"/>
      <c r="P26" s="14"/>
      <c r="Q26" s="15"/>
      <c r="R26" s="15"/>
      <c r="S26" s="15"/>
      <c r="T26" s="16"/>
      <c r="U26" s="16"/>
      <c r="V26" s="17"/>
      <c r="W26" s="18" t="str">
        <f t="shared" si="0"/>
        <v/>
      </c>
      <c r="X26" s="18" t="str">
        <f t="shared" si="1"/>
        <v/>
      </c>
      <c r="Y26" s="48"/>
      <c r="Z26" s="6"/>
    </row>
    <row r="27" spans="2:26" x14ac:dyDescent="0.35">
      <c r="B27" s="4"/>
      <c r="C27" s="7"/>
      <c r="D27" s="19"/>
      <c r="E27" s="19"/>
      <c r="F27" s="19"/>
      <c r="G27" s="41">
        <f>COUNTA(G9:G26)</f>
        <v>0</v>
      </c>
      <c r="H27" s="41">
        <f t="shared" ref="H27:U27" si="2">SUM(H9:H26)</f>
        <v>0</v>
      </c>
      <c r="I27" s="41">
        <f t="shared" si="2"/>
        <v>0</v>
      </c>
      <c r="J27" s="41">
        <f t="shared" si="2"/>
        <v>0</v>
      </c>
      <c r="K27" s="41">
        <f t="shared" si="2"/>
        <v>0</v>
      </c>
      <c r="L27" s="41">
        <f t="shared" si="2"/>
        <v>0</v>
      </c>
      <c r="M27" s="41">
        <f t="shared" si="2"/>
        <v>0</v>
      </c>
      <c r="N27" s="41">
        <f t="shared" si="2"/>
        <v>0</v>
      </c>
      <c r="O27" s="41">
        <f t="shared" si="2"/>
        <v>0</v>
      </c>
      <c r="P27" s="41">
        <f t="shared" si="2"/>
        <v>0</v>
      </c>
      <c r="Q27" s="41">
        <f t="shared" si="2"/>
        <v>0</v>
      </c>
      <c r="R27" s="41">
        <f t="shared" si="2"/>
        <v>0</v>
      </c>
      <c r="S27" s="41">
        <f t="shared" si="2"/>
        <v>0</v>
      </c>
      <c r="T27" s="45">
        <f t="shared" si="2"/>
        <v>0</v>
      </c>
      <c r="U27" s="45">
        <f t="shared" si="2"/>
        <v>0</v>
      </c>
      <c r="V27" s="22"/>
      <c r="W27" s="22"/>
      <c r="X27" s="22"/>
      <c r="Y27" s="4"/>
      <c r="Z27" s="6"/>
    </row>
    <row r="28" spans="2:26" x14ac:dyDescent="0.35">
      <c r="B28" s="4"/>
      <c r="C28" s="7"/>
      <c r="D28" s="12"/>
      <c r="E28" s="12"/>
      <c r="F28" s="13"/>
      <c r="G28" s="12"/>
      <c r="H28" s="14"/>
      <c r="I28" s="14"/>
      <c r="J28" s="14"/>
      <c r="K28" s="15"/>
      <c r="L28" s="15"/>
      <c r="M28" s="15"/>
      <c r="N28" s="14"/>
      <c r="O28" s="14"/>
      <c r="P28" s="14"/>
      <c r="Q28" s="15"/>
      <c r="R28" s="15"/>
      <c r="S28" s="15"/>
      <c r="T28" s="16"/>
      <c r="U28" s="16"/>
      <c r="V28" s="17"/>
      <c r="W28" s="52"/>
      <c r="X28" s="18"/>
      <c r="Y28" s="4"/>
      <c r="Z28" s="6"/>
    </row>
    <row r="29" spans="2:26" x14ac:dyDescent="0.35">
      <c r="B29" s="4"/>
      <c r="C29" s="7"/>
      <c r="D29" s="12"/>
      <c r="E29" s="12"/>
      <c r="F29" s="13"/>
      <c r="G29" s="12"/>
      <c r="H29" s="14"/>
      <c r="I29" s="14"/>
      <c r="J29" s="14"/>
      <c r="K29" s="15"/>
      <c r="L29" s="15"/>
      <c r="M29" s="15"/>
      <c r="N29" s="14"/>
      <c r="O29" s="14"/>
      <c r="P29" s="14"/>
      <c r="Q29" s="15"/>
      <c r="R29" s="15"/>
      <c r="S29" s="15"/>
      <c r="T29" s="18"/>
      <c r="U29" s="16"/>
      <c r="V29" s="17"/>
      <c r="W29" s="52"/>
      <c r="X29" s="18"/>
      <c r="Y29" s="4"/>
      <c r="Z29" s="6"/>
    </row>
    <row r="30" spans="2:26" x14ac:dyDescent="0.35">
      <c r="B30" s="4"/>
      <c r="C30" s="7"/>
      <c r="D30" s="12"/>
      <c r="E30" s="12"/>
      <c r="F30" s="13"/>
      <c r="G30" s="12"/>
      <c r="H30" s="14"/>
      <c r="I30" s="14"/>
      <c r="J30" s="14"/>
      <c r="K30" s="15"/>
      <c r="L30" s="15"/>
      <c r="M30" s="15"/>
      <c r="N30" s="14"/>
      <c r="O30" s="14"/>
      <c r="P30" s="14"/>
      <c r="Q30" s="15"/>
      <c r="R30" s="15"/>
      <c r="S30" s="15"/>
      <c r="T30" s="16"/>
      <c r="U30" s="16"/>
      <c r="V30" s="26"/>
      <c r="W30" s="53"/>
      <c r="X30" s="18"/>
      <c r="Y30" s="4"/>
      <c r="Z30" s="6"/>
    </row>
    <row r="31" spans="2:26" x14ac:dyDescent="0.35">
      <c r="B31" s="4"/>
      <c r="C31" s="7"/>
      <c r="D31" s="12"/>
      <c r="E31" s="12"/>
      <c r="F31" s="13"/>
      <c r="G31" s="12"/>
      <c r="H31" s="14"/>
      <c r="I31" s="14"/>
      <c r="J31" s="14"/>
      <c r="K31" s="15"/>
      <c r="L31" s="15"/>
      <c r="M31" s="15"/>
      <c r="N31" s="14"/>
      <c r="O31" s="14"/>
      <c r="P31" s="14"/>
      <c r="Q31" s="15"/>
      <c r="R31" s="15"/>
      <c r="S31" s="15"/>
      <c r="T31" s="18"/>
      <c r="U31" s="16"/>
      <c r="V31" s="26"/>
      <c r="W31" s="23"/>
      <c r="X31" s="49"/>
      <c r="Y31" s="4"/>
      <c r="Z31" s="6"/>
    </row>
    <row r="32" spans="2:26" x14ac:dyDescent="0.35">
      <c r="B32" s="4"/>
      <c r="C32" s="7"/>
      <c r="D32" s="12"/>
      <c r="E32" s="12"/>
      <c r="F32" s="13"/>
      <c r="G32" s="12"/>
      <c r="H32" s="14"/>
      <c r="I32" s="14"/>
      <c r="J32" s="14"/>
      <c r="K32" s="15"/>
      <c r="L32" s="15"/>
      <c r="M32" s="15"/>
      <c r="N32" s="14"/>
      <c r="O32" s="14"/>
      <c r="P32" s="14"/>
      <c r="Q32" s="15"/>
      <c r="R32" s="15"/>
      <c r="S32" s="15"/>
      <c r="T32" s="16"/>
      <c r="U32" s="16"/>
      <c r="V32" s="26"/>
      <c r="W32" s="23"/>
      <c r="X32" s="49"/>
      <c r="Y32" s="4"/>
      <c r="Z32" s="6"/>
    </row>
    <row r="33" spans="2:26" x14ac:dyDescent="0.35">
      <c r="B33" s="4"/>
      <c r="C33" s="7"/>
      <c r="D33" s="12"/>
      <c r="E33" s="12"/>
      <c r="F33" s="13"/>
      <c r="G33" s="12"/>
      <c r="H33" s="14"/>
      <c r="I33" s="14"/>
      <c r="J33" s="14"/>
      <c r="K33" s="15"/>
      <c r="L33" s="15"/>
      <c r="M33" s="15"/>
      <c r="N33" s="14"/>
      <c r="O33" s="14"/>
      <c r="P33" s="14"/>
      <c r="Q33" s="15"/>
      <c r="R33" s="15"/>
      <c r="S33" s="15"/>
      <c r="T33" s="16"/>
      <c r="U33" s="16"/>
      <c r="V33" s="26"/>
      <c r="W33" s="23"/>
      <c r="X33" s="49"/>
      <c r="Y33" s="4"/>
      <c r="Z33" s="6"/>
    </row>
    <row r="34" spans="2:26" x14ac:dyDescent="0.35">
      <c r="B34" s="4"/>
      <c r="C34" s="7"/>
      <c r="D34" s="12"/>
      <c r="E34" s="12"/>
      <c r="F34" s="13"/>
      <c r="G34" s="12"/>
      <c r="H34" s="14"/>
      <c r="I34" s="14"/>
      <c r="J34" s="14"/>
      <c r="K34" s="15"/>
      <c r="L34" s="15"/>
      <c r="M34" s="15"/>
      <c r="N34" s="14"/>
      <c r="O34" s="14"/>
      <c r="P34" s="14"/>
      <c r="Q34" s="15"/>
      <c r="R34" s="15"/>
      <c r="S34" s="15"/>
      <c r="T34" s="16"/>
      <c r="U34" s="16"/>
      <c r="V34" s="17"/>
      <c r="W34" s="23"/>
      <c r="X34" s="60"/>
      <c r="Y34" s="4"/>
      <c r="Z34" s="6"/>
    </row>
    <row r="35" spans="2:26" x14ac:dyDescent="0.35">
      <c r="B35" s="4"/>
      <c r="C35" s="7"/>
      <c r="D35" s="19"/>
      <c r="E35" s="19"/>
      <c r="F35" s="19"/>
      <c r="G35" s="41">
        <f>COUNTA(G28:G34)</f>
        <v>0</v>
      </c>
      <c r="H35" s="41">
        <f t="shared" ref="H35:T35" si="3">SUM(H28:H34)</f>
        <v>0</v>
      </c>
      <c r="I35" s="41">
        <f t="shared" si="3"/>
        <v>0</v>
      </c>
      <c r="J35" s="41">
        <f t="shared" si="3"/>
        <v>0</v>
      </c>
      <c r="K35" s="41">
        <f t="shared" si="3"/>
        <v>0</v>
      </c>
      <c r="L35" s="41">
        <f t="shared" si="3"/>
        <v>0</v>
      </c>
      <c r="M35" s="41">
        <f t="shared" si="3"/>
        <v>0</v>
      </c>
      <c r="N35" s="41">
        <f t="shared" si="3"/>
        <v>0</v>
      </c>
      <c r="O35" s="41">
        <f t="shared" si="3"/>
        <v>0</v>
      </c>
      <c r="P35" s="41">
        <f t="shared" si="3"/>
        <v>0</v>
      </c>
      <c r="Q35" s="41">
        <f t="shared" si="3"/>
        <v>0</v>
      </c>
      <c r="R35" s="41">
        <f t="shared" si="3"/>
        <v>0</v>
      </c>
      <c r="S35" s="41">
        <f t="shared" si="3"/>
        <v>0</v>
      </c>
      <c r="T35" s="45">
        <f t="shared" si="3"/>
        <v>0</v>
      </c>
      <c r="U35" s="45">
        <f>SUM(U28:U34)</f>
        <v>0</v>
      </c>
      <c r="V35" s="22"/>
      <c r="W35" s="59"/>
      <c r="X35" s="24">
        <f>SUM(X28:X34)</f>
        <v>0</v>
      </c>
      <c r="Y35" s="5"/>
      <c r="Z35" s="6"/>
    </row>
    <row r="36" spans="2:26" x14ac:dyDescent="0.35">
      <c r="B36" s="4"/>
      <c r="C36" s="7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61" t="e">
        <f>(X35/U35)</f>
        <v>#DIV/0!</v>
      </c>
      <c r="Y36" s="5"/>
      <c r="Z36" s="6"/>
    </row>
    <row r="37" spans="2:26" ht="30" customHeight="1" x14ac:dyDescent="0.35">
      <c r="B37" s="4"/>
      <c r="C37" s="7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6"/>
    </row>
    <row r="38" spans="2:26" x14ac:dyDescent="0.35">
      <c r="B38" s="4"/>
      <c r="C38" s="5"/>
      <c r="D38" s="112" t="s">
        <v>0</v>
      </c>
      <c r="E38" s="113"/>
      <c r="F38" s="113"/>
      <c r="G38" s="113"/>
      <c r="H38" s="118" t="s">
        <v>31</v>
      </c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9" t="s">
        <v>32</v>
      </c>
      <c r="U38" s="122" t="s">
        <v>3</v>
      </c>
      <c r="V38" s="125" t="s">
        <v>4</v>
      </c>
      <c r="W38" s="128" t="s">
        <v>5</v>
      </c>
      <c r="X38" s="131" t="s">
        <v>6</v>
      </c>
      <c r="Y38" s="134" t="s">
        <v>33</v>
      </c>
      <c r="Z38" s="6"/>
    </row>
    <row r="39" spans="2:26" x14ac:dyDescent="0.35">
      <c r="B39" s="4"/>
      <c r="C39" s="5"/>
      <c r="D39" s="114"/>
      <c r="E39" s="115"/>
      <c r="F39" s="115"/>
      <c r="G39" s="115"/>
      <c r="H39" s="137" t="s">
        <v>7</v>
      </c>
      <c r="I39" s="138"/>
      <c r="J39" s="139"/>
      <c r="K39" s="137" t="s">
        <v>8</v>
      </c>
      <c r="L39" s="138"/>
      <c r="M39" s="139"/>
      <c r="N39" s="137" t="s">
        <v>9</v>
      </c>
      <c r="O39" s="138"/>
      <c r="P39" s="139"/>
      <c r="Q39" s="43"/>
      <c r="R39" s="43"/>
      <c r="S39" s="44"/>
      <c r="T39" s="120"/>
      <c r="U39" s="123"/>
      <c r="V39" s="126"/>
      <c r="W39" s="129"/>
      <c r="X39" s="132"/>
      <c r="Y39" s="135"/>
      <c r="Z39" s="6"/>
    </row>
    <row r="40" spans="2:26" x14ac:dyDescent="0.35">
      <c r="B40" s="4"/>
      <c r="C40" s="5"/>
      <c r="D40" s="116"/>
      <c r="E40" s="117"/>
      <c r="F40" s="117"/>
      <c r="G40" s="117"/>
      <c r="H40" s="103" t="s">
        <v>11</v>
      </c>
      <c r="I40" s="105" t="s">
        <v>12</v>
      </c>
      <c r="J40" s="106"/>
      <c r="K40" s="103" t="s">
        <v>11</v>
      </c>
      <c r="L40" s="140" t="s">
        <v>12</v>
      </c>
      <c r="M40" s="141"/>
      <c r="N40" s="103" t="s">
        <v>11</v>
      </c>
      <c r="O40" s="105" t="s">
        <v>12</v>
      </c>
      <c r="P40" s="106"/>
      <c r="Q40" s="103" t="s">
        <v>11</v>
      </c>
      <c r="R40" s="105" t="s">
        <v>12</v>
      </c>
      <c r="S40" s="106"/>
      <c r="T40" s="120"/>
      <c r="U40" s="123"/>
      <c r="V40" s="126"/>
      <c r="W40" s="129"/>
      <c r="X40" s="132"/>
      <c r="Y40" s="135"/>
      <c r="Z40" s="6"/>
    </row>
    <row r="41" spans="2:26" x14ac:dyDescent="0.35">
      <c r="B41" s="4"/>
      <c r="C41" s="5"/>
      <c r="D41" s="8" t="s">
        <v>13</v>
      </c>
      <c r="E41" s="8" t="s">
        <v>14</v>
      </c>
      <c r="F41" s="8" t="s">
        <v>15</v>
      </c>
      <c r="G41" s="9" t="s">
        <v>34</v>
      </c>
      <c r="H41" s="104"/>
      <c r="I41" s="10" t="s">
        <v>16</v>
      </c>
      <c r="J41" s="10" t="s">
        <v>17</v>
      </c>
      <c r="K41" s="104"/>
      <c r="L41" s="10" t="s">
        <v>16</v>
      </c>
      <c r="M41" s="11" t="s">
        <v>17</v>
      </c>
      <c r="N41" s="104"/>
      <c r="O41" s="11" t="s">
        <v>16</v>
      </c>
      <c r="P41" s="11" t="s">
        <v>17</v>
      </c>
      <c r="Q41" s="104"/>
      <c r="R41" s="10" t="s">
        <v>16</v>
      </c>
      <c r="S41" s="11" t="s">
        <v>17</v>
      </c>
      <c r="T41" s="121"/>
      <c r="U41" s="124"/>
      <c r="V41" s="127"/>
      <c r="W41" s="130"/>
      <c r="X41" s="133"/>
      <c r="Y41" s="136"/>
      <c r="Z41" s="6"/>
    </row>
    <row r="42" spans="2:26" x14ac:dyDescent="0.35">
      <c r="B42" s="4"/>
      <c r="C42" s="5"/>
      <c r="D42" s="12"/>
      <c r="E42" s="12"/>
      <c r="F42" s="13"/>
      <c r="G42" s="12"/>
      <c r="H42" s="14"/>
      <c r="I42" s="14"/>
      <c r="J42" s="14"/>
      <c r="K42" s="15"/>
      <c r="L42" s="15"/>
      <c r="M42" s="15"/>
      <c r="N42" s="14"/>
      <c r="O42" s="14"/>
      <c r="P42" s="14"/>
      <c r="Q42" s="15"/>
      <c r="R42" s="15"/>
      <c r="S42" s="15"/>
      <c r="T42" s="16"/>
      <c r="U42" s="16"/>
      <c r="V42" s="26"/>
      <c r="W42" s="16"/>
      <c r="X42" s="16" t="str">
        <f>IF(U42&gt;1,"R.A.S","")</f>
        <v/>
      </c>
      <c r="Y42" s="27"/>
      <c r="Z42" s="6"/>
    </row>
    <row r="43" spans="2:26" x14ac:dyDescent="0.35">
      <c r="B43" s="4"/>
      <c r="C43" s="5"/>
      <c r="D43" s="12"/>
      <c r="E43" s="12"/>
      <c r="F43" s="13"/>
      <c r="G43" s="12"/>
      <c r="H43" s="14"/>
      <c r="I43" s="14"/>
      <c r="J43" s="14"/>
      <c r="K43" s="15"/>
      <c r="L43" s="15"/>
      <c r="M43" s="15"/>
      <c r="N43" s="14"/>
      <c r="O43" s="14"/>
      <c r="P43" s="14"/>
      <c r="Q43" s="15"/>
      <c r="R43" s="15"/>
      <c r="S43" s="15"/>
      <c r="T43" s="16"/>
      <c r="U43" s="16"/>
      <c r="V43" s="26"/>
      <c r="W43" s="16"/>
      <c r="X43" s="16" t="str">
        <f t="shared" ref="X43:X47" si="4">IF(U43&gt;1,"R.A.S","")</f>
        <v/>
      </c>
      <c r="Y43" s="27"/>
      <c r="Z43" s="6"/>
    </row>
    <row r="44" spans="2:26" x14ac:dyDescent="0.35">
      <c r="B44" s="4"/>
      <c r="C44" s="5"/>
      <c r="D44" s="12"/>
      <c r="E44" s="12"/>
      <c r="F44" s="13"/>
      <c r="G44" s="12"/>
      <c r="H44" s="14"/>
      <c r="I44" s="14"/>
      <c r="J44" s="14"/>
      <c r="K44" s="15"/>
      <c r="L44" s="15"/>
      <c r="M44" s="15"/>
      <c r="N44" s="14"/>
      <c r="O44" s="14"/>
      <c r="P44" s="14"/>
      <c r="Q44" s="15"/>
      <c r="R44" s="15"/>
      <c r="S44" s="15"/>
      <c r="T44" s="16"/>
      <c r="U44" s="16"/>
      <c r="V44" s="26"/>
      <c r="W44" s="16"/>
      <c r="X44" s="16" t="str">
        <f t="shared" si="4"/>
        <v/>
      </c>
      <c r="Y44" s="27"/>
      <c r="Z44" s="6"/>
    </row>
    <row r="45" spans="2:26" x14ac:dyDescent="0.35">
      <c r="B45" s="4"/>
      <c r="C45" s="5"/>
      <c r="D45" s="12"/>
      <c r="E45" s="12"/>
      <c r="F45" s="13"/>
      <c r="G45" s="12"/>
      <c r="H45" s="14"/>
      <c r="I45" s="14"/>
      <c r="J45" s="14"/>
      <c r="K45" s="15"/>
      <c r="L45" s="15"/>
      <c r="M45" s="15"/>
      <c r="N45" s="14"/>
      <c r="O45" s="14"/>
      <c r="P45" s="14"/>
      <c r="Q45" s="15"/>
      <c r="R45" s="15"/>
      <c r="S45" s="15"/>
      <c r="T45" s="18"/>
      <c r="U45" s="16"/>
      <c r="V45" s="26"/>
      <c r="W45" s="16"/>
      <c r="X45" s="16" t="str">
        <f t="shared" si="4"/>
        <v/>
      </c>
      <c r="Y45" s="27"/>
      <c r="Z45" s="6"/>
    </row>
    <row r="46" spans="2:26" x14ac:dyDescent="0.35">
      <c r="B46" s="4"/>
      <c r="C46" s="5"/>
      <c r="D46" s="12"/>
      <c r="E46" s="12"/>
      <c r="F46" s="13"/>
      <c r="G46" s="12"/>
      <c r="H46" s="14"/>
      <c r="I46" s="14"/>
      <c r="J46" s="14"/>
      <c r="K46" s="15"/>
      <c r="L46" s="15"/>
      <c r="M46" s="15"/>
      <c r="N46" s="14"/>
      <c r="O46" s="14"/>
      <c r="P46" s="14"/>
      <c r="Q46" s="15"/>
      <c r="R46" s="15"/>
      <c r="S46" s="15"/>
      <c r="T46" s="16"/>
      <c r="U46" s="16"/>
      <c r="V46" s="26"/>
      <c r="W46" s="16"/>
      <c r="X46" s="16" t="str">
        <f t="shared" si="4"/>
        <v/>
      </c>
      <c r="Y46" s="27"/>
      <c r="Z46" s="6"/>
    </row>
    <row r="47" spans="2:26" x14ac:dyDescent="0.35">
      <c r="B47" s="4"/>
      <c r="C47" s="5"/>
      <c r="D47" s="12"/>
      <c r="E47" s="12"/>
      <c r="F47" s="13"/>
      <c r="G47" s="12"/>
      <c r="H47" s="14"/>
      <c r="I47" s="14"/>
      <c r="J47" s="14"/>
      <c r="K47" s="15"/>
      <c r="L47" s="15"/>
      <c r="M47" s="15"/>
      <c r="N47" s="14"/>
      <c r="O47" s="14"/>
      <c r="P47" s="14"/>
      <c r="Q47" s="15"/>
      <c r="R47" s="15"/>
      <c r="S47" s="15"/>
      <c r="T47" s="16"/>
      <c r="U47" s="16"/>
      <c r="V47" s="26"/>
      <c r="W47" s="16"/>
      <c r="X47" s="16" t="str">
        <f t="shared" si="4"/>
        <v/>
      </c>
      <c r="Y47" s="27"/>
      <c r="Z47" s="6"/>
    </row>
    <row r="48" spans="2:26" x14ac:dyDescent="0.35">
      <c r="B48" s="4"/>
      <c r="C48" s="5"/>
      <c r="D48" s="28"/>
      <c r="E48" s="28"/>
      <c r="F48" s="29"/>
      <c r="G48" s="41">
        <f>COUNTA(G42:G47)</f>
        <v>0</v>
      </c>
      <c r="H48" s="41">
        <f t="shared" ref="H48:U48" si="5">SUM(H42:H47)</f>
        <v>0</v>
      </c>
      <c r="I48" s="41">
        <f t="shared" si="5"/>
        <v>0</v>
      </c>
      <c r="J48" s="41">
        <f t="shared" si="5"/>
        <v>0</v>
      </c>
      <c r="K48" s="41">
        <f t="shared" si="5"/>
        <v>0</v>
      </c>
      <c r="L48" s="41">
        <f t="shared" si="5"/>
        <v>0</v>
      </c>
      <c r="M48" s="41">
        <f t="shared" si="5"/>
        <v>0</v>
      </c>
      <c r="N48" s="41">
        <f t="shared" si="5"/>
        <v>0</v>
      </c>
      <c r="O48" s="41">
        <f t="shared" si="5"/>
        <v>0</v>
      </c>
      <c r="P48" s="41">
        <f t="shared" si="5"/>
        <v>0</v>
      </c>
      <c r="Q48" s="51">
        <f t="shared" si="5"/>
        <v>0</v>
      </c>
      <c r="R48" s="41">
        <f t="shared" si="5"/>
        <v>0</v>
      </c>
      <c r="S48" s="41">
        <f t="shared" si="5"/>
        <v>0</v>
      </c>
      <c r="T48" s="45">
        <f t="shared" si="5"/>
        <v>0</v>
      </c>
      <c r="U48" s="45">
        <f t="shared" si="5"/>
        <v>0</v>
      </c>
      <c r="V48" s="28"/>
      <c r="W48" s="28"/>
      <c r="X48" s="21">
        <f>SUM(X42:X47)</f>
        <v>0</v>
      </c>
      <c r="Y48" s="30">
        <f>SUM(Y42:Y47)</f>
        <v>0</v>
      </c>
      <c r="Z48" s="6"/>
    </row>
    <row r="49" spans="2:26" x14ac:dyDescent="0.35">
      <c r="B49" s="4"/>
      <c r="C49" s="5"/>
      <c r="D49" s="12"/>
      <c r="E49" s="12"/>
      <c r="F49" s="13"/>
      <c r="G49" s="12"/>
      <c r="H49" s="14"/>
      <c r="I49" s="14"/>
      <c r="J49" s="14"/>
      <c r="K49" s="15"/>
      <c r="L49" s="15"/>
      <c r="M49" s="15"/>
      <c r="N49" s="14"/>
      <c r="O49" s="14"/>
      <c r="P49" s="14"/>
      <c r="Q49" s="15"/>
      <c r="R49" s="15"/>
      <c r="S49" s="15"/>
      <c r="T49" s="16"/>
      <c r="U49" s="16"/>
      <c r="V49" s="26"/>
      <c r="W49" s="23"/>
      <c r="X49" s="16"/>
      <c r="Y49" s="27"/>
      <c r="Z49" s="6"/>
    </row>
    <row r="50" spans="2:26" x14ac:dyDescent="0.35">
      <c r="B50" s="4"/>
      <c r="C50" s="5"/>
      <c r="D50" s="12"/>
      <c r="E50" s="12"/>
      <c r="F50" s="13"/>
      <c r="G50" s="12" t="str">
        <f>NatureRV2</f>
        <v>Signature</v>
      </c>
      <c r="H50" s="14"/>
      <c r="I50" s="14"/>
      <c r="J50" s="14"/>
      <c r="K50" s="15"/>
      <c r="L50" s="15"/>
      <c r="M50" s="15"/>
      <c r="N50" s="14"/>
      <c r="O50" s="14"/>
      <c r="P50" s="14"/>
      <c r="Q50" s="15"/>
      <c r="R50" s="15"/>
      <c r="S50" s="15"/>
      <c r="T50" s="16"/>
      <c r="U50" s="16"/>
      <c r="V50" s="26"/>
      <c r="W50" s="23"/>
      <c r="X50" s="16"/>
      <c r="Y50" s="27"/>
      <c r="Z50" s="6"/>
    </row>
    <row r="51" spans="2:26" x14ac:dyDescent="0.35">
      <c r="B51" s="4"/>
      <c r="C51" s="5"/>
      <c r="D51" s="12"/>
      <c r="E51" s="12"/>
      <c r="F51" s="13"/>
      <c r="G51" s="12"/>
      <c r="H51" s="14"/>
      <c r="I51" s="14"/>
      <c r="J51" s="14"/>
      <c r="K51" s="15"/>
      <c r="L51" s="15"/>
      <c r="M51" s="15"/>
      <c r="N51" s="14"/>
      <c r="O51" s="14"/>
      <c r="P51" s="14"/>
      <c r="Q51" s="15"/>
      <c r="R51" s="15"/>
      <c r="S51" s="15"/>
      <c r="T51" s="16"/>
      <c r="U51" s="16"/>
      <c r="V51" s="26"/>
      <c r="W51" s="23"/>
      <c r="X51" s="16"/>
      <c r="Y51" s="27"/>
      <c r="Z51" s="6"/>
    </row>
    <row r="52" spans="2:26" x14ac:dyDescent="0.35">
      <c r="B52" s="4"/>
      <c r="C52" s="5"/>
      <c r="D52" s="12"/>
      <c r="E52" s="12"/>
      <c r="F52" s="13"/>
      <c r="G52" s="12"/>
      <c r="H52" s="14"/>
      <c r="I52" s="14"/>
      <c r="J52" s="14"/>
      <c r="K52" s="15"/>
      <c r="L52" s="15"/>
      <c r="M52" s="15"/>
      <c r="N52" s="14"/>
      <c r="O52" s="14"/>
      <c r="P52" s="14"/>
      <c r="Q52" s="15"/>
      <c r="R52" s="15"/>
      <c r="S52" s="15"/>
      <c r="T52" s="16"/>
      <c r="U52" s="16"/>
      <c r="V52" s="26"/>
      <c r="W52" s="23"/>
      <c r="X52" s="16"/>
      <c r="Y52" s="27"/>
      <c r="Z52" s="6"/>
    </row>
    <row r="53" spans="2:26" x14ac:dyDescent="0.35">
      <c r="B53" s="4"/>
      <c r="C53" s="5"/>
      <c r="D53" s="12"/>
      <c r="E53" s="12"/>
      <c r="F53" s="13"/>
      <c r="G53" s="12"/>
      <c r="H53" s="14"/>
      <c r="I53" s="14"/>
      <c r="J53" s="14"/>
      <c r="K53" s="15"/>
      <c r="L53" s="15"/>
      <c r="M53" s="15"/>
      <c r="N53" s="14"/>
      <c r="O53" s="14"/>
      <c r="P53" s="14"/>
      <c r="Q53" s="15"/>
      <c r="R53" s="15"/>
      <c r="S53" s="15"/>
      <c r="T53" s="16"/>
      <c r="U53" s="16"/>
      <c r="V53" s="26"/>
      <c r="W53" s="23"/>
      <c r="X53" s="16"/>
      <c r="Y53" s="27"/>
      <c r="Z53" s="6"/>
    </row>
    <row r="54" spans="2:26" x14ac:dyDescent="0.35">
      <c r="B54" s="4"/>
      <c r="C54" s="5"/>
      <c r="D54" s="28"/>
      <c r="E54" s="28"/>
      <c r="F54" s="29"/>
      <c r="G54" s="20">
        <f>COUNTA(G49:G53)</f>
        <v>1</v>
      </c>
      <c r="H54" s="14"/>
      <c r="I54" s="14"/>
      <c r="J54" s="14"/>
      <c r="K54" s="20">
        <f>SUM(K49:K53)</f>
        <v>0</v>
      </c>
      <c r="L54" s="41">
        <f>SUM(L49:M53)</f>
        <v>0</v>
      </c>
      <c r="M54" s="41">
        <f t="shared" ref="M54:U54" si="6">SUM(M49:M53)</f>
        <v>0</v>
      </c>
      <c r="N54" s="14"/>
      <c r="O54" s="14"/>
      <c r="P54" s="14"/>
      <c r="Q54" s="41">
        <f t="shared" si="6"/>
        <v>0</v>
      </c>
      <c r="R54" s="20">
        <f t="shared" si="6"/>
        <v>0</v>
      </c>
      <c r="S54" s="20">
        <f t="shared" si="6"/>
        <v>0</v>
      </c>
      <c r="T54" s="21">
        <f t="shared" si="6"/>
        <v>0</v>
      </c>
      <c r="U54" s="21">
        <f t="shared" si="6"/>
        <v>0</v>
      </c>
      <c r="V54" s="28"/>
      <c r="W54" s="28"/>
      <c r="X54" s="16">
        <f>SUM(X49:X53)</f>
        <v>0</v>
      </c>
      <c r="Y54" s="27"/>
      <c r="Z54" s="6"/>
    </row>
    <row r="55" spans="2:26" x14ac:dyDescent="0.35">
      <c r="B55" s="4"/>
      <c r="C55" s="5"/>
      <c r="D55" s="31"/>
      <c r="E55" s="31"/>
      <c r="F55" s="32"/>
      <c r="G55" s="55">
        <f>COUNTA(G54+G48)</f>
        <v>1</v>
      </c>
      <c r="H55" s="109">
        <f>SUM(H54+H48)</f>
        <v>0</v>
      </c>
      <c r="I55" s="110"/>
      <c r="J55" s="55">
        <f>SUM(J54+J48)</f>
        <v>0</v>
      </c>
      <c r="K55" s="55">
        <f>SUM(K54+K48)</f>
        <v>0</v>
      </c>
      <c r="L55" s="109">
        <f>SUM(L54+L48)</f>
        <v>0</v>
      </c>
      <c r="M55" s="110"/>
      <c r="N55" s="33">
        <f>SUM(N54+N48)</f>
        <v>0</v>
      </c>
      <c r="O55" s="33">
        <f>SUM(O54+O48)</f>
        <v>0</v>
      </c>
      <c r="P55" s="109">
        <f>SUM(P54+P48)</f>
        <v>0</v>
      </c>
      <c r="Q55" s="110"/>
      <c r="R55" s="55">
        <f>SUM(R54+R48)</f>
        <v>0</v>
      </c>
      <c r="S55" s="55">
        <f>SUM(S54+S48)</f>
        <v>0</v>
      </c>
      <c r="T55" s="24">
        <f>SUM(T54+T48+T35)</f>
        <v>0</v>
      </c>
      <c r="U55" s="24">
        <f>SUM(U54+U48+U35)</f>
        <v>0</v>
      </c>
      <c r="V55" s="31"/>
      <c r="W55" s="31"/>
      <c r="X55" s="64" t="e">
        <f>(X54/U54)</f>
        <v>#DIV/0!</v>
      </c>
      <c r="Y55" s="34">
        <f>SUM(Y54+Y48)</f>
        <v>0</v>
      </c>
      <c r="Z55" s="6"/>
    </row>
    <row r="56" spans="2:26" x14ac:dyDescent="0.35">
      <c r="B56" s="4"/>
      <c r="C56" s="5"/>
      <c r="D56" s="89" t="s">
        <v>36</v>
      </c>
      <c r="E56" s="90"/>
      <c r="F56" s="91"/>
      <c r="G56" s="56" t="s">
        <v>37</v>
      </c>
      <c r="H56" s="107">
        <f>SUM(H27+K27+N27+Q27)</f>
        <v>0</v>
      </c>
      <c r="I56" s="108"/>
      <c r="J56" s="93" t="s">
        <v>38</v>
      </c>
      <c r="K56" s="95"/>
      <c r="L56" s="107">
        <f>SUM(H35+K35+N35+Q35)</f>
        <v>0</v>
      </c>
      <c r="M56" s="108"/>
      <c r="N56" s="46"/>
      <c r="O56" s="93" t="s">
        <v>39</v>
      </c>
      <c r="P56" s="94"/>
      <c r="Q56" s="94"/>
      <c r="R56" s="94"/>
      <c r="S56" s="95"/>
      <c r="T56" s="56" t="s">
        <v>37</v>
      </c>
      <c r="U56" s="35">
        <f>SUM(H48+K48+N48+Q48)</f>
        <v>0</v>
      </c>
      <c r="V56" s="36" t="s">
        <v>38</v>
      </c>
      <c r="W56" s="63">
        <f>SUM(H54+K54+N54+Q54)</f>
        <v>0</v>
      </c>
      <c r="X56" s="5"/>
      <c r="Y56" s="5"/>
      <c r="Z56" s="6"/>
    </row>
    <row r="57" spans="2:26" x14ac:dyDescent="0.35">
      <c r="B57" s="4"/>
      <c r="C57" s="5"/>
      <c r="D57" s="82" t="s">
        <v>40</v>
      </c>
      <c r="E57" s="83"/>
      <c r="F57" s="84"/>
      <c r="G57" s="36" t="s">
        <v>37</v>
      </c>
      <c r="H57" s="85">
        <f>SUM(I27+L27+O27+R27)</f>
        <v>0</v>
      </c>
      <c r="I57" s="86"/>
      <c r="J57" s="87" t="s">
        <v>38</v>
      </c>
      <c r="K57" s="88"/>
      <c r="L57" s="85">
        <f>SUM(I35+L35+O35+R35)</f>
        <v>0</v>
      </c>
      <c r="M57" s="86"/>
      <c r="N57" s="47"/>
      <c r="O57" s="89" t="s">
        <v>41</v>
      </c>
      <c r="P57" s="90"/>
      <c r="Q57" s="90"/>
      <c r="R57" s="90"/>
      <c r="S57" s="91"/>
      <c r="T57" s="54" t="s">
        <v>37</v>
      </c>
      <c r="U57" s="35">
        <f>SUM(J48+M48+P48+S48)</f>
        <v>0</v>
      </c>
      <c r="V57" s="36" t="s">
        <v>38</v>
      </c>
      <c r="W57" s="35">
        <f>SUM(I54+L54+O54+R54)</f>
        <v>0</v>
      </c>
      <c r="X57" s="5"/>
      <c r="Y57" s="5"/>
      <c r="Z57" s="6"/>
    </row>
    <row r="58" spans="2:26" x14ac:dyDescent="0.35">
      <c r="B58" s="4"/>
      <c r="C58" s="5"/>
      <c r="D58" s="87" t="s">
        <v>42</v>
      </c>
      <c r="E58" s="92"/>
      <c r="F58" s="88"/>
      <c r="G58" s="36" t="s">
        <v>37</v>
      </c>
      <c r="H58" s="85">
        <f>SUM(J27+M27+P27+S27)</f>
        <v>0</v>
      </c>
      <c r="I58" s="86"/>
      <c r="J58" s="87" t="s">
        <v>38</v>
      </c>
      <c r="K58" s="88"/>
      <c r="L58" s="85">
        <f>SUM(J35+M35+P35+S35)</f>
        <v>0</v>
      </c>
      <c r="M58" s="86"/>
      <c r="N58" s="47"/>
      <c r="O58" s="93" t="s">
        <v>43</v>
      </c>
      <c r="P58" s="94"/>
      <c r="Q58" s="94"/>
      <c r="R58" s="94"/>
      <c r="S58" s="95"/>
      <c r="T58" s="54" t="s">
        <v>37</v>
      </c>
      <c r="U58" s="35">
        <f>SUM(J48+M48+P48+S48)</f>
        <v>0</v>
      </c>
      <c r="V58" s="36" t="s">
        <v>38</v>
      </c>
      <c r="W58" s="35">
        <f>SUM(J54+M54+P54+S54)</f>
        <v>0</v>
      </c>
      <c r="X58" s="5"/>
      <c r="Y58" s="5"/>
      <c r="Z58" s="6"/>
    </row>
    <row r="59" spans="2:26" x14ac:dyDescent="0.35">
      <c r="B59" s="4"/>
      <c r="C59" s="5"/>
      <c r="D59" s="96" t="s">
        <v>44</v>
      </c>
      <c r="E59" s="97"/>
      <c r="F59" s="98"/>
      <c r="G59" s="37" t="s">
        <v>37</v>
      </c>
      <c r="H59" s="99">
        <f>SUM(H56:I58)</f>
        <v>0</v>
      </c>
      <c r="I59" s="100"/>
      <c r="J59" s="101" t="s">
        <v>38</v>
      </c>
      <c r="K59" s="102"/>
      <c r="L59" s="99">
        <f>SUM(L56:M58)</f>
        <v>0</v>
      </c>
      <c r="M59" s="100"/>
      <c r="N59" s="47"/>
      <c r="O59" s="96" t="s">
        <v>44</v>
      </c>
      <c r="P59" s="97"/>
      <c r="Q59" s="97"/>
      <c r="R59" s="97"/>
      <c r="S59" s="98"/>
      <c r="T59" s="37" t="s">
        <v>37</v>
      </c>
      <c r="U59" s="38">
        <f>SUM(U56:U58)</f>
        <v>0</v>
      </c>
      <c r="V59" s="39" t="s">
        <v>38</v>
      </c>
      <c r="W59" s="38">
        <f>SUM(W56:W58)</f>
        <v>0</v>
      </c>
      <c r="X59" s="5"/>
      <c r="Y59" s="5"/>
      <c r="Z59" s="6"/>
    </row>
    <row r="60" spans="2:26" x14ac:dyDescent="0.35">
      <c r="B60" s="4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1"/>
    </row>
  </sheetData>
  <mergeCells count="65"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R7:S7"/>
    <mergeCell ref="C8:C26"/>
    <mergeCell ref="D37:Y37"/>
    <mergeCell ref="D38:G40"/>
    <mergeCell ref="H38:S38"/>
    <mergeCell ref="T38:T41"/>
    <mergeCell ref="U38:U41"/>
    <mergeCell ref="V38:V41"/>
    <mergeCell ref="W38:W41"/>
    <mergeCell ref="X38:X41"/>
    <mergeCell ref="Y38:Y41"/>
    <mergeCell ref="H39:J39"/>
    <mergeCell ref="K39:M39"/>
    <mergeCell ref="N39:P39"/>
    <mergeCell ref="H40:H41"/>
    <mergeCell ref="I40:J40"/>
    <mergeCell ref="K40:K41"/>
    <mergeCell ref="L40:M40"/>
    <mergeCell ref="N40:N41"/>
    <mergeCell ref="O40:P40"/>
    <mergeCell ref="D56:F56"/>
    <mergeCell ref="H56:I56"/>
    <mergeCell ref="J56:K56"/>
    <mergeCell ref="L56:M56"/>
    <mergeCell ref="O56:S56"/>
    <mergeCell ref="Q40:Q41"/>
    <mergeCell ref="R40:S40"/>
    <mergeCell ref="H55:I55"/>
    <mergeCell ref="L55:M55"/>
    <mergeCell ref="P55:Q55"/>
    <mergeCell ref="C60:Z60"/>
    <mergeCell ref="D57:F57"/>
    <mergeCell ref="H57:I57"/>
    <mergeCell ref="J57:K57"/>
    <mergeCell ref="L57:M57"/>
    <mergeCell ref="O57:S57"/>
    <mergeCell ref="D58:F58"/>
    <mergeCell ref="H58:I58"/>
    <mergeCell ref="J58:K58"/>
    <mergeCell ref="L58:M58"/>
    <mergeCell ref="O58:S58"/>
    <mergeCell ref="D59:F59"/>
    <mergeCell ref="H59:I59"/>
    <mergeCell ref="J59:K59"/>
    <mergeCell ref="L59:M59"/>
    <mergeCell ref="O59:S59"/>
  </mergeCells>
  <conditionalFormatting sqref="L50:M53">
    <cfRule type="cellIs" dxfId="1552" priority="99" operator="equal">
      <formula>1</formula>
    </cfRule>
  </conditionalFormatting>
  <conditionalFormatting sqref="G35:H36 J35:J36">
    <cfRule type="containsText" priority="113" operator="containsText" text="x">
      <formula>NOT(ISERROR(SEARCH("x",G35)))</formula>
    </cfRule>
  </conditionalFormatting>
  <conditionalFormatting sqref="G55:H55 J55 G54">
    <cfRule type="containsText" priority="112" operator="containsText" text="x">
      <formula>NOT(ISERROR(SEARCH("x",G54)))</formula>
    </cfRule>
  </conditionalFormatting>
  <conditionalFormatting sqref="X55">
    <cfRule type="cellIs" dxfId="1551" priority="106" operator="greaterThan">
      <formula>25000</formula>
    </cfRule>
    <cfRule type="cellIs" dxfId="1550" priority="107" operator="equal">
      <formula>10000</formula>
    </cfRule>
    <cfRule type="cellIs" dxfId="1549" priority="108" operator="lessThan">
      <formula>10000</formula>
    </cfRule>
    <cfRule type="cellIs" dxfId="1548" priority="109" operator="greaterThan">
      <formula>10000</formula>
    </cfRule>
    <cfRule type="cellIs" dxfId="1547" priority="110" operator="lessThan">
      <formula>25000</formula>
    </cfRule>
    <cfRule type="cellIs" dxfId="1546" priority="111" operator="greaterThan">
      <formula>25000</formula>
    </cfRule>
  </conditionalFormatting>
  <conditionalFormatting sqref="G27:H27 J27">
    <cfRule type="containsText" priority="105" operator="containsText" text="x">
      <formula>NOT(ISERROR(SEARCH("x",G27)))</formula>
    </cfRule>
  </conditionalFormatting>
  <conditionalFormatting sqref="G48:H48 J48">
    <cfRule type="containsText" priority="104" operator="containsText" text="x">
      <formula>NOT(ISERROR(SEARCH("x",G48)))</formula>
    </cfRule>
  </conditionalFormatting>
  <conditionalFormatting sqref="X48">
    <cfRule type="cellIs" dxfId="1545" priority="100" operator="equal">
      <formula>10000</formula>
    </cfRule>
    <cfRule type="cellIs" dxfId="1544" priority="101" operator="lessThan">
      <formula>10000</formula>
    </cfRule>
    <cfRule type="cellIs" dxfId="1543" priority="102" operator="greaterThan">
      <formula>10000</formula>
    </cfRule>
    <cfRule type="cellIs" dxfId="1542" priority="103" operator="lessThan">
      <formula>25000</formula>
    </cfRule>
  </conditionalFormatting>
  <conditionalFormatting sqref="X35">
    <cfRule type="cellIs" dxfId="1541" priority="93" operator="equal">
      <formula>10000</formula>
    </cfRule>
    <cfRule type="cellIs" dxfId="1540" priority="94" operator="lessThan">
      <formula>10000</formula>
    </cfRule>
    <cfRule type="cellIs" dxfId="1539" priority="95" operator="greaterThan">
      <formula>10000</formula>
    </cfRule>
    <cfRule type="cellIs" dxfId="1538" priority="96" operator="lessThan">
      <formula>25000</formula>
    </cfRule>
    <cfRule type="cellIs" dxfId="1537" priority="97" operator="greaterThan">
      <formula>25000</formula>
    </cfRule>
    <cfRule type="cellIs" dxfId="1536" priority="98" operator="greaterThan">
      <formula>25000</formula>
    </cfRule>
  </conditionalFormatting>
  <conditionalFormatting sqref="H32:H34">
    <cfRule type="cellIs" dxfId="1535" priority="91" operator="equal">
      <formula>1</formula>
    </cfRule>
  </conditionalFormatting>
  <conditionalFormatting sqref="J32:J34">
    <cfRule type="cellIs" dxfId="1534" priority="92" operator="equal">
      <formula>1</formula>
    </cfRule>
  </conditionalFormatting>
  <conditionalFormatting sqref="K32:M34">
    <cfRule type="cellIs" dxfId="1533" priority="90" operator="equal">
      <formula>1</formula>
    </cfRule>
  </conditionalFormatting>
  <conditionalFormatting sqref="P32:P34">
    <cfRule type="cellIs" dxfId="1532" priority="89" operator="equal">
      <formula>1</formula>
    </cfRule>
  </conditionalFormatting>
  <conditionalFormatting sqref="N32:N34">
    <cfRule type="cellIs" dxfId="1531" priority="88" operator="equal">
      <formula>1</formula>
    </cfRule>
  </conditionalFormatting>
  <conditionalFormatting sqref="O32:O34">
    <cfRule type="cellIs" dxfId="1530" priority="87" operator="equal">
      <formula>1</formula>
    </cfRule>
  </conditionalFormatting>
  <conditionalFormatting sqref="Q32:S34">
    <cfRule type="cellIs" dxfId="1529" priority="86" operator="equal">
      <formula>1</formula>
    </cfRule>
  </conditionalFormatting>
  <conditionalFormatting sqref="K50:K53">
    <cfRule type="cellIs" dxfId="1528" priority="85" operator="equal">
      <formula>1</formula>
    </cfRule>
  </conditionalFormatting>
  <conditionalFormatting sqref="Q50:S53">
    <cfRule type="cellIs" dxfId="1527" priority="84" operator="equal">
      <formula>1</formula>
    </cfRule>
  </conditionalFormatting>
  <conditionalFormatting sqref="H31">
    <cfRule type="cellIs" dxfId="1526" priority="82" operator="equal">
      <formula>1</formula>
    </cfRule>
  </conditionalFormatting>
  <conditionalFormatting sqref="J31">
    <cfRule type="cellIs" dxfId="1525" priority="83" operator="equal">
      <formula>1</formula>
    </cfRule>
  </conditionalFormatting>
  <conditionalFormatting sqref="K31:M31">
    <cfRule type="cellIs" dxfId="1524" priority="81" operator="equal">
      <formula>1</formula>
    </cfRule>
  </conditionalFormatting>
  <conditionalFormatting sqref="P31">
    <cfRule type="cellIs" dxfId="1523" priority="80" operator="equal">
      <formula>1</formula>
    </cfRule>
  </conditionalFormatting>
  <conditionalFormatting sqref="N31">
    <cfRule type="cellIs" dxfId="1522" priority="79" operator="equal">
      <formula>1</formula>
    </cfRule>
  </conditionalFormatting>
  <conditionalFormatting sqref="O31">
    <cfRule type="cellIs" dxfId="1521" priority="78" operator="equal">
      <formula>1</formula>
    </cfRule>
  </conditionalFormatting>
  <conditionalFormatting sqref="Q31:S31">
    <cfRule type="cellIs" dxfId="1520" priority="77" operator="equal">
      <formula>1</formula>
    </cfRule>
  </conditionalFormatting>
  <conditionalFormatting sqref="L49:M49">
    <cfRule type="cellIs" dxfId="1519" priority="76" operator="equal">
      <formula>1</formula>
    </cfRule>
  </conditionalFormatting>
  <conditionalFormatting sqref="K49">
    <cfRule type="cellIs" dxfId="1518" priority="75" operator="equal">
      <formula>1</formula>
    </cfRule>
  </conditionalFormatting>
  <conditionalFormatting sqref="Q49:S49">
    <cfRule type="cellIs" dxfId="1517" priority="74" operator="equal">
      <formula>1</formula>
    </cfRule>
  </conditionalFormatting>
  <conditionalFormatting sqref="X31:X34">
    <cfRule type="cellIs" dxfId="1516" priority="71" operator="between">
      <formula>1</formula>
      <formula>10000000000</formula>
    </cfRule>
    <cfRule type="containsBlanks" dxfId="1515" priority="72">
      <formula>LEN(TRIM(X31))=0</formula>
    </cfRule>
    <cfRule type="cellIs" dxfId="1514" priority="73" operator="between">
      <formula>0</formula>
      <formula>0</formula>
    </cfRule>
  </conditionalFormatting>
  <conditionalFormatting sqref="W31:W34">
    <cfRule type="cellIs" dxfId="1513" priority="67" operator="equal">
      <formula>"Reporté"</formula>
    </cfRule>
    <cfRule type="containsText" dxfId="1512" priority="68" operator="containsText" text="Abandon">
      <formula>NOT(ISERROR(SEARCH("Abandon",W31)))</formula>
    </cfRule>
    <cfRule type="containsText" dxfId="1511" priority="69" operator="containsText" text="Signé">
      <formula>NOT(ISERROR(SEARCH("Signé",W31)))</formula>
    </cfRule>
    <cfRule type="containsBlanks" dxfId="1510" priority="70">
      <formula>LEN(TRIM(W31))=0</formula>
    </cfRule>
  </conditionalFormatting>
  <conditionalFormatting sqref="W49:W53">
    <cfRule type="cellIs" dxfId="1509" priority="63" operator="equal">
      <formula>"Reporté"</formula>
    </cfRule>
    <cfRule type="containsText" dxfId="1508" priority="64" operator="containsText" text="Abandon">
      <formula>NOT(ISERROR(SEARCH("Abandon",W49)))</formula>
    </cfRule>
    <cfRule type="containsText" dxfId="1507" priority="65" operator="containsText" text="Signé">
      <formula>NOT(ISERROR(SEARCH("Signé",W49)))</formula>
    </cfRule>
    <cfRule type="containsBlanks" dxfId="1506" priority="66">
      <formula>LEN(TRIM(W49))=0</formula>
    </cfRule>
  </conditionalFormatting>
  <conditionalFormatting sqref="W42:W47">
    <cfRule type="containsBlanks" dxfId="1505" priority="61">
      <formula>LEN(TRIM(W42))=0</formula>
    </cfRule>
    <cfRule type="containsText" dxfId="1504" priority="62" operator="containsText" text="En cours">
      <formula>NOT(ISERROR(SEARCH("En cours",W42)))</formula>
    </cfRule>
  </conditionalFormatting>
  <conditionalFormatting sqref="Y42:Y47">
    <cfRule type="containsText" dxfId="1503" priority="59" operator="containsText" text="non">
      <formula>NOT(ISERROR(SEARCH("non",Y42)))</formula>
    </cfRule>
    <cfRule type="containsText" dxfId="1502" priority="60" operator="containsText" text="oui">
      <formula>NOT(ISERROR(SEARCH("oui",Y42)))</formula>
    </cfRule>
  </conditionalFormatting>
  <conditionalFormatting sqref="Y49:Y54">
    <cfRule type="containsText" dxfId="1501" priority="57" operator="containsText" text="non">
      <formula>NOT(ISERROR(SEARCH("non",Y49)))</formula>
    </cfRule>
    <cfRule type="containsText" dxfId="1500" priority="58" operator="containsText" text="oui">
      <formula>NOT(ISERROR(SEARCH("oui",Y49)))</formula>
    </cfRule>
  </conditionalFormatting>
  <conditionalFormatting sqref="K42:M47">
    <cfRule type="cellIs" dxfId="1499" priority="56" operator="equal">
      <formula>1</formula>
    </cfRule>
  </conditionalFormatting>
  <conditionalFormatting sqref="K42:M47">
    <cfRule type="cellIs" dxfId="1498" priority="55" operator="equal">
      <formula>1</formula>
    </cfRule>
  </conditionalFormatting>
  <conditionalFormatting sqref="Q42:S47">
    <cfRule type="cellIs" dxfId="1497" priority="54" operator="equal">
      <formula>1</formula>
    </cfRule>
  </conditionalFormatting>
  <conditionalFormatting sqref="Q42:S47">
    <cfRule type="cellIs" dxfId="1496" priority="53" operator="equal">
      <formula>1</formula>
    </cfRule>
  </conditionalFormatting>
  <conditionalFormatting sqref="H42:J47">
    <cfRule type="cellIs" dxfId="1495" priority="52" operator="equal">
      <formula>1</formula>
    </cfRule>
  </conditionalFormatting>
  <conditionalFormatting sqref="H42:J47">
    <cfRule type="cellIs" dxfId="1494" priority="51" operator="equal">
      <formula>1</formula>
    </cfRule>
  </conditionalFormatting>
  <conditionalFormatting sqref="N42:P47">
    <cfRule type="cellIs" dxfId="1493" priority="50" operator="equal">
      <formula>1</formula>
    </cfRule>
  </conditionalFormatting>
  <conditionalFormatting sqref="N42:P47">
    <cfRule type="cellIs" dxfId="1492" priority="49" operator="equal">
      <formula>1</formula>
    </cfRule>
  </conditionalFormatting>
  <conditionalFormatting sqref="N49:P54">
    <cfRule type="cellIs" dxfId="1491" priority="48" operator="equal">
      <formula>1</formula>
    </cfRule>
  </conditionalFormatting>
  <conditionalFormatting sqref="N49:P54">
    <cfRule type="cellIs" dxfId="1490" priority="47" operator="equal">
      <formula>1</formula>
    </cfRule>
  </conditionalFormatting>
  <conditionalFormatting sqref="H49:J54">
    <cfRule type="cellIs" dxfId="1489" priority="46" operator="equal">
      <formula>1</formula>
    </cfRule>
  </conditionalFormatting>
  <conditionalFormatting sqref="H49:J54">
    <cfRule type="cellIs" dxfId="1488" priority="45" operator="equal">
      <formula>1</formula>
    </cfRule>
  </conditionalFormatting>
  <conditionalFormatting sqref="X42:X47">
    <cfRule type="containsBlanks" dxfId="1487" priority="43">
      <formula>LEN(TRIM(X42))=0</formula>
    </cfRule>
    <cfRule type="containsText" dxfId="1486" priority="44" operator="containsText" text="En cours">
      <formula>NOT(ISERROR(SEARCH("En cours",X42)))</formula>
    </cfRule>
  </conditionalFormatting>
  <conditionalFormatting sqref="X49:X54">
    <cfRule type="containsBlanks" dxfId="1485" priority="41">
      <formula>LEN(TRIM(X49))=0</formula>
    </cfRule>
    <cfRule type="containsText" dxfId="1484" priority="42" operator="containsText" text="En cours">
      <formula>NOT(ISERROR(SEARCH("En cours",X49)))</formula>
    </cfRule>
  </conditionalFormatting>
  <conditionalFormatting sqref="H28:M28">
    <cfRule type="cellIs" dxfId="1483" priority="40" operator="equal">
      <formula>1</formula>
    </cfRule>
  </conditionalFormatting>
  <conditionalFormatting sqref="W28">
    <cfRule type="containsBlanks" dxfId="1482" priority="38">
      <formula>LEN(TRIM(W28))=0</formula>
    </cfRule>
    <cfRule type="containsText" dxfId="1481" priority="39" operator="containsText" text="En cours">
      <formula>NOT(ISERROR(SEARCH("En cours",W28)))</formula>
    </cfRule>
  </conditionalFormatting>
  <conditionalFormatting sqref="X28">
    <cfRule type="cellIs" dxfId="1480" priority="35" operator="between">
      <formula>1</formula>
      <formula>10000000000</formula>
    </cfRule>
    <cfRule type="containsBlanks" dxfId="1479" priority="36">
      <formula>LEN(TRIM(X28))=0</formula>
    </cfRule>
    <cfRule type="cellIs" dxfId="1478" priority="37" operator="between">
      <formula>0</formula>
      <formula>0</formula>
    </cfRule>
  </conditionalFormatting>
  <conditionalFormatting sqref="Q28:S28">
    <cfRule type="cellIs" dxfId="1477" priority="34" operator="equal">
      <formula>1</formula>
    </cfRule>
  </conditionalFormatting>
  <conditionalFormatting sqref="N28:P28">
    <cfRule type="cellIs" dxfId="1476" priority="33" operator="equal">
      <formula>1</formula>
    </cfRule>
  </conditionalFormatting>
  <conditionalFormatting sqref="H28:S28">
    <cfRule type="cellIs" dxfId="1475" priority="32" operator="equal">
      <formula>1</formula>
    </cfRule>
  </conditionalFormatting>
  <conditionalFormatting sqref="H29:M29">
    <cfRule type="cellIs" dxfId="1474" priority="31" operator="equal">
      <formula>1</formula>
    </cfRule>
  </conditionalFormatting>
  <conditionalFormatting sqref="W29">
    <cfRule type="containsBlanks" dxfId="1473" priority="29">
      <formula>LEN(TRIM(W29))=0</formula>
    </cfRule>
    <cfRule type="containsText" dxfId="1472" priority="30" operator="containsText" text="En cours">
      <formula>NOT(ISERROR(SEARCH("En cours",W29)))</formula>
    </cfRule>
  </conditionalFormatting>
  <conditionalFormatting sqref="X29">
    <cfRule type="cellIs" dxfId="1471" priority="26" operator="between">
      <formula>1</formula>
      <formula>10000000000</formula>
    </cfRule>
    <cfRule type="containsBlanks" dxfId="1470" priority="27">
      <formula>LEN(TRIM(X29))=0</formula>
    </cfRule>
    <cfRule type="cellIs" dxfId="1469" priority="28" operator="between">
      <formula>0</formula>
      <formula>0</formula>
    </cfRule>
  </conditionalFormatting>
  <conditionalFormatting sqref="Q29:S29">
    <cfRule type="cellIs" dxfId="1468" priority="25" operator="equal">
      <formula>1</formula>
    </cfRule>
  </conditionalFormatting>
  <conditionalFormatting sqref="N29:P29">
    <cfRule type="cellIs" dxfId="1467" priority="24" operator="equal">
      <formula>1</formula>
    </cfRule>
  </conditionalFormatting>
  <conditionalFormatting sqref="H29:S29">
    <cfRule type="cellIs" dxfId="1466" priority="23" operator="equal">
      <formula>1</formula>
    </cfRule>
  </conditionalFormatting>
  <conditionalFormatting sqref="H30:P30">
    <cfRule type="cellIs" dxfId="1465" priority="22" operator="equal">
      <formula>1</formula>
    </cfRule>
  </conditionalFormatting>
  <conditionalFormatting sqref="Q30:S30">
    <cfRule type="cellIs" dxfId="1464" priority="21" operator="equal">
      <formula>1</formula>
    </cfRule>
  </conditionalFormatting>
  <conditionalFormatting sqref="W30">
    <cfRule type="containsBlanks" dxfId="1463" priority="19">
      <formula>LEN(TRIM(W30))=0</formula>
    </cfRule>
    <cfRule type="containsText" dxfId="1462" priority="20" operator="containsText" text="En cours">
      <formula>NOT(ISERROR(SEARCH("En cours",W30)))</formula>
    </cfRule>
  </conditionalFormatting>
  <conditionalFormatting sqref="X30">
    <cfRule type="cellIs" dxfId="1461" priority="16" operator="between">
      <formula>1</formula>
      <formula>10000000000</formula>
    </cfRule>
    <cfRule type="containsBlanks" dxfId="1460" priority="17">
      <formula>LEN(TRIM(X30))=0</formula>
    </cfRule>
    <cfRule type="cellIs" dxfId="1459" priority="18" operator="between">
      <formula>0</formula>
      <formula>0</formula>
    </cfRule>
  </conditionalFormatting>
  <conditionalFormatting sqref="H18:M26">
    <cfRule type="cellIs" dxfId="1458" priority="15" operator="equal">
      <formula>1</formula>
    </cfRule>
  </conditionalFormatting>
  <conditionalFormatting sqref="Q18:S26">
    <cfRule type="cellIs" dxfId="1457" priority="14" operator="equal">
      <formula>1</formula>
    </cfRule>
  </conditionalFormatting>
  <conditionalFormatting sqref="N18:P26">
    <cfRule type="cellIs" dxfId="1456" priority="13" operator="equal">
      <formula>1</formula>
    </cfRule>
  </conditionalFormatting>
  <conditionalFormatting sqref="H18:S26">
    <cfRule type="cellIs" dxfId="1455" priority="12" operator="equal">
      <formula>1</formula>
    </cfRule>
  </conditionalFormatting>
  <conditionalFormatting sqref="H9:M16">
    <cfRule type="cellIs" dxfId="1454" priority="11" operator="equal">
      <formula>1</formula>
    </cfRule>
  </conditionalFormatting>
  <conditionalFormatting sqref="W9:W26">
    <cfRule type="containsBlanks" dxfId="1453" priority="9">
      <formula>LEN(TRIM(W9))=0</formula>
    </cfRule>
    <cfRule type="containsText" dxfId="1452" priority="10" operator="containsText" text="En cours">
      <formula>NOT(ISERROR(SEARCH("En cours",W9)))</formula>
    </cfRule>
  </conditionalFormatting>
  <conditionalFormatting sqref="X9:X26">
    <cfRule type="cellIs" dxfId="1451" priority="6" operator="between">
      <formula>1</formula>
      <formula>10000000000</formula>
    </cfRule>
    <cfRule type="containsBlanks" dxfId="1450" priority="7">
      <formula>LEN(TRIM(X9))=0</formula>
    </cfRule>
    <cfRule type="cellIs" dxfId="1449" priority="8" operator="between">
      <formula>0</formula>
      <formula>0</formula>
    </cfRule>
  </conditionalFormatting>
  <conditionalFormatting sqref="Q9:S16">
    <cfRule type="cellIs" dxfId="1448" priority="5" operator="equal">
      <formula>1</formula>
    </cfRule>
  </conditionalFormatting>
  <conditionalFormatting sqref="N9:P16">
    <cfRule type="cellIs" dxfId="1447" priority="4" operator="equal">
      <formula>1</formula>
    </cfRule>
  </conditionalFormatting>
  <conditionalFormatting sqref="H9:S16">
    <cfRule type="cellIs" dxfId="1446" priority="3" operator="equal">
      <formula>1</formula>
    </cfRule>
  </conditionalFormatting>
  <conditionalFormatting sqref="H15:P20">
    <cfRule type="cellIs" dxfId="1445" priority="2" operator="equal">
      <formula>1</formula>
    </cfRule>
  </conditionalFormatting>
  <conditionalFormatting sqref="Q15:S20">
    <cfRule type="cellIs" dxfId="1444" priority="1" operator="equal">
      <formula>1</formula>
    </cfRule>
  </conditionalFormatting>
  <dataValidations count="18">
    <dataValidation type="list" allowBlank="1" showInputMessage="1" showErrorMessage="1" sqref="F28:F30 F49:F53 F42:F47">
      <formula1>Liste_mai</formula1>
    </dataValidation>
    <dataValidation type="list" allowBlank="1" showInputMessage="1" showErrorMessage="1" sqref="Y42:Y47 Y49:Y54">
      <formula1>Initiative</formula1>
    </dataValidation>
    <dataValidation type="list" allowBlank="1" showInputMessage="1" showErrorMessage="1" sqref="W30">
      <formula1>Stade01</formula1>
    </dataValidation>
    <dataValidation type="list" allowBlank="1" showInputMessage="1" showErrorMessage="1" sqref="G30">
      <formula1>NatureRV0</formula1>
    </dataValidation>
    <dataValidation type="list" allowBlank="1" showInputMessage="1" showErrorMessage="1" sqref="G49:G53 G28:G29">
      <formula1>NatureRV2</formula1>
    </dataValidation>
    <dataValidation type="list" allowBlank="1" showInputMessage="1" showErrorMessage="1" sqref="W49:W53 W31:W34">
      <formula1>StadeRV1</formula1>
    </dataValidation>
    <dataValidation type="list" allowBlank="1" showInputMessage="1" showErrorMessage="1" sqref="W9:W26 W28:W29 X49:X54 W42:X47">
      <formula1>StadeRV2</formula1>
    </dataValidation>
    <dataValidation type="list" allowBlank="1" showInputMessage="1" showErrorMessage="1" sqref="H49:J54 N49:P54 H28:S29 H42:S47 H9:S14 H18:S26">
      <formula1>Appui1</formula1>
    </dataValidation>
    <dataValidation type="list" allowBlank="1" showInputMessage="1" showErrorMessage="1" sqref="X31:X34">
      <formula1>Liste03</formula1>
    </dataValidation>
    <dataValidation type="list" allowBlank="1" showInputMessage="1" showErrorMessage="1" sqref="E28:E34 E42:E47 E49:E53 E9:E26">
      <formula1>Catégorie1</formula1>
    </dataValidation>
    <dataValidation type="list" allowBlank="1" showInputMessage="1" showErrorMessage="1" sqref="G31:G34 G42:G47 G15:G26">
      <formula1>Liste</formula1>
    </dataValidation>
    <dataValidation type="list" allowBlank="1" showInputMessage="1" showErrorMessage="1" sqref="F9:F14">
      <formula1>Date2</formula1>
    </dataValidation>
    <dataValidation type="list" allowBlank="1" showInputMessage="1" showErrorMessage="1" sqref="G9:G14">
      <formula1>Listestade</formula1>
    </dataValidation>
    <dataValidation type="list" allowBlank="1" showInputMessage="1" showErrorMessage="1" sqref="X28:X30 X9:X26">
      <formula1>R.A.S</formula1>
    </dataValidation>
    <dataValidation type="list" allowBlank="1" showInputMessage="1" showErrorMessage="1" sqref="F31:F34 F15:F26">
      <formula1>Liste0405</formula1>
    </dataValidation>
    <dataValidation type="list" allowBlank="1" showInputMessage="1" showErrorMessage="1" sqref="V28:V34 V42:V47 V49:V53 V9:V26">
      <formula1>Produit</formula1>
    </dataValidation>
    <dataValidation type="list" allowBlank="1" showInputMessage="1" showErrorMessage="1" sqref="W35">
      <formula1>Stade</formula1>
    </dataValidation>
    <dataValidation type="list" allowBlank="1" showInputMessage="1" showErrorMessage="1" sqref="K49:M53 H30:S34 Q49:S53 H15:S17">
      <formula1>Appuis</formula1>
    </dataValidation>
  </dataValidation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Z60"/>
  <sheetViews>
    <sheetView showGridLines="0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3"/>
    </row>
    <row r="3" spans="2:26" x14ac:dyDescent="0.35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6"/>
    </row>
    <row r="4" spans="2:26" ht="30" customHeight="1" x14ac:dyDescent="0.35">
      <c r="B4" s="4"/>
      <c r="C4" s="5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6"/>
    </row>
    <row r="5" spans="2:26" x14ac:dyDescent="0.35">
      <c r="B5" s="4"/>
      <c r="C5" s="7"/>
      <c r="D5" s="112" t="s">
        <v>0</v>
      </c>
      <c r="E5" s="113"/>
      <c r="F5" s="113"/>
      <c r="G5" s="113"/>
      <c r="H5" s="118" t="s">
        <v>1</v>
      </c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9" t="s">
        <v>2</v>
      </c>
      <c r="U5" s="122" t="s">
        <v>3</v>
      </c>
      <c r="V5" s="125" t="s">
        <v>4</v>
      </c>
      <c r="W5" s="128" t="s">
        <v>5</v>
      </c>
      <c r="X5" s="131" t="s">
        <v>6</v>
      </c>
      <c r="Y5" s="50"/>
      <c r="Z5" s="6"/>
    </row>
    <row r="6" spans="2:26" x14ac:dyDescent="0.35">
      <c r="B6" s="4"/>
      <c r="C6" s="7"/>
      <c r="D6" s="114"/>
      <c r="E6" s="115"/>
      <c r="F6" s="115"/>
      <c r="G6" s="115"/>
      <c r="H6" s="137" t="s">
        <v>7</v>
      </c>
      <c r="I6" s="138"/>
      <c r="J6" s="139"/>
      <c r="K6" s="137" t="s">
        <v>8</v>
      </c>
      <c r="L6" s="138"/>
      <c r="M6" s="139"/>
      <c r="N6" s="137" t="s">
        <v>9</v>
      </c>
      <c r="O6" s="138"/>
      <c r="P6" s="139"/>
      <c r="Q6" s="137" t="s">
        <v>10</v>
      </c>
      <c r="R6" s="138"/>
      <c r="S6" s="139"/>
      <c r="T6" s="120"/>
      <c r="U6" s="123"/>
      <c r="V6" s="126"/>
      <c r="W6" s="129"/>
      <c r="X6" s="132"/>
      <c r="Y6" s="50"/>
      <c r="Z6" s="6"/>
    </row>
    <row r="7" spans="2:26" x14ac:dyDescent="0.35">
      <c r="B7" s="4"/>
      <c r="C7" s="7"/>
      <c r="D7" s="116"/>
      <c r="E7" s="117"/>
      <c r="F7" s="117"/>
      <c r="G7" s="117"/>
      <c r="H7" s="103" t="s">
        <v>64</v>
      </c>
      <c r="I7" s="105" t="s">
        <v>12</v>
      </c>
      <c r="J7" s="106"/>
      <c r="K7" s="103" t="s">
        <v>11</v>
      </c>
      <c r="L7" s="140" t="s">
        <v>12</v>
      </c>
      <c r="M7" s="141"/>
      <c r="N7" s="103" t="s">
        <v>11</v>
      </c>
      <c r="O7" s="140" t="s">
        <v>12</v>
      </c>
      <c r="P7" s="141"/>
      <c r="Q7" s="103" t="s">
        <v>11</v>
      </c>
      <c r="R7" s="105" t="s">
        <v>12</v>
      </c>
      <c r="S7" s="106"/>
      <c r="T7" s="120"/>
      <c r="U7" s="123"/>
      <c r="V7" s="126"/>
      <c r="W7" s="129"/>
      <c r="X7" s="132"/>
      <c r="Y7" s="50"/>
      <c r="Z7" s="6"/>
    </row>
    <row r="8" spans="2:26" x14ac:dyDescent="0.35">
      <c r="B8" s="4"/>
      <c r="C8" s="142"/>
      <c r="D8" s="8" t="s">
        <v>13</v>
      </c>
      <c r="E8" s="8" t="s">
        <v>14</v>
      </c>
      <c r="F8" s="8" t="s">
        <v>45</v>
      </c>
      <c r="G8" s="9" t="s">
        <v>46</v>
      </c>
      <c r="H8" s="104"/>
      <c r="I8" s="42" t="s">
        <v>16</v>
      </c>
      <c r="J8" s="10" t="s">
        <v>17</v>
      </c>
      <c r="K8" s="104"/>
      <c r="L8" s="10" t="s">
        <v>16</v>
      </c>
      <c r="M8" s="11" t="s">
        <v>17</v>
      </c>
      <c r="N8" s="104"/>
      <c r="O8" s="11" t="s">
        <v>16</v>
      </c>
      <c r="P8" s="11" t="s">
        <v>17</v>
      </c>
      <c r="Q8" s="104"/>
      <c r="R8" s="10" t="s">
        <v>16</v>
      </c>
      <c r="S8" s="11" t="s">
        <v>17</v>
      </c>
      <c r="T8" s="121"/>
      <c r="U8" s="124"/>
      <c r="V8" s="127"/>
      <c r="W8" s="130"/>
      <c r="X8" s="133"/>
      <c r="Y8" s="50"/>
      <c r="Z8" s="6"/>
    </row>
    <row r="9" spans="2:26" x14ac:dyDescent="0.35">
      <c r="B9" s="4"/>
      <c r="C9" s="142"/>
      <c r="D9" s="12"/>
      <c r="E9" s="12"/>
      <c r="F9" s="13"/>
      <c r="G9" s="12"/>
      <c r="H9" s="14"/>
      <c r="I9" s="14"/>
      <c r="J9" s="14"/>
      <c r="K9" s="15"/>
      <c r="L9" s="15"/>
      <c r="M9" s="15"/>
      <c r="N9" s="14"/>
      <c r="O9" s="14"/>
      <c r="P9" s="14"/>
      <c r="Q9" s="15"/>
      <c r="R9" s="15"/>
      <c r="S9" s="15"/>
      <c r="T9" s="16"/>
      <c r="U9" s="16"/>
      <c r="V9" s="17"/>
      <c r="W9" s="18" t="str">
        <f>IF(T9&gt;1,"En cours…", "")</f>
        <v/>
      </c>
      <c r="X9" s="18" t="str">
        <f>IF(W9="En cours…","R.A.S", "")</f>
        <v/>
      </c>
      <c r="Y9" s="48"/>
      <c r="Z9" s="6"/>
    </row>
    <row r="10" spans="2:26" x14ac:dyDescent="0.35">
      <c r="B10" s="4"/>
      <c r="C10" s="142"/>
      <c r="D10" s="12"/>
      <c r="E10" s="12"/>
      <c r="F10" s="13"/>
      <c r="G10" s="12"/>
      <c r="H10" s="14"/>
      <c r="I10" s="14"/>
      <c r="J10" s="14"/>
      <c r="K10" s="15"/>
      <c r="L10" s="15"/>
      <c r="M10" s="15"/>
      <c r="N10" s="14"/>
      <c r="O10" s="14"/>
      <c r="P10" s="14"/>
      <c r="Q10" s="15"/>
      <c r="R10" s="15"/>
      <c r="S10" s="15"/>
      <c r="T10" s="16"/>
      <c r="U10" s="16"/>
      <c r="V10" s="17"/>
      <c r="W10" s="18" t="str">
        <f t="shared" ref="W10:W26" si="0">IF(T10&gt;1,"En cours…", "")</f>
        <v/>
      </c>
      <c r="X10" s="18" t="str">
        <f t="shared" ref="X10:X26" si="1">IF(W10="En cours…","R.A.S", "")</f>
        <v/>
      </c>
      <c r="Y10" s="48"/>
      <c r="Z10" s="6"/>
    </row>
    <row r="11" spans="2:26" x14ac:dyDescent="0.35">
      <c r="B11" s="4"/>
      <c r="C11" s="142"/>
      <c r="D11" s="12"/>
      <c r="E11" s="12"/>
      <c r="F11" s="13"/>
      <c r="G11" s="12"/>
      <c r="H11" s="14"/>
      <c r="I11" s="14"/>
      <c r="J11" s="14"/>
      <c r="K11" s="15"/>
      <c r="L11" s="15"/>
      <c r="M11" s="15"/>
      <c r="N11" s="14"/>
      <c r="O11" s="14"/>
      <c r="P11" s="14"/>
      <c r="Q11" s="15"/>
      <c r="R11" s="15"/>
      <c r="S11" s="15"/>
      <c r="T11" s="18"/>
      <c r="U11" s="16"/>
      <c r="V11" s="17"/>
      <c r="W11" s="18" t="str">
        <f t="shared" si="0"/>
        <v/>
      </c>
      <c r="X11" s="18" t="str">
        <f t="shared" si="1"/>
        <v/>
      </c>
      <c r="Y11" s="48"/>
      <c r="Z11" s="6"/>
    </row>
    <row r="12" spans="2:26" x14ac:dyDescent="0.35">
      <c r="B12" s="4"/>
      <c r="C12" s="142"/>
      <c r="D12" s="12"/>
      <c r="E12" s="12"/>
      <c r="F12" s="13"/>
      <c r="G12" s="12"/>
      <c r="H12" s="14"/>
      <c r="I12" s="14"/>
      <c r="J12" s="14"/>
      <c r="K12" s="15"/>
      <c r="L12" s="15"/>
      <c r="M12" s="15"/>
      <c r="N12" s="14"/>
      <c r="O12" s="14"/>
      <c r="P12" s="14"/>
      <c r="Q12" s="15"/>
      <c r="R12" s="15"/>
      <c r="S12" s="15"/>
      <c r="T12" s="16"/>
      <c r="U12" s="16"/>
      <c r="V12" s="17"/>
      <c r="W12" s="18" t="str">
        <f t="shared" si="0"/>
        <v/>
      </c>
      <c r="X12" s="18" t="str">
        <f t="shared" si="1"/>
        <v/>
      </c>
      <c r="Y12" s="48"/>
      <c r="Z12" s="6"/>
    </row>
    <row r="13" spans="2:26" x14ac:dyDescent="0.35">
      <c r="B13" s="4"/>
      <c r="C13" s="142"/>
      <c r="D13" s="12"/>
      <c r="E13" s="12"/>
      <c r="F13" s="13"/>
      <c r="G13" s="12"/>
      <c r="H13" s="14"/>
      <c r="I13" s="14"/>
      <c r="J13" s="14"/>
      <c r="K13" s="15"/>
      <c r="L13" s="15"/>
      <c r="M13" s="15"/>
      <c r="N13" s="14"/>
      <c r="O13" s="14"/>
      <c r="P13" s="14"/>
      <c r="Q13" s="15"/>
      <c r="R13" s="15"/>
      <c r="S13" s="15"/>
      <c r="T13" s="18"/>
      <c r="U13" s="16"/>
      <c r="V13" s="17"/>
      <c r="W13" s="18"/>
      <c r="X13" s="18" t="str">
        <f t="shared" si="1"/>
        <v/>
      </c>
      <c r="Y13" s="48"/>
      <c r="Z13" s="6"/>
    </row>
    <row r="14" spans="2:26" x14ac:dyDescent="0.35">
      <c r="B14" s="4"/>
      <c r="C14" s="142"/>
      <c r="D14" s="12"/>
      <c r="E14" s="12"/>
      <c r="F14" s="13"/>
      <c r="G14" s="12"/>
      <c r="H14" s="14"/>
      <c r="I14" s="14"/>
      <c r="J14" s="14"/>
      <c r="K14" s="15"/>
      <c r="L14" s="15"/>
      <c r="M14" s="15"/>
      <c r="N14" s="14"/>
      <c r="O14" s="14"/>
      <c r="P14" s="14"/>
      <c r="Q14" s="15"/>
      <c r="R14" s="15"/>
      <c r="S14" s="15"/>
      <c r="T14" s="16"/>
      <c r="U14" s="16"/>
      <c r="V14" s="17"/>
      <c r="W14" s="18" t="str">
        <f t="shared" si="0"/>
        <v/>
      </c>
      <c r="X14" s="18" t="str">
        <f t="shared" si="1"/>
        <v/>
      </c>
      <c r="Y14" s="48"/>
      <c r="Z14" s="6"/>
    </row>
    <row r="15" spans="2:26" x14ac:dyDescent="0.35">
      <c r="B15" s="4"/>
      <c r="C15" s="142"/>
      <c r="D15" s="12"/>
      <c r="E15" s="12"/>
      <c r="F15" s="13"/>
      <c r="G15" s="12"/>
      <c r="H15" s="14"/>
      <c r="I15" s="14"/>
      <c r="J15" s="14"/>
      <c r="K15" s="15"/>
      <c r="L15" s="15"/>
      <c r="M15" s="15"/>
      <c r="N15" s="14"/>
      <c r="O15" s="14"/>
      <c r="P15" s="14"/>
      <c r="Q15" s="15"/>
      <c r="R15" s="15"/>
      <c r="S15" s="15"/>
      <c r="T15" s="16"/>
      <c r="U15" s="16"/>
      <c r="V15" s="26"/>
      <c r="W15" s="18"/>
      <c r="X15" s="18" t="str">
        <f t="shared" si="1"/>
        <v/>
      </c>
      <c r="Y15" s="48"/>
      <c r="Z15" s="6"/>
    </row>
    <row r="16" spans="2:26" x14ac:dyDescent="0.35">
      <c r="B16" s="4"/>
      <c r="C16" s="142"/>
      <c r="D16" s="12"/>
      <c r="E16" s="12"/>
      <c r="F16" s="13"/>
      <c r="G16" s="12"/>
      <c r="H16" s="14"/>
      <c r="I16" s="14"/>
      <c r="J16" s="14"/>
      <c r="K16" s="15"/>
      <c r="L16" s="15"/>
      <c r="M16" s="15"/>
      <c r="N16" s="14"/>
      <c r="O16" s="14"/>
      <c r="P16" s="14"/>
      <c r="Q16" s="15"/>
      <c r="R16" s="15"/>
      <c r="S16" s="15"/>
      <c r="T16" s="16"/>
      <c r="U16" s="16"/>
      <c r="V16" s="26"/>
      <c r="W16" s="18" t="str">
        <f t="shared" si="0"/>
        <v/>
      </c>
      <c r="X16" s="18" t="str">
        <f t="shared" si="1"/>
        <v/>
      </c>
      <c r="Y16" s="48"/>
      <c r="Z16" s="6"/>
    </row>
    <row r="17" spans="2:26" x14ac:dyDescent="0.35">
      <c r="B17" s="4"/>
      <c r="C17" s="142"/>
      <c r="D17" s="12"/>
      <c r="E17" s="12"/>
      <c r="F17" s="13"/>
      <c r="G17" s="12"/>
      <c r="H17" s="14"/>
      <c r="I17" s="14"/>
      <c r="J17" s="14"/>
      <c r="K17" s="15"/>
      <c r="L17" s="15"/>
      <c r="M17" s="15"/>
      <c r="N17" s="14"/>
      <c r="O17" s="14"/>
      <c r="P17" s="14"/>
      <c r="Q17" s="15"/>
      <c r="R17" s="15"/>
      <c r="S17" s="15"/>
      <c r="T17" s="18"/>
      <c r="U17" s="16"/>
      <c r="V17" s="26"/>
      <c r="W17" s="18" t="str">
        <f t="shared" si="0"/>
        <v/>
      </c>
      <c r="X17" s="18"/>
      <c r="Y17" s="48"/>
      <c r="Z17" s="6"/>
    </row>
    <row r="18" spans="2:26" x14ac:dyDescent="0.35">
      <c r="B18" s="4"/>
      <c r="C18" s="142"/>
      <c r="D18" s="12"/>
      <c r="E18" s="12"/>
      <c r="F18" s="13"/>
      <c r="G18" s="12"/>
      <c r="H18" s="14"/>
      <c r="I18" s="14"/>
      <c r="J18" s="14"/>
      <c r="K18" s="15"/>
      <c r="L18" s="15"/>
      <c r="M18" s="15"/>
      <c r="N18" s="14"/>
      <c r="O18" s="14"/>
      <c r="P18" s="14"/>
      <c r="Q18" s="15"/>
      <c r="R18" s="15"/>
      <c r="S18" s="15"/>
      <c r="T18" s="16"/>
      <c r="U18" s="16"/>
      <c r="V18" s="17"/>
      <c r="W18" s="18"/>
      <c r="X18" s="18" t="str">
        <f t="shared" si="1"/>
        <v/>
      </c>
      <c r="Y18" s="48"/>
      <c r="Z18" s="6"/>
    </row>
    <row r="19" spans="2:26" x14ac:dyDescent="0.35">
      <c r="B19" s="4"/>
      <c r="C19" s="142"/>
      <c r="D19" s="12"/>
      <c r="E19" s="12"/>
      <c r="F19" s="13"/>
      <c r="G19" s="12"/>
      <c r="H19" s="14"/>
      <c r="I19" s="14"/>
      <c r="J19" s="14"/>
      <c r="K19" s="15"/>
      <c r="L19" s="15"/>
      <c r="M19" s="15"/>
      <c r="N19" s="14"/>
      <c r="O19" s="14"/>
      <c r="P19" s="14"/>
      <c r="Q19" s="15"/>
      <c r="R19" s="15"/>
      <c r="S19" s="15"/>
      <c r="T19" s="16"/>
      <c r="U19" s="16"/>
      <c r="V19" s="17"/>
      <c r="W19" s="18" t="str">
        <f t="shared" si="0"/>
        <v/>
      </c>
      <c r="X19" s="18" t="str">
        <f t="shared" si="1"/>
        <v/>
      </c>
      <c r="Y19" s="48"/>
      <c r="Z19" s="6"/>
    </row>
    <row r="20" spans="2:26" x14ac:dyDescent="0.35">
      <c r="B20" s="4"/>
      <c r="C20" s="142"/>
      <c r="D20" s="12"/>
      <c r="E20" s="12"/>
      <c r="F20" s="13"/>
      <c r="G20" s="12"/>
      <c r="H20" s="14"/>
      <c r="I20" s="14"/>
      <c r="J20" s="14"/>
      <c r="K20" s="15"/>
      <c r="L20" s="15"/>
      <c r="M20" s="15"/>
      <c r="N20" s="14"/>
      <c r="O20" s="14"/>
      <c r="P20" s="14"/>
      <c r="Q20" s="15"/>
      <c r="R20" s="15"/>
      <c r="S20" s="15"/>
      <c r="T20" s="16"/>
      <c r="U20" s="16"/>
      <c r="V20" s="17"/>
      <c r="W20" s="18" t="str">
        <f t="shared" si="0"/>
        <v/>
      </c>
      <c r="X20" s="18" t="str">
        <f t="shared" si="1"/>
        <v/>
      </c>
      <c r="Y20" s="48"/>
      <c r="Z20" s="6"/>
    </row>
    <row r="21" spans="2:26" x14ac:dyDescent="0.35">
      <c r="B21" s="4"/>
      <c r="C21" s="142"/>
      <c r="D21" s="12"/>
      <c r="E21" s="12"/>
      <c r="F21" s="13"/>
      <c r="G21" s="12"/>
      <c r="H21" s="14"/>
      <c r="I21" s="14"/>
      <c r="J21" s="14"/>
      <c r="K21" s="15"/>
      <c r="L21" s="15"/>
      <c r="M21" s="15"/>
      <c r="N21" s="14"/>
      <c r="O21" s="14"/>
      <c r="P21" s="14"/>
      <c r="Q21" s="15"/>
      <c r="R21" s="15"/>
      <c r="S21" s="15"/>
      <c r="T21" s="16"/>
      <c r="U21" s="16"/>
      <c r="V21" s="17"/>
      <c r="W21" s="18" t="str">
        <f t="shared" si="0"/>
        <v/>
      </c>
      <c r="X21" s="18" t="str">
        <f t="shared" si="1"/>
        <v/>
      </c>
      <c r="Y21" s="48"/>
      <c r="Z21" s="6"/>
    </row>
    <row r="22" spans="2:26" x14ac:dyDescent="0.35">
      <c r="B22" s="4"/>
      <c r="C22" s="142"/>
      <c r="D22" s="12"/>
      <c r="E22" s="12"/>
      <c r="F22" s="13"/>
      <c r="G22" s="12"/>
      <c r="H22" s="14"/>
      <c r="I22" s="14"/>
      <c r="J22" s="14"/>
      <c r="K22" s="15"/>
      <c r="L22" s="15"/>
      <c r="M22" s="15"/>
      <c r="N22" s="14"/>
      <c r="O22" s="14"/>
      <c r="P22" s="14"/>
      <c r="Q22" s="15"/>
      <c r="R22" s="15"/>
      <c r="S22" s="15"/>
      <c r="T22" s="16"/>
      <c r="U22" s="16"/>
      <c r="V22" s="17"/>
      <c r="W22" s="18" t="str">
        <f t="shared" si="0"/>
        <v/>
      </c>
      <c r="X22" s="18" t="str">
        <f t="shared" si="1"/>
        <v/>
      </c>
      <c r="Y22" s="48"/>
      <c r="Z22" s="6"/>
    </row>
    <row r="23" spans="2:26" x14ac:dyDescent="0.35">
      <c r="B23" s="4"/>
      <c r="C23" s="142"/>
      <c r="D23" s="12"/>
      <c r="E23" s="12"/>
      <c r="F23" s="13"/>
      <c r="G23" s="12"/>
      <c r="H23" s="14"/>
      <c r="I23" s="14"/>
      <c r="J23" s="14"/>
      <c r="K23" s="15"/>
      <c r="L23" s="15"/>
      <c r="M23" s="15"/>
      <c r="N23" s="14"/>
      <c r="O23" s="14"/>
      <c r="P23" s="14"/>
      <c r="Q23" s="15"/>
      <c r="R23" s="15"/>
      <c r="S23" s="15"/>
      <c r="T23" s="16"/>
      <c r="U23" s="16"/>
      <c r="V23" s="17"/>
      <c r="W23" s="18" t="str">
        <f t="shared" si="0"/>
        <v/>
      </c>
      <c r="X23" s="18" t="str">
        <f t="shared" si="1"/>
        <v/>
      </c>
      <c r="Y23" s="48"/>
      <c r="Z23" s="6"/>
    </row>
    <row r="24" spans="2:26" x14ac:dyDescent="0.35">
      <c r="B24" s="4"/>
      <c r="C24" s="142"/>
      <c r="D24" s="12"/>
      <c r="E24" s="12"/>
      <c r="F24" s="13"/>
      <c r="G24" s="12"/>
      <c r="H24" s="14"/>
      <c r="I24" s="14"/>
      <c r="J24" s="14"/>
      <c r="K24" s="15"/>
      <c r="L24" s="15"/>
      <c r="M24" s="15"/>
      <c r="N24" s="14"/>
      <c r="O24" s="14"/>
      <c r="P24" s="14"/>
      <c r="Q24" s="15"/>
      <c r="R24" s="15"/>
      <c r="S24" s="15"/>
      <c r="T24" s="16"/>
      <c r="U24" s="16"/>
      <c r="V24" s="17"/>
      <c r="W24" s="18" t="str">
        <f t="shared" si="0"/>
        <v/>
      </c>
      <c r="X24" s="18" t="str">
        <f t="shared" si="1"/>
        <v/>
      </c>
      <c r="Y24" s="48"/>
      <c r="Z24" s="6"/>
    </row>
    <row r="25" spans="2:26" x14ac:dyDescent="0.35">
      <c r="B25" s="4"/>
      <c r="C25" s="142"/>
      <c r="D25" s="12"/>
      <c r="E25" s="12"/>
      <c r="F25" s="13"/>
      <c r="G25" s="12"/>
      <c r="H25" s="14"/>
      <c r="I25" s="14"/>
      <c r="J25" s="14"/>
      <c r="K25" s="15"/>
      <c r="L25" s="15"/>
      <c r="M25" s="15"/>
      <c r="N25" s="14"/>
      <c r="O25" s="14"/>
      <c r="P25" s="14"/>
      <c r="Q25" s="15"/>
      <c r="R25" s="15"/>
      <c r="S25" s="15"/>
      <c r="T25" s="16"/>
      <c r="U25" s="16"/>
      <c r="V25" s="17"/>
      <c r="W25" s="18" t="str">
        <f t="shared" si="0"/>
        <v/>
      </c>
      <c r="X25" s="18" t="str">
        <f t="shared" si="1"/>
        <v/>
      </c>
      <c r="Y25" s="48"/>
      <c r="Z25" s="6"/>
    </row>
    <row r="26" spans="2:26" x14ac:dyDescent="0.35">
      <c r="B26" s="4"/>
      <c r="C26" s="142"/>
      <c r="D26" s="12"/>
      <c r="E26" s="12"/>
      <c r="F26" s="13"/>
      <c r="G26" s="12"/>
      <c r="H26" s="14"/>
      <c r="I26" s="14"/>
      <c r="J26" s="14"/>
      <c r="K26" s="15"/>
      <c r="L26" s="15"/>
      <c r="M26" s="15"/>
      <c r="N26" s="14"/>
      <c r="O26" s="14"/>
      <c r="P26" s="14"/>
      <c r="Q26" s="15"/>
      <c r="R26" s="15"/>
      <c r="S26" s="15"/>
      <c r="T26" s="16"/>
      <c r="U26" s="16"/>
      <c r="V26" s="17"/>
      <c r="W26" s="18" t="str">
        <f t="shared" si="0"/>
        <v/>
      </c>
      <c r="X26" s="18" t="str">
        <f t="shared" si="1"/>
        <v/>
      </c>
      <c r="Y26" s="48"/>
      <c r="Z26" s="6"/>
    </row>
    <row r="27" spans="2:26" x14ac:dyDescent="0.35">
      <c r="B27" s="4"/>
      <c r="C27" s="7"/>
      <c r="D27" s="19"/>
      <c r="E27" s="19"/>
      <c r="F27" s="19"/>
      <c r="G27" s="41">
        <f>COUNTA(G9:G26)</f>
        <v>0</v>
      </c>
      <c r="H27" s="41">
        <f t="shared" ref="H27:U27" si="2">SUM(H9:H26)</f>
        <v>0</v>
      </c>
      <c r="I27" s="41">
        <f t="shared" si="2"/>
        <v>0</v>
      </c>
      <c r="J27" s="41">
        <f t="shared" si="2"/>
        <v>0</v>
      </c>
      <c r="K27" s="41">
        <f t="shared" si="2"/>
        <v>0</v>
      </c>
      <c r="L27" s="41">
        <f t="shared" si="2"/>
        <v>0</v>
      </c>
      <c r="M27" s="41">
        <f t="shared" si="2"/>
        <v>0</v>
      </c>
      <c r="N27" s="41">
        <f t="shared" si="2"/>
        <v>0</v>
      </c>
      <c r="O27" s="41">
        <f t="shared" si="2"/>
        <v>0</v>
      </c>
      <c r="P27" s="41">
        <f t="shared" si="2"/>
        <v>0</v>
      </c>
      <c r="Q27" s="41">
        <f t="shared" si="2"/>
        <v>0</v>
      </c>
      <c r="R27" s="41">
        <f t="shared" si="2"/>
        <v>0</v>
      </c>
      <c r="S27" s="41">
        <f t="shared" si="2"/>
        <v>0</v>
      </c>
      <c r="T27" s="45">
        <f t="shared" si="2"/>
        <v>0</v>
      </c>
      <c r="U27" s="45">
        <f t="shared" si="2"/>
        <v>0</v>
      </c>
      <c r="V27" s="22"/>
      <c r="W27" s="22"/>
      <c r="X27" s="22"/>
      <c r="Y27" s="4"/>
      <c r="Z27" s="6"/>
    </row>
    <row r="28" spans="2:26" x14ac:dyDescent="0.35">
      <c r="B28" s="4"/>
      <c r="C28" s="7"/>
      <c r="D28" s="12"/>
      <c r="E28" s="12"/>
      <c r="F28" s="13"/>
      <c r="G28" s="12"/>
      <c r="H28" s="14"/>
      <c r="I28" s="14"/>
      <c r="J28" s="14"/>
      <c r="K28" s="15"/>
      <c r="L28" s="15"/>
      <c r="M28" s="15"/>
      <c r="N28" s="14"/>
      <c r="O28" s="14"/>
      <c r="P28" s="14"/>
      <c r="Q28" s="15"/>
      <c r="R28" s="15"/>
      <c r="S28" s="15"/>
      <c r="T28" s="16"/>
      <c r="U28" s="16"/>
      <c r="V28" s="17"/>
      <c r="W28" s="52"/>
      <c r="X28" s="18"/>
      <c r="Y28" s="4"/>
      <c r="Z28" s="6"/>
    </row>
    <row r="29" spans="2:26" x14ac:dyDescent="0.35">
      <c r="B29" s="4"/>
      <c r="C29" s="7"/>
      <c r="D29" s="12"/>
      <c r="E29" s="12"/>
      <c r="F29" s="13"/>
      <c r="G29" s="12"/>
      <c r="H29" s="14"/>
      <c r="I29" s="14"/>
      <c r="J29" s="14"/>
      <c r="K29" s="15"/>
      <c r="L29" s="15"/>
      <c r="M29" s="15"/>
      <c r="N29" s="14"/>
      <c r="O29" s="14"/>
      <c r="P29" s="14"/>
      <c r="Q29" s="15"/>
      <c r="R29" s="15"/>
      <c r="S29" s="15"/>
      <c r="T29" s="18"/>
      <c r="U29" s="16"/>
      <c r="V29" s="17"/>
      <c r="W29" s="52"/>
      <c r="X29" s="18"/>
      <c r="Y29" s="4"/>
      <c r="Z29" s="6"/>
    </row>
    <row r="30" spans="2:26" x14ac:dyDescent="0.35">
      <c r="B30" s="4"/>
      <c r="C30" s="7"/>
      <c r="D30" s="12"/>
      <c r="E30" s="12"/>
      <c r="F30" s="13"/>
      <c r="G30" s="12"/>
      <c r="H30" s="14"/>
      <c r="I30" s="14"/>
      <c r="J30" s="14"/>
      <c r="K30" s="15"/>
      <c r="L30" s="15"/>
      <c r="M30" s="15"/>
      <c r="N30" s="14"/>
      <c r="O30" s="14"/>
      <c r="P30" s="14"/>
      <c r="Q30" s="15"/>
      <c r="R30" s="15"/>
      <c r="S30" s="15"/>
      <c r="T30" s="16"/>
      <c r="U30" s="16"/>
      <c r="V30" s="26"/>
      <c r="W30" s="53"/>
      <c r="X30" s="18"/>
      <c r="Y30" s="4"/>
      <c r="Z30" s="6"/>
    </row>
    <row r="31" spans="2:26" x14ac:dyDescent="0.35">
      <c r="B31" s="4"/>
      <c r="C31" s="7"/>
      <c r="D31" s="12"/>
      <c r="E31" s="12"/>
      <c r="F31" s="13"/>
      <c r="G31" s="12"/>
      <c r="H31" s="14"/>
      <c r="I31" s="14"/>
      <c r="J31" s="14"/>
      <c r="K31" s="15"/>
      <c r="L31" s="15"/>
      <c r="M31" s="15"/>
      <c r="N31" s="14"/>
      <c r="O31" s="14"/>
      <c r="P31" s="14"/>
      <c r="Q31" s="15"/>
      <c r="R31" s="15"/>
      <c r="S31" s="15"/>
      <c r="T31" s="18"/>
      <c r="U31" s="16"/>
      <c r="V31" s="26"/>
      <c r="W31" s="23"/>
      <c r="X31" s="49"/>
      <c r="Y31" s="4"/>
      <c r="Z31" s="6"/>
    </row>
    <row r="32" spans="2:26" x14ac:dyDescent="0.35">
      <c r="B32" s="4"/>
      <c r="C32" s="7"/>
      <c r="D32" s="12"/>
      <c r="E32" s="12"/>
      <c r="F32" s="13"/>
      <c r="G32" s="12"/>
      <c r="H32" s="14"/>
      <c r="I32" s="14"/>
      <c r="J32" s="14"/>
      <c r="K32" s="15"/>
      <c r="L32" s="15"/>
      <c r="M32" s="15"/>
      <c r="N32" s="14"/>
      <c r="O32" s="14"/>
      <c r="P32" s="14"/>
      <c r="Q32" s="15"/>
      <c r="R32" s="15"/>
      <c r="S32" s="15"/>
      <c r="T32" s="16"/>
      <c r="U32" s="16"/>
      <c r="V32" s="26"/>
      <c r="W32" s="23"/>
      <c r="X32" s="49"/>
      <c r="Y32" s="4"/>
      <c r="Z32" s="6"/>
    </row>
    <row r="33" spans="2:26" x14ac:dyDescent="0.35">
      <c r="B33" s="4"/>
      <c r="C33" s="7"/>
      <c r="D33" s="12"/>
      <c r="E33" s="12"/>
      <c r="F33" s="13"/>
      <c r="G33" s="12"/>
      <c r="H33" s="14"/>
      <c r="I33" s="14"/>
      <c r="J33" s="14"/>
      <c r="K33" s="15"/>
      <c r="L33" s="15"/>
      <c r="M33" s="15"/>
      <c r="N33" s="14"/>
      <c r="O33" s="14"/>
      <c r="P33" s="14"/>
      <c r="Q33" s="15"/>
      <c r="R33" s="15"/>
      <c r="S33" s="15"/>
      <c r="T33" s="16"/>
      <c r="U33" s="16"/>
      <c r="V33" s="26"/>
      <c r="W33" s="23"/>
      <c r="X33" s="49"/>
      <c r="Y33" s="4"/>
      <c r="Z33" s="6"/>
    </row>
    <row r="34" spans="2:26" x14ac:dyDescent="0.35">
      <c r="B34" s="4"/>
      <c r="C34" s="7"/>
      <c r="D34" s="12"/>
      <c r="E34" s="12"/>
      <c r="F34" s="13"/>
      <c r="G34" s="12"/>
      <c r="H34" s="14"/>
      <c r="I34" s="14"/>
      <c r="J34" s="14"/>
      <c r="K34" s="15"/>
      <c r="L34" s="15"/>
      <c r="M34" s="15"/>
      <c r="N34" s="14"/>
      <c r="O34" s="14"/>
      <c r="P34" s="14"/>
      <c r="Q34" s="15"/>
      <c r="R34" s="15"/>
      <c r="S34" s="15"/>
      <c r="T34" s="16"/>
      <c r="U34" s="16"/>
      <c r="V34" s="17"/>
      <c r="W34" s="23"/>
      <c r="X34" s="60"/>
      <c r="Y34" s="4"/>
      <c r="Z34" s="6"/>
    </row>
    <row r="35" spans="2:26" x14ac:dyDescent="0.35">
      <c r="B35" s="4"/>
      <c r="C35" s="7"/>
      <c r="D35" s="19"/>
      <c r="E35" s="19"/>
      <c r="F35" s="19"/>
      <c r="G35" s="41">
        <f>COUNTA(G28:G34)</f>
        <v>0</v>
      </c>
      <c r="H35" s="41">
        <f t="shared" ref="H35:T35" si="3">SUM(H28:H34)</f>
        <v>0</v>
      </c>
      <c r="I35" s="41">
        <f t="shared" si="3"/>
        <v>0</v>
      </c>
      <c r="J35" s="41">
        <f t="shared" si="3"/>
        <v>0</v>
      </c>
      <c r="K35" s="41">
        <f t="shared" si="3"/>
        <v>0</v>
      </c>
      <c r="L35" s="41">
        <f t="shared" si="3"/>
        <v>0</v>
      </c>
      <c r="M35" s="41">
        <f t="shared" si="3"/>
        <v>0</v>
      </c>
      <c r="N35" s="41">
        <f t="shared" si="3"/>
        <v>0</v>
      </c>
      <c r="O35" s="41">
        <f t="shared" si="3"/>
        <v>0</v>
      </c>
      <c r="P35" s="41">
        <f t="shared" si="3"/>
        <v>0</v>
      </c>
      <c r="Q35" s="41">
        <f t="shared" si="3"/>
        <v>0</v>
      </c>
      <c r="R35" s="41">
        <f t="shared" si="3"/>
        <v>0</v>
      </c>
      <c r="S35" s="41">
        <f t="shared" si="3"/>
        <v>0</v>
      </c>
      <c r="T35" s="45">
        <f t="shared" si="3"/>
        <v>0</v>
      </c>
      <c r="U35" s="45">
        <f>SUM(U28:U34)</f>
        <v>0</v>
      </c>
      <c r="V35" s="22"/>
      <c r="W35" s="59"/>
      <c r="X35" s="24">
        <f>SUM(X28:X34)</f>
        <v>0</v>
      </c>
      <c r="Y35" s="5"/>
      <c r="Z35" s="6"/>
    </row>
    <row r="36" spans="2:26" x14ac:dyDescent="0.35">
      <c r="B36" s="4"/>
      <c r="C36" s="7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61" t="e">
        <f>(X35/U35)</f>
        <v>#DIV/0!</v>
      </c>
      <c r="Y36" s="5"/>
      <c r="Z36" s="6"/>
    </row>
    <row r="37" spans="2:26" ht="30" customHeight="1" x14ac:dyDescent="0.35">
      <c r="B37" s="4"/>
      <c r="C37" s="7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6"/>
    </row>
    <row r="38" spans="2:26" x14ac:dyDescent="0.35">
      <c r="B38" s="4"/>
      <c r="C38" s="5"/>
      <c r="D38" s="112" t="s">
        <v>0</v>
      </c>
      <c r="E38" s="113"/>
      <c r="F38" s="113"/>
      <c r="G38" s="113"/>
      <c r="H38" s="118" t="s">
        <v>31</v>
      </c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9" t="s">
        <v>32</v>
      </c>
      <c r="U38" s="122" t="s">
        <v>3</v>
      </c>
      <c r="V38" s="125" t="s">
        <v>4</v>
      </c>
      <c r="W38" s="128" t="s">
        <v>5</v>
      </c>
      <c r="X38" s="131" t="s">
        <v>6</v>
      </c>
      <c r="Y38" s="134" t="s">
        <v>33</v>
      </c>
      <c r="Z38" s="6"/>
    </row>
    <row r="39" spans="2:26" x14ac:dyDescent="0.35">
      <c r="B39" s="4"/>
      <c r="C39" s="5"/>
      <c r="D39" s="114"/>
      <c r="E39" s="115"/>
      <c r="F39" s="115"/>
      <c r="G39" s="115"/>
      <c r="H39" s="137" t="s">
        <v>7</v>
      </c>
      <c r="I39" s="138"/>
      <c r="J39" s="139"/>
      <c r="K39" s="137" t="s">
        <v>8</v>
      </c>
      <c r="L39" s="138"/>
      <c r="M39" s="139"/>
      <c r="N39" s="137" t="s">
        <v>9</v>
      </c>
      <c r="O39" s="138"/>
      <c r="P39" s="139"/>
      <c r="Q39" s="43"/>
      <c r="R39" s="43"/>
      <c r="S39" s="44"/>
      <c r="T39" s="120"/>
      <c r="U39" s="123"/>
      <c r="V39" s="126"/>
      <c r="W39" s="129"/>
      <c r="X39" s="132"/>
      <c r="Y39" s="135"/>
      <c r="Z39" s="6"/>
    </row>
    <row r="40" spans="2:26" x14ac:dyDescent="0.35">
      <c r="B40" s="4"/>
      <c r="C40" s="5"/>
      <c r="D40" s="116"/>
      <c r="E40" s="117"/>
      <c r="F40" s="117"/>
      <c r="G40" s="117"/>
      <c r="H40" s="103" t="s">
        <v>11</v>
      </c>
      <c r="I40" s="105" t="s">
        <v>12</v>
      </c>
      <c r="J40" s="106"/>
      <c r="K40" s="103" t="s">
        <v>11</v>
      </c>
      <c r="L40" s="140" t="s">
        <v>12</v>
      </c>
      <c r="M40" s="141"/>
      <c r="N40" s="103" t="s">
        <v>11</v>
      </c>
      <c r="O40" s="105" t="s">
        <v>12</v>
      </c>
      <c r="P40" s="106"/>
      <c r="Q40" s="103" t="s">
        <v>11</v>
      </c>
      <c r="R40" s="105" t="s">
        <v>12</v>
      </c>
      <c r="S40" s="106"/>
      <c r="T40" s="120"/>
      <c r="U40" s="123"/>
      <c r="V40" s="126"/>
      <c r="W40" s="129"/>
      <c r="X40" s="132"/>
      <c r="Y40" s="135"/>
      <c r="Z40" s="6"/>
    </row>
    <row r="41" spans="2:26" x14ac:dyDescent="0.35">
      <c r="B41" s="4"/>
      <c r="C41" s="5"/>
      <c r="D41" s="8" t="s">
        <v>13</v>
      </c>
      <c r="E41" s="8" t="s">
        <v>14</v>
      </c>
      <c r="F41" s="8" t="s">
        <v>15</v>
      </c>
      <c r="G41" s="9" t="s">
        <v>34</v>
      </c>
      <c r="H41" s="104"/>
      <c r="I41" s="10" t="s">
        <v>16</v>
      </c>
      <c r="J41" s="10" t="s">
        <v>17</v>
      </c>
      <c r="K41" s="104"/>
      <c r="L41" s="10" t="s">
        <v>16</v>
      </c>
      <c r="M41" s="11" t="s">
        <v>17</v>
      </c>
      <c r="N41" s="104"/>
      <c r="O41" s="11" t="s">
        <v>16</v>
      </c>
      <c r="P41" s="11" t="s">
        <v>17</v>
      </c>
      <c r="Q41" s="104"/>
      <c r="R41" s="10" t="s">
        <v>16</v>
      </c>
      <c r="S41" s="11" t="s">
        <v>17</v>
      </c>
      <c r="T41" s="121"/>
      <c r="U41" s="124"/>
      <c r="V41" s="127"/>
      <c r="W41" s="130"/>
      <c r="X41" s="133"/>
      <c r="Y41" s="136"/>
      <c r="Z41" s="6"/>
    </row>
    <row r="42" spans="2:26" x14ac:dyDescent="0.35">
      <c r="B42" s="4"/>
      <c r="C42" s="5"/>
      <c r="D42" s="12"/>
      <c r="E42" s="12"/>
      <c r="F42" s="13"/>
      <c r="G42" s="12"/>
      <c r="H42" s="14"/>
      <c r="I42" s="14"/>
      <c r="J42" s="14"/>
      <c r="K42" s="15"/>
      <c r="L42" s="15"/>
      <c r="M42" s="15"/>
      <c r="N42" s="14"/>
      <c r="O42" s="14"/>
      <c r="P42" s="14"/>
      <c r="Q42" s="15"/>
      <c r="R42" s="15"/>
      <c r="S42" s="15"/>
      <c r="T42" s="16"/>
      <c r="U42" s="16"/>
      <c r="V42" s="26"/>
      <c r="W42" s="16"/>
      <c r="X42" s="16" t="str">
        <f>IF(U42&gt;1,"R.A.S","")</f>
        <v/>
      </c>
      <c r="Y42" s="27"/>
      <c r="Z42" s="6"/>
    </row>
    <row r="43" spans="2:26" x14ac:dyDescent="0.35">
      <c r="B43" s="4"/>
      <c r="C43" s="5"/>
      <c r="D43" s="12"/>
      <c r="E43" s="12"/>
      <c r="F43" s="13"/>
      <c r="G43" s="12"/>
      <c r="H43" s="14"/>
      <c r="I43" s="14"/>
      <c r="J43" s="14"/>
      <c r="K43" s="15"/>
      <c r="L43" s="15"/>
      <c r="M43" s="15"/>
      <c r="N43" s="14"/>
      <c r="O43" s="14"/>
      <c r="P43" s="14"/>
      <c r="Q43" s="15"/>
      <c r="R43" s="15"/>
      <c r="S43" s="15"/>
      <c r="T43" s="16"/>
      <c r="U43" s="16"/>
      <c r="V43" s="26"/>
      <c r="W43" s="16"/>
      <c r="X43" s="16" t="str">
        <f t="shared" ref="X43:X47" si="4">IF(U43&gt;1,"R.A.S","")</f>
        <v/>
      </c>
      <c r="Y43" s="27"/>
      <c r="Z43" s="6"/>
    </row>
    <row r="44" spans="2:26" x14ac:dyDescent="0.35">
      <c r="B44" s="4"/>
      <c r="C44" s="5"/>
      <c r="D44" s="12"/>
      <c r="E44" s="12"/>
      <c r="F44" s="13"/>
      <c r="G44" s="12"/>
      <c r="H44" s="14"/>
      <c r="I44" s="14"/>
      <c r="J44" s="14"/>
      <c r="K44" s="15"/>
      <c r="L44" s="15"/>
      <c r="M44" s="15"/>
      <c r="N44" s="14"/>
      <c r="O44" s="14"/>
      <c r="P44" s="14"/>
      <c r="Q44" s="15"/>
      <c r="R44" s="15"/>
      <c r="S44" s="15"/>
      <c r="T44" s="16"/>
      <c r="U44" s="16"/>
      <c r="V44" s="26"/>
      <c r="W44" s="16"/>
      <c r="X44" s="16" t="str">
        <f t="shared" si="4"/>
        <v/>
      </c>
      <c r="Y44" s="27"/>
      <c r="Z44" s="6"/>
    </row>
    <row r="45" spans="2:26" x14ac:dyDescent="0.35">
      <c r="B45" s="4"/>
      <c r="C45" s="5"/>
      <c r="D45" s="12"/>
      <c r="E45" s="12"/>
      <c r="F45" s="13"/>
      <c r="G45" s="12"/>
      <c r="H45" s="14"/>
      <c r="I45" s="14"/>
      <c r="J45" s="14"/>
      <c r="K45" s="15"/>
      <c r="L45" s="15"/>
      <c r="M45" s="15"/>
      <c r="N45" s="14"/>
      <c r="O45" s="14"/>
      <c r="P45" s="14"/>
      <c r="Q45" s="15"/>
      <c r="R45" s="15"/>
      <c r="S45" s="15"/>
      <c r="T45" s="18"/>
      <c r="U45" s="16"/>
      <c r="V45" s="26"/>
      <c r="W45" s="16"/>
      <c r="X45" s="16" t="str">
        <f t="shared" si="4"/>
        <v/>
      </c>
      <c r="Y45" s="27"/>
      <c r="Z45" s="6"/>
    </row>
    <row r="46" spans="2:26" x14ac:dyDescent="0.35">
      <c r="B46" s="4"/>
      <c r="C46" s="5"/>
      <c r="D46" s="12"/>
      <c r="E46" s="12"/>
      <c r="F46" s="13"/>
      <c r="G46" s="12"/>
      <c r="H46" s="14"/>
      <c r="I46" s="14"/>
      <c r="J46" s="14"/>
      <c r="K46" s="15"/>
      <c r="L46" s="15"/>
      <c r="M46" s="15"/>
      <c r="N46" s="14"/>
      <c r="O46" s="14"/>
      <c r="P46" s="14"/>
      <c r="Q46" s="15"/>
      <c r="R46" s="15"/>
      <c r="S46" s="15"/>
      <c r="T46" s="16"/>
      <c r="U46" s="16"/>
      <c r="V46" s="26"/>
      <c r="W46" s="16"/>
      <c r="X46" s="16" t="str">
        <f t="shared" si="4"/>
        <v/>
      </c>
      <c r="Y46" s="27"/>
      <c r="Z46" s="6"/>
    </row>
    <row r="47" spans="2:26" x14ac:dyDescent="0.35">
      <c r="B47" s="4"/>
      <c r="C47" s="5"/>
      <c r="D47" s="12"/>
      <c r="E47" s="12"/>
      <c r="F47" s="13"/>
      <c r="G47" s="12"/>
      <c r="H47" s="14"/>
      <c r="I47" s="14"/>
      <c r="J47" s="14"/>
      <c r="K47" s="15"/>
      <c r="L47" s="15"/>
      <c r="M47" s="15"/>
      <c r="N47" s="14"/>
      <c r="O47" s="14"/>
      <c r="P47" s="14"/>
      <c r="Q47" s="15"/>
      <c r="R47" s="15"/>
      <c r="S47" s="15"/>
      <c r="T47" s="16"/>
      <c r="U47" s="16"/>
      <c r="V47" s="26"/>
      <c r="W47" s="16"/>
      <c r="X47" s="16" t="str">
        <f t="shared" si="4"/>
        <v/>
      </c>
      <c r="Y47" s="27"/>
      <c r="Z47" s="6"/>
    </row>
    <row r="48" spans="2:26" x14ac:dyDescent="0.35">
      <c r="B48" s="4"/>
      <c r="C48" s="5"/>
      <c r="D48" s="28"/>
      <c r="E48" s="28"/>
      <c r="F48" s="29"/>
      <c r="G48" s="41">
        <f>COUNTA(G42:G47)</f>
        <v>0</v>
      </c>
      <c r="H48" s="41">
        <f t="shared" ref="H48:U48" si="5">SUM(H42:H47)</f>
        <v>0</v>
      </c>
      <c r="I48" s="41">
        <f t="shared" si="5"/>
        <v>0</v>
      </c>
      <c r="J48" s="41">
        <f t="shared" si="5"/>
        <v>0</v>
      </c>
      <c r="K48" s="41">
        <f t="shared" si="5"/>
        <v>0</v>
      </c>
      <c r="L48" s="41">
        <f t="shared" si="5"/>
        <v>0</v>
      </c>
      <c r="M48" s="41">
        <f t="shared" si="5"/>
        <v>0</v>
      </c>
      <c r="N48" s="41">
        <f t="shared" si="5"/>
        <v>0</v>
      </c>
      <c r="O48" s="41">
        <f t="shared" si="5"/>
        <v>0</v>
      </c>
      <c r="P48" s="41">
        <f t="shared" si="5"/>
        <v>0</v>
      </c>
      <c r="Q48" s="51">
        <f t="shared" si="5"/>
        <v>0</v>
      </c>
      <c r="R48" s="41">
        <f t="shared" si="5"/>
        <v>0</v>
      </c>
      <c r="S48" s="41">
        <f t="shared" si="5"/>
        <v>0</v>
      </c>
      <c r="T48" s="45">
        <f t="shared" si="5"/>
        <v>0</v>
      </c>
      <c r="U48" s="45">
        <f t="shared" si="5"/>
        <v>0</v>
      </c>
      <c r="V48" s="28"/>
      <c r="W48" s="28"/>
      <c r="X48" s="21">
        <f>SUM(X42:X47)</f>
        <v>0</v>
      </c>
      <c r="Y48" s="30">
        <f>SUM(Y42:Y47)</f>
        <v>0</v>
      </c>
      <c r="Z48" s="6"/>
    </row>
    <row r="49" spans="2:26" x14ac:dyDescent="0.35">
      <c r="B49" s="4"/>
      <c r="C49" s="5"/>
      <c r="D49" s="12"/>
      <c r="E49" s="12"/>
      <c r="F49" s="13"/>
      <c r="G49" s="12"/>
      <c r="H49" s="14"/>
      <c r="I49" s="14"/>
      <c r="J49" s="14"/>
      <c r="K49" s="15"/>
      <c r="L49" s="15"/>
      <c r="M49" s="15"/>
      <c r="N49" s="14"/>
      <c r="O49" s="14"/>
      <c r="P49" s="14"/>
      <c r="Q49" s="15"/>
      <c r="R49" s="15"/>
      <c r="S49" s="15"/>
      <c r="T49" s="16"/>
      <c r="U49" s="16"/>
      <c r="V49" s="26"/>
      <c r="W49" s="23"/>
      <c r="X49" s="16"/>
      <c r="Y49" s="27"/>
      <c r="Z49" s="6"/>
    </row>
    <row r="50" spans="2:26" x14ac:dyDescent="0.35">
      <c r="B50" s="4"/>
      <c r="C50" s="5"/>
      <c r="D50" s="12"/>
      <c r="E50" s="12"/>
      <c r="F50" s="13"/>
      <c r="G50" s="12" t="str">
        <f>NatureRV2</f>
        <v>Signature</v>
      </c>
      <c r="H50" s="14"/>
      <c r="I50" s="14"/>
      <c r="J50" s="14"/>
      <c r="K50" s="15"/>
      <c r="L50" s="15"/>
      <c r="M50" s="15"/>
      <c r="N50" s="14"/>
      <c r="O50" s="14"/>
      <c r="P50" s="14"/>
      <c r="Q50" s="15"/>
      <c r="R50" s="15"/>
      <c r="S50" s="15"/>
      <c r="T50" s="16"/>
      <c r="U50" s="16"/>
      <c r="V50" s="26"/>
      <c r="W50" s="23"/>
      <c r="X50" s="16"/>
      <c r="Y50" s="27"/>
      <c r="Z50" s="6"/>
    </row>
    <row r="51" spans="2:26" x14ac:dyDescent="0.35">
      <c r="B51" s="4"/>
      <c r="C51" s="5"/>
      <c r="D51" s="12"/>
      <c r="E51" s="12"/>
      <c r="F51" s="13"/>
      <c r="G51" s="12"/>
      <c r="H51" s="14"/>
      <c r="I51" s="14"/>
      <c r="J51" s="14"/>
      <c r="K51" s="15"/>
      <c r="L51" s="15"/>
      <c r="M51" s="15"/>
      <c r="N51" s="14"/>
      <c r="O51" s="14"/>
      <c r="P51" s="14"/>
      <c r="Q51" s="15"/>
      <c r="R51" s="15"/>
      <c r="S51" s="15"/>
      <c r="T51" s="16"/>
      <c r="U51" s="16"/>
      <c r="V51" s="26"/>
      <c r="W51" s="23"/>
      <c r="X51" s="16"/>
      <c r="Y51" s="27"/>
      <c r="Z51" s="6"/>
    </row>
    <row r="52" spans="2:26" x14ac:dyDescent="0.35">
      <c r="B52" s="4"/>
      <c r="C52" s="5"/>
      <c r="D52" s="12"/>
      <c r="E52" s="12"/>
      <c r="F52" s="13"/>
      <c r="G52" s="12"/>
      <c r="H52" s="14"/>
      <c r="I52" s="14"/>
      <c r="J52" s="14"/>
      <c r="K52" s="15"/>
      <c r="L52" s="15"/>
      <c r="M52" s="15"/>
      <c r="N52" s="14"/>
      <c r="O52" s="14"/>
      <c r="P52" s="14"/>
      <c r="Q52" s="15"/>
      <c r="R52" s="15"/>
      <c r="S52" s="15"/>
      <c r="T52" s="16"/>
      <c r="U52" s="16"/>
      <c r="V52" s="26"/>
      <c r="W52" s="23"/>
      <c r="X52" s="16"/>
      <c r="Y52" s="27"/>
      <c r="Z52" s="6"/>
    </row>
    <row r="53" spans="2:26" x14ac:dyDescent="0.35">
      <c r="B53" s="4"/>
      <c r="C53" s="5"/>
      <c r="D53" s="12"/>
      <c r="E53" s="12"/>
      <c r="F53" s="13"/>
      <c r="G53" s="12"/>
      <c r="H53" s="14"/>
      <c r="I53" s="14"/>
      <c r="J53" s="14"/>
      <c r="K53" s="15"/>
      <c r="L53" s="15"/>
      <c r="M53" s="15"/>
      <c r="N53" s="14"/>
      <c r="O53" s="14"/>
      <c r="P53" s="14"/>
      <c r="Q53" s="15"/>
      <c r="R53" s="15"/>
      <c r="S53" s="15"/>
      <c r="T53" s="16"/>
      <c r="U53" s="16"/>
      <c r="V53" s="26"/>
      <c r="W53" s="23"/>
      <c r="X53" s="16"/>
      <c r="Y53" s="27"/>
      <c r="Z53" s="6"/>
    </row>
    <row r="54" spans="2:26" x14ac:dyDescent="0.35">
      <c r="B54" s="4"/>
      <c r="C54" s="5"/>
      <c r="D54" s="28"/>
      <c r="E54" s="28"/>
      <c r="F54" s="29"/>
      <c r="G54" s="20">
        <f>COUNTA(G49:G53)</f>
        <v>1</v>
      </c>
      <c r="H54" s="14"/>
      <c r="I54" s="14"/>
      <c r="J54" s="14"/>
      <c r="K54" s="20">
        <f>SUM(K49:K53)</f>
        <v>0</v>
      </c>
      <c r="L54" s="41">
        <f>SUM(L49:M53)</f>
        <v>0</v>
      </c>
      <c r="M54" s="41">
        <f t="shared" ref="M54:U54" si="6">SUM(M49:M53)</f>
        <v>0</v>
      </c>
      <c r="N54" s="14"/>
      <c r="O54" s="14"/>
      <c r="P54" s="14"/>
      <c r="Q54" s="41">
        <f t="shared" si="6"/>
        <v>0</v>
      </c>
      <c r="R54" s="20">
        <f t="shared" si="6"/>
        <v>0</v>
      </c>
      <c r="S54" s="20">
        <f t="shared" si="6"/>
        <v>0</v>
      </c>
      <c r="T54" s="21">
        <f t="shared" si="6"/>
        <v>0</v>
      </c>
      <c r="U54" s="21">
        <f t="shared" si="6"/>
        <v>0</v>
      </c>
      <c r="V54" s="28"/>
      <c r="W54" s="28"/>
      <c r="X54" s="16">
        <f>SUM(X49:X53)</f>
        <v>0</v>
      </c>
      <c r="Y54" s="27"/>
      <c r="Z54" s="6"/>
    </row>
    <row r="55" spans="2:26" x14ac:dyDescent="0.35">
      <c r="B55" s="4"/>
      <c r="C55" s="5"/>
      <c r="D55" s="31"/>
      <c r="E55" s="31"/>
      <c r="F55" s="32"/>
      <c r="G55" s="55">
        <f>COUNTA(G54+G48)</f>
        <v>1</v>
      </c>
      <c r="H55" s="109">
        <f>SUM(H54+H48)</f>
        <v>0</v>
      </c>
      <c r="I55" s="110"/>
      <c r="J55" s="55">
        <f>SUM(J54+J48)</f>
        <v>0</v>
      </c>
      <c r="K55" s="55">
        <f>SUM(K54+K48)</f>
        <v>0</v>
      </c>
      <c r="L55" s="109">
        <f>SUM(L54+L48)</f>
        <v>0</v>
      </c>
      <c r="M55" s="110"/>
      <c r="N55" s="33">
        <f>SUM(N54+N48)</f>
        <v>0</v>
      </c>
      <c r="O55" s="33">
        <f>SUM(O54+O48)</f>
        <v>0</v>
      </c>
      <c r="P55" s="109">
        <f>SUM(P54+P48)</f>
        <v>0</v>
      </c>
      <c r="Q55" s="110"/>
      <c r="R55" s="55">
        <f>SUM(R54+R48)</f>
        <v>0</v>
      </c>
      <c r="S55" s="55">
        <f>SUM(S54+S48)</f>
        <v>0</v>
      </c>
      <c r="T55" s="24">
        <f>SUM(T54+T48+T35)</f>
        <v>0</v>
      </c>
      <c r="U55" s="24">
        <f>SUM(U54+U48+U35)</f>
        <v>0</v>
      </c>
      <c r="V55" s="31"/>
      <c r="W55" s="31"/>
      <c r="X55" s="64" t="e">
        <f>(X54/U54)</f>
        <v>#DIV/0!</v>
      </c>
      <c r="Y55" s="34">
        <f>SUM(Y54+Y48)</f>
        <v>0</v>
      </c>
      <c r="Z55" s="6"/>
    </row>
    <row r="56" spans="2:26" x14ac:dyDescent="0.35">
      <c r="B56" s="4"/>
      <c r="C56" s="5"/>
      <c r="D56" s="89" t="s">
        <v>36</v>
      </c>
      <c r="E56" s="90"/>
      <c r="F56" s="91"/>
      <c r="G56" s="56" t="s">
        <v>37</v>
      </c>
      <c r="H56" s="107">
        <f>SUM(H27+K27+N27+Q27)</f>
        <v>0</v>
      </c>
      <c r="I56" s="108"/>
      <c r="J56" s="93" t="s">
        <v>38</v>
      </c>
      <c r="K56" s="95"/>
      <c r="L56" s="107">
        <f>SUM(H35+K35+N35+Q35)</f>
        <v>0</v>
      </c>
      <c r="M56" s="108"/>
      <c r="N56" s="46"/>
      <c r="O56" s="93" t="s">
        <v>39</v>
      </c>
      <c r="P56" s="94"/>
      <c r="Q56" s="94"/>
      <c r="R56" s="94"/>
      <c r="S56" s="95"/>
      <c r="T56" s="56" t="s">
        <v>37</v>
      </c>
      <c r="U56" s="35">
        <f>SUM(H48+K48+N48+Q48)</f>
        <v>0</v>
      </c>
      <c r="V56" s="36" t="s">
        <v>38</v>
      </c>
      <c r="W56" s="63">
        <f>SUM(H54+K54+N54+Q54)</f>
        <v>0</v>
      </c>
      <c r="X56" s="5"/>
      <c r="Y56" s="5"/>
      <c r="Z56" s="6"/>
    </row>
    <row r="57" spans="2:26" x14ac:dyDescent="0.35">
      <c r="B57" s="4"/>
      <c r="C57" s="5"/>
      <c r="D57" s="82" t="s">
        <v>40</v>
      </c>
      <c r="E57" s="83"/>
      <c r="F57" s="84"/>
      <c r="G57" s="36" t="s">
        <v>37</v>
      </c>
      <c r="H57" s="85">
        <f>SUM(I27+L27+O27+R27)</f>
        <v>0</v>
      </c>
      <c r="I57" s="86"/>
      <c r="J57" s="87" t="s">
        <v>38</v>
      </c>
      <c r="K57" s="88"/>
      <c r="L57" s="85">
        <f>SUM(I35+L35+O35+R35)</f>
        <v>0</v>
      </c>
      <c r="M57" s="86"/>
      <c r="N57" s="47"/>
      <c r="O57" s="89" t="s">
        <v>41</v>
      </c>
      <c r="P57" s="90"/>
      <c r="Q57" s="90"/>
      <c r="R57" s="90"/>
      <c r="S57" s="91"/>
      <c r="T57" s="54" t="s">
        <v>37</v>
      </c>
      <c r="U57" s="35">
        <f>SUM(J48+M48+P48+S48)</f>
        <v>0</v>
      </c>
      <c r="V57" s="36" t="s">
        <v>38</v>
      </c>
      <c r="W57" s="35">
        <f>SUM(I54+L54+O54+R54)</f>
        <v>0</v>
      </c>
      <c r="X57" s="5"/>
      <c r="Y57" s="5"/>
      <c r="Z57" s="6"/>
    </row>
    <row r="58" spans="2:26" x14ac:dyDescent="0.35">
      <c r="B58" s="4"/>
      <c r="C58" s="5"/>
      <c r="D58" s="87" t="s">
        <v>42</v>
      </c>
      <c r="E58" s="92"/>
      <c r="F58" s="88"/>
      <c r="G58" s="36" t="s">
        <v>37</v>
      </c>
      <c r="H58" s="85">
        <f>SUM(J27+M27+P27+S27)</f>
        <v>0</v>
      </c>
      <c r="I58" s="86"/>
      <c r="J58" s="87" t="s">
        <v>38</v>
      </c>
      <c r="K58" s="88"/>
      <c r="L58" s="85">
        <f>SUM(J35+M35+P35+S35)</f>
        <v>0</v>
      </c>
      <c r="M58" s="86"/>
      <c r="N58" s="47"/>
      <c r="O58" s="93" t="s">
        <v>43</v>
      </c>
      <c r="P58" s="94"/>
      <c r="Q58" s="94"/>
      <c r="R58" s="94"/>
      <c r="S58" s="95"/>
      <c r="T58" s="54" t="s">
        <v>37</v>
      </c>
      <c r="U58" s="35">
        <f>SUM(J48+M48+P48+S48)</f>
        <v>0</v>
      </c>
      <c r="V58" s="36" t="s">
        <v>38</v>
      </c>
      <c r="W58" s="35">
        <f>SUM(J54+M54+P54+S54)</f>
        <v>0</v>
      </c>
      <c r="X58" s="5"/>
      <c r="Y58" s="5"/>
      <c r="Z58" s="6"/>
    </row>
    <row r="59" spans="2:26" x14ac:dyDescent="0.35">
      <c r="B59" s="4"/>
      <c r="C59" s="5"/>
      <c r="D59" s="96" t="s">
        <v>44</v>
      </c>
      <c r="E59" s="97"/>
      <c r="F59" s="98"/>
      <c r="G59" s="37" t="s">
        <v>37</v>
      </c>
      <c r="H59" s="99">
        <f>SUM(H56:I58)</f>
        <v>0</v>
      </c>
      <c r="I59" s="100"/>
      <c r="J59" s="101" t="s">
        <v>38</v>
      </c>
      <c r="K59" s="102"/>
      <c r="L59" s="99">
        <f>SUM(L56:M58)</f>
        <v>0</v>
      </c>
      <c r="M59" s="100"/>
      <c r="N59" s="47"/>
      <c r="O59" s="96" t="s">
        <v>44</v>
      </c>
      <c r="P59" s="97"/>
      <c r="Q59" s="97"/>
      <c r="R59" s="97"/>
      <c r="S59" s="98"/>
      <c r="T59" s="37" t="s">
        <v>37</v>
      </c>
      <c r="U59" s="38">
        <f>SUM(U56:U58)</f>
        <v>0</v>
      </c>
      <c r="V59" s="39" t="s">
        <v>38</v>
      </c>
      <c r="W59" s="38">
        <f>SUM(W56:W58)</f>
        <v>0</v>
      </c>
      <c r="X59" s="5"/>
      <c r="Y59" s="5"/>
      <c r="Z59" s="6"/>
    </row>
    <row r="60" spans="2:26" x14ac:dyDescent="0.35">
      <c r="B60" s="4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1"/>
    </row>
  </sheetData>
  <mergeCells count="65"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R7:S7"/>
    <mergeCell ref="C8:C26"/>
    <mergeCell ref="D37:Y37"/>
    <mergeCell ref="D38:G40"/>
    <mergeCell ref="H38:S38"/>
    <mergeCell ref="T38:T41"/>
    <mergeCell ref="U38:U41"/>
    <mergeCell ref="V38:V41"/>
    <mergeCell ref="W38:W41"/>
    <mergeCell ref="X38:X41"/>
    <mergeCell ref="Y38:Y41"/>
    <mergeCell ref="H39:J39"/>
    <mergeCell ref="K39:M39"/>
    <mergeCell ref="N39:P39"/>
    <mergeCell ref="H40:H41"/>
    <mergeCell ref="I40:J40"/>
    <mergeCell ref="K40:K41"/>
    <mergeCell ref="L40:M40"/>
    <mergeCell ref="N40:N41"/>
    <mergeCell ref="O40:P40"/>
    <mergeCell ref="D56:F56"/>
    <mergeCell ref="H56:I56"/>
    <mergeCell ref="J56:K56"/>
    <mergeCell ref="L56:M56"/>
    <mergeCell ref="O56:S56"/>
    <mergeCell ref="Q40:Q41"/>
    <mergeCell ref="R40:S40"/>
    <mergeCell ref="H55:I55"/>
    <mergeCell ref="L55:M55"/>
    <mergeCell ref="P55:Q55"/>
    <mergeCell ref="C60:Z60"/>
    <mergeCell ref="D57:F57"/>
    <mergeCell ref="H57:I57"/>
    <mergeCell ref="J57:K57"/>
    <mergeCell ref="L57:M57"/>
    <mergeCell ref="O57:S57"/>
    <mergeCell ref="D58:F58"/>
    <mergeCell ref="H58:I58"/>
    <mergeCell ref="J58:K58"/>
    <mergeCell ref="L58:M58"/>
    <mergeCell ref="O58:S58"/>
    <mergeCell ref="D59:F59"/>
    <mergeCell ref="H59:I59"/>
    <mergeCell ref="J59:K59"/>
    <mergeCell ref="L59:M59"/>
    <mergeCell ref="O59:S59"/>
  </mergeCells>
  <conditionalFormatting sqref="L50:M53">
    <cfRule type="cellIs" dxfId="1443" priority="99" operator="equal">
      <formula>1</formula>
    </cfRule>
  </conditionalFormatting>
  <conditionalFormatting sqref="G35:H36 J35:J36">
    <cfRule type="containsText" priority="113" operator="containsText" text="x">
      <formula>NOT(ISERROR(SEARCH("x",G35)))</formula>
    </cfRule>
  </conditionalFormatting>
  <conditionalFormatting sqref="G55:H55 J55 G54">
    <cfRule type="containsText" priority="112" operator="containsText" text="x">
      <formula>NOT(ISERROR(SEARCH("x",G54)))</formula>
    </cfRule>
  </conditionalFormatting>
  <conditionalFormatting sqref="X55">
    <cfRule type="cellIs" dxfId="1442" priority="106" operator="greaterThan">
      <formula>25000</formula>
    </cfRule>
    <cfRule type="cellIs" dxfId="1441" priority="107" operator="equal">
      <formula>10000</formula>
    </cfRule>
    <cfRule type="cellIs" dxfId="1440" priority="108" operator="lessThan">
      <formula>10000</formula>
    </cfRule>
    <cfRule type="cellIs" dxfId="1439" priority="109" operator="greaterThan">
      <formula>10000</formula>
    </cfRule>
    <cfRule type="cellIs" dxfId="1438" priority="110" operator="lessThan">
      <formula>25000</formula>
    </cfRule>
    <cfRule type="cellIs" dxfId="1437" priority="111" operator="greaterThan">
      <formula>25000</formula>
    </cfRule>
  </conditionalFormatting>
  <conditionalFormatting sqref="G27:H27 J27">
    <cfRule type="containsText" priority="105" operator="containsText" text="x">
      <formula>NOT(ISERROR(SEARCH("x",G27)))</formula>
    </cfRule>
  </conditionalFormatting>
  <conditionalFormatting sqref="G48:H48 J48">
    <cfRule type="containsText" priority="104" operator="containsText" text="x">
      <formula>NOT(ISERROR(SEARCH("x",G48)))</formula>
    </cfRule>
  </conditionalFormatting>
  <conditionalFormatting sqref="X48">
    <cfRule type="cellIs" dxfId="1436" priority="100" operator="equal">
      <formula>10000</formula>
    </cfRule>
    <cfRule type="cellIs" dxfId="1435" priority="101" operator="lessThan">
      <formula>10000</formula>
    </cfRule>
    <cfRule type="cellIs" dxfId="1434" priority="102" operator="greaterThan">
      <formula>10000</formula>
    </cfRule>
    <cfRule type="cellIs" dxfId="1433" priority="103" operator="lessThan">
      <formula>25000</formula>
    </cfRule>
  </conditionalFormatting>
  <conditionalFormatting sqref="X35">
    <cfRule type="cellIs" dxfId="1432" priority="93" operator="equal">
      <formula>10000</formula>
    </cfRule>
    <cfRule type="cellIs" dxfId="1431" priority="94" operator="lessThan">
      <formula>10000</formula>
    </cfRule>
    <cfRule type="cellIs" dxfId="1430" priority="95" operator="greaterThan">
      <formula>10000</formula>
    </cfRule>
    <cfRule type="cellIs" dxfId="1429" priority="96" operator="lessThan">
      <formula>25000</formula>
    </cfRule>
    <cfRule type="cellIs" dxfId="1428" priority="97" operator="greaterThan">
      <formula>25000</formula>
    </cfRule>
    <cfRule type="cellIs" dxfId="1427" priority="98" operator="greaterThan">
      <formula>25000</formula>
    </cfRule>
  </conditionalFormatting>
  <conditionalFormatting sqref="H32:H34">
    <cfRule type="cellIs" dxfId="1426" priority="91" operator="equal">
      <formula>1</formula>
    </cfRule>
  </conditionalFormatting>
  <conditionalFormatting sqref="J32:J34">
    <cfRule type="cellIs" dxfId="1425" priority="92" operator="equal">
      <formula>1</formula>
    </cfRule>
  </conditionalFormatting>
  <conditionalFormatting sqref="K32:M34">
    <cfRule type="cellIs" dxfId="1424" priority="90" operator="equal">
      <formula>1</formula>
    </cfRule>
  </conditionalFormatting>
  <conditionalFormatting sqref="P32:P34">
    <cfRule type="cellIs" dxfId="1423" priority="89" operator="equal">
      <formula>1</formula>
    </cfRule>
  </conditionalFormatting>
  <conditionalFormatting sqref="N32:N34">
    <cfRule type="cellIs" dxfId="1422" priority="88" operator="equal">
      <formula>1</formula>
    </cfRule>
  </conditionalFormatting>
  <conditionalFormatting sqref="O32:O34">
    <cfRule type="cellIs" dxfId="1421" priority="87" operator="equal">
      <formula>1</formula>
    </cfRule>
  </conditionalFormatting>
  <conditionalFormatting sqref="Q32:S34">
    <cfRule type="cellIs" dxfId="1420" priority="86" operator="equal">
      <formula>1</formula>
    </cfRule>
  </conditionalFormatting>
  <conditionalFormatting sqref="K50:K53">
    <cfRule type="cellIs" dxfId="1419" priority="85" operator="equal">
      <formula>1</formula>
    </cfRule>
  </conditionalFormatting>
  <conditionalFormatting sqref="Q50:S53">
    <cfRule type="cellIs" dxfId="1418" priority="84" operator="equal">
      <formula>1</formula>
    </cfRule>
  </conditionalFormatting>
  <conditionalFormatting sqref="H31">
    <cfRule type="cellIs" dxfId="1417" priority="82" operator="equal">
      <formula>1</formula>
    </cfRule>
  </conditionalFormatting>
  <conditionalFormatting sqref="J31">
    <cfRule type="cellIs" dxfId="1416" priority="83" operator="equal">
      <formula>1</formula>
    </cfRule>
  </conditionalFormatting>
  <conditionalFormatting sqref="K31:M31">
    <cfRule type="cellIs" dxfId="1415" priority="81" operator="equal">
      <formula>1</formula>
    </cfRule>
  </conditionalFormatting>
  <conditionalFormatting sqref="P31">
    <cfRule type="cellIs" dxfId="1414" priority="80" operator="equal">
      <formula>1</formula>
    </cfRule>
  </conditionalFormatting>
  <conditionalFormatting sqref="N31">
    <cfRule type="cellIs" dxfId="1413" priority="79" operator="equal">
      <formula>1</formula>
    </cfRule>
  </conditionalFormatting>
  <conditionalFormatting sqref="O31">
    <cfRule type="cellIs" dxfId="1412" priority="78" operator="equal">
      <formula>1</formula>
    </cfRule>
  </conditionalFormatting>
  <conditionalFormatting sqref="Q31:S31">
    <cfRule type="cellIs" dxfId="1411" priority="77" operator="equal">
      <formula>1</formula>
    </cfRule>
  </conditionalFormatting>
  <conditionalFormatting sqref="L49:M49">
    <cfRule type="cellIs" dxfId="1410" priority="76" operator="equal">
      <formula>1</formula>
    </cfRule>
  </conditionalFormatting>
  <conditionalFormatting sqref="K49">
    <cfRule type="cellIs" dxfId="1409" priority="75" operator="equal">
      <formula>1</formula>
    </cfRule>
  </conditionalFormatting>
  <conditionalFormatting sqref="Q49:S49">
    <cfRule type="cellIs" dxfId="1408" priority="74" operator="equal">
      <formula>1</formula>
    </cfRule>
  </conditionalFormatting>
  <conditionalFormatting sqref="X31:X34">
    <cfRule type="cellIs" dxfId="1407" priority="71" operator="between">
      <formula>1</formula>
      <formula>10000000000</formula>
    </cfRule>
    <cfRule type="containsBlanks" dxfId="1406" priority="72">
      <formula>LEN(TRIM(X31))=0</formula>
    </cfRule>
    <cfRule type="cellIs" dxfId="1405" priority="73" operator="between">
      <formula>0</formula>
      <formula>0</formula>
    </cfRule>
  </conditionalFormatting>
  <conditionalFormatting sqref="W31:W34">
    <cfRule type="cellIs" dxfId="1404" priority="67" operator="equal">
      <formula>"Reporté"</formula>
    </cfRule>
    <cfRule type="containsText" dxfId="1403" priority="68" operator="containsText" text="Abandon">
      <formula>NOT(ISERROR(SEARCH("Abandon",W31)))</formula>
    </cfRule>
    <cfRule type="containsText" dxfId="1402" priority="69" operator="containsText" text="Signé">
      <formula>NOT(ISERROR(SEARCH("Signé",W31)))</formula>
    </cfRule>
    <cfRule type="containsBlanks" dxfId="1401" priority="70">
      <formula>LEN(TRIM(W31))=0</formula>
    </cfRule>
  </conditionalFormatting>
  <conditionalFormatting sqref="W49:W53">
    <cfRule type="cellIs" dxfId="1400" priority="63" operator="equal">
      <formula>"Reporté"</formula>
    </cfRule>
    <cfRule type="containsText" dxfId="1399" priority="64" operator="containsText" text="Abandon">
      <formula>NOT(ISERROR(SEARCH("Abandon",W49)))</formula>
    </cfRule>
    <cfRule type="containsText" dxfId="1398" priority="65" operator="containsText" text="Signé">
      <formula>NOT(ISERROR(SEARCH("Signé",W49)))</formula>
    </cfRule>
    <cfRule type="containsBlanks" dxfId="1397" priority="66">
      <formula>LEN(TRIM(W49))=0</formula>
    </cfRule>
  </conditionalFormatting>
  <conditionalFormatting sqref="W42:W47">
    <cfRule type="containsBlanks" dxfId="1396" priority="61">
      <formula>LEN(TRIM(W42))=0</formula>
    </cfRule>
    <cfRule type="containsText" dxfId="1395" priority="62" operator="containsText" text="En cours">
      <formula>NOT(ISERROR(SEARCH("En cours",W42)))</formula>
    </cfRule>
  </conditionalFormatting>
  <conditionalFormatting sqref="Y42:Y47">
    <cfRule type="containsText" dxfId="1394" priority="59" operator="containsText" text="non">
      <formula>NOT(ISERROR(SEARCH("non",Y42)))</formula>
    </cfRule>
    <cfRule type="containsText" dxfId="1393" priority="60" operator="containsText" text="oui">
      <formula>NOT(ISERROR(SEARCH("oui",Y42)))</formula>
    </cfRule>
  </conditionalFormatting>
  <conditionalFormatting sqref="Y49:Y54">
    <cfRule type="containsText" dxfId="1392" priority="57" operator="containsText" text="non">
      <formula>NOT(ISERROR(SEARCH("non",Y49)))</formula>
    </cfRule>
    <cfRule type="containsText" dxfId="1391" priority="58" operator="containsText" text="oui">
      <formula>NOT(ISERROR(SEARCH("oui",Y49)))</formula>
    </cfRule>
  </conditionalFormatting>
  <conditionalFormatting sqref="K42:M47">
    <cfRule type="cellIs" dxfId="1390" priority="56" operator="equal">
      <formula>1</formula>
    </cfRule>
  </conditionalFormatting>
  <conditionalFormatting sqref="K42:M47">
    <cfRule type="cellIs" dxfId="1389" priority="55" operator="equal">
      <formula>1</formula>
    </cfRule>
  </conditionalFormatting>
  <conditionalFormatting sqref="Q42:S47">
    <cfRule type="cellIs" dxfId="1388" priority="54" operator="equal">
      <formula>1</formula>
    </cfRule>
  </conditionalFormatting>
  <conditionalFormatting sqref="Q42:S47">
    <cfRule type="cellIs" dxfId="1387" priority="53" operator="equal">
      <formula>1</formula>
    </cfRule>
  </conditionalFormatting>
  <conditionalFormatting sqref="H42:J47">
    <cfRule type="cellIs" dxfId="1386" priority="52" operator="equal">
      <formula>1</formula>
    </cfRule>
  </conditionalFormatting>
  <conditionalFormatting sqref="H42:J47">
    <cfRule type="cellIs" dxfId="1385" priority="51" operator="equal">
      <formula>1</formula>
    </cfRule>
  </conditionalFormatting>
  <conditionalFormatting sqref="N42:P47">
    <cfRule type="cellIs" dxfId="1384" priority="50" operator="equal">
      <formula>1</formula>
    </cfRule>
  </conditionalFormatting>
  <conditionalFormatting sqref="N42:P47">
    <cfRule type="cellIs" dxfId="1383" priority="49" operator="equal">
      <formula>1</formula>
    </cfRule>
  </conditionalFormatting>
  <conditionalFormatting sqref="N49:P54">
    <cfRule type="cellIs" dxfId="1382" priority="48" operator="equal">
      <formula>1</formula>
    </cfRule>
  </conditionalFormatting>
  <conditionalFormatting sqref="N49:P54">
    <cfRule type="cellIs" dxfId="1381" priority="47" operator="equal">
      <formula>1</formula>
    </cfRule>
  </conditionalFormatting>
  <conditionalFormatting sqref="H49:J54">
    <cfRule type="cellIs" dxfId="1380" priority="46" operator="equal">
      <formula>1</formula>
    </cfRule>
  </conditionalFormatting>
  <conditionalFormatting sqref="H49:J54">
    <cfRule type="cellIs" dxfId="1379" priority="45" operator="equal">
      <formula>1</formula>
    </cfRule>
  </conditionalFormatting>
  <conditionalFormatting sqref="X42:X47">
    <cfRule type="containsBlanks" dxfId="1378" priority="43">
      <formula>LEN(TRIM(X42))=0</formula>
    </cfRule>
    <cfRule type="containsText" dxfId="1377" priority="44" operator="containsText" text="En cours">
      <formula>NOT(ISERROR(SEARCH("En cours",X42)))</formula>
    </cfRule>
  </conditionalFormatting>
  <conditionalFormatting sqref="X49:X54">
    <cfRule type="containsBlanks" dxfId="1376" priority="41">
      <formula>LEN(TRIM(X49))=0</formula>
    </cfRule>
    <cfRule type="containsText" dxfId="1375" priority="42" operator="containsText" text="En cours">
      <formula>NOT(ISERROR(SEARCH("En cours",X49)))</formula>
    </cfRule>
  </conditionalFormatting>
  <conditionalFormatting sqref="H28:M28">
    <cfRule type="cellIs" dxfId="1374" priority="40" operator="equal">
      <formula>1</formula>
    </cfRule>
  </conditionalFormatting>
  <conditionalFormatting sqref="W28">
    <cfRule type="containsBlanks" dxfId="1373" priority="38">
      <formula>LEN(TRIM(W28))=0</formula>
    </cfRule>
    <cfRule type="containsText" dxfId="1372" priority="39" operator="containsText" text="En cours">
      <formula>NOT(ISERROR(SEARCH("En cours",W28)))</formula>
    </cfRule>
  </conditionalFormatting>
  <conditionalFormatting sqref="X28">
    <cfRule type="cellIs" dxfId="1371" priority="35" operator="between">
      <formula>1</formula>
      <formula>10000000000</formula>
    </cfRule>
    <cfRule type="containsBlanks" dxfId="1370" priority="36">
      <formula>LEN(TRIM(X28))=0</formula>
    </cfRule>
    <cfRule type="cellIs" dxfId="1369" priority="37" operator="between">
      <formula>0</formula>
      <formula>0</formula>
    </cfRule>
  </conditionalFormatting>
  <conditionalFormatting sqref="Q28:S28">
    <cfRule type="cellIs" dxfId="1368" priority="34" operator="equal">
      <formula>1</formula>
    </cfRule>
  </conditionalFormatting>
  <conditionalFormatting sqref="N28:P28">
    <cfRule type="cellIs" dxfId="1367" priority="33" operator="equal">
      <formula>1</formula>
    </cfRule>
  </conditionalFormatting>
  <conditionalFormatting sqref="H28:S28">
    <cfRule type="cellIs" dxfId="1366" priority="32" operator="equal">
      <formula>1</formula>
    </cfRule>
  </conditionalFormatting>
  <conditionalFormatting sqref="H29:M29">
    <cfRule type="cellIs" dxfId="1365" priority="31" operator="equal">
      <formula>1</formula>
    </cfRule>
  </conditionalFormatting>
  <conditionalFormatting sqref="W29">
    <cfRule type="containsBlanks" dxfId="1364" priority="29">
      <formula>LEN(TRIM(W29))=0</formula>
    </cfRule>
    <cfRule type="containsText" dxfId="1363" priority="30" operator="containsText" text="En cours">
      <formula>NOT(ISERROR(SEARCH("En cours",W29)))</formula>
    </cfRule>
  </conditionalFormatting>
  <conditionalFormatting sqref="X29">
    <cfRule type="cellIs" dxfId="1362" priority="26" operator="between">
      <formula>1</formula>
      <formula>10000000000</formula>
    </cfRule>
    <cfRule type="containsBlanks" dxfId="1361" priority="27">
      <formula>LEN(TRIM(X29))=0</formula>
    </cfRule>
    <cfRule type="cellIs" dxfId="1360" priority="28" operator="between">
      <formula>0</formula>
      <formula>0</formula>
    </cfRule>
  </conditionalFormatting>
  <conditionalFormatting sqref="Q29:S29">
    <cfRule type="cellIs" dxfId="1359" priority="25" operator="equal">
      <formula>1</formula>
    </cfRule>
  </conditionalFormatting>
  <conditionalFormatting sqref="N29:P29">
    <cfRule type="cellIs" dxfId="1358" priority="24" operator="equal">
      <formula>1</formula>
    </cfRule>
  </conditionalFormatting>
  <conditionalFormatting sqref="H29:S29">
    <cfRule type="cellIs" dxfId="1357" priority="23" operator="equal">
      <formula>1</formula>
    </cfRule>
  </conditionalFormatting>
  <conditionalFormatting sqref="H30:P30">
    <cfRule type="cellIs" dxfId="1356" priority="22" operator="equal">
      <formula>1</formula>
    </cfRule>
  </conditionalFormatting>
  <conditionalFormatting sqref="Q30:S30">
    <cfRule type="cellIs" dxfId="1355" priority="21" operator="equal">
      <formula>1</formula>
    </cfRule>
  </conditionalFormatting>
  <conditionalFormatting sqref="W30">
    <cfRule type="containsBlanks" dxfId="1354" priority="19">
      <formula>LEN(TRIM(W30))=0</formula>
    </cfRule>
    <cfRule type="containsText" dxfId="1353" priority="20" operator="containsText" text="En cours">
      <formula>NOT(ISERROR(SEARCH("En cours",W30)))</formula>
    </cfRule>
  </conditionalFormatting>
  <conditionalFormatting sqref="X30">
    <cfRule type="cellIs" dxfId="1352" priority="16" operator="between">
      <formula>1</formula>
      <formula>10000000000</formula>
    </cfRule>
    <cfRule type="containsBlanks" dxfId="1351" priority="17">
      <formula>LEN(TRIM(X30))=0</formula>
    </cfRule>
    <cfRule type="cellIs" dxfId="1350" priority="18" operator="between">
      <formula>0</formula>
      <formula>0</formula>
    </cfRule>
  </conditionalFormatting>
  <conditionalFormatting sqref="H18:M26">
    <cfRule type="cellIs" dxfId="1349" priority="15" operator="equal">
      <formula>1</formula>
    </cfRule>
  </conditionalFormatting>
  <conditionalFormatting sqref="Q18:S26">
    <cfRule type="cellIs" dxfId="1348" priority="14" operator="equal">
      <formula>1</formula>
    </cfRule>
  </conditionalFormatting>
  <conditionalFormatting sqref="N18:P26">
    <cfRule type="cellIs" dxfId="1347" priority="13" operator="equal">
      <formula>1</formula>
    </cfRule>
  </conditionalFormatting>
  <conditionalFormatting sqref="H18:S26">
    <cfRule type="cellIs" dxfId="1346" priority="12" operator="equal">
      <formula>1</formula>
    </cfRule>
  </conditionalFormatting>
  <conditionalFormatting sqref="H9:M16">
    <cfRule type="cellIs" dxfId="1345" priority="11" operator="equal">
      <formula>1</formula>
    </cfRule>
  </conditionalFormatting>
  <conditionalFormatting sqref="W9:W26">
    <cfRule type="containsBlanks" dxfId="1344" priority="9">
      <formula>LEN(TRIM(W9))=0</formula>
    </cfRule>
    <cfRule type="containsText" dxfId="1343" priority="10" operator="containsText" text="En cours">
      <formula>NOT(ISERROR(SEARCH("En cours",W9)))</formula>
    </cfRule>
  </conditionalFormatting>
  <conditionalFormatting sqref="X9:X26">
    <cfRule type="cellIs" dxfId="1342" priority="6" operator="between">
      <formula>1</formula>
      <formula>10000000000</formula>
    </cfRule>
    <cfRule type="containsBlanks" dxfId="1341" priority="7">
      <formula>LEN(TRIM(X9))=0</formula>
    </cfRule>
    <cfRule type="cellIs" dxfId="1340" priority="8" operator="between">
      <formula>0</formula>
      <formula>0</formula>
    </cfRule>
  </conditionalFormatting>
  <conditionalFormatting sqref="Q9:S16">
    <cfRule type="cellIs" dxfId="1339" priority="5" operator="equal">
      <formula>1</formula>
    </cfRule>
  </conditionalFormatting>
  <conditionalFormatting sqref="N9:P16">
    <cfRule type="cellIs" dxfId="1338" priority="4" operator="equal">
      <formula>1</formula>
    </cfRule>
  </conditionalFormatting>
  <conditionalFormatting sqref="H9:S16">
    <cfRule type="cellIs" dxfId="1337" priority="3" operator="equal">
      <formula>1</formula>
    </cfRule>
  </conditionalFormatting>
  <conditionalFormatting sqref="H15:P20">
    <cfRule type="cellIs" dxfId="1336" priority="2" operator="equal">
      <formula>1</formula>
    </cfRule>
  </conditionalFormatting>
  <conditionalFormatting sqref="Q15:S20">
    <cfRule type="cellIs" dxfId="1335" priority="1" operator="equal">
      <formula>1</formula>
    </cfRule>
  </conditionalFormatting>
  <dataValidations count="18">
    <dataValidation type="list" allowBlank="1" showInputMessage="1" showErrorMessage="1" sqref="K49:M53 H30:S34 Q49:S53 H15:S17">
      <formula1>Appuis</formula1>
    </dataValidation>
    <dataValidation type="list" allowBlank="1" showInputMessage="1" showErrorMessage="1" sqref="W35">
      <formula1>Stade</formula1>
    </dataValidation>
    <dataValidation type="list" allowBlank="1" showInputMessage="1" showErrorMessage="1" sqref="V28:V34 V42:V47 V49:V53 V9:V26">
      <formula1>Produit</formula1>
    </dataValidation>
    <dataValidation type="list" allowBlank="1" showInputMessage="1" showErrorMessage="1" sqref="F31:F34 F15:F26">
      <formula1>Liste0405</formula1>
    </dataValidation>
    <dataValidation type="list" allowBlank="1" showInputMessage="1" showErrorMessage="1" sqref="X28:X30 X9:X26">
      <formula1>R.A.S</formula1>
    </dataValidation>
    <dataValidation type="list" allowBlank="1" showInputMessage="1" showErrorMessage="1" sqref="G9:G14">
      <formula1>Listestade</formula1>
    </dataValidation>
    <dataValidation type="list" allowBlank="1" showInputMessage="1" showErrorMessage="1" sqref="F9:F14">
      <formula1>Date2</formula1>
    </dataValidation>
    <dataValidation type="list" allowBlank="1" showInputMessage="1" showErrorMessage="1" sqref="G31:G34 G42:G47 G15:G26">
      <formula1>Liste</formula1>
    </dataValidation>
    <dataValidation type="list" allowBlank="1" showInputMessage="1" showErrorMessage="1" sqref="E28:E34 E42:E47 E49:E53 E9:E26">
      <formula1>Catégorie1</formula1>
    </dataValidation>
    <dataValidation type="list" allowBlank="1" showInputMessage="1" showErrorMessage="1" sqref="X31:X34">
      <formula1>Liste03</formula1>
    </dataValidation>
    <dataValidation type="list" allowBlank="1" showInputMessage="1" showErrorMessage="1" sqref="H49:J54 N49:P54 H28:S29 H42:S47 H9:S14 H18:S26">
      <formula1>Appui1</formula1>
    </dataValidation>
    <dataValidation type="list" allowBlank="1" showInputMessage="1" showErrorMessage="1" sqref="W9:W26 W28:W29 X49:X54 W42:X47">
      <formula1>StadeRV2</formula1>
    </dataValidation>
    <dataValidation type="list" allowBlank="1" showInputMessage="1" showErrorMessage="1" sqref="W49:W53 W31:W34">
      <formula1>StadeRV1</formula1>
    </dataValidation>
    <dataValidation type="list" allowBlank="1" showInputMessage="1" showErrorMessage="1" sqref="G49:G53 G28:G29">
      <formula1>NatureRV2</formula1>
    </dataValidation>
    <dataValidation type="list" allowBlank="1" showInputMessage="1" showErrorMessage="1" sqref="G30">
      <formula1>NatureRV0</formula1>
    </dataValidation>
    <dataValidation type="list" allowBlank="1" showInputMessage="1" showErrorMessage="1" sqref="W30">
      <formula1>Stade01</formula1>
    </dataValidation>
    <dataValidation type="list" allowBlank="1" showInputMessage="1" showErrorMessage="1" sqref="Y42:Y47 Y49:Y54">
      <formula1>Initiative</formula1>
    </dataValidation>
    <dataValidation type="list" allowBlank="1" showInputMessage="1" showErrorMessage="1" sqref="F28:F30 F49:F53 F42:F47">
      <formula1>Liste_mai</formula1>
    </dataValidation>
  </dataValidation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Z60"/>
  <sheetViews>
    <sheetView showGridLines="0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3"/>
    </row>
    <row r="3" spans="2:26" x14ac:dyDescent="0.35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6"/>
    </row>
    <row r="4" spans="2:26" ht="30" customHeight="1" x14ac:dyDescent="0.35">
      <c r="B4" s="4"/>
      <c r="C4" s="5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6"/>
    </row>
    <row r="5" spans="2:26" x14ac:dyDescent="0.35">
      <c r="B5" s="4"/>
      <c r="C5" s="7"/>
      <c r="D5" s="112" t="s">
        <v>0</v>
      </c>
      <c r="E5" s="113"/>
      <c r="F5" s="113"/>
      <c r="G5" s="113"/>
      <c r="H5" s="118" t="s">
        <v>1</v>
      </c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9" t="s">
        <v>2</v>
      </c>
      <c r="U5" s="122" t="s">
        <v>3</v>
      </c>
      <c r="V5" s="125" t="s">
        <v>4</v>
      </c>
      <c r="W5" s="128" t="s">
        <v>5</v>
      </c>
      <c r="X5" s="131" t="s">
        <v>6</v>
      </c>
      <c r="Y5" s="50"/>
      <c r="Z5" s="6"/>
    </row>
    <row r="6" spans="2:26" x14ac:dyDescent="0.35">
      <c r="B6" s="4"/>
      <c r="C6" s="7"/>
      <c r="D6" s="114"/>
      <c r="E6" s="115"/>
      <c r="F6" s="115"/>
      <c r="G6" s="115"/>
      <c r="H6" s="137" t="s">
        <v>7</v>
      </c>
      <c r="I6" s="138"/>
      <c r="J6" s="139"/>
      <c r="K6" s="137" t="s">
        <v>8</v>
      </c>
      <c r="L6" s="138"/>
      <c r="M6" s="139"/>
      <c r="N6" s="137" t="s">
        <v>9</v>
      </c>
      <c r="O6" s="138"/>
      <c r="P6" s="139"/>
      <c r="Q6" s="137" t="s">
        <v>10</v>
      </c>
      <c r="R6" s="138"/>
      <c r="S6" s="139"/>
      <c r="T6" s="120"/>
      <c r="U6" s="123"/>
      <c r="V6" s="126"/>
      <c r="W6" s="129"/>
      <c r="X6" s="132"/>
      <c r="Y6" s="50"/>
      <c r="Z6" s="6"/>
    </row>
    <row r="7" spans="2:26" x14ac:dyDescent="0.35">
      <c r="B7" s="4"/>
      <c r="C7" s="7"/>
      <c r="D7" s="116"/>
      <c r="E7" s="117"/>
      <c r="F7" s="117"/>
      <c r="G7" s="117"/>
      <c r="H7" s="103" t="s">
        <v>64</v>
      </c>
      <c r="I7" s="105" t="s">
        <v>12</v>
      </c>
      <c r="J7" s="106"/>
      <c r="K7" s="103" t="s">
        <v>11</v>
      </c>
      <c r="L7" s="140" t="s">
        <v>12</v>
      </c>
      <c r="M7" s="141"/>
      <c r="N7" s="103" t="s">
        <v>11</v>
      </c>
      <c r="O7" s="140" t="s">
        <v>12</v>
      </c>
      <c r="P7" s="141"/>
      <c r="Q7" s="103" t="s">
        <v>11</v>
      </c>
      <c r="R7" s="105" t="s">
        <v>12</v>
      </c>
      <c r="S7" s="106"/>
      <c r="T7" s="120"/>
      <c r="U7" s="123"/>
      <c r="V7" s="126"/>
      <c r="W7" s="129"/>
      <c r="X7" s="132"/>
      <c r="Y7" s="50"/>
      <c r="Z7" s="6"/>
    </row>
    <row r="8" spans="2:26" x14ac:dyDescent="0.35">
      <c r="B8" s="4"/>
      <c r="C8" s="142"/>
      <c r="D8" s="8" t="s">
        <v>13</v>
      </c>
      <c r="E8" s="8" t="s">
        <v>14</v>
      </c>
      <c r="F8" s="8" t="s">
        <v>45</v>
      </c>
      <c r="G8" s="9" t="s">
        <v>46</v>
      </c>
      <c r="H8" s="104"/>
      <c r="I8" s="42" t="s">
        <v>16</v>
      </c>
      <c r="J8" s="10" t="s">
        <v>17</v>
      </c>
      <c r="K8" s="104"/>
      <c r="L8" s="10" t="s">
        <v>16</v>
      </c>
      <c r="M8" s="11" t="s">
        <v>17</v>
      </c>
      <c r="N8" s="104"/>
      <c r="O8" s="11" t="s">
        <v>16</v>
      </c>
      <c r="P8" s="11" t="s">
        <v>17</v>
      </c>
      <c r="Q8" s="104"/>
      <c r="R8" s="10" t="s">
        <v>16</v>
      </c>
      <c r="S8" s="11" t="s">
        <v>17</v>
      </c>
      <c r="T8" s="121"/>
      <c r="U8" s="124"/>
      <c r="V8" s="127"/>
      <c r="W8" s="130"/>
      <c r="X8" s="133"/>
      <c r="Y8" s="50"/>
      <c r="Z8" s="6"/>
    </row>
    <row r="9" spans="2:26" x14ac:dyDescent="0.35">
      <c r="B9" s="4"/>
      <c r="C9" s="142"/>
      <c r="D9" s="12"/>
      <c r="E9" s="12"/>
      <c r="F9" s="13"/>
      <c r="G9" s="12"/>
      <c r="H9" s="14"/>
      <c r="I9" s="14"/>
      <c r="J9" s="14"/>
      <c r="K9" s="15"/>
      <c r="L9" s="15"/>
      <c r="M9" s="15"/>
      <c r="N9" s="14"/>
      <c r="O9" s="14"/>
      <c r="P9" s="14"/>
      <c r="Q9" s="15"/>
      <c r="R9" s="15"/>
      <c r="S9" s="15"/>
      <c r="T9" s="16"/>
      <c r="U9" s="16"/>
      <c r="V9" s="17"/>
      <c r="W9" s="18" t="str">
        <f>IF(T9&gt;1,"En cours…", "")</f>
        <v/>
      </c>
      <c r="X9" s="18" t="str">
        <f>IF(W9="En cours…","R.A.S", "")</f>
        <v/>
      </c>
      <c r="Y9" s="48"/>
      <c r="Z9" s="6"/>
    </row>
    <row r="10" spans="2:26" x14ac:dyDescent="0.35">
      <c r="B10" s="4"/>
      <c r="C10" s="142"/>
      <c r="D10" s="12"/>
      <c r="E10" s="12"/>
      <c r="F10" s="13"/>
      <c r="G10" s="12"/>
      <c r="H10" s="14"/>
      <c r="I10" s="14"/>
      <c r="J10" s="14"/>
      <c r="K10" s="15"/>
      <c r="L10" s="15"/>
      <c r="M10" s="15"/>
      <c r="N10" s="14"/>
      <c r="O10" s="14"/>
      <c r="P10" s="14"/>
      <c r="Q10" s="15"/>
      <c r="R10" s="15"/>
      <c r="S10" s="15"/>
      <c r="T10" s="16"/>
      <c r="U10" s="16"/>
      <c r="V10" s="17"/>
      <c r="W10" s="18" t="str">
        <f t="shared" ref="W10:W26" si="0">IF(T10&gt;1,"En cours…", "")</f>
        <v/>
      </c>
      <c r="X10" s="18" t="str">
        <f t="shared" ref="X10:X26" si="1">IF(W10="En cours…","R.A.S", "")</f>
        <v/>
      </c>
      <c r="Y10" s="48"/>
      <c r="Z10" s="6"/>
    </row>
    <row r="11" spans="2:26" x14ac:dyDescent="0.35">
      <c r="B11" s="4"/>
      <c r="C11" s="142"/>
      <c r="D11" s="12"/>
      <c r="E11" s="12"/>
      <c r="F11" s="13"/>
      <c r="G11" s="12"/>
      <c r="H11" s="14"/>
      <c r="I11" s="14"/>
      <c r="J11" s="14"/>
      <c r="K11" s="15"/>
      <c r="L11" s="15"/>
      <c r="M11" s="15"/>
      <c r="N11" s="14"/>
      <c r="O11" s="14"/>
      <c r="P11" s="14"/>
      <c r="Q11" s="15"/>
      <c r="R11" s="15"/>
      <c r="S11" s="15"/>
      <c r="T11" s="18"/>
      <c r="U11" s="16"/>
      <c r="V11" s="17"/>
      <c r="W11" s="18" t="str">
        <f t="shared" si="0"/>
        <v/>
      </c>
      <c r="X11" s="18" t="str">
        <f t="shared" si="1"/>
        <v/>
      </c>
      <c r="Y11" s="48"/>
      <c r="Z11" s="6"/>
    </row>
    <row r="12" spans="2:26" x14ac:dyDescent="0.35">
      <c r="B12" s="4"/>
      <c r="C12" s="142"/>
      <c r="D12" s="12"/>
      <c r="E12" s="12"/>
      <c r="F12" s="13"/>
      <c r="G12" s="12"/>
      <c r="H12" s="14"/>
      <c r="I12" s="14"/>
      <c r="J12" s="14"/>
      <c r="K12" s="15"/>
      <c r="L12" s="15"/>
      <c r="M12" s="15"/>
      <c r="N12" s="14"/>
      <c r="O12" s="14"/>
      <c r="P12" s="14"/>
      <c r="Q12" s="15"/>
      <c r="R12" s="15"/>
      <c r="S12" s="15"/>
      <c r="T12" s="16"/>
      <c r="U12" s="16"/>
      <c r="V12" s="17"/>
      <c r="W12" s="18" t="str">
        <f t="shared" si="0"/>
        <v/>
      </c>
      <c r="X12" s="18" t="str">
        <f t="shared" si="1"/>
        <v/>
      </c>
      <c r="Y12" s="48"/>
      <c r="Z12" s="6"/>
    </row>
    <row r="13" spans="2:26" x14ac:dyDescent="0.35">
      <c r="B13" s="4"/>
      <c r="C13" s="142"/>
      <c r="D13" s="12"/>
      <c r="E13" s="12"/>
      <c r="F13" s="13"/>
      <c r="G13" s="12"/>
      <c r="H13" s="14"/>
      <c r="I13" s="14"/>
      <c r="J13" s="14"/>
      <c r="K13" s="15"/>
      <c r="L13" s="15"/>
      <c r="M13" s="15"/>
      <c r="N13" s="14"/>
      <c r="O13" s="14"/>
      <c r="P13" s="14"/>
      <c r="Q13" s="15"/>
      <c r="R13" s="15"/>
      <c r="S13" s="15"/>
      <c r="T13" s="18"/>
      <c r="U13" s="16"/>
      <c r="V13" s="17"/>
      <c r="W13" s="18"/>
      <c r="X13" s="18" t="str">
        <f t="shared" si="1"/>
        <v/>
      </c>
      <c r="Y13" s="48"/>
      <c r="Z13" s="6"/>
    </row>
    <row r="14" spans="2:26" x14ac:dyDescent="0.35">
      <c r="B14" s="4"/>
      <c r="C14" s="142"/>
      <c r="D14" s="12"/>
      <c r="E14" s="12"/>
      <c r="F14" s="13"/>
      <c r="G14" s="12"/>
      <c r="H14" s="14"/>
      <c r="I14" s="14"/>
      <c r="J14" s="14"/>
      <c r="K14" s="15"/>
      <c r="L14" s="15"/>
      <c r="M14" s="15"/>
      <c r="N14" s="14"/>
      <c r="O14" s="14"/>
      <c r="P14" s="14"/>
      <c r="Q14" s="15"/>
      <c r="R14" s="15"/>
      <c r="S14" s="15"/>
      <c r="T14" s="16"/>
      <c r="U14" s="16"/>
      <c r="V14" s="17"/>
      <c r="W14" s="18" t="str">
        <f t="shared" si="0"/>
        <v/>
      </c>
      <c r="X14" s="18" t="str">
        <f t="shared" si="1"/>
        <v/>
      </c>
      <c r="Y14" s="48"/>
      <c r="Z14" s="6"/>
    </row>
    <row r="15" spans="2:26" x14ac:dyDescent="0.35">
      <c r="B15" s="4"/>
      <c r="C15" s="142"/>
      <c r="D15" s="12"/>
      <c r="E15" s="12"/>
      <c r="F15" s="13"/>
      <c r="G15" s="12"/>
      <c r="H15" s="14"/>
      <c r="I15" s="14"/>
      <c r="J15" s="14"/>
      <c r="K15" s="15"/>
      <c r="L15" s="15"/>
      <c r="M15" s="15"/>
      <c r="N15" s="14"/>
      <c r="O15" s="14"/>
      <c r="P15" s="14"/>
      <c r="Q15" s="15"/>
      <c r="R15" s="15"/>
      <c r="S15" s="15"/>
      <c r="T15" s="16"/>
      <c r="U15" s="16"/>
      <c r="V15" s="26"/>
      <c r="W15" s="18"/>
      <c r="X15" s="18" t="str">
        <f t="shared" si="1"/>
        <v/>
      </c>
      <c r="Y15" s="48"/>
      <c r="Z15" s="6"/>
    </row>
    <row r="16" spans="2:26" x14ac:dyDescent="0.35">
      <c r="B16" s="4"/>
      <c r="C16" s="142"/>
      <c r="D16" s="12"/>
      <c r="E16" s="12"/>
      <c r="F16" s="13"/>
      <c r="G16" s="12"/>
      <c r="H16" s="14"/>
      <c r="I16" s="14"/>
      <c r="J16" s="14"/>
      <c r="K16" s="15"/>
      <c r="L16" s="15"/>
      <c r="M16" s="15"/>
      <c r="N16" s="14"/>
      <c r="O16" s="14"/>
      <c r="P16" s="14"/>
      <c r="Q16" s="15"/>
      <c r="R16" s="15"/>
      <c r="S16" s="15"/>
      <c r="T16" s="16"/>
      <c r="U16" s="16"/>
      <c r="V16" s="26"/>
      <c r="W16" s="18" t="str">
        <f t="shared" si="0"/>
        <v/>
      </c>
      <c r="X16" s="18" t="str">
        <f t="shared" si="1"/>
        <v/>
      </c>
      <c r="Y16" s="48"/>
      <c r="Z16" s="6"/>
    </row>
    <row r="17" spans="2:26" x14ac:dyDescent="0.35">
      <c r="B17" s="4"/>
      <c r="C17" s="142"/>
      <c r="D17" s="12"/>
      <c r="E17" s="12"/>
      <c r="F17" s="13"/>
      <c r="G17" s="12"/>
      <c r="H17" s="14"/>
      <c r="I17" s="14"/>
      <c r="J17" s="14"/>
      <c r="K17" s="15"/>
      <c r="L17" s="15"/>
      <c r="M17" s="15"/>
      <c r="N17" s="14"/>
      <c r="O17" s="14"/>
      <c r="P17" s="14"/>
      <c r="Q17" s="15"/>
      <c r="R17" s="15"/>
      <c r="S17" s="15"/>
      <c r="T17" s="18"/>
      <c r="U17" s="16"/>
      <c r="V17" s="26"/>
      <c r="W17" s="18" t="str">
        <f t="shared" si="0"/>
        <v/>
      </c>
      <c r="X17" s="18"/>
      <c r="Y17" s="48"/>
      <c r="Z17" s="6"/>
    </row>
    <row r="18" spans="2:26" x14ac:dyDescent="0.35">
      <c r="B18" s="4"/>
      <c r="C18" s="142"/>
      <c r="D18" s="12"/>
      <c r="E18" s="12"/>
      <c r="F18" s="13"/>
      <c r="G18" s="12"/>
      <c r="H18" s="14"/>
      <c r="I18" s="14"/>
      <c r="J18" s="14"/>
      <c r="K18" s="15"/>
      <c r="L18" s="15"/>
      <c r="M18" s="15"/>
      <c r="N18" s="14"/>
      <c r="O18" s="14"/>
      <c r="P18" s="14"/>
      <c r="Q18" s="15"/>
      <c r="R18" s="15"/>
      <c r="S18" s="15"/>
      <c r="T18" s="16"/>
      <c r="U18" s="16"/>
      <c r="V18" s="17"/>
      <c r="W18" s="18"/>
      <c r="X18" s="18" t="str">
        <f t="shared" si="1"/>
        <v/>
      </c>
      <c r="Y18" s="48"/>
      <c r="Z18" s="6"/>
    </row>
    <row r="19" spans="2:26" x14ac:dyDescent="0.35">
      <c r="B19" s="4"/>
      <c r="C19" s="142"/>
      <c r="D19" s="12"/>
      <c r="E19" s="12"/>
      <c r="F19" s="13"/>
      <c r="G19" s="12"/>
      <c r="H19" s="14"/>
      <c r="I19" s="14"/>
      <c r="J19" s="14"/>
      <c r="K19" s="15"/>
      <c r="L19" s="15"/>
      <c r="M19" s="15"/>
      <c r="N19" s="14"/>
      <c r="O19" s="14"/>
      <c r="P19" s="14"/>
      <c r="Q19" s="15"/>
      <c r="R19" s="15"/>
      <c r="S19" s="15"/>
      <c r="T19" s="16"/>
      <c r="U19" s="16"/>
      <c r="V19" s="17"/>
      <c r="W19" s="18" t="str">
        <f t="shared" si="0"/>
        <v/>
      </c>
      <c r="X19" s="18" t="str">
        <f t="shared" si="1"/>
        <v/>
      </c>
      <c r="Y19" s="48"/>
      <c r="Z19" s="6"/>
    </row>
    <row r="20" spans="2:26" x14ac:dyDescent="0.35">
      <c r="B20" s="4"/>
      <c r="C20" s="142"/>
      <c r="D20" s="12"/>
      <c r="E20" s="12"/>
      <c r="F20" s="13"/>
      <c r="G20" s="12"/>
      <c r="H20" s="14"/>
      <c r="I20" s="14"/>
      <c r="J20" s="14"/>
      <c r="K20" s="15"/>
      <c r="L20" s="15"/>
      <c r="M20" s="15"/>
      <c r="N20" s="14"/>
      <c r="O20" s="14"/>
      <c r="P20" s="14"/>
      <c r="Q20" s="15"/>
      <c r="R20" s="15"/>
      <c r="S20" s="15"/>
      <c r="T20" s="16"/>
      <c r="U20" s="16"/>
      <c r="V20" s="17"/>
      <c r="W20" s="18" t="str">
        <f t="shared" si="0"/>
        <v/>
      </c>
      <c r="X20" s="18" t="str">
        <f t="shared" si="1"/>
        <v/>
      </c>
      <c r="Y20" s="48"/>
      <c r="Z20" s="6"/>
    </row>
    <row r="21" spans="2:26" x14ac:dyDescent="0.35">
      <c r="B21" s="4"/>
      <c r="C21" s="142"/>
      <c r="D21" s="12"/>
      <c r="E21" s="12"/>
      <c r="F21" s="13"/>
      <c r="G21" s="12"/>
      <c r="H21" s="14"/>
      <c r="I21" s="14"/>
      <c r="J21" s="14"/>
      <c r="K21" s="15"/>
      <c r="L21" s="15"/>
      <c r="M21" s="15"/>
      <c r="N21" s="14"/>
      <c r="O21" s="14"/>
      <c r="P21" s="14"/>
      <c r="Q21" s="15"/>
      <c r="R21" s="15"/>
      <c r="S21" s="15"/>
      <c r="T21" s="16"/>
      <c r="U21" s="16"/>
      <c r="V21" s="17"/>
      <c r="W21" s="18" t="str">
        <f t="shared" si="0"/>
        <v/>
      </c>
      <c r="X21" s="18" t="str">
        <f t="shared" si="1"/>
        <v/>
      </c>
      <c r="Y21" s="48"/>
      <c r="Z21" s="6"/>
    </row>
    <row r="22" spans="2:26" x14ac:dyDescent="0.35">
      <c r="B22" s="4"/>
      <c r="C22" s="142"/>
      <c r="D22" s="12"/>
      <c r="E22" s="12"/>
      <c r="F22" s="13"/>
      <c r="G22" s="12"/>
      <c r="H22" s="14"/>
      <c r="I22" s="14"/>
      <c r="J22" s="14"/>
      <c r="K22" s="15"/>
      <c r="L22" s="15"/>
      <c r="M22" s="15"/>
      <c r="N22" s="14"/>
      <c r="O22" s="14"/>
      <c r="P22" s="14"/>
      <c r="Q22" s="15"/>
      <c r="R22" s="15"/>
      <c r="S22" s="15"/>
      <c r="T22" s="16"/>
      <c r="U22" s="16"/>
      <c r="V22" s="17"/>
      <c r="W22" s="18" t="str">
        <f t="shared" si="0"/>
        <v/>
      </c>
      <c r="X22" s="18" t="str">
        <f t="shared" si="1"/>
        <v/>
      </c>
      <c r="Y22" s="48"/>
      <c r="Z22" s="6"/>
    </row>
    <row r="23" spans="2:26" x14ac:dyDescent="0.35">
      <c r="B23" s="4"/>
      <c r="C23" s="142"/>
      <c r="D23" s="12"/>
      <c r="E23" s="12"/>
      <c r="F23" s="13"/>
      <c r="G23" s="12"/>
      <c r="H23" s="14"/>
      <c r="I23" s="14"/>
      <c r="J23" s="14"/>
      <c r="K23" s="15"/>
      <c r="L23" s="15"/>
      <c r="M23" s="15"/>
      <c r="N23" s="14"/>
      <c r="O23" s="14"/>
      <c r="P23" s="14"/>
      <c r="Q23" s="15"/>
      <c r="R23" s="15"/>
      <c r="S23" s="15"/>
      <c r="T23" s="16"/>
      <c r="U23" s="16"/>
      <c r="V23" s="17"/>
      <c r="W23" s="18" t="str">
        <f t="shared" si="0"/>
        <v/>
      </c>
      <c r="X23" s="18" t="str">
        <f t="shared" si="1"/>
        <v/>
      </c>
      <c r="Y23" s="48"/>
      <c r="Z23" s="6"/>
    </row>
    <row r="24" spans="2:26" x14ac:dyDescent="0.35">
      <c r="B24" s="4"/>
      <c r="C24" s="142"/>
      <c r="D24" s="12"/>
      <c r="E24" s="12"/>
      <c r="F24" s="13"/>
      <c r="G24" s="12"/>
      <c r="H24" s="14"/>
      <c r="I24" s="14"/>
      <c r="J24" s="14"/>
      <c r="K24" s="15"/>
      <c r="L24" s="15"/>
      <c r="M24" s="15"/>
      <c r="N24" s="14"/>
      <c r="O24" s="14"/>
      <c r="P24" s="14"/>
      <c r="Q24" s="15"/>
      <c r="R24" s="15"/>
      <c r="S24" s="15"/>
      <c r="T24" s="16"/>
      <c r="U24" s="16"/>
      <c r="V24" s="17"/>
      <c r="W24" s="18" t="str">
        <f t="shared" si="0"/>
        <v/>
      </c>
      <c r="X24" s="18" t="str">
        <f t="shared" si="1"/>
        <v/>
      </c>
      <c r="Y24" s="48"/>
      <c r="Z24" s="6"/>
    </row>
    <row r="25" spans="2:26" x14ac:dyDescent="0.35">
      <c r="B25" s="4"/>
      <c r="C25" s="142"/>
      <c r="D25" s="12"/>
      <c r="E25" s="12"/>
      <c r="F25" s="13"/>
      <c r="G25" s="12"/>
      <c r="H25" s="14"/>
      <c r="I25" s="14"/>
      <c r="J25" s="14"/>
      <c r="K25" s="15"/>
      <c r="L25" s="15"/>
      <c r="M25" s="15"/>
      <c r="N25" s="14"/>
      <c r="O25" s="14"/>
      <c r="P25" s="14"/>
      <c r="Q25" s="15"/>
      <c r="R25" s="15"/>
      <c r="S25" s="15"/>
      <c r="T25" s="16"/>
      <c r="U25" s="16"/>
      <c r="V25" s="17"/>
      <c r="W25" s="18" t="str">
        <f t="shared" si="0"/>
        <v/>
      </c>
      <c r="X25" s="18" t="str">
        <f t="shared" si="1"/>
        <v/>
      </c>
      <c r="Y25" s="48"/>
      <c r="Z25" s="6"/>
    </row>
    <row r="26" spans="2:26" x14ac:dyDescent="0.35">
      <c r="B26" s="4"/>
      <c r="C26" s="142"/>
      <c r="D26" s="12"/>
      <c r="E26" s="12"/>
      <c r="F26" s="13"/>
      <c r="G26" s="12"/>
      <c r="H26" s="14"/>
      <c r="I26" s="14"/>
      <c r="J26" s="14"/>
      <c r="K26" s="15"/>
      <c r="L26" s="15"/>
      <c r="M26" s="15"/>
      <c r="N26" s="14"/>
      <c r="O26" s="14"/>
      <c r="P26" s="14"/>
      <c r="Q26" s="15"/>
      <c r="R26" s="15"/>
      <c r="S26" s="15"/>
      <c r="T26" s="16"/>
      <c r="U26" s="16"/>
      <c r="V26" s="17"/>
      <c r="W26" s="18" t="str">
        <f t="shared" si="0"/>
        <v/>
      </c>
      <c r="X26" s="18" t="str">
        <f t="shared" si="1"/>
        <v/>
      </c>
      <c r="Y26" s="48"/>
      <c r="Z26" s="6"/>
    </row>
    <row r="27" spans="2:26" x14ac:dyDescent="0.35">
      <c r="B27" s="4"/>
      <c r="C27" s="7"/>
      <c r="D27" s="19"/>
      <c r="E27" s="19"/>
      <c r="F27" s="19"/>
      <c r="G27" s="41">
        <f>COUNTA(G9:G26)</f>
        <v>0</v>
      </c>
      <c r="H27" s="41">
        <f t="shared" ref="H27:U27" si="2">SUM(H9:H26)</f>
        <v>0</v>
      </c>
      <c r="I27" s="41">
        <f t="shared" si="2"/>
        <v>0</v>
      </c>
      <c r="J27" s="41">
        <f t="shared" si="2"/>
        <v>0</v>
      </c>
      <c r="K27" s="41">
        <f t="shared" si="2"/>
        <v>0</v>
      </c>
      <c r="L27" s="41">
        <f t="shared" si="2"/>
        <v>0</v>
      </c>
      <c r="M27" s="41">
        <f t="shared" si="2"/>
        <v>0</v>
      </c>
      <c r="N27" s="41">
        <f t="shared" si="2"/>
        <v>0</v>
      </c>
      <c r="O27" s="41">
        <f t="shared" si="2"/>
        <v>0</v>
      </c>
      <c r="P27" s="41">
        <f t="shared" si="2"/>
        <v>0</v>
      </c>
      <c r="Q27" s="41">
        <f t="shared" si="2"/>
        <v>0</v>
      </c>
      <c r="R27" s="41">
        <f t="shared" si="2"/>
        <v>0</v>
      </c>
      <c r="S27" s="41">
        <f t="shared" si="2"/>
        <v>0</v>
      </c>
      <c r="T27" s="45">
        <f t="shared" si="2"/>
        <v>0</v>
      </c>
      <c r="U27" s="45">
        <f t="shared" si="2"/>
        <v>0</v>
      </c>
      <c r="V27" s="22"/>
      <c r="W27" s="22"/>
      <c r="X27" s="22"/>
      <c r="Y27" s="4"/>
      <c r="Z27" s="6"/>
    </row>
    <row r="28" spans="2:26" x14ac:dyDescent="0.35">
      <c r="B28" s="4"/>
      <c r="C28" s="7"/>
      <c r="D28" s="12"/>
      <c r="E28" s="12"/>
      <c r="F28" s="13"/>
      <c r="G28" s="12"/>
      <c r="H28" s="14"/>
      <c r="I28" s="14"/>
      <c r="J28" s="14"/>
      <c r="K28" s="15"/>
      <c r="L28" s="15"/>
      <c r="M28" s="15"/>
      <c r="N28" s="14"/>
      <c r="O28" s="14"/>
      <c r="P28" s="14"/>
      <c r="Q28" s="15"/>
      <c r="R28" s="15"/>
      <c r="S28" s="15"/>
      <c r="T28" s="16"/>
      <c r="U28" s="16"/>
      <c r="V28" s="17"/>
      <c r="W28" s="52"/>
      <c r="X28" s="18"/>
      <c r="Y28" s="4"/>
      <c r="Z28" s="6"/>
    </row>
    <row r="29" spans="2:26" x14ac:dyDescent="0.35">
      <c r="B29" s="4"/>
      <c r="C29" s="7"/>
      <c r="D29" s="12"/>
      <c r="E29" s="12"/>
      <c r="F29" s="13"/>
      <c r="G29" s="12"/>
      <c r="H29" s="14"/>
      <c r="I29" s="14"/>
      <c r="J29" s="14"/>
      <c r="K29" s="15"/>
      <c r="L29" s="15"/>
      <c r="M29" s="15"/>
      <c r="N29" s="14"/>
      <c r="O29" s="14"/>
      <c r="P29" s="14"/>
      <c r="Q29" s="15"/>
      <c r="R29" s="15"/>
      <c r="S29" s="15"/>
      <c r="T29" s="18"/>
      <c r="U29" s="16"/>
      <c r="V29" s="17"/>
      <c r="W29" s="52"/>
      <c r="X29" s="18"/>
      <c r="Y29" s="4"/>
      <c r="Z29" s="6"/>
    </row>
    <row r="30" spans="2:26" x14ac:dyDescent="0.35">
      <c r="B30" s="4"/>
      <c r="C30" s="7"/>
      <c r="D30" s="12"/>
      <c r="E30" s="12"/>
      <c r="F30" s="13"/>
      <c r="G30" s="12"/>
      <c r="H30" s="14"/>
      <c r="I30" s="14"/>
      <c r="J30" s="14"/>
      <c r="K30" s="15"/>
      <c r="L30" s="15"/>
      <c r="M30" s="15"/>
      <c r="N30" s="14"/>
      <c r="O30" s="14"/>
      <c r="P30" s="14"/>
      <c r="Q30" s="15"/>
      <c r="R30" s="15"/>
      <c r="S30" s="15"/>
      <c r="T30" s="16"/>
      <c r="U30" s="16"/>
      <c r="V30" s="26"/>
      <c r="W30" s="53"/>
      <c r="X30" s="18"/>
      <c r="Y30" s="4"/>
      <c r="Z30" s="6"/>
    </row>
    <row r="31" spans="2:26" x14ac:dyDescent="0.35">
      <c r="B31" s="4"/>
      <c r="C31" s="7"/>
      <c r="D31" s="12"/>
      <c r="E31" s="12"/>
      <c r="F31" s="13"/>
      <c r="G31" s="12"/>
      <c r="H31" s="14"/>
      <c r="I31" s="14"/>
      <c r="J31" s="14"/>
      <c r="K31" s="15"/>
      <c r="L31" s="15"/>
      <c r="M31" s="15"/>
      <c r="N31" s="14"/>
      <c r="O31" s="14"/>
      <c r="P31" s="14"/>
      <c r="Q31" s="15"/>
      <c r="R31" s="15"/>
      <c r="S31" s="15"/>
      <c r="T31" s="18"/>
      <c r="U31" s="16"/>
      <c r="V31" s="26"/>
      <c r="W31" s="23"/>
      <c r="X31" s="49"/>
      <c r="Y31" s="4"/>
      <c r="Z31" s="6"/>
    </row>
    <row r="32" spans="2:26" x14ac:dyDescent="0.35">
      <c r="B32" s="4"/>
      <c r="C32" s="7"/>
      <c r="D32" s="12"/>
      <c r="E32" s="12"/>
      <c r="F32" s="13"/>
      <c r="G32" s="12"/>
      <c r="H32" s="14"/>
      <c r="I32" s="14"/>
      <c r="J32" s="14"/>
      <c r="K32" s="15"/>
      <c r="L32" s="15"/>
      <c r="M32" s="15"/>
      <c r="N32" s="14"/>
      <c r="O32" s="14"/>
      <c r="P32" s="14"/>
      <c r="Q32" s="15"/>
      <c r="R32" s="15"/>
      <c r="S32" s="15"/>
      <c r="T32" s="16"/>
      <c r="U32" s="16"/>
      <c r="V32" s="26"/>
      <c r="W32" s="23"/>
      <c r="X32" s="49"/>
      <c r="Y32" s="4"/>
      <c r="Z32" s="6"/>
    </row>
    <row r="33" spans="2:26" x14ac:dyDescent="0.35">
      <c r="B33" s="4"/>
      <c r="C33" s="7"/>
      <c r="D33" s="12"/>
      <c r="E33" s="12"/>
      <c r="F33" s="13"/>
      <c r="G33" s="12"/>
      <c r="H33" s="14"/>
      <c r="I33" s="14"/>
      <c r="J33" s="14"/>
      <c r="K33" s="15"/>
      <c r="L33" s="15"/>
      <c r="M33" s="15"/>
      <c r="N33" s="14"/>
      <c r="O33" s="14"/>
      <c r="P33" s="14"/>
      <c r="Q33" s="15"/>
      <c r="R33" s="15"/>
      <c r="S33" s="15"/>
      <c r="T33" s="16"/>
      <c r="U33" s="16"/>
      <c r="V33" s="26"/>
      <c r="W33" s="23"/>
      <c r="X33" s="49"/>
      <c r="Y33" s="4"/>
      <c r="Z33" s="6"/>
    </row>
    <row r="34" spans="2:26" x14ac:dyDescent="0.35">
      <c r="B34" s="4"/>
      <c r="C34" s="7"/>
      <c r="D34" s="12"/>
      <c r="E34" s="12"/>
      <c r="F34" s="13"/>
      <c r="G34" s="12"/>
      <c r="H34" s="14"/>
      <c r="I34" s="14"/>
      <c r="J34" s="14"/>
      <c r="K34" s="15"/>
      <c r="L34" s="15"/>
      <c r="M34" s="15"/>
      <c r="N34" s="14"/>
      <c r="O34" s="14"/>
      <c r="P34" s="14"/>
      <c r="Q34" s="15"/>
      <c r="R34" s="15"/>
      <c r="S34" s="15"/>
      <c r="T34" s="16"/>
      <c r="U34" s="16"/>
      <c r="V34" s="17"/>
      <c r="W34" s="23"/>
      <c r="X34" s="60"/>
      <c r="Y34" s="4"/>
      <c r="Z34" s="6"/>
    </row>
    <row r="35" spans="2:26" x14ac:dyDescent="0.35">
      <c r="B35" s="4"/>
      <c r="C35" s="7"/>
      <c r="D35" s="19"/>
      <c r="E35" s="19"/>
      <c r="F35" s="19"/>
      <c r="G35" s="41">
        <f>COUNTA(G28:G34)</f>
        <v>0</v>
      </c>
      <c r="H35" s="41">
        <f t="shared" ref="H35:T35" si="3">SUM(H28:H34)</f>
        <v>0</v>
      </c>
      <c r="I35" s="41">
        <f t="shared" si="3"/>
        <v>0</v>
      </c>
      <c r="J35" s="41">
        <f t="shared" si="3"/>
        <v>0</v>
      </c>
      <c r="K35" s="41">
        <f t="shared" si="3"/>
        <v>0</v>
      </c>
      <c r="L35" s="41">
        <f t="shared" si="3"/>
        <v>0</v>
      </c>
      <c r="M35" s="41">
        <f t="shared" si="3"/>
        <v>0</v>
      </c>
      <c r="N35" s="41">
        <f t="shared" si="3"/>
        <v>0</v>
      </c>
      <c r="O35" s="41">
        <f t="shared" si="3"/>
        <v>0</v>
      </c>
      <c r="P35" s="41">
        <f t="shared" si="3"/>
        <v>0</v>
      </c>
      <c r="Q35" s="41">
        <f t="shared" si="3"/>
        <v>0</v>
      </c>
      <c r="R35" s="41">
        <f t="shared" si="3"/>
        <v>0</v>
      </c>
      <c r="S35" s="41">
        <f t="shared" si="3"/>
        <v>0</v>
      </c>
      <c r="T35" s="45">
        <f t="shared" si="3"/>
        <v>0</v>
      </c>
      <c r="U35" s="45">
        <f>SUM(U28:U34)</f>
        <v>0</v>
      </c>
      <c r="V35" s="22"/>
      <c r="W35" s="59"/>
      <c r="X35" s="24">
        <f>SUM(X28:X34)</f>
        <v>0</v>
      </c>
      <c r="Y35" s="5"/>
      <c r="Z35" s="6"/>
    </row>
    <row r="36" spans="2:26" x14ac:dyDescent="0.35">
      <c r="B36" s="4"/>
      <c r="C36" s="7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61" t="e">
        <f>(X35/U35)</f>
        <v>#DIV/0!</v>
      </c>
      <c r="Y36" s="5"/>
      <c r="Z36" s="6"/>
    </row>
    <row r="37" spans="2:26" ht="30" customHeight="1" x14ac:dyDescent="0.35">
      <c r="B37" s="4"/>
      <c r="C37" s="7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6"/>
    </row>
    <row r="38" spans="2:26" x14ac:dyDescent="0.35">
      <c r="B38" s="4"/>
      <c r="C38" s="5"/>
      <c r="D38" s="112" t="s">
        <v>0</v>
      </c>
      <c r="E38" s="113"/>
      <c r="F38" s="113"/>
      <c r="G38" s="113"/>
      <c r="H38" s="118" t="s">
        <v>31</v>
      </c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9" t="s">
        <v>32</v>
      </c>
      <c r="U38" s="122" t="s">
        <v>3</v>
      </c>
      <c r="V38" s="125" t="s">
        <v>4</v>
      </c>
      <c r="W38" s="128" t="s">
        <v>5</v>
      </c>
      <c r="X38" s="131" t="s">
        <v>6</v>
      </c>
      <c r="Y38" s="134" t="s">
        <v>33</v>
      </c>
      <c r="Z38" s="6"/>
    </row>
    <row r="39" spans="2:26" x14ac:dyDescent="0.35">
      <c r="B39" s="4"/>
      <c r="C39" s="5"/>
      <c r="D39" s="114"/>
      <c r="E39" s="115"/>
      <c r="F39" s="115"/>
      <c r="G39" s="115"/>
      <c r="H39" s="137" t="s">
        <v>7</v>
      </c>
      <c r="I39" s="138"/>
      <c r="J39" s="139"/>
      <c r="K39" s="137" t="s">
        <v>8</v>
      </c>
      <c r="L39" s="138"/>
      <c r="M39" s="139"/>
      <c r="N39" s="137" t="s">
        <v>9</v>
      </c>
      <c r="O39" s="138"/>
      <c r="P39" s="139"/>
      <c r="Q39" s="43"/>
      <c r="R39" s="43"/>
      <c r="S39" s="44"/>
      <c r="T39" s="120"/>
      <c r="U39" s="123"/>
      <c r="V39" s="126"/>
      <c r="W39" s="129"/>
      <c r="X39" s="132"/>
      <c r="Y39" s="135"/>
      <c r="Z39" s="6"/>
    </row>
    <row r="40" spans="2:26" x14ac:dyDescent="0.35">
      <c r="B40" s="4"/>
      <c r="C40" s="5"/>
      <c r="D40" s="116"/>
      <c r="E40" s="117"/>
      <c r="F40" s="117"/>
      <c r="G40" s="117"/>
      <c r="H40" s="103" t="s">
        <v>11</v>
      </c>
      <c r="I40" s="105" t="s">
        <v>12</v>
      </c>
      <c r="J40" s="106"/>
      <c r="K40" s="103" t="s">
        <v>11</v>
      </c>
      <c r="L40" s="140" t="s">
        <v>12</v>
      </c>
      <c r="M40" s="141"/>
      <c r="N40" s="103" t="s">
        <v>11</v>
      </c>
      <c r="O40" s="105" t="s">
        <v>12</v>
      </c>
      <c r="P40" s="106"/>
      <c r="Q40" s="103" t="s">
        <v>11</v>
      </c>
      <c r="R40" s="105" t="s">
        <v>12</v>
      </c>
      <c r="S40" s="106"/>
      <c r="T40" s="120"/>
      <c r="U40" s="123"/>
      <c r="V40" s="126"/>
      <c r="W40" s="129"/>
      <c r="X40" s="132"/>
      <c r="Y40" s="135"/>
      <c r="Z40" s="6"/>
    </row>
    <row r="41" spans="2:26" x14ac:dyDescent="0.35">
      <c r="B41" s="4"/>
      <c r="C41" s="5"/>
      <c r="D41" s="8" t="s">
        <v>13</v>
      </c>
      <c r="E41" s="8" t="s">
        <v>14</v>
      </c>
      <c r="F41" s="8" t="s">
        <v>15</v>
      </c>
      <c r="G41" s="9" t="s">
        <v>34</v>
      </c>
      <c r="H41" s="104"/>
      <c r="I41" s="10" t="s">
        <v>16</v>
      </c>
      <c r="J41" s="10" t="s">
        <v>17</v>
      </c>
      <c r="K41" s="104"/>
      <c r="L41" s="10" t="s">
        <v>16</v>
      </c>
      <c r="M41" s="11" t="s">
        <v>17</v>
      </c>
      <c r="N41" s="104"/>
      <c r="O41" s="11" t="s">
        <v>16</v>
      </c>
      <c r="P41" s="11" t="s">
        <v>17</v>
      </c>
      <c r="Q41" s="104"/>
      <c r="R41" s="10" t="s">
        <v>16</v>
      </c>
      <c r="S41" s="11" t="s">
        <v>17</v>
      </c>
      <c r="T41" s="121"/>
      <c r="U41" s="124"/>
      <c r="V41" s="127"/>
      <c r="W41" s="130"/>
      <c r="X41" s="133"/>
      <c r="Y41" s="136"/>
      <c r="Z41" s="6"/>
    </row>
    <row r="42" spans="2:26" x14ac:dyDescent="0.35">
      <c r="B42" s="4"/>
      <c r="C42" s="5"/>
      <c r="D42" s="12"/>
      <c r="E42" s="12"/>
      <c r="F42" s="13"/>
      <c r="G42" s="12"/>
      <c r="H42" s="14"/>
      <c r="I42" s="14"/>
      <c r="J42" s="14"/>
      <c r="K42" s="15"/>
      <c r="L42" s="15"/>
      <c r="M42" s="15"/>
      <c r="N42" s="14"/>
      <c r="O42" s="14"/>
      <c r="P42" s="14"/>
      <c r="Q42" s="15"/>
      <c r="R42" s="15"/>
      <c r="S42" s="15"/>
      <c r="T42" s="16"/>
      <c r="U42" s="16"/>
      <c r="V42" s="26"/>
      <c r="W42" s="16"/>
      <c r="X42" s="16" t="str">
        <f>IF(U42&gt;1,"R.A.S","")</f>
        <v/>
      </c>
      <c r="Y42" s="27"/>
      <c r="Z42" s="6"/>
    </row>
    <row r="43" spans="2:26" x14ac:dyDescent="0.35">
      <c r="B43" s="4"/>
      <c r="C43" s="5"/>
      <c r="D43" s="12"/>
      <c r="E43" s="12"/>
      <c r="F43" s="13"/>
      <c r="G43" s="12"/>
      <c r="H43" s="14"/>
      <c r="I43" s="14"/>
      <c r="J43" s="14"/>
      <c r="K43" s="15"/>
      <c r="L43" s="15"/>
      <c r="M43" s="15"/>
      <c r="N43" s="14"/>
      <c r="O43" s="14"/>
      <c r="P43" s="14"/>
      <c r="Q43" s="15"/>
      <c r="R43" s="15"/>
      <c r="S43" s="15"/>
      <c r="T43" s="16"/>
      <c r="U43" s="16"/>
      <c r="V43" s="26"/>
      <c r="W43" s="16"/>
      <c r="X43" s="16" t="str">
        <f t="shared" ref="X43:X47" si="4">IF(U43&gt;1,"R.A.S","")</f>
        <v/>
      </c>
      <c r="Y43" s="27"/>
      <c r="Z43" s="6"/>
    </row>
    <row r="44" spans="2:26" x14ac:dyDescent="0.35">
      <c r="B44" s="4"/>
      <c r="C44" s="5"/>
      <c r="D44" s="12"/>
      <c r="E44" s="12"/>
      <c r="F44" s="13"/>
      <c r="G44" s="12"/>
      <c r="H44" s="14"/>
      <c r="I44" s="14"/>
      <c r="J44" s="14"/>
      <c r="K44" s="15"/>
      <c r="L44" s="15"/>
      <c r="M44" s="15"/>
      <c r="N44" s="14"/>
      <c r="O44" s="14"/>
      <c r="P44" s="14"/>
      <c r="Q44" s="15"/>
      <c r="R44" s="15"/>
      <c r="S44" s="15"/>
      <c r="T44" s="16"/>
      <c r="U44" s="16"/>
      <c r="V44" s="26"/>
      <c r="W44" s="16"/>
      <c r="X44" s="16" t="str">
        <f t="shared" si="4"/>
        <v/>
      </c>
      <c r="Y44" s="27"/>
      <c r="Z44" s="6"/>
    </row>
    <row r="45" spans="2:26" x14ac:dyDescent="0.35">
      <c r="B45" s="4"/>
      <c r="C45" s="5"/>
      <c r="D45" s="12"/>
      <c r="E45" s="12"/>
      <c r="F45" s="13"/>
      <c r="G45" s="12"/>
      <c r="H45" s="14"/>
      <c r="I45" s="14"/>
      <c r="J45" s="14"/>
      <c r="K45" s="15"/>
      <c r="L45" s="15"/>
      <c r="M45" s="15"/>
      <c r="N45" s="14"/>
      <c r="O45" s="14"/>
      <c r="P45" s="14"/>
      <c r="Q45" s="15"/>
      <c r="R45" s="15"/>
      <c r="S45" s="15"/>
      <c r="T45" s="18"/>
      <c r="U45" s="16"/>
      <c r="V45" s="26"/>
      <c r="W45" s="16"/>
      <c r="X45" s="16" t="str">
        <f t="shared" si="4"/>
        <v/>
      </c>
      <c r="Y45" s="27"/>
      <c r="Z45" s="6"/>
    </row>
    <row r="46" spans="2:26" x14ac:dyDescent="0.35">
      <c r="B46" s="4"/>
      <c r="C46" s="5"/>
      <c r="D46" s="12"/>
      <c r="E46" s="12"/>
      <c r="F46" s="13"/>
      <c r="G46" s="12"/>
      <c r="H46" s="14"/>
      <c r="I46" s="14"/>
      <c r="J46" s="14"/>
      <c r="K46" s="15"/>
      <c r="L46" s="15"/>
      <c r="M46" s="15"/>
      <c r="N46" s="14"/>
      <c r="O46" s="14"/>
      <c r="P46" s="14"/>
      <c r="Q46" s="15"/>
      <c r="R46" s="15"/>
      <c r="S46" s="15"/>
      <c r="T46" s="16"/>
      <c r="U46" s="16"/>
      <c r="V46" s="26"/>
      <c r="W46" s="16"/>
      <c r="X46" s="16" t="str">
        <f t="shared" si="4"/>
        <v/>
      </c>
      <c r="Y46" s="27"/>
      <c r="Z46" s="6"/>
    </row>
    <row r="47" spans="2:26" x14ac:dyDescent="0.35">
      <c r="B47" s="4"/>
      <c r="C47" s="5"/>
      <c r="D47" s="12"/>
      <c r="E47" s="12"/>
      <c r="F47" s="13"/>
      <c r="G47" s="12"/>
      <c r="H47" s="14"/>
      <c r="I47" s="14"/>
      <c r="J47" s="14"/>
      <c r="K47" s="15"/>
      <c r="L47" s="15"/>
      <c r="M47" s="15"/>
      <c r="N47" s="14"/>
      <c r="O47" s="14"/>
      <c r="P47" s="14"/>
      <c r="Q47" s="15"/>
      <c r="R47" s="15"/>
      <c r="S47" s="15"/>
      <c r="T47" s="16"/>
      <c r="U47" s="16"/>
      <c r="V47" s="26"/>
      <c r="W47" s="16"/>
      <c r="X47" s="16" t="str">
        <f t="shared" si="4"/>
        <v/>
      </c>
      <c r="Y47" s="27"/>
      <c r="Z47" s="6"/>
    </row>
    <row r="48" spans="2:26" x14ac:dyDescent="0.35">
      <c r="B48" s="4"/>
      <c r="C48" s="5"/>
      <c r="D48" s="28"/>
      <c r="E48" s="28"/>
      <c r="F48" s="29"/>
      <c r="G48" s="41">
        <f>COUNTA(G42:G47)</f>
        <v>0</v>
      </c>
      <c r="H48" s="41">
        <f t="shared" ref="H48:U48" si="5">SUM(H42:H47)</f>
        <v>0</v>
      </c>
      <c r="I48" s="41">
        <f t="shared" si="5"/>
        <v>0</v>
      </c>
      <c r="J48" s="41">
        <f t="shared" si="5"/>
        <v>0</v>
      </c>
      <c r="K48" s="41">
        <f t="shared" si="5"/>
        <v>0</v>
      </c>
      <c r="L48" s="41">
        <f t="shared" si="5"/>
        <v>0</v>
      </c>
      <c r="M48" s="41">
        <f t="shared" si="5"/>
        <v>0</v>
      </c>
      <c r="N48" s="41">
        <f t="shared" si="5"/>
        <v>0</v>
      </c>
      <c r="O48" s="41">
        <f t="shared" si="5"/>
        <v>0</v>
      </c>
      <c r="P48" s="41">
        <f t="shared" si="5"/>
        <v>0</v>
      </c>
      <c r="Q48" s="51">
        <f t="shared" si="5"/>
        <v>0</v>
      </c>
      <c r="R48" s="41">
        <f t="shared" si="5"/>
        <v>0</v>
      </c>
      <c r="S48" s="41">
        <f t="shared" si="5"/>
        <v>0</v>
      </c>
      <c r="T48" s="45">
        <f t="shared" si="5"/>
        <v>0</v>
      </c>
      <c r="U48" s="45">
        <f t="shared" si="5"/>
        <v>0</v>
      </c>
      <c r="V48" s="28"/>
      <c r="W48" s="28"/>
      <c r="X48" s="21">
        <f>SUM(X42:X47)</f>
        <v>0</v>
      </c>
      <c r="Y48" s="30">
        <f>SUM(Y42:Y47)</f>
        <v>0</v>
      </c>
      <c r="Z48" s="6"/>
    </row>
    <row r="49" spans="2:26" x14ac:dyDescent="0.35">
      <c r="B49" s="4"/>
      <c r="C49" s="5"/>
      <c r="D49" s="12"/>
      <c r="E49" s="12"/>
      <c r="F49" s="13"/>
      <c r="G49" s="12"/>
      <c r="H49" s="14"/>
      <c r="I49" s="14"/>
      <c r="J49" s="14"/>
      <c r="K49" s="15"/>
      <c r="L49" s="15"/>
      <c r="M49" s="15"/>
      <c r="N49" s="14"/>
      <c r="O49" s="14"/>
      <c r="P49" s="14"/>
      <c r="Q49" s="15"/>
      <c r="R49" s="15"/>
      <c r="S49" s="15"/>
      <c r="T49" s="16"/>
      <c r="U49" s="16"/>
      <c r="V49" s="26"/>
      <c r="W49" s="23"/>
      <c r="X49" s="16"/>
      <c r="Y49" s="27"/>
      <c r="Z49" s="6"/>
    </row>
    <row r="50" spans="2:26" x14ac:dyDescent="0.35">
      <c r="B50" s="4"/>
      <c r="C50" s="5"/>
      <c r="D50" s="12"/>
      <c r="E50" s="12"/>
      <c r="F50" s="13"/>
      <c r="G50" s="12" t="str">
        <f>NatureRV2</f>
        <v>Signature</v>
      </c>
      <c r="H50" s="14"/>
      <c r="I50" s="14"/>
      <c r="J50" s="14"/>
      <c r="K50" s="15"/>
      <c r="L50" s="15"/>
      <c r="M50" s="15"/>
      <c r="N50" s="14"/>
      <c r="O50" s="14"/>
      <c r="P50" s="14"/>
      <c r="Q50" s="15"/>
      <c r="R50" s="15"/>
      <c r="S50" s="15"/>
      <c r="T50" s="16"/>
      <c r="U50" s="16"/>
      <c r="V50" s="26"/>
      <c r="W50" s="23"/>
      <c r="X50" s="16"/>
      <c r="Y50" s="27"/>
      <c r="Z50" s="6"/>
    </row>
    <row r="51" spans="2:26" x14ac:dyDescent="0.35">
      <c r="B51" s="4"/>
      <c r="C51" s="5"/>
      <c r="D51" s="12"/>
      <c r="E51" s="12"/>
      <c r="F51" s="13"/>
      <c r="G51" s="12"/>
      <c r="H51" s="14"/>
      <c r="I51" s="14"/>
      <c r="J51" s="14"/>
      <c r="K51" s="15"/>
      <c r="L51" s="15"/>
      <c r="M51" s="15"/>
      <c r="N51" s="14"/>
      <c r="O51" s="14"/>
      <c r="P51" s="14"/>
      <c r="Q51" s="15"/>
      <c r="R51" s="15"/>
      <c r="S51" s="15"/>
      <c r="T51" s="16"/>
      <c r="U51" s="16"/>
      <c r="V51" s="26"/>
      <c r="W51" s="23"/>
      <c r="X51" s="16"/>
      <c r="Y51" s="27"/>
      <c r="Z51" s="6"/>
    </row>
    <row r="52" spans="2:26" x14ac:dyDescent="0.35">
      <c r="B52" s="4"/>
      <c r="C52" s="5"/>
      <c r="D52" s="12"/>
      <c r="E52" s="12"/>
      <c r="F52" s="13"/>
      <c r="G52" s="12"/>
      <c r="H52" s="14"/>
      <c r="I52" s="14"/>
      <c r="J52" s="14"/>
      <c r="K52" s="15"/>
      <c r="L52" s="15"/>
      <c r="M52" s="15"/>
      <c r="N52" s="14"/>
      <c r="O52" s="14"/>
      <c r="P52" s="14"/>
      <c r="Q52" s="15"/>
      <c r="R52" s="15"/>
      <c r="S52" s="15"/>
      <c r="T52" s="16"/>
      <c r="U52" s="16"/>
      <c r="V52" s="26"/>
      <c r="W52" s="23"/>
      <c r="X52" s="16"/>
      <c r="Y52" s="27"/>
      <c r="Z52" s="6"/>
    </row>
    <row r="53" spans="2:26" x14ac:dyDescent="0.35">
      <c r="B53" s="4"/>
      <c r="C53" s="5"/>
      <c r="D53" s="12"/>
      <c r="E53" s="12"/>
      <c r="F53" s="13"/>
      <c r="G53" s="12"/>
      <c r="H53" s="14"/>
      <c r="I53" s="14"/>
      <c r="J53" s="14"/>
      <c r="K53" s="15"/>
      <c r="L53" s="15"/>
      <c r="M53" s="15"/>
      <c r="N53" s="14"/>
      <c r="O53" s="14"/>
      <c r="P53" s="14"/>
      <c r="Q53" s="15"/>
      <c r="R53" s="15"/>
      <c r="S53" s="15"/>
      <c r="T53" s="16"/>
      <c r="U53" s="16"/>
      <c r="V53" s="26"/>
      <c r="W53" s="23"/>
      <c r="X53" s="16"/>
      <c r="Y53" s="27"/>
      <c r="Z53" s="6"/>
    </row>
    <row r="54" spans="2:26" x14ac:dyDescent="0.35">
      <c r="B54" s="4"/>
      <c r="C54" s="5"/>
      <c r="D54" s="28"/>
      <c r="E54" s="28"/>
      <c r="F54" s="29"/>
      <c r="G54" s="20">
        <f>COUNTA(G49:G53)</f>
        <v>1</v>
      </c>
      <c r="H54" s="14"/>
      <c r="I54" s="14"/>
      <c r="J54" s="14"/>
      <c r="K54" s="20">
        <f>SUM(K49:K53)</f>
        <v>0</v>
      </c>
      <c r="L54" s="41">
        <f>SUM(L49:M53)</f>
        <v>0</v>
      </c>
      <c r="M54" s="41">
        <f t="shared" ref="M54:U54" si="6">SUM(M49:M53)</f>
        <v>0</v>
      </c>
      <c r="N54" s="14"/>
      <c r="O54" s="14"/>
      <c r="P54" s="14"/>
      <c r="Q54" s="41">
        <f t="shared" si="6"/>
        <v>0</v>
      </c>
      <c r="R54" s="20">
        <f t="shared" si="6"/>
        <v>0</v>
      </c>
      <c r="S54" s="20">
        <f t="shared" si="6"/>
        <v>0</v>
      </c>
      <c r="T54" s="21">
        <f t="shared" si="6"/>
        <v>0</v>
      </c>
      <c r="U54" s="21">
        <f t="shared" si="6"/>
        <v>0</v>
      </c>
      <c r="V54" s="28"/>
      <c r="W54" s="28"/>
      <c r="X54" s="16">
        <f>SUM(X49:X53)</f>
        <v>0</v>
      </c>
      <c r="Y54" s="27"/>
      <c r="Z54" s="6"/>
    </row>
    <row r="55" spans="2:26" x14ac:dyDescent="0.35">
      <c r="B55" s="4"/>
      <c r="C55" s="5"/>
      <c r="D55" s="31"/>
      <c r="E55" s="31"/>
      <c r="F55" s="32"/>
      <c r="G55" s="55">
        <f>COUNTA(G54+G48)</f>
        <v>1</v>
      </c>
      <c r="H55" s="109">
        <f>SUM(H54+H48)</f>
        <v>0</v>
      </c>
      <c r="I55" s="110"/>
      <c r="J55" s="55">
        <f>SUM(J54+J48)</f>
        <v>0</v>
      </c>
      <c r="K55" s="55">
        <f>SUM(K54+K48)</f>
        <v>0</v>
      </c>
      <c r="L55" s="109">
        <f>SUM(L54+L48)</f>
        <v>0</v>
      </c>
      <c r="M55" s="110"/>
      <c r="N55" s="33">
        <f>SUM(N54+N48)</f>
        <v>0</v>
      </c>
      <c r="O55" s="33">
        <f>SUM(O54+O48)</f>
        <v>0</v>
      </c>
      <c r="P55" s="109">
        <f>SUM(P54+P48)</f>
        <v>0</v>
      </c>
      <c r="Q55" s="110"/>
      <c r="R55" s="55">
        <f>SUM(R54+R48)</f>
        <v>0</v>
      </c>
      <c r="S55" s="55">
        <f>SUM(S54+S48)</f>
        <v>0</v>
      </c>
      <c r="T55" s="24">
        <f>SUM(T54+T48+T35)</f>
        <v>0</v>
      </c>
      <c r="U55" s="24">
        <f>SUM(U54+U48+U35)</f>
        <v>0</v>
      </c>
      <c r="V55" s="31"/>
      <c r="W55" s="31"/>
      <c r="X55" s="64" t="e">
        <f>(X54/U54)</f>
        <v>#DIV/0!</v>
      </c>
      <c r="Y55" s="34">
        <f>SUM(Y54+Y48)</f>
        <v>0</v>
      </c>
      <c r="Z55" s="6"/>
    </row>
    <row r="56" spans="2:26" x14ac:dyDescent="0.35">
      <c r="B56" s="4"/>
      <c r="C56" s="5"/>
      <c r="D56" s="89" t="s">
        <v>36</v>
      </c>
      <c r="E56" s="90"/>
      <c r="F56" s="91"/>
      <c r="G56" s="56" t="s">
        <v>37</v>
      </c>
      <c r="H56" s="107">
        <f>SUM(H27+K27+N27+Q27)</f>
        <v>0</v>
      </c>
      <c r="I56" s="108"/>
      <c r="J56" s="93" t="s">
        <v>38</v>
      </c>
      <c r="K56" s="95"/>
      <c r="L56" s="107">
        <f>SUM(H35+K35+N35+Q35)</f>
        <v>0</v>
      </c>
      <c r="M56" s="108"/>
      <c r="N56" s="46"/>
      <c r="O56" s="93" t="s">
        <v>39</v>
      </c>
      <c r="P56" s="94"/>
      <c r="Q56" s="94"/>
      <c r="R56" s="94"/>
      <c r="S56" s="95"/>
      <c r="T56" s="56" t="s">
        <v>37</v>
      </c>
      <c r="U56" s="35">
        <f>SUM(H48+K48+N48+Q48)</f>
        <v>0</v>
      </c>
      <c r="V56" s="36" t="s">
        <v>38</v>
      </c>
      <c r="W56" s="63">
        <f>SUM(H54+K54+N54+Q54)</f>
        <v>0</v>
      </c>
      <c r="X56" s="5"/>
      <c r="Y56" s="5"/>
      <c r="Z56" s="6"/>
    </row>
    <row r="57" spans="2:26" x14ac:dyDescent="0.35">
      <c r="B57" s="4"/>
      <c r="C57" s="5"/>
      <c r="D57" s="82" t="s">
        <v>40</v>
      </c>
      <c r="E57" s="83"/>
      <c r="F57" s="84"/>
      <c r="G57" s="36" t="s">
        <v>37</v>
      </c>
      <c r="H57" s="85">
        <f>SUM(I27+L27+O27+R27)</f>
        <v>0</v>
      </c>
      <c r="I57" s="86"/>
      <c r="J57" s="87" t="s">
        <v>38</v>
      </c>
      <c r="K57" s="88"/>
      <c r="L57" s="85">
        <f>SUM(I35+L35+O35+R35)</f>
        <v>0</v>
      </c>
      <c r="M57" s="86"/>
      <c r="N57" s="47"/>
      <c r="O57" s="89" t="s">
        <v>41</v>
      </c>
      <c r="P57" s="90"/>
      <c r="Q57" s="90"/>
      <c r="R57" s="90"/>
      <c r="S57" s="91"/>
      <c r="T57" s="54" t="s">
        <v>37</v>
      </c>
      <c r="U57" s="35">
        <f>SUM(J48+M48+P48+S48)</f>
        <v>0</v>
      </c>
      <c r="V57" s="36" t="s">
        <v>38</v>
      </c>
      <c r="W57" s="35">
        <f>SUM(I54+L54+O54+R54)</f>
        <v>0</v>
      </c>
      <c r="X57" s="5"/>
      <c r="Y57" s="5"/>
      <c r="Z57" s="6"/>
    </row>
    <row r="58" spans="2:26" x14ac:dyDescent="0.35">
      <c r="B58" s="4"/>
      <c r="C58" s="5"/>
      <c r="D58" s="87" t="s">
        <v>42</v>
      </c>
      <c r="E58" s="92"/>
      <c r="F58" s="88"/>
      <c r="G58" s="36" t="s">
        <v>37</v>
      </c>
      <c r="H58" s="85">
        <f>SUM(J27+M27+P27+S27)</f>
        <v>0</v>
      </c>
      <c r="I58" s="86"/>
      <c r="J58" s="87" t="s">
        <v>38</v>
      </c>
      <c r="K58" s="88"/>
      <c r="L58" s="85">
        <f>SUM(J35+M35+P35+S35)</f>
        <v>0</v>
      </c>
      <c r="M58" s="86"/>
      <c r="N58" s="47"/>
      <c r="O58" s="93" t="s">
        <v>43</v>
      </c>
      <c r="P58" s="94"/>
      <c r="Q58" s="94"/>
      <c r="R58" s="94"/>
      <c r="S58" s="95"/>
      <c r="T58" s="54" t="s">
        <v>37</v>
      </c>
      <c r="U58" s="35">
        <f>SUM(J48+M48+P48+S48)</f>
        <v>0</v>
      </c>
      <c r="V58" s="36" t="s">
        <v>38</v>
      </c>
      <c r="W58" s="35">
        <f>SUM(J54+M54+P54+S54)</f>
        <v>0</v>
      </c>
      <c r="X58" s="5"/>
      <c r="Y58" s="5"/>
      <c r="Z58" s="6"/>
    </row>
    <row r="59" spans="2:26" x14ac:dyDescent="0.35">
      <c r="B59" s="4"/>
      <c r="C59" s="5"/>
      <c r="D59" s="96" t="s">
        <v>44</v>
      </c>
      <c r="E59" s="97"/>
      <c r="F59" s="98"/>
      <c r="G59" s="37" t="s">
        <v>37</v>
      </c>
      <c r="H59" s="99">
        <f>SUM(H56:I58)</f>
        <v>0</v>
      </c>
      <c r="I59" s="100"/>
      <c r="J59" s="101" t="s">
        <v>38</v>
      </c>
      <c r="K59" s="102"/>
      <c r="L59" s="99">
        <f>SUM(L56:M58)</f>
        <v>0</v>
      </c>
      <c r="M59" s="100"/>
      <c r="N59" s="47"/>
      <c r="O59" s="96" t="s">
        <v>44</v>
      </c>
      <c r="P59" s="97"/>
      <c r="Q59" s="97"/>
      <c r="R59" s="97"/>
      <c r="S59" s="98"/>
      <c r="T59" s="37" t="s">
        <v>37</v>
      </c>
      <c r="U59" s="38">
        <f>SUM(U56:U58)</f>
        <v>0</v>
      </c>
      <c r="V59" s="39" t="s">
        <v>38</v>
      </c>
      <c r="W59" s="38">
        <f>SUM(W56:W58)</f>
        <v>0</v>
      </c>
      <c r="X59" s="5"/>
      <c r="Y59" s="5"/>
      <c r="Z59" s="6"/>
    </row>
    <row r="60" spans="2:26" x14ac:dyDescent="0.35">
      <c r="B60" s="4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1"/>
    </row>
  </sheetData>
  <mergeCells count="65"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R7:S7"/>
    <mergeCell ref="C8:C26"/>
    <mergeCell ref="D37:Y37"/>
    <mergeCell ref="D38:G40"/>
    <mergeCell ref="H38:S38"/>
    <mergeCell ref="T38:T41"/>
    <mergeCell ref="U38:U41"/>
    <mergeCell ref="V38:V41"/>
    <mergeCell ref="W38:W41"/>
    <mergeCell ref="X38:X41"/>
    <mergeCell ref="Y38:Y41"/>
    <mergeCell ref="H39:J39"/>
    <mergeCell ref="K39:M39"/>
    <mergeCell ref="N39:P39"/>
    <mergeCell ref="H40:H41"/>
    <mergeCell ref="I40:J40"/>
    <mergeCell ref="K40:K41"/>
    <mergeCell ref="L40:M40"/>
    <mergeCell ref="N40:N41"/>
    <mergeCell ref="O40:P40"/>
    <mergeCell ref="D56:F56"/>
    <mergeCell ref="H56:I56"/>
    <mergeCell ref="J56:K56"/>
    <mergeCell ref="L56:M56"/>
    <mergeCell ref="O56:S56"/>
    <mergeCell ref="Q40:Q41"/>
    <mergeCell ref="R40:S40"/>
    <mergeCell ref="H55:I55"/>
    <mergeCell ref="L55:M55"/>
    <mergeCell ref="P55:Q55"/>
    <mergeCell ref="C60:Z60"/>
    <mergeCell ref="D57:F57"/>
    <mergeCell ref="H57:I57"/>
    <mergeCell ref="J57:K57"/>
    <mergeCell ref="L57:M57"/>
    <mergeCell ref="O57:S57"/>
    <mergeCell ref="D58:F58"/>
    <mergeCell ref="H58:I58"/>
    <mergeCell ref="J58:K58"/>
    <mergeCell ref="L58:M58"/>
    <mergeCell ref="O58:S58"/>
    <mergeCell ref="D59:F59"/>
    <mergeCell ref="H59:I59"/>
    <mergeCell ref="J59:K59"/>
    <mergeCell ref="L59:M59"/>
    <mergeCell ref="O59:S59"/>
  </mergeCells>
  <conditionalFormatting sqref="L50:M53">
    <cfRule type="cellIs" dxfId="1334" priority="99" operator="equal">
      <formula>1</formula>
    </cfRule>
  </conditionalFormatting>
  <conditionalFormatting sqref="G35:H36 J35:J36">
    <cfRule type="containsText" priority="113" operator="containsText" text="x">
      <formula>NOT(ISERROR(SEARCH("x",G35)))</formula>
    </cfRule>
  </conditionalFormatting>
  <conditionalFormatting sqref="G55:H55 J55 G54">
    <cfRule type="containsText" priority="112" operator="containsText" text="x">
      <formula>NOT(ISERROR(SEARCH("x",G54)))</formula>
    </cfRule>
  </conditionalFormatting>
  <conditionalFormatting sqref="X55">
    <cfRule type="cellIs" dxfId="1333" priority="106" operator="greaterThan">
      <formula>25000</formula>
    </cfRule>
    <cfRule type="cellIs" dxfId="1332" priority="107" operator="equal">
      <formula>10000</formula>
    </cfRule>
    <cfRule type="cellIs" dxfId="1331" priority="108" operator="lessThan">
      <formula>10000</formula>
    </cfRule>
    <cfRule type="cellIs" dxfId="1330" priority="109" operator="greaterThan">
      <formula>10000</formula>
    </cfRule>
    <cfRule type="cellIs" dxfId="1329" priority="110" operator="lessThan">
      <formula>25000</formula>
    </cfRule>
    <cfRule type="cellIs" dxfId="1328" priority="111" operator="greaterThan">
      <formula>25000</formula>
    </cfRule>
  </conditionalFormatting>
  <conditionalFormatting sqref="G27:H27 J27">
    <cfRule type="containsText" priority="105" operator="containsText" text="x">
      <formula>NOT(ISERROR(SEARCH("x",G27)))</formula>
    </cfRule>
  </conditionalFormatting>
  <conditionalFormatting sqref="G48:H48 J48">
    <cfRule type="containsText" priority="104" operator="containsText" text="x">
      <formula>NOT(ISERROR(SEARCH("x",G48)))</formula>
    </cfRule>
  </conditionalFormatting>
  <conditionalFormatting sqref="X48">
    <cfRule type="cellIs" dxfId="1327" priority="100" operator="equal">
      <formula>10000</formula>
    </cfRule>
    <cfRule type="cellIs" dxfId="1326" priority="101" operator="lessThan">
      <formula>10000</formula>
    </cfRule>
    <cfRule type="cellIs" dxfId="1325" priority="102" operator="greaterThan">
      <formula>10000</formula>
    </cfRule>
    <cfRule type="cellIs" dxfId="1324" priority="103" operator="lessThan">
      <formula>25000</formula>
    </cfRule>
  </conditionalFormatting>
  <conditionalFormatting sqref="X35">
    <cfRule type="cellIs" dxfId="1323" priority="93" operator="equal">
      <formula>10000</formula>
    </cfRule>
    <cfRule type="cellIs" dxfId="1322" priority="94" operator="lessThan">
      <formula>10000</formula>
    </cfRule>
    <cfRule type="cellIs" dxfId="1321" priority="95" operator="greaterThan">
      <formula>10000</formula>
    </cfRule>
    <cfRule type="cellIs" dxfId="1320" priority="96" operator="lessThan">
      <formula>25000</formula>
    </cfRule>
    <cfRule type="cellIs" dxfId="1319" priority="97" operator="greaterThan">
      <formula>25000</formula>
    </cfRule>
    <cfRule type="cellIs" dxfId="1318" priority="98" operator="greaterThan">
      <formula>25000</formula>
    </cfRule>
  </conditionalFormatting>
  <conditionalFormatting sqref="H32:H34">
    <cfRule type="cellIs" dxfId="1317" priority="91" operator="equal">
      <formula>1</formula>
    </cfRule>
  </conditionalFormatting>
  <conditionalFormatting sqref="J32:J34">
    <cfRule type="cellIs" dxfId="1316" priority="92" operator="equal">
      <formula>1</formula>
    </cfRule>
  </conditionalFormatting>
  <conditionalFormatting sqref="K32:M34">
    <cfRule type="cellIs" dxfId="1315" priority="90" operator="equal">
      <formula>1</formula>
    </cfRule>
  </conditionalFormatting>
  <conditionalFormatting sqref="P32:P34">
    <cfRule type="cellIs" dxfId="1314" priority="89" operator="equal">
      <formula>1</formula>
    </cfRule>
  </conditionalFormatting>
  <conditionalFormatting sqref="N32:N34">
    <cfRule type="cellIs" dxfId="1313" priority="88" operator="equal">
      <formula>1</formula>
    </cfRule>
  </conditionalFormatting>
  <conditionalFormatting sqref="O32:O34">
    <cfRule type="cellIs" dxfId="1312" priority="87" operator="equal">
      <formula>1</formula>
    </cfRule>
  </conditionalFormatting>
  <conditionalFormatting sqref="Q32:S34">
    <cfRule type="cellIs" dxfId="1311" priority="86" operator="equal">
      <formula>1</formula>
    </cfRule>
  </conditionalFormatting>
  <conditionalFormatting sqref="K50:K53">
    <cfRule type="cellIs" dxfId="1310" priority="85" operator="equal">
      <formula>1</formula>
    </cfRule>
  </conditionalFormatting>
  <conditionalFormatting sqref="Q50:S53">
    <cfRule type="cellIs" dxfId="1309" priority="84" operator="equal">
      <formula>1</formula>
    </cfRule>
  </conditionalFormatting>
  <conditionalFormatting sqref="H31">
    <cfRule type="cellIs" dxfId="1308" priority="82" operator="equal">
      <formula>1</formula>
    </cfRule>
  </conditionalFormatting>
  <conditionalFormatting sqref="J31">
    <cfRule type="cellIs" dxfId="1307" priority="83" operator="equal">
      <formula>1</formula>
    </cfRule>
  </conditionalFormatting>
  <conditionalFormatting sqref="K31:M31">
    <cfRule type="cellIs" dxfId="1306" priority="81" operator="equal">
      <formula>1</formula>
    </cfRule>
  </conditionalFormatting>
  <conditionalFormatting sqref="P31">
    <cfRule type="cellIs" dxfId="1305" priority="80" operator="equal">
      <formula>1</formula>
    </cfRule>
  </conditionalFormatting>
  <conditionalFormatting sqref="N31">
    <cfRule type="cellIs" dxfId="1304" priority="79" operator="equal">
      <formula>1</formula>
    </cfRule>
  </conditionalFormatting>
  <conditionalFormatting sqref="O31">
    <cfRule type="cellIs" dxfId="1303" priority="78" operator="equal">
      <formula>1</formula>
    </cfRule>
  </conditionalFormatting>
  <conditionalFormatting sqref="Q31:S31">
    <cfRule type="cellIs" dxfId="1302" priority="77" operator="equal">
      <formula>1</formula>
    </cfRule>
  </conditionalFormatting>
  <conditionalFormatting sqref="L49:M49">
    <cfRule type="cellIs" dxfId="1301" priority="76" operator="equal">
      <formula>1</formula>
    </cfRule>
  </conditionalFormatting>
  <conditionalFormatting sqref="K49">
    <cfRule type="cellIs" dxfId="1300" priority="75" operator="equal">
      <formula>1</formula>
    </cfRule>
  </conditionalFormatting>
  <conditionalFormatting sqref="Q49:S49">
    <cfRule type="cellIs" dxfId="1299" priority="74" operator="equal">
      <formula>1</formula>
    </cfRule>
  </conditionalFormatting>
  <conditionalFormatting sqref="X31:X34">
    <cfRule type="cellIs" dxfId="1298" priority="71" operator="between">
      <formula>1</formula>
      <formula>10000000000</formula>
    </cfRule>
    <cfRule type="containsBlanks" dxfId="1297" priority="72">
      <formula>LEN(TRIM(X31))=0</formula>
    </cfRule>
    <cfRule type="cellIs" dxfId="1296" priority="73" operator="between">
      <formula>0</formula>
      <formula>0</formula>
    </cfRule>
  </conditionalFormatting>
  <conditionalFormatting sqref="W31:W34">
    <cfRule type="cellIs" dxfId="1295" priority="67" operator="equal">
      <formula>"Reporté"</formula>
    </cfRule>
    <cfRule type="containsText" dxfId="1294" priority="68" operator="containsText" text="Abandon">
      <formula>NOT(ISERROR(SEARCH("Abandon",W31)))</formula>
    </cfRule>
    <cfRule type="containsText" dxfId="1293" priority="69" operator="containsText" text="Signé">
      <formula>NOT(ISERROR(SEARCH("Signé",W31)))</formula>
    </cfRule>
    <cfRule type="containsBlanks" dxfId="1292" priority="70">
      <formula>LEN(TRIM(W31))=0</formula>
    </cfRule>
  </conditionalFormatting>
  <conditionalFormatting sqref="W49:W53">
    <cfRule type="cellIs" dxfId="1291" priority="63" operator="equal">
      <formula>"Reporté"</formula>
    </cfRule>
    <cfRule type="containsText" dxfId="1290" priority="64" operator="containsText" text="Abandon">
      <formula>NOT(ISERROR(SEARCH("Abandon",W49)))</formula>
    </cfRule>
    <cfRule type="containsText" dxfId="1289" priority="65" operator="containsText" text="Signé">
      <formula>NOT(ISERROR(SEARCH("Signé",W49)))</formula>
    </cfRule>
    <cfRule type="containsBlanks" dxfId="1288" priority="66">
      <formula>LEN(TRIM(W49))=0</formula>
    </cfRule>
  </conditionalFormatting>
  <conditionalFormatting sqref="W42:W47">
    <cfRule type="containsBlanks" dxfId="1287" priority="61">
      <formula>LEN(TRIM(W42))=0</formula>
    </cfRule>
    <cfRule type="containsText" dxfId="1286" priority="62" operator="containsText" text="En cours">
      <formula>NOT(ISERROR(SEARCH("En cours",W42)))</formula>
    </cfRule>
  </conditionalFormatting>
  <conditionalFormatting sqref="Y42:Y47">
    <cfRule type="containsText" dxfId="1285" priority="59" operator="containsText" text="non">
      <formula>NOT(ISERROR(SEARCH("non",Y42)))</formula>
    </cfRule>
    <cfRule type="containsText" dxfId="1284" priority="60" operator="containsText" text="oui">
      <formula>NOT(ISERROR(SEARCH("oui",Y42)))</formula>
    </cfRule>
  </conditionalFormatting>
  <conditionalFormatting sqref="Y49:Y54">
    <cfRule type="containsText" dxfId="1283" priority="57" operator="containsText" text="non">
      <formula>NOT(ISERROR(SEARCH("non",Y49)))</formula>
    </cfRule>
    <cfRule type="containsText" dxfId="1282" priority="58" operator="containsText" text="oui">
      <formula>NOT(ISERROR(SEARCH("oui",Y49)))</formula>
    </cfRule>
  </conditionalFormatting>
  <conditionalFormatting sqref="K42:M47">
    <cfRule type="cellIs" dxfId="1281" priority="56" operator="equal">
      <formula>1</formula>
    </cfRule>
  </conditionalFormatting>
  <conditionalFormatting sqref="K42:M47">
    <cfRule type="cellIs" dxfId="1280" priority="55" operator="equal">
      <formula>1</formula>
    </cfRule>
  </conditionalFormatting>
  <conditionalFormatting sqref="Q42:S47">
    <cfRule type="cellIs" dxfId="1279" priority="54" operator="equal">
      <formula>1</formula>
    </cfRule>
  </conditionalFormatting>
  <conditionalFormatting sqref="Q42:S47">
    <cfRule type="cellIs" dxfId="1278" priority="53" operator="equal">
      <formula>1</formula>
    </cfRule>
  </conditionalFormatting>
  <conditionalFormatting sqref="H42:J47">
    <cfRule type="cellIs" dxfId="1277" priority="52" operator="equal">
      <formula>1</formula>
    </cfRule>
  </conditionalFormatting>
  <conditionalFormatting sqref="H42:J47">
    <cfRule type="cellIs" dxfId="1276" priority="51" operator="equal">
      <formula>1</formula>
    </cfRule>
  </conditionalFormatting>
  <conditionalFormatting sqref="N42:P47">
    <cfRule type="cellIs" dxfId="1275" priority="50" operator="equal">
      <formula>1</formula>
    </cfRule>
  </conditionalFormatting>
  <conditionalFormatting sqref="N42:P47">
    <cfRule type="cellIs" dxfId="1274" priority="49" operator="equal">
      <formula>1</formula>
    </cfRule>
  </conditionalFormatting>
  <conditionalFormatting sqref="N49:P54">
    <cfRule type="cellIs" dxfId="1273" priority="48" operator="equal">
      <formula>1</formula>
    </cfRule>
  </conditionalFormatting>
  <conditionalFormatting sqref="N49:P54">
    <cfRule type="cellIs" dxfId="1272" priority="47" operator="equal">
      <formula>1</formula>
    </cfRule>
  </conditionalFormatting>
  <conditionalFormatting sqref="H49:J54">
    <cfRule type="cellIs" dxfId="1271" priority="46" operator="equal">
      <formula>1</formula>
    </cfRule>
  </conditionalFormatting>
  <conditionalFormatting sqref="H49:J54">
    <cfRule type="cellIs" dxfId="1270" priority="45" operator="equal">
      <formula>1</formula>
    </cfRule>
  </conditionalFormatting>
  <conditionalFormatting sqref="X42:X47">
    <cfRule type="containsBlanks" dxfId="1269" priority="43">
      <formula>LEN(TRIM(X42))=0</formula>
    </cfRule>
    <cfRule type="containsText" dxfId="1268" priority="44" operator="containsText" text="En cours">
      <formula>NOT(ISERROR(SEARCH("En cours",X42)))</formula>
    </cfRule>
  </conditionalFormatting>
  <conditionalFormatting sqref="X49:X54">
    <cfRule type="containsBlanks" dxfId="1267" priority="41">
      <formula>LEN(TRIM(X49))=0</formula>
    </cfRule>
    <cfRule type="containsText" dxfId="1266" priority="42" operator="containsText" text="En cours">
      <formula>NOT(ISERROR(SEARCH("En cours",X49)))</formula>
    </cfRule>
  </conditionalFormatting>
  <conditionalFormatting sqref="H28:M28">
    <cfRule type="cellIs" dxfId="1265" priority="40" operator="equal">
      <formula>1</formula>
    </cfRule>
  </conditionalFormatting>
  <conditionalFormatting sqref="W28">
    <cfRule type="containsBlanks" dxfId="1264" priority="38">
      <formula>LEN(TRIM(W28))=0</formula>
    </cfRule>
    <cfRule type="containsText" dxfId="1263" priority="39" operator="containsText" text="En cours">
      <formula>NOT(ISERROR(SEARCH("En cours",W28)))</formula>
    </cfRule>
  </conditionalFormatting>
  <conditionalFormatting sqref="X28">
    <cfRule type="cellIs" dxfId="1262" priority="35" operator="between">
      <formula>1</formula>
      <formula>10000000000</formula>
    </cfRule>
    <cfRule type="containsBlanks" dxfId="1261" priority="36">
      <formula>LEN(TRIM(X28))=0</formula>
    </cfRule>
    <cfRule type="cellIs" dxfId="1260" priority="37" operator="between">
      <formula>0</formula>
      <formula>0</formula>
    </cfRule>
  </conditionalFormatting>
  <conditionalFormatting sqref="Q28:S28">
    <cfRule type="cellIs" dxfId="1259" priority="34" operator="equal">
      <formula>1</formula>
    </cfRule>
  </conditionalFormatting>
  <conditionalFormatting sqref="N28:P28">
    <cfRule type="cellIs" dxfId="1258" priority="33" operator="equal">
      <formula>1</formula>
    </cfRule>
  </conditionalFormatting>
  <conditionalFormatting sqref="H28:S28">
    <cfRule type="cellIs" dxfId="1257" priority="32" operator="equal">
      <formula>1</formula>
    </cfRule>
  </conditionalFormatting>
  <conditionalFormatting sqref="H29:M29">
    <cfRule type="cellIs" dxfId="1256" priority="31" operator="equal">
      <formula>1</formula>
    </cfRule>
  </conditionalFormatting>
  <conditionalFormatting sqref="W29">
    <cfRule type="containsBlanks" dxfId="1255" priority="29">
      <formula>LEN(TRIM(W29))=0</formula>
    </cfRule>
    <cfRule type="containsText" dxfId="1254" priority="30" operator="containsText" text="En cours">
      <formula>NOT(ISERROR(SEARCH("En cours",W29)))</formula>
    </cfRule>
  </conditionalFormatting>
  <conditionalFormatting sqref="X29">
    <cfRule type="cellIs" dxfId="1253" priority="26" operator="between">
      <formula>1</formula>
      <formula>10000000000</formula>
    </cfRule>
    <cfRule type="containsBlanks" dxfId="1252" priority="27">
      <formula>LEN(TRIM(X29))=0</formula>
    </cfRule>
    <cfRule type="cellIs" dxfId="1251" priority="28" operator="between">
      <formula>0</formula>
      <formula>0</formula>
    </cfRule>
  </conditionalFormatting>
  <conditionalFormatting sqref="Q29:S29">
    <cfRule type="cellIs" dxfId="1250" priority="25" operator="equal">
      <formula>1</formula>
    </cfRule>
  </conditionalFormatting>
  <conditionalFormatting sqref="N29:P29">
    <cfRule type="cellIs" dxfId="1249" priority="24" operator="equal">
      <formula>1</formula>
    </cfRule>
  </conditionalFormatting>
  <conditionalFormatting sqref="H29:S29">
    <cfRule type="cellIs" dxfId="1248" priority="23" operator="equal">
      <formula>1</formula>
    </cfRule>
  </conditionalFormatting>
  <conditionalFormatting sqref="H30:P30">
    <cfRule type="cellIs" dxfId="1247" priority="22" operator="equal">
      <formula>1</formula>
    </cfRule>
  </conditionalFormatting>
  <conditionalFormatting sqref="Q30:S30">
    <cfRule type="cellIs" dxfId="1246" priority="21" operator="equal">
      <formula>1</formula>
    </cfRule>
  </conditionalFormatting>
  <conditionalFormatting sqref="W30">
    <cfRule type="containsBlanks" dxfId="1245" priority="19">
      <formula>LEN(TRIM(W30))=0</formula>
    </cfRule>
    <cfRule type="containsText" dxfId="1244" priority="20" operator="containsText" text="En cours">
      <formula>NOT(ISERROR(SEARCH("En cours",W30)))</formula>
    </cfRule>
  </conditionalFormatting>
  <conditionalFormatting sqref="X30">
    <cfRule type="cellIs" dxfId="1243" priority="16" operator="between">
      <formula>1</formula>
      <formula>10000000000</formula>
    </cfRule>
    <cfRule type="containsBlanks" dxfId="1242" priority="17">
      <formula>LEN(TRIM(X30))=0</formula>
    </cfRule>
    <cfRule type="cellIs" dxfId="1241" priority="18" operator="between">
      <formula>0</formula>
      <formula>0</formula>
    </cfRule>
  </conditionalFormatting>
  <conditionalFormatting sqref="H18:M26">
    <cfRule type="cellIs" dxfId="1240" priority="15" operator="equal">
      <formula>1</formula>
    </cfRule>
  </conditionalFormatting>
  <conditionalFormatting sqref="Q18:S26">
    <cfRule type="cellIs" dxfId="1239" priority="14" operator="equal">
      <formula>1</formula>
    </cfRule>
  </conditionalFormatting>
  <conditionalFormatting sqref="N18:P26">
    <cfRule type="cellIs" dxfId="1238" priority="13" operator="equal">
      <formula>1</formula>
    </cfRule>
  </conditionalFormatting>
  <conditionalFormatting sqref="H18:S26">
    <cfRule type="cellIs" dxfId="1237" priority="12" operator="equal">
      <formula>1</formula>
    </cfRule>
  </conditionalFormatting>
  <conditionalFormatting sqref="H9:M16">
    <cfRule type="cellIs" dxfId="1236" priority="11" operator="equal">
      <formula>1</formula>
    </cfRule>
  </conditionalFormatting>
  <conditionalFormatting sqref="W9:W26">
    <cfRule type="containsBlanks" dxfId="1235" priority="9">
      <formula>LEN(TRIM(W9))=0</formula>
    </cfRule>
    <cfRule type="containsText" dxfId="1234" priority="10" operator="containsText" text="En cours">
      <formula>NOT(ISERROR(SEARCH("En cours",W9)))</formula>
    </cfRule>
  </conditionalFormatting>
  <conditionalFormatting sqref="X9:X26">
    <cfRule type="cellIs" dxfId="1233" priority="6" operator="between">
      <formula>1</formula>
      <formula>10000000000</formula>
    </cfRule>
    <cfRule type="containsBlanks" dxfId="1232" priority="7">
      <formula>LEN(TRIM(X9))=0</formula>
    </cfRule>
    <cfRule type="cellIs" dxfId="1231" priority="8" operator="between">
      <formula>0</formula>
      <formula>0</formula>
    </cfRule>
  </conditionalFormatting>
  <conditionalFormatting sqref="Q9:S16">
    <cfRule type="cellIs" dxfId="1230" priority="5" operator="equal">
      <formula>1</formula>
    </cfRule>
  </conditionalFormatting>
  <conditionalFormatting sqref="N9:P16">
    <cfRule type="cellIs" dxfId="1229" priority="4" operator="equal">
      <formula>1</formula>
    </cfRule>
  </conditionalFormatting>
  <conditionalFormatting sqref="H9:S16">
    <cfRule type="cellIs" dxfId="1228" priority="3" operator="equal">
      <formula>1</formula>
    </cfRule>
  </conditionalFormatting>
  <conditionalFormatting sqref="H15:P20">
    <cfRule type="cellIs" dxfId="1227" priority="2" operator="equal">
      <formula>1</formula>
    </cfRule>
  </conditionalFormatting>
  <conditionalFormatting sqref="Q15:S20">
    <cfRule type="cellIs" dxfId="1226" priority="1" operator="equal">
      <formula>1</formula>
    </cfRule>
  </conditionalFormatting>
  <dataValidations count="18">
    <dataValidation type="list" allowBlank="1" showInputMessage="1" showErrorMessage="1" sqref="F28:F30 F49:F53 F42:F47">
      <formula1>Liste_mai</formula1>
    </dataValidation>
    <dataValidation type="list" allowBlank="1" showInputMessage="1" showErrorMessage="1" sqref="Y42:Y47 Y49:Y54">
      <formula1>Initiative</formula1>
    </dataValidation>
    <dataValidation type="list" allowBlank="1" showInputMessage="1" showErrorMessage="1" sqref="W30">
      <formula1>Stade01</formula1>
    </dataValidation>
    <dataValidation type="list" allowBlank="1" showInputMessage="1" showErrorMessage="1" sqref="G30">
      <formula1>NatureRV0</formula1>
    </dataValidation>
    <dataValidation type="list" allowBlank="1" showInputMessage="1" showErrorMessage="1" sqref="G49:G53 G28:G29">
      <formula1>NatureRV2</formula1>
    </dataValidation>
    <dataValidation type="list" allowBlank="1" showInputMessage="1" showErrorMessage="1" sqref="W49:W53 W31:W34">
      <formula1>StadeRV1</formula1>
    </dataValidation>
    <dataValidation type="list" allowBlank="1" showInputMessage="1" showErrorMessage="1" sqref="W9:W26 W28:W29 X49:X54 W42:X47">
      <formula1>StadeRV2</formula1>
    </dataValidation>
    <dataValidation type="list" allowBlank="1" showInputMessage="1" showErrorMessage="1" sqref="H49:J54 N49:P54 H28:S29 H42:S47 H9:S14 H18:S26">
      <formula1>Appui1</formula1>
    </dataValidation>
    <dataValidation type="list" allowBlank="1" showInputMessage="1" showErrorMessage="1" sqref="X31:X34">
      <formula1>Liste03</formula1>
    </dataValidation>
    <dataValidation type="list" allowBlank="1" showInputMessage="1" showErrorMessage="1" sqref="E28:E34 E42:E47 E49:E53 E9:E26">
      <formula1>Catégorie1</formula1>
    </dataValidation>
    <dataValidation type="list" allowBlank="1" showInputMessage="1" showErrorMessage="1" sqref="G31:G34 G42:G47 G15:G26">
      <formula1>Liste</formula1>
    </dataValidation>
    <dataValidation type="list" allowBlank="1" showInputMessage="1" showErrorMessage="1" sqref="F9:F14">
      <formula1>Date2</formula1>
    </dataValidation>
    <dataValidation type="list" allowBlank="1" showInputMessage="1" showErrorMessage="1" sqref="G9:G14">
      <formula1>Listestade</formula1>
    </dataValidation>
    <dataValidation type="list" allowBlank="1" showInputMessage="1" showErrorMessage="1" sqref="X28:X30 X9:X26">
      <formula1>R.A.S</formula1>
    </dataValidation>
    <dataValidation type="list" allowBlank="1" showInputMessage="1" showErrorMessage="1" sqref="F31:F34 F15:F26">
      <formula1>Liste0405</formula1>
    </dataValidation>
    <dataValidation type="list" allowBlank="1" showInputMessage="1" showErrorMessage="1" sqref="V28:V34 V42:V47 V49:V53 V9:V26">
      <formula1>Produit</formula1>
    </dataValidation>
    <dataValidation type="list" allowBlank="1" showInputMessage="1" showErrorMessage="1" sqref="W35">
      <formula1>Stade</formula1>
    </dataValidation>
    <dataValidation type="list" allowBlank="1" showInputMessage="1" showErrorMessage="1" sqref="K49:M53 H30:S34 Q49:S53 H15:S17">
      <formula1>Appuis</formula1>
    </dataValidation>
  </dataValidation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Z60"/>
  <sheetViews>
    <sheetView showGridLines="0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3"/>
    </row>
    <row r="3" spans="2:26" x14ac:dyDescent="0.35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6"/>
    </row>
    <row r="4" spans="2:26" ht="30" customHeight="1" x14ac:dyDescent="0.35">
      <c r="B4" s="4"/>
      <c r="C4" s="5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6"/>
    </row>
    <row r="5" spans="2:26" x14ac:dyDescent="0.35">
      <c r="B5" s="4"/>
      <c r="C5" s="7"/>
      <c r="D5" s="112" t="s">
        <v>0</v>
      </c>
      <c r="E5" s="113"/>
      <c r="F5" s="113"/>
      <c r="G5" s="113"/>
      <c r="H5" s="118" t="s">
        <v>1</v>
      </c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9" t="s">
        <v>2</v>
      </c>
      <c r="U5" s="122" t="s">
        <v>3</v>
      </c>
      <c r="V5" s="125" t="s">
        <v>4</v>
      </c>
      <c r="W5" s="128" t="s">
        <v>5</v>
      </c>
      <c r="X5" s="131" t="s">
        <v>6</v>
      </c>
      <c r="Y5" s="50"/>
      <c r="Z5" s="6"/>
    </row>
    <row r="6" spans="2:26" x14ac:dyDescent="0.35">
      <c r="B6" s="4"/>
      <c r="C6" s="7"/>
      <c r="D6" s="114"/>
      <c r="E6" s="115"/>
      <c r="F6" s="115"/>
      <c r="G6" s="115"/>
      <c r="H6" s="137" t="s">
        <v>7</v>
      </c>
      <c r="I6" s="138"/>
      <c r="J6" s="139"/>
      <c r="K6" s="137" t="s">
        <v>8</v>
      </c>
      <c r="L6" s="138"/>
      <c r="M6" s="139"/>
      <c r="N6" s="137" t="s">
        <v>9</v>
      </c>
      <c r="O6" s="138"/>
      <c r="P6" s="139"/>
      <c r="Q6" s="137" t="s">
        <v>10</v>
      </c>
      <c r="R6" s="138"/>
      <c r="S6" s="139"/>
      <c r="T6" s="120"/>
      <c r="U6" s="123"/>
      <c r="V6" s="126"/>
      <c r="W6" s="129"/>
      <c r="X6" s="132"/>
      <c r="Y6" s="50"/>
      <c r="Z6" s="6"/>
    </row>
    <row r="7" spans="2:26" x14ac:dyDescent="0.35">
      <c r="B7" s="4"/>
      <c r="C7" s="7"/>
      <c r="D7" s="116"/>
      <c r="E7" s="117"/>
      <c r="F7" s="117"/>
      <c r="G7" s="117"/>
      <c r="H7" s="103" t="s">
        <v>64</v>
      </c>
      <c r="I7" s="105" t="s">
        <v>12</v>
      </c>
      <c r="J7" s="106"/>
      <c r="K7" s="103" t="s">
        <v>11</v>
      </c>
      <c r="L7" s="140" t="s">
        <v>12</v>
      </c>
      <c r="M7" s="141"/>
      <c r="N7" s="103" t="s">
        <v>11</v>
      </c>
      <c r="O7" s="140" t="s">
        <v>12</v>
      </c>
      <c r="P7" s="141"/>
      <c r="Q7" s="103" t="s">
        <v>11</v>
      </c>
      <c r="R7" s="105" t="s">
        <v>12</v>
      </c>
      <c r="S7" s="106"/>
      <c r="T7" s="120"/>
      <c r="U7" s="123"/>
      <c r="V7" s="126"/>
      <c r="W7" s="129"/>
      <c r="X7" s="132"/>
      <c r="Y7" s="50"/>
      <c r="Z7" s="6"/>
    </row>
    <row r="8" spans="2:26" x14ac:dyDescent="0.35">
      <c r="B8" s="4"/>
      <c r="C8" s="142"/>
      <c r="D8" s="8" t="s">
        <v>13</v>
      </c>
      <c r="E8" s="8" t="s">
        <v>14</v>
      </c>
      <c r="F8" s="8" t="s">
        <v>45</v>
      </c>
      <c r="G8" s="9" t="s">
        <v>46</v>
      </c>
      <c r="H8" s="104"/>
      <c r="I8" s="42" t="s">
        <v>16</v>
      </c>
      <c r="J8" s="10" t="s">
        <v>17</v>
      </c>
      <c r="K8" s="104"/>
      <c r="L8" s="10" t="s">
        <v>16</v>
      </c>
      <c r="M8" s="11" t="s">
        <v>17</v>
      </c>
      <c r="N8" s="104"/>
      <c r="O8" s="11" t="s">
        <v>16</v>
      </c>
      <c r="P8" s="11" t="s">
        <v>17</v>
      </c>
      <c r="Q8" s="104"/>
      <c r="R8" s="10" t="s">
        <v>16</v>
      </c>
      <c r="S8" s="11" t="s">
        <v>17</v>
      </c>
      <c r="T8" s="121"/>
      <c r="U8" s="124"/>
      <c r="V8" s="127"/>
      <c r="W8" s="130"/>
      <c r="X8" s="133"/>
      <c r="Y8" s="50"/>
      <c r="Z8" s="6"/>
    </row>
    <row r="9" spans="2:26" x14ac:dyDescent="0.35">
      <c r="B9" s="4"/>
      <c r="C9" s="142"/>
      <c r="D9" s="12"/>
      <c r="E9" s="12"/>
      <c r="F9" s="13"/>
      <c r="G9" s="12"/>
      <c r="H9" s="14"/>
      <c r="I9" s="14"/>
      <c r="J9" s="14"/>
      <c r="K9" s="15"/>
      <c r="L9" s="15"/>
      <c r="M9" s="15"/>
      <c r="N9" s="14"/>
      <c r="O9" s="14"/>
      <c r="P9" s="14"/>
      <c r="Q9" s="15"/>
      <c r="R9" s="15"/>
      <c r="S9" s="15"/>
      <c r="T9" s="16"/>
      <c r="U9" s="16"/>
      <c r="V9" s="17"/>
      <c r="W9" s="18" t="str">
        <f>IF(T9&gt;1,"En cours…", "")</f>
        <v/>
      </c>
      <c r="X9" s="18" t="str">
        <f>IF(W9="En cours…","R.A.S", "")</f>
        <v/>
      </c>
      <c r="Y9" s="48"/>
      <c r="Z9" s="6"/>
    </row>
    <row r="10" spans="2:26" x14ac:dyDescent="0.35">
      <c r="B10" s="4"/>
      <c r="C10" s="142"/>
      <c r="D10" s="12"/>
      <c r="E10" s="12"/>
      <c r="F10" s="13"/>
      <c r="G10" s="12"/>
      <c r="H10" s="14"/>
      <c r="I10" s="14"/>
      <c r="J10" s="14"/>
      <c r="K10" s="15"/>
      <c r="L10" s="15"/>
      <c r="M10" s="15"/>
      <c r="N10" s="14"/>
      <c r="O10" s="14"/>
      <c r="P10" s="14"/>
      <c r="Q10" s="15"/>
      <c r="R10" s="15"/>
      <c r="S10" s="15"/>
      <c r="T10" s="16"/>
      <c r="U10" s="16"/>
      <c r="V10" s="17"/>
      <c r="W10" s="18" t="str">
        <f t="shared" ref="W10:W26" si="0">IF(T10&gt;1,"En cours…", "")</f>
        <v/>
      </c>
      <c r="X10" s="18" t="str">
        <f t="shared" ref="X10:X26" si="1">IF(W10="En cours…","R.A.S", "")</f>
        <v/>
      </c>
      <c r="Y10" s="48"/>
      <c r="Z10" s="6"/>
    </row>
    <row r="11" spans="2:26" x14ac:dyDescent="0.35">
      <c r="B11" s="4"/>
      <c r="C11" s="142"/>
      <c r="D11" s="12"/>
      <c r="E11" s="12"/>
      <c r="F11" s="13"/>
      <c r="G11" s="12"/>
      <c r="H11" s="14"/>
      <c r="I11" s="14"/>
      <c r="J11" s="14"/>
      <c r="K11" s="15"/>
      <c r="L11" s="15"/>
      <c r="M11" s="15"/>
      <c r="N11" s="14"/>
      <c r="O11" s="14"/>
      <c r="P11" s="14"/>
      <c r="Q11" s="15"/>
      <c r="R11" s="15"/>
      <c r="S11" s="15"/>
      <c r="T11" s="18"/>
      <c r="U11" s="16"/>
      <c r="V11" s="17"/>
      <c r="W11" s="18" t="str">
        <f t="shared" si="0"/>
        <v/>
      </c>
      <c r="X11" s="18" t="str">
        <f t="shared" si="1"/>
        <v/>
      </c>
      <c r="Y11" s="48"/>
      <c r="Z11" s="6"/>
    </row>
    <row r="12" spans="2:26" x14ac:dyDescent="0.35">
      <c r="B12" s="4"/>
      <c r="C12" s="142"/>
      <c r="D12" s="12"/>
      <c r="E12" s="12"/>
      <c r="F12" s="13"/>
      <c r="G12" s="12"/>
      <c r="H12" s="14"/>
      <c r="I12" s="14"/>
      <c r="J12" s="14"/>
      <c r="K12" s="15"/>
      <c r="L12" s="15"/>
      <c r="M12" s="15"/>
      <c r="N12" s="14"/>
      <c r="O12" s="14"/>
      <c r="P12" s="14"/>
      <c r="Q12" s="15"/>
      <c r="R12" s="15"/>
      <c r="S12" s="15"/>
      <c r="T12" s="16"/>
      <c r="U12" s="16"/>
      <c r="V12" s="17"/>
      <c r="W12" s="18" t="str">
        <f t="shared" si="0"/>
        <v/>
      </c>
      <c r="X12" s="18" t="str">
        <f t="shared" si="1"/>
        <v/>
      </c>
      <c r="Y12" s="48"/>
      <c r="Z12" s="6"/>
    </row>
    <row r="13" spans="2:26" x14ac:dyDescent="0.35">
      <c r="B13" s="4"/>
      <c r="C13" s="142"/>
      <c r="D13" s="12"/>
      <c r="E13" s="12"/>
      <c r="F13" s="13"/>
      <c r="G13" s="12"/>
      <c r="H13" s="14"/>
      <c r="I13" s="14"/>
      <c r="J13" s="14"/>
      <c r="K13" s="15"/>
      <c r="L13" s="15"/>
      <c r="M13" s="15"/>
      <c r="N13" s="14"/>
      <c r="O13" s="14"/>
      <c r="P13" s="14"/>
      <c r="Q13" s="15"/>
      <c r="R13" s="15"/>
      <c r="S13" s="15"/>
      <c r="T13" s="18"/>
      <c r="U13" s="16"/>
      <c r="V13" s="17"/>
      <c r="W13" s="18"/>
      <c r="X13" s="18" t="str">
        <f t="shared" si="1"/>
        <v/>
      </c>
      <c r="Y13" s="48"/>
      <c r="Z13" s="6"/>
    </row>
    <row r="14" spans="2:26" x14ac:dyDescent="0.35">
      <c r="B14" s="4"/>
      <c r="C14" s="142"/>
      <c r="D14" s="12"/>
      <c r="E14" s="12"/>
      <c r="F14" s="13"/>
      <c r="G14" s="12"/>
      <c r="H14" s="14"/>
      <c r="I14" s="14"/>
      <c r="J14" s="14"/>
      <c r="K14" s="15"/>
      <c r="L14" s="15"/>
      <c r="M14" s="15"/>
      <c r="N14" s="14"/>
      <c r="O14" s="14"/>
      <c r="P14" s="14"/>
      <c r="Q14" s="15"/>
      <c r="R14" s="15"/>
      <c r="S14" s="15"/>
      <c r="T14" s="16"/>
      <c r="U14" s="16"/>
      <c r="V14" s="17"/>
      <c r="W14" s="18" t="str">
        <f t="shared" si="0"/>
        <v/>
      </c>
      <c r="X14" s="18" t="str">
        <f t="shared" si="1"/>
        <v/>
      </c>
      <c r="Y14" s="48"/>
      <c r="Z14" s="6"/>
    </row>
    <row r="15" spans="2:26" x14ac:dyDescent="0.35">
      <c r="B15" s="4"/>
      <c r="C15" s="142"/>
      <c r="D15" s="12"/>
      <c r="E15" s="12"/>
      <c r="F15" s="13"/>
      <c r="G15" s="12"/>
      <c r="H15" s="14"/>
      <c r="I15" s="14"/>
      <c r="J15" s="14"/>
      <c r="K15" s="15"/>
      <c r="L15" s="15"/>
      <c r="M15" s="15"/>
      <c r="N15" s="14"/>
      <c r="O15" s="14"/>
      <c r="P15" s="14"/>
      <c r="Q15" s="15"/>
      <c r="R15" s="15"/>
      <c r="S15" s="15"/>
      <c r="T15" s="16"/>
      <c r="U15" s="16"/>
      <c r="V15" s="26"/>
      <c r="W15" s="18"/>
      <c r="X15" s="18" t="str">
        <f t="shared" si="1"/>
        <v/>
      </c>
      <c r="Y15" s="48"/>
      <c r="Z15" s="6"/>
    </row>
    <row r="16" spans="2:26" x14ac:dyDescent="0.35">
      <c r="B16" s="4"/>
      <c r="C16" s="142"/>
      <c r="D16" s="12"/>
      <c r="E16" s="12"/>
      <c r="F16" s="13"/>
      <c r="G16" s="12"/>
      <c r="H16" s="14"/>
      <c r="I16" s="14"/>
      <c r="J16" s="14"/>
      <c r="K16" s="15"/>
      <c r="L16" s="15"/>
      <c r="M16" s="15"/>
      <c r="N16" s="14"/>
      <c r="O16" s="14"/>
      <c r="P16" s="14"/>
      <c r="Q16" s="15"/>
      <c r="R16" s="15"/>
      <c r="S16" s="15"/>
      <c r="T16" s="16"/>
      <c r="U16" s="16"/>
      <c r="V16" s="26"/>
      <c r="W16" s="18" t="str">
        <f t="shared" si="0"/>
        <v/>
      </c>
      <c r="X16" s="18" t="str">
        <f t="shared" si="1"/>
        <v/>
      </c>
      <c r="Y16" s="48"/>
      <c r="Z16" s="6"/>
    </row>
    <row r="17" spans="2:26" x14ac:dyDescent="0.35">
      <c r="B17" s="4"/>
      <c r="C17" s="142"/>
      <c r="D17" s="12"/>
      <c r="E17" s="12"/>
      <c r="F17" s="13"/>
      <c r="G17" s="12"/>
      <c r="H17" s="14"/>
      <c r="I17" s="14"/>
      <c r="J17" s="14"/>
      <c r="K17" s="15"/>
      <c r="L17" s="15"/>
      <c r="M17" s="15"/>
      <c r="N17" s="14"/>
      <c r="O17" s="14"/>
      <c r="P17" s="14"/>
      <c r="Q17" s="15"/>
      <c r="R17" s="15"/>
      <c r="S17" s="15"/>
      <c r="T17" s="18"/>
      <c r="U17" s="16"/>
      <c r="V17" s="26"/>
      <c r="W17" s="18" t="str">
        <f t="shared" si="0"/>
        <v/>
      </c>
      <c r="X17" s="18"/>
      <c r="Y17" s="48"/>
      <c r="Z17" s="6"/>
    </row>
    <row r="18" spans="2:26" x14ac:dyDescent="0.35">
      <c r="B18" s="4"/>
      <c r="C18" s="142"/>
      <c r="D18" s="12"/>
      <c r="E18" s="12"/>
      <c r="F18" s="13"/>
      <c r="G18" s="12"/>
      <c r="H18" s="14"/>
      <c r="I18" s="14"/>
      <c r="J18" s="14"/>
      <c r="K18" s="15"/>
      <c r="L18" s="15"/>
      <c r="M18" s="15"/>
      <c r="N18" s="14"/>
      <c r="O18" s="14"/>
      <c r="P18" s="14"/>
      <c r="Q18" s="15"/>
      <c r="R18" s="15"/>
      <c r="S18" s="15"/>
      <c r="T18" s="16"/>
      <c r="U18" s="16"/>
      <c r="V18" s="17"/>
      <c r="W18" s="18"/>
      <c r="X18" s="18" t="str">
        <f t="shared" si="1"/>
        <v/>
      </c>
      <c r="Y18" s="48"/>
      <c r="Z18" s="6"/>
    </row>
    <row r="19" spans="2:26" x14ac:dyDescent="0.35">
      <c r="B19" s="4"/>
      <c r="C19" s="142"/>
      <c r="D19" s="12"/>
      <c r="E19" s="12"/>
      <c r="F19" s="13"/>
      <c r="G19" s="12"/>
      <c r="H19" s="14"/>
      <c r="I19" s="14"/>
      <c r="J19" s="14"/>
      <c r="K19" s="15"/>
      <c r="L19" s="15"/>
      <c r="M19" s="15"/>
      <c r="N19" s="14"/>
      <c r="O19" s="14"/>
      <c r="P19" s="14"/>
      <c r="Q19" s="15"/>
      <c r="R19" s="15"/>
      <c r="S19" s="15"/>
      <c r="T19" s="16"/>
      <c r="U19" s="16"/>
      <c r="V19" s="17"/>
      <c r="W19" s="18" t="str">
        <f t="shared" si="0"/>
        <v/>
      </c>
      <c r="X19" s="18" t="str">
        <f t="shared" si="1"/>
        <v/>
      </c>
      <c r="Y19" s="48"/>
      <c r="Z19" s="6"/>
    </row>
    <row r="20" spans="2:26" x14ac:dyDescent="0.35">
      <c r="B20" s="4"/>
      <c r="C20" s="142"/>
      <c r="D20" s="12"/>
      <c r="E20" s="12"/>
      <c r="F20" s="13"/>
      <c r="G20" s="12"/>
      <c r="H20" s="14"/>
      <c r="I20" s="14"/>
      <c r="J20" s="14"/>
      <c r="K20" s="15"/>
      <c r="L20" s="15"/>
      <c r="M20" s="15"/>
      <c r="N20" s="14"/>
      <c r="O20" s="14"/>
      <c r="P20" s="14"/>
      <c r="Q20" s="15"/>
      <c r="R20" s="15"/>
      <c r="S20" s="15"/>
      <c r="T20" s="16"/>
      <c r="U20" s="16"/>
      <c r="V20" s="17"/>
      <c r="W20" s="18" t="str">
        <f t="shared" si="0"/>
        <v/>
      </c>
      <c r="X20" s="18" t="str">
        <f t="shared" si="1"/>
        <v/>
      </c>
      <c r="Y20" s="48"/>
      <c r="Z20" s="6"/>
    </row>
    <row r="21" spans="2:26" x14ac:dyDescent="0.35">
      <c r="B21" s="4"/>
      <c r="C21" s="142"/>
      <c r="D21" s="12"/>
      <c r="E21" s="12"/>
      <c r="F21" s="13"/>
      <c r="G21" s="12"/>
      <c r="H21" s="14"/>
      <c r="I21" s="14"/>
      <c r="J21" s="14"/>
      <c r="K21" s="15"/>
      <c r="L21" s="15"/>
      <c r="M21" s="15"/>
      <c r="N21" s="14"/>
      <c r="O21" s="14"/>
      <c r="P21" s="14"/>
      <c r="Q21" s="15"/>
      <c r="R21" s="15"/>
      <c r="S21" s="15"/>
      <c r="T21" s="16"/>
      <c r="U21" s="16"/>
      <c r="V21" s="17"/>
      <c r="W21" s="18" t="str">
        <f t="shared" si="0"/>
        <v/>
      </c>
      <c r="X21" s="18" t="str">
        <f t="shared" si="1"/>
        <v/>
      </c>
      <c r="Y21" s="48"/>
      <c r="Z21" s="6"/>
    </row>
    <row r="22" spans="2:26" x14ac:dyDescent="0.35">
      <c r="B22" s="4"/>
      <c r="C22" s="142"/>
      <c r="D22" s="12"/>
      <c r="E22" s="12"/>
      <c r="F22" s="13"/>
      <c r="G22" s="12"/>
      <c r="H22" s="14"/>
      <c r="I22" s="14"/>
      <c r="J22" s="14"/>
      <c r="K22" s="15"/>
      <c r="L22" s="15"/>
      <c r="M22" s="15"/>
      <c r="N22" s="14"/>
      <c r="O22" s="14"/>
      <c r="P22" s="14"/>
      <c r="Q22" s="15"/>
      <c r="R22" s="15"/>
      <c r="S22" s="15"/>
      <c r="T22" s="16"/>
      <c r="U22" s="16"/>
      <c r="V22" s="17"/>
      <c r="W22" s="18" t="str">
        <f t="shared" si="0"/>
        <v/>
      </c>
      <c r="X22" s="18" t="str">
        <f t="shared" si="1"/>
        <v/>
      </c>
      <c r="Y22" s="48"/>
      <c r="Z22" s="6"/>
    </row>
    <row r="23" spans="2:26" x14ac:dyDescent="0.35">
      <c r="B23" s="4"/>
      <c r="C23" s="142"/>
      <c r="D23" s="12"/>
      <c r="E23" s="12"/>
      <c r="F23" s="13"/>
      <c r="G23" s="12"/>
      <c r="H23" s="14"/>
      <c r="I23" s="14"/>
      <c r="J23" s="14"/>
      <c r="K23" s="15"/>
      <c r="L23" s="15"/>
      <c r="M23" s="15"/>
      <c r="N23" s="14"/>
      <c r="O23" s="14"/>
      <c r="P23" s="14"/>
      <c r="Q23" s="15"/>
      <c r="R23" s="15"/>
      <c r="S23" s="15"/>
      <c r="T23" s="16"/>
      <c r="U23" s="16"/>
      <c r="V23" s="17"/>
      <c r="W23" s="18" t="str">
        <f t="shared" si="0"/>
        <v/>
      </c>
      <c r="X23" s="18" t="str">
        <f t="shared" si="1"/>
        <v/>
      </c>
      <c r="Y23" s="48"/>
      <c r="Z23" s="6"/>
    </row>
    <row r="24" spans="2:26" x14ac:dyDescent="0.35">
      <c r="B24" s="4"/>
      <c r="C24" s="142"/>
      <c r="D24" s="12"/>
      <c r="E24" s="12"/>
      <c r="F24" s="13"/>
      <c r="G24" s="12"/>
      <c r="H24" s="14"/>
      <c r="I24" s="14"/>
      <c r="J24" s="14"/>
      <c r="K24" s="15"/>
      <c r="L24" s="15"/>
      <c r="M24" s="15"/>
      <c r="N24" s="14"/>
      <c r="O24" s="14"/>
      <c r="P24" s="14"/>
      <c r="Q24" s="15"/>
      <c r="R24" s="15"/>
      <c r="S24" s="15"/>
      <c r="T24" s="16"/>
      <c r="U24" s="16"/>
      <c r="V24" s="17"/>
      <c r="W24" s="18" t="str">
        <f t="shared" si="0"/>
        <v/>
      </c>
      <c r="X24" s="18" t="str">
        <f t="shared" si="1"/>
        <v/>
      </c>
      <c r="Y24" s="48"/>
      <c r="Z24" s="6"/>
    </row>
    <row r="25" spans="2:26" x14ac:dyDescent="0.35">
      <c r="B25" s="4"/>
      <c r="C25" s="142"/>
      <c r="D25" s="12"/>
      <c r="E25" s="12"/>
      <c r="F25" s="13"/>
      <c r="G25" s="12"/>
      <c r="H25" s="14"/>
      <c r="I25" s="14"/>
      <c r="J25" s="14"/>
      <c r="K25" s="15"/>
      <c r="L25" s="15"/>
      <c r="M25" s="15"/>
      <c r="N25" s="14"/>
      <c r="O25" s="14"/>
      <c r="P25" s="14"/>
      <c r="Q25" s="15"/>
      <c r="R25" s="15"/>
      <c r="S25" s="15"/>
      <c r="T25" s="16"/>
      <c r="U25" s="16"/>
      <c r="V25" s="17"/>
      <c r="W25" s="18" t="str">
        <f t="shared" si="0"/>
        <v/>
      </c>
      <c r="X25" s="18" t="str">
        <f t="shared" si="1"/>
        <v/>
      </c>
      <c r="Y25" s="48"/>
      <c r="Z25" s="6"/>
    </row>
    <row r="26" spans="2:26" x14ac:dyDescent="0.35">
      <c r="B26" s="4"/>
      <c r="C26" s="142"/>
      <c r="D26" s="12"/>
      <c r="E26" s="12"/>
      <c r="F26" s="13"/>
      <c r="G26" s="12"/>
      <c r="H26" s="14"/>
      <c r="I26" s="14"/>
      <c r="J26" s="14"/>
      <c r="K26" s="15"/>
      <c r="L26" s="15"/>
      <c r="M26" s="15"/>
      <c r="N26" s="14"/>
      <c r="O26" s="14"/>
      <c r="P26" s="14"/>
      <c r="Q26" s="15"/>
      <c r="R26" s="15"/>
      <c r="S26" s="15"/>
      <c r="T26" s="16"/>
      <c r="U26" s="16"/>
      <c r="V26" s="17"/>
      <c r="W26" s="18" t="str">
        <f t="shared" si="0"/>
        <v/>
      </c>
      <c r="X26" s="18" t="str">
        <f t="shared" si="1"/>
        <v/>
      </c>
      <c r="Y26" s="48"/>
      <c r="Z26" s="6"/>
    </row>
    <row r="27" spans="2:26" x14ac:dyDescent="0.35">
      <c r="B27" s="4"/>
      <c r="C27" s="7"/>
      <c r="D27" s="19"/>
      <c r="E27" s="19"/>
      <c r="F27" s="19"/>
      <c r="G27" s="41">
        <f>COUNTA(G9:G26)</f>
        <v>0</v>
      </c>
      <c r="H27" s="41">
        <f t="shared" ref="H27:U27" si="2">SUM(H9:H26)</f>
        <v>0</v>
      </c>
      <c r="I27" s="41">
        <f t="shared" si="2"/>
        <v>0</v>
      </c>
      <c r="J27" s="41">
        <f t="shared" si="2"/>
        <v>0</v>
      </c>
      <c r="K27" s="41">
        <f t="shared" si="2"/>
        <v>0</v>
      </c>
      <c r="L27" s="41">
        <f t="shared" si="2"/>
        <v>0</v>
      </c>
      <c r="M27" s="41">
        <f t="shared" si="2"/>
        <v>0</v>
      </c>
      <c r="N27" s="41">
        <f t="shared" si="2"/>
        <v>0</v>
      </c>
      <c r="O27" s="41">
        <f t="shared" si="2"/>
        <v>0</v>
      </c>
      <c r="P27" s="41">
        <f t="shared" si="2"/>
        <v>0</v>
      </c>
      <c r="Q27" s="41">
        <f t="shared" si="2"/>
        <v>0</v>
      </c>
      <c r="R27" s="41">
        <f t="shared" si="2"/>
        <v>0</v>
      </c>
      <c r="S27" s="41">
        <f t="shared" si="2"/>
        <v>0</v>
      </c>
      <c r="T27" s="45">
        <f t="shared" si="2"/>
        <v>0</v>
      </c>
      <c r="U27" s="45">
        <f t="shared" si="2"/>
        <v>0</v>
      </c>
      <c r="V27" s="22"/>
      <c r="W27" s="22"/>
      <c r="X27" s="22"/>
      <c r="Y27" s="4"/>
      <c r="Z27" s="6"/>
    </row>
    <row r="28" spans="2:26" x14ac:dyDescent="0.35">
      <c r="B28" s="4"/>
      <c r="C28" s="7"/>
      <c r="D28" s="12"/>
      <c r="E28" s="12"/>
      <c r="F28" s="13"/>
      <c r="G28" s="12"/>
      <c r="H28" s="14"/>
      <c r="I28" s="14"/>
      <c r="J28" s="14"/>
      <c r="K28" s="15"/>
      <c r="L28" s="15"/>
      <c r="M28" s="15"/>
      <c r="N28" s="14"/>
      <c r="O28" s="14"/>
      <c r="P28" s="14"/>
      <c r="Q28" s="15"/>
      <c r="R28" s="15"/>
      <c r="S28" s="15"/>
      <c r="T28" s="16"/>
      <c r="U28" s="16"/>
      <c r="V28" s="17"/>
      <c r="W28" s="52"/>
      <c r="X28" s="18"/>
      <c r="Y28" s="4"/>
      <c r="Z28" s="6"/>
    </row>
    <row r="29" spans="2:26" x14ac:dyDescent="0.35">
      <c r="B29" s="4"/>
      <c r="C29" s="7"/>
      <c r="D29" s="12"/>
      <c r="E29" s="12"/>
      <c r="F29" s="13"/>
      <c r="G29" s="12"/>
      <c r="H29" s="14"/>
      <c r="I29" s="14"/>
      <c r="J29" s="14"/>
      <c r="K29" s="15"/>
      <c r="L29" s="15"/>
      <c r="M29" s="15"/>
      <c r="N29" s="14"/>
      <c r="O29" s="14"/>
      <c r="P29" s="14"/>
      <c r="Q29" s="15"/>
      <c r="R29" s="15"/>
      <c r="S29" s="15"/>
      <c r="T29" s="18"/>
      <c r="U29" s="16"/>
      <c r="V29" s="17"/>
      <c r="W29" s="52"/>
      <c r="X29" s="18"/>
      <c r="Y29" s="4"/>
      <c r="Z29" s="6"/>
    </row>
    <row r="30" spans="2:26" x14ac:dyDescent="0.35">
      <c r="B30" s="4"/>
      <c r="C30" s="7"/>
      <c r="D30" s="12"/>
      <c r="E30" s="12"/>
      <c r="F30" s="13"/>
      <c r="G30" s="12"/>
      <c r="H30" s="14"/>
      <c r="I30" s="14"/>
      <c r="J30" s="14"/>
      <c r="K30" s="15"/>
      <c r="L30" s="15"/>
      <c r="M30" s="15"/>
      <c r="N30" s="14"/>
      <c r="O30" s="14"/>
      <c r="P30" s="14"/>
      <c r="Q30" s="15"/>
      <c r="R30" s="15"/>
      <c r="S30" s="15"/>
      <c r="T30" s="16"/>
      <c r="U30" s="16"/>
      <c r="V30" s="26"/>
      <c r="W30" s="53"/>
      <c r="X30" s="18"/>
      <c r="Y30" s="4"/>
      <c r="Z30" s="6"/>
    </row>
    <row r="31" spans="2:26" x14ac:dyDescent="0.35">
      <c r="B31" s="4"/>
      <c r="C31" s="7"/>
      <c r="D31" s="12"/>
      <c r="E31" s="12"/>
      <c r="F31" s="13"/>
      <c r="G31" s="12"/>
      <c r="H31" s="14"/>
      <c r="I31" s="14"/>
      <c r="J31" s="14"/>
      <c r="K31" s="15"/>
      <c r="L31" s="15"/>
      <c r="M31" s="15"/>
      <c r="N31" s="14"/>
      <c r="O31" s="14"/>
      <c r="P31" s="14"/>
      <c r="Q31" s="15"/>
      <c r="R31" s="15"/>
      <c r="S31" s="15"/>
      <c r="T31" s="18"/>
      <c r="U31" s="16"/>
      <c r="V31" s="26"/>
      <c r="W31" s="23"/>
      <c r="X31" s="49"/>
      <c r="Y31" s="4"/>
      <c r="Z31" s="6"/>
    </row>
    <row r="32" spans="2:26" x14ac:dyDescent="0.35">
      <c r="B32" s="4"/>
      <c r="C32" s="7"/>
      <c r="D32" s="12"/>
      <c r="E32" s="12"/>
      <c r="F32" s="13"/>
      <c r="G32" s="12"/>
      <c r="H32" s="14"/>
      <c r="I32" s="14"/>
      <c r="J32" s="14"/>
      <c r="K32" s="15"/>
      <c r="L32" s="15"/>
      <c r="M32" s="15"/>
      <c r="N32" s="14"/>
      <c r="O32" s="14"/>
      <c r="P32" s="14"/>
      <c r="Q32" s="15"/>
      <c r="R32" s="15"/>
      <c r="S32" s="15"/>
      <c r="T32" s="16"/>
      <c r="U32" s="16"/>
      <c r="V32" s="26"/>
      <c r="W32" s="23"/>
      <c r="X32" s="49"/>
      <c r="Y32" s="4"/>
      <c r="Z32" s="6"/>
    </row>
    <row r="33" spans="2:26" x14ac:dyDescent="0.35">
      <c r="B33" s="4"/>
      <c r="C33" s="7"/>
      <c r="D33" s="12"/>
      <c r="E33" s="12"/>
      <c r="F33" s="13"/>
      <c r="G33" s="12"/>
      <c r="H33" s="14"/>
      <c r="I33" s="14"/>
      <c r="J33" s="14"/>
      <c r="K33" s="15"/>
      <c r="L33" s="15"/>
      <c r="M33" s="15"/>
      <c r="N33" s="14"/>
      <c r="O33" s="14"/>
      <c r="P33" s="14"/>
      <c r="Q33" s="15"/>
      <c r="R33" s="15"/>
      <c r="S33" s="15"/>
      <c r="T33" s="16"/>
      <c r="U33" s="16"/>
      <c r="V33" s="26"/>
      <c r="W33" s="23"/>
      <c r="X33" s="49"/>
      <c r="Y33" s="4"/>
      <c r="Z33" s="6"/>
    </row>
    <row r="34" spans="2:26" x14ac:dyDescent="0.35">
      <c r="B34" s="4"/>
      <c r="C34" s="7"/>
      <c r="D34" s="12"/>
      <c r="E34" s="12"/>
      <c r="F34" s="13"/>
      <c r="G34" s="12"/>
      <c r="H34" s="14"/>
      <c r="I34" s="14"/>
      <c r="J34" s="14"/>
      <c r="K34" s="15"/>
      <c r="L34" s="15"/>
      <c r="M34" s="15"/>
      <c r="N34" s="14"/>
      <c r="O34" s="14"/>
      <c r="P34" s="14"/>
      <c r="Q34" s="15"/>
      <c r="R34" s="15"/>
      <c r="S34" s="15"/>
      <c r="T34" s="16"/>
      <c r="U34" s="16"/>
      <c r="V34" s="17"/>
      <c r="W34" s="23"/>
      <c r="X34" s="60"/>
      <c r="Y34" s="4"/>
      <c r="Z34" s="6"/>
    </row>
    <row r="35" spans="2:26" x14ac:dyDescent="0.35">
      <c r="B35" s="4"/>
      <c r="C35" s="7"/>
      <c r="D35" s="19"/>
      <c r="E35" s="19"/>
      <c r="F35" s="19"/>
      <c r="G35" s="41">
        <f>COUNTA(G28:G34)</f>
        <v>0</v>
      </c>
      <c r="H35" s="41">
        <f t="shared" ref="H35:T35" si="3">SUM(H28:H34)</f>
        <v>0</v>
      </c>
      <c r="I35" s="41">
        <f t="shared" si="3"/>
        <v>0</v>
      </c>
      <c r="J35" s="41">
        <f t="shared" si="3"/>
        <v>0</v>
      </c>
      <c r="K35" s="41">
        <f t="shared" si="3"/>
        <v>0</v>
      </c>
      <c r="L35" s="41">
        <f t="shared" si="3"/>
        <v>0</v>
      </c>
      <c r="M35" s="41">
        <f t="shared" si="3"/>
        <v>0</v>
      </c>
      <c r="N35" s="41">
        <f t="shared" si="3"/>
        <v>0</v>
      </c>
      <c r="O35" s="41">
        <f t="shared" si="3"/>
        <v>0</v>
      </c>
      <c r="P35" s="41">
        <f t="shared" si="3"/>
        <v>0</v>
      </c>
      <c r="Q35" s="41">
        <f t="shared" si="3"/>
        <v>0</v>
      </c>
      <c r="R35" s="41">
        <f t="shared" si="3"/>
        <v>0</v>
      </c>
      <c r="S35" s="41">
        <f t="shared" si="3"/>
        <v>0</v>
      </c>
      <c r="T35" s="45">
        <f t="shared" si="3"/>
        <v>0</v>
      </c>
      <c r="U35" s="45">
        <f>SUM(U28:U34)</f>
        <v>0</v>
      </c>
      <c r="V35" s="22"/>
      <c r="W35" s="59"/>
      <c r="X35" s="24">
        <f>SUM(X28:X34)</f>
        <v>0</v>
      </c>
      <c r="Y35" s="5"/>
      <c r="Z35" s="6"/>
    </row>
    <row r="36" spans="2:26" x14ac:dyDescent="0.35">
      <c r="B36" s="4"/>
      <c r="C36" s="7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61" t="e">
        <f>(X35/U35)</f>
        <v>#DIV/0!</v>
      </c>
      <c r="Y36" s="5"/>
      <c r="Z36" s="6"/>
    </row>
    <row r="37" spans="2:26" ht="30" customHeight="1" x14ac:dyDescent="0.35">
      <c r="B37" s="4"/>
      <c r="C37" s="7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6"/>
    </row>
    <row r="38" spans="2:26" x14ac:dyDescent="0.35">
      <c r="B38" s="4"/>
      <c r="C38" s="5"/>
      <c r="D38" s="112" t="s">
        <v>0</v>
      </c>
      <c r="E38" s="113"/>
      <c r="F38" s="113"/>
      <c r="G38" s="113"/>
      <c r="H38" s="118" t="s">
        <v>31</v>
      </c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9" t="s">
        <v>32</v>
      </c>
      <c r="U38" s="122" t="s">
        <v>3</v>
      </c>
      <c r="V38" s="125" t="s">
        <v>4</v>
      </c>
      <c r="W38" s="128" t="s">
        <v>5</v>
      </c>
      <c r="X38" s="131" t="s">
        <v>6</v>
      </c>
      <c r="Y38" s="134" t="s">
        <v>33</v>
      </c>
      <c r="Z38" s="6"/>
    </row>
    <row r="39" spans="2:26" x14ac:dyDescent="0.35">
      <c r="B39" s="4"/>
      <c r="C39" s="5"/>
      <c r="D39" s="114"/>
      <c r="E39" s="115"/>
      <c r="F39" s="115"/>
      <c r="G39" s="115"/>
      <c r="H39" s="137" t="s">
        <v>7</v>
      </c>
      <c r="I39" s="138"/>
      <c r="J39" s="139"/>
      <c r="K39" s="137" t="s">
        <v>8</v>
      </c>
      <c r="L39" s="138"/>
      <c r="M39" s="139"/>
      <c r="N39" s="137" t="s">
        <v>9</v>
      </c>
      <c r="O39" s="138"/>
      <c r="P39" s="139"/>
      <c r="Q39" s="43"/>
      <c r="R39" s="43"/>
      <c r="S39" s="44"/>
      <c r="T39" s="120"/>
      <c r="U39" s="123"/>
      <c r="V39" s="126"/>
      <c r="W39" s="129"/>
      <c r="X39" s="132"/>
      <c r="Y39" s="135"/>
      <c r="Z39" s="6"/>
    </row>
    <row r="40" spans="2:26" x14ac:dyDescent="0.35">
      <c r="B40" s="4"/>
      <c r="C40" s="5"/>
      <c r="D40" s="116"/>
      <c r="E40" s="117"/>
      <c r="F40" s="117"/>
      <c r="G40" s="117"/>
      <c r="H40" s="103" t="s">
        <v>11</v>
      </c>
      <c r="I40" s="105" t="s">
        <v>12</v>
      </c>
      <c r="J40" s="106"/>
      <c r="K40" s="103" t="s">
        <v>11</v>
      </c>
      <c r="L40" s="140" t="s">
        <v>12</v>
      </c>
      <c r="M40" s="141"/>
      <c r="N40" s="103" t="s">
        <v>11</v>
      </c>
      <c r="O40" s="105" t="s">
        <v>12</v>
      </c>
      <c r="P40" s="106"/>
      <c r="Q40" s="103" t="s">
        <v>11</v>
      </c>
      <c r="R40" s="105" t="s">
        <v>12</v>
      </c>
      <c r="S40" s="106"/>
      <c r="T40" s="120"/>
      <c r="U40" s="123"/>
      <c r="V40" s="126"/>
      <c r="W40" s="129"/>
      <c r="X40" s="132"/>
      <c r="Y40" s="135"/>
      <c r="Z40" s="6"/>
    </row>
    <row r="41" spans="2:26" x14ac:dyDescent="0.35">
      <c r="B41" s="4"/>
      <c r="C41" s="5"/>
      <c r="D41" s="8" t="s">
        <v>13</v>
      </c>
      <c r="E41" s="8" t="s">
        <v>14</v>
      </c>
      <c r="F41" s="8" t="s">
        <v>15</v>
      </c>
      <c r="G41" s="9" t="s">
        <v>34</v>
      </c>
      <c r="H41" s="104"/>
      <c r="I41" s="10" t="s">
        <v>16</v>
      </c>
      <c r="J41" s="10" t="s">
        <v>17</v>
      </c>
      <c r="K41" s="104"/>
      <c r="L41" s="10" t="s">
        <v>16</v>
      </c>
      <c r="M41" s="11" t="s">
        <v>17</v>
      </c>
      <c r="N41" s="104"/>
      <c r="O41" s="11" t="s">
        <v>16</v>
      </c>
      <c r="P41" s="11" t="s">
        <v>17</v>
      </c>
      <c r="Q41" s="104"/>
      <c r="R41" s="10" t="s">
        <v>16</v>
      </c>
      <c r="S41" s="11" t="s">
        <v>17</v>
      </c>
      <c r="T41" s="121"/>
      <c r="U41" s="124"/>
      <c r="V41" s="127"/>
      <c r="W41" s="130"/>
      <c r="X41" s="133"/>
      <c r="Y41" s="136"/>
      <c r="Z41" s="6"/>
    </row>
    <row r="42" spans="2:26" x14ac:dyDescent="0.35">
      <c r="B42" s="4"/>
      <c r="C42" s="5"/>
      <c r="D42" s="12"/>
      <c r="E42" s="12"/>
      <c r="F42" s="13"/>
      <c r="G42" s="12"/>
      <c r="H42" s="14"/>
      <c r="I42" s="14"/>
      <c r="J42" s="14"/>
      <c r="K42" s="15"/>
      <c r="L42" s="15"/>
      <c r="M42" s="15"/>
      <c r="N42" s="14"/>
      <c r="O42" s="14"/>
      <c r="P42" s="14"/>
      <c r="Q42" s="15"/>
      <c r="R42" s="15"/>
      <c r="S42" s="15"/>
      <c r="T42" s="16"/>
      <c r="U42" s="16"/>
      <c r="V42" s="26"/>
      <c r="W42" s="16"/>
      <c r="X42" s="16" t="str">
        <f>IF(U42&gt;1,"R.A.S","")</f>
        <v/>
      </c>
      <c r="Y42" s="27"/>
      <c r="Z42" s="6"/>
    </row>
    <row r="43" spans="2:26" x14ac:dyDescent="0.35">
      <c r="B43" s="4"/>
      <c r="C43" s="5"/>
      <c r="D43" s="12"/>
      <c r="E43" s="12"/>
      <c r="F43" s="13"/>
      <c r="G43" s="12"/>
      <c r="H43" s="14"/>
      <c r="I43" s="14"/>
      <c r="J43" s="14"/>
      <c r="K43" s="15"/>
      <c r="L43" s="15"/>
      <c r="M43" s="15"/>
      <c r="N43" s="14"/>
      <c r="O43" s="14"/>
      <c r="P43" s="14"/>
      <c r="Q43" s="15"/>
      <c r="R43" s="15"/>
      <c r="S43" s="15"/>
      <c r="T43" s="16"/>
      <c r="U43" s="16"/>
      <c r="V43" s="26"/>
      <c r="W43" s="16"/>
      <c r="X43" s="16" t="str">
        <f t="shared" ref="X43:X47" si="4">IF(U43&gt;1,"R.A.S","")</f>
        <v/>
      </c>
      <c r="Y43" s="27"/>
      <c r="Z43" s="6"/>
    </row>
    <row r="44" spans="2:26" x14ac:dyDescent="0.35">
      <c r="B44" s="4"/>
      <c r="C44" s="5"/>
      <c r="D44" s="12"/>
      <c r="E44" s="12"/>
      <c r="F44" s="13"/>
      <c r="G44" s="12"/>
      <c r="H44" s="14"/>
      <c r="I44" s="14"/>
      <c r="J44" s="14"/>
      <c r="K44" s="15"/>
      <c r="L44" s="15"/>
      <c r="M44" s="15"/>
      <c r="N44" s="14"/>
      <c r="O44" s="14"/>
      <c r="P44" s="14"/>
      <c r="Q44" s="15"/>
      <c r="R44" s="15"/>
      <c r="S44" s="15"/>
      <c r="T44" s="16"/>
      <c r="U44" s="16"/>
      <c r="V44" s="26"/>
      <c r="W44" s="16"/>
      <c r="X44" s="16" t="str">
        <f t="shared" si="4"/>
        <v/>
      </c>
      <c r="Y44" s="27"/>
      <c r="Z44" s="6"/>
    </row>
    <row r="45" spans="2:26" x14ac:dyDescent="0.35">
      <c r="B45" s="4"/>
      <c r="C45" s="5"/>
      <c r="D45" s="12"/>
      <c r="E45" s="12"/>
      <c r="F45" s="13"/>
      <c r="G45" s="12"/>
      <c r="H45" s="14"/>
      <c r="I45" s="14"/>
      <c r="J45" s="14"/>
      <c r="K45" s="15"/>
      <c r="L45" s="15"/>
      <c r="M45" s="15"/>
      <c r="N45" s="14"/>
      <c r="O45" s="14"/>
      <c r="P45" s="14"/>
      <c r="Q45" s="15"/>
      <c r="R45" s="15"/>
      <c r="S45" s="15"/>
      <c r="T45" s="18"/>
      <c r="U45" s="16"/>
      <c r="V45" s="26"/>
      <c r="W45" s="16"/>
      <c r="X45" s="16" t="str">
        <f t="shared" si="4"/>
        <v/>
      </c>
      <c r="Y45" s="27"/>
      <c r="Z45" s="6"/>
    </row>
    <row r="46" spans="2:26" x14ac:dyDescent="0.35">
      <c r="B46" s="4"/>
      <c r="C46" s="5"/>
      <c r="D46" s="12"/>
      <c r="E46" s="12"/>
      <c r="F46" s="13"/>
      <c r="G46" s="12"/>
      <c r="H46" s="14"/>
      <c r="I46" s="14"/>
      <c r="J46" s="14"/>
      <c r="K46" s="15"/>
      <c r="L46" s="15"/>
      <c r="M46" s="15"/>
      <c r="N46" s="14"/>
      <c r="O46" s="14"/>
      <c r="P46" s="14"/>
      <c r="Q46" s="15"/>
      <c r="R46" s="15"/>
      <c r="S46" s="15"/>
      <c r="T46" s="16"/>
      <c r="U46" s="16"/>
      <c r="V46" s="26"/>
      <c r="W46" s="16"/>
      <c r="X46" s="16" t="str">
        <f t="shared" si="4"/>
        <v/>
      </c>
      <c r="Y46" s="27"/>
      <c r="Z46" s="6"/>
    </row>
    <row r="47" spans="2:26" x14ac:dyDescent="0.35">
      <c r="B47" s="4"/>
      <c r="C47" s="5"/>
      <c r="D47" s="12"/>
      <c r="E47" s="12"/>
      <c r="F47" s="13"/>
      <c r="G47" s="12"/>
      <c r="H47" s="14"/>
      <c r="I47" s="14"/>
      <c r="J47" s="14"/>
      <c r="K47" s="15"/>
      <c r="L47" s="15"/>
      <c r="M47" s="15"/>
      <c r="N47" s="14"/>
      <c r="O47" s="14"/>
      <c r="P47" s="14"/>
      <c r="Q47" s="15"/>
      <c r="R47" s="15"/>
      <c r="S47" s="15"/>
      <c r="T47" s="16"/>
      <c r="U47" s="16"/>
      <c r="V47" s="26"/>
      <c r="W47" s="16"/>
      <c r="X47" s="16" t="str">
        <f t="shared" si="4"/>
        <v/>
      </c>
      <c r="Y47" s="27"/>
      <c r="Z47" s="6"/>
    </row>
    <row r="48" spans="2:26" x14ac:dyDescent="0.35">
      <c r="B48" s="4"/>
      <c r="C48" s="5"/>
      <c r="D48" s="28"/>
      <c r="E48" s="28"/>
      <c r="F48" s="29"/>
      <c r="G48" s="41">
        <f>COUNTA(G42:G47)</f>
        <v>0</v>
      </c>
      <c r="H48" s="41">
        <f t="shared" ref="H48:U48" si="5">SUM(H42:H47)</f>
        <v>0</v>
      </c>
      <c r="I48" s="41">
        <f t="shared" si="5"/>
        <v>0</v>
      </c>
      <c r="J48" s="41">
        <f t="shared" si="5"/>
        <v>0</v>
      </c>
      <c r="K48" s="41">
        <f t="shared" si="5"/>
        <v>0</v>
      </c>
      <c r="L48" s="41">
        <f t="shared" si="5"/>
        <v>0</v>
      </c>
      <c r="M48" s="41">
        <f t="shared" si="5"/>
        <v>0</v>
      </c>
      <c r="N48" s="41">
        <f t="shared" si="5"/>
        <v>0</v>
      </c>
      <c r="O48" s="41">
        <f t="shared" si="5"/>
        <v>0</v>
      </c>
      <c r="P48" s="41">
        <f t="shared" si="5"/>
        <v>0</v>
      </c>
      <c r="Q48" s="51">
        <f t="shared" si="5"/>
        <v>0</v>
      </c>
      <c r="R48" s="41">
        <f t="shared" si="5"/>
        <v>0</v>
      </c>
      <c r="S48" s="41">
        <f t="shared" si="5"/>
        <v>0</v>
      </c>
      <c r="T48" s="45">
        <f t="shared" si="5"/>
        <v>0</v>
      </c>
      <c r="U48" s="45">
        <f t="shared" si="5"/>
        <v>0</v>
      </c>
      <c r="V48" s="28"/>
      <c r="W48" s="28"/>
      <c r="X48" s="21">
        <f>SUM(X42:X47)</f>
        <v>0</v>
      </c>
      <c r="Y48" s="30">
        <f>SUM(Y42:Y47)</f>
        <v>0</v>
      </c>
      <c r="Z48" s="6"/>
    </row>
    <row r="49" spans="2:26" x14ac:dyDescent="0.35">
      <c r="B49" s="4"/>
      <c r="C49" s="5"/>
      <c r="D49" s="12"/>
      <c r="E49" s="12"/>
      <c r="F49" s="13"/>
      <c r="G49" s="12"/>
      <c r="H49" s="14"/>
      <c r="I49" s="14"/>
      <c r="J49" s="14"/>
      <c r="K49" s="15"/>
      <c r="L49" s="15"/>
      <c r="M49" s="15"/>
      <c r="N49" s="14"/>
      <c r="O49" s="14"/>
      <c r="P49" s="14"/>
      <c r="Q49" s="15"/>
      <c r="R49" s="15"/>
      <c r="S49" s="15"/>
      <c r="T49" s="16"/>
      <c r="U49" s="16"/>
      <c r="V49" s="26"/>
      <c r="W49" s="23"/>
      <c r="X49" s="16"/>
      <c r="Y49" s="27"/>
      <c r="Z49" s="6"/>
    </row>
    <row r="50" spans="2:26" x14ac:dyDescent="0.35">
      <c r="B50" s="4"/>
      <c r="C50" s="5"/>
      <c r="D50" s="12"/>
      <c r="E50" s="12"/>
      <c r="F50" s="13"/>
      <c r="G50" s="12" t="str">
        <f>NatureRV2</f>
        <v>Signature</v>
      </c>
      <c r="H50" s="14"/>
      <c r="I50" s="14"/>
      <c r="J50" s="14"/>
      <c r="K50" s="15"/>
      <c r="L50" s="15"/>
      <c r="M50" s="15"/>
      <c r="N50" s="14"/>
      <c r="O50" s="14"/>
      <c r="P50" s="14"/>
      <c r="Q50" s="15"/>
      <c r="R50" s="15"/>
      <c r="S50" s="15"/>
      <c r="T50" s="16"/>
      <c r="U50" s="16"/>
      <c r="V50" s="26"/>
      <c r="W50" s="23"/>
      <c r="X50" s="16"/>
      <c r="Y50" s="27"/>
      <c r="Z50" s="6"/>
    </row>
    <row r="51" spans="2:26" x14ac:dyDescent="0.35">
      <c r="B51" s="4"/>
      <c r="C51" s="5"/>
      <c r="D51" s="12"/>
      <c r="E51" s="12"/>
      <c r="F51" s="13"/>
      <c r="G51" s="12"/>
      <c r="H51" s="14"/>
      <c r="I51" s="14"/>
      <c r="J51" s="14"/>
      <c r="K51" s="15"/>
      <c r="L51" s="15"/>
      <c r="M51" s="15"/>
      <c r="N51" s="14"/>
      <c r="O51" s="14"/>
      <c r="P51" s="14"/>
      <c r="Q51" s="15"/>
      <c r="R51" s="15"/>
      <c r="S51" s="15"/>
      <c r="T51" s="16"/>
      <c r="U51" s="16"/>
      <c r="V51" s="26"/>
      <c r="W51" s="23"/>
      <c r="X51" s="16"/>
      <c r="Y51" s="27"/>
      <c r="Z51" s="6"/>
    </row>
    <row r="52" spans="2:26" x14ac:dyDescent="0.35">
      <c r="B52" s="4"/>
      <c r="C52" s="5"/>
      <c r="D52" s="12"/>
      <c r="E52" s="12"/>
      <c r="F52" s="13"/>
      <c r="G52" s="12"/>
      <c r="H52" s="14"/>
      <c r="I52" s="14"/>
      <c r="J52" s="14"/>
      <c r="K52" s="15"/>
      <c r="L52" s="15"/>
      <c r="M52" s="15"/>
      <c r="N52" s="14"/>
      <c r="O52" s="14"/>
      <c r="P52" s="14"/>
      <c r="Q52" s="15"/>
      <c r="R52" s="15"/>
      <c r="S52" s="15"/>
      <c r="T52" s="16"/>
      <c r="U52" s="16"/>
      <c r="V52" s="26"/>
      <c r="W52" s="23"/>
      <c r="X52" s="16"/>
      <c r="Y52" s="27"/>
      <c r="Z52" s="6"/>
    </row>
    <row r="53" spans="2:26" x14ac:dyDescent="0.35">
      <c r="B53" s="4"/>
      <c r="C53" s="5"/>
      <c r="D53" s="12"/>
      <c r="E53" s="12"/>
      <c r="F53" s="13"/>
      <c r="G53" s="12"/>
      <c r="H53" s="14"/>
      <c r="I53" s="14"/>
      <c r="J53" s="14"/>
      <c r="K53" s="15"/>
      <c r="L53" s="15"/>
      <c r="M53" s="15"/>
      <c r="N53" s="14"/>
      <c r="O53" s="14"/>
      <c r="P53" s="14"/>
      <c r="Q53" s="15"/>
      <c r="R53" s="15"/>
      <c r="S53" s="15"/>
      <c r="T53" s="16"/>
      <c r="U53" s="16"/>
      <c r="V53" s="26"/>
      <c r="W53" s="23"/>
      <c r="X53" s="16"/>
      <c r="Y53" s="27"/>
      <c r="Z53" s="6"/>
    </row>
    <row r="54" spans="2:26" x14ac:dyDescent="0.35">
      <c r="B54" s="4"/>
      <c r="C54" s="5"/>
      <c r="D54" s="28"/>
      <c r="E54" s="28"/>
      <c r="F54" s="29"/>
      <c r="G54" s="20">
        <f>COUNTA(G49:G53)</f>
        <v>1</v>
      </c>
      <c r="H54" s="14"/>
      <c r="I54" s="14"/>
      <c r="J54" s="14"/>
      <c r="K54" s="20">
        <f>SUM(K49:K53)</f>
        <v>0</v>
      </c>
      <c r="L54" s="41">
        <f>SUM(L49:M53)</f>
        <v>0</v>
      </c>
      <c r="M54" s="41">
        <f t="shared" ref="M54:U54" si="6">SUM(M49:M53)</f>
        <v>0</v>
      </c>
      <c r="N54" s="14"/>
      <c r="O54" s="14"/>
      <c r="P54" s="14"/>
      <c r="Q54" s="41">
        <f t="shared" si="6"/>
        <v>0</v>
      </c>
      <c r="R54" s="20">
        <f t="shared" si="6"/>
        <v>0</v>
      </c>
      <c r="S54" s="20">
        <f t="shared" si="6"/>
        <v>0</v>
      </c>
      <c r="T54" s="21">
        <f t="shared" si="6"/>
        <v>0</v>
      </c>
      <c r="U54" s="21">
        <f t="shared" si="6"/>
        <v>0</v>
      </c>
      <c r="V54" s="28"/>
      <c r="W54" s="28"/>
      <c r="X54" s="16">
        <f>SUM(X49:X53)</f>
        <v>0</v>
      </c>
      <c r="Y54" s="27"/>
      <c r="Z54" s="6"/>
    </row>
    <row r="55" spans="2:26" x14ac:dyDescent="0.35">
      <c r="B55" s="4"/>
      <c r="C55" s="5"/>
      <c r="D55" s="31"/>
      <c r="E55" s="31"/>
      <c r="F55" s="32"/>
      <c r="G55" s="55">
        <f>COUNTA(G54+G48)</f>
        <v>1</v>
      </c>
      <c r="H55" s="109">
        <f>SUM(H54+H48)</f>
        <v>0</v>
      </c>
      <c r="I55" s="110"/>
      <c r="J55" s="55">
        <f>SUM(J54+J48)</f>
        <v>0</v>
      </c>
      <c r="K55" s="55">
        <f>SUM(K54+K48)</f>
        <v>0</v>
      </c>
      <c r="L55" s="109">
        <f>SUM(L54+L48)</f>
        <v>0</v>
      </c>
      <c r="M55" s="110"/>
      <c r="N55" s="33">
        <f>SUM(N54+N48)</f>
        <v>0</v>
      </c>
      <c r="O55" s="33">
        <f>SUM(O54+O48)</f>
        <v>0</v>
      </c>
      <c r="P55" s="109">
        <f>SUM(P54+P48)</f>
        <v>0</v>
      </c>
      <c r="Q55" s="110"/>
      <c r="R55" s="55">
        <f>SUM(R54+R48)</f>
        <v>0</v>
      </c>
      <c r="S55" s="55">
        <f>SUM(S54+S48)</f>
        <v>0</v>
      </c>
      <c r="T55" s="24">
        <f>SUM(T54+T48+T35)</f>
        <v>0</v>
      </c>
      <c r="U55" s="24">
        <f>SUM(U54+U48+U35)</f>
        <v>0</v>
      </c>
      <c r="V55" s="31"/>
      <c r="W55" s="31"/>
      <c r="X55" s="64" t="e">
        <f>(X54/U54)</f>
        <v>#DIV/0!</v>
      </c>
      <c r="Y55" s="34">
        <f>SUM(Y54+Y48)</f>
        <v>0</v>
      </c>
      <c r="Z55" s="6"/>
    </row>
    <row r="56" spans="2:26" x14ac:dyDescent="0.35">
      <c r="B56" s="4"/>
      <c r="C56" s="5"/>
      <c r="D56" s="89" t="s">
        <v>36</v>
      </c>
      <c r="E56" s="90"/>
      <c r="F56" s="91"/>
      <c r="G56" s="56" t="s">
        <v>37</v>
      </c>
      <c r="H56" s="107">
        <f>SUM(H27+K27+N27+Q27)</f>
        <v>0</v>
      </c>
      <c r="I56" s="108"/>
      <c r="J56" s="93" t="s">
        <v>38</v>
      </c>
      <c r="K56" s="95"/>
      <c r="L56" s="107">
        <f>SUM(H35+K35+N35+Q35)</f>
        <v>0</v>
      </c>
      <c r="M56" s="108"/>
      <c r="N56" s="46"/>
      <c r="O56" s="93" t="s">
        <v>39</v>
      </c>
      <c r="P56" s="94"/>
      <c r="Q56" s="94"/>
      <c r="R56" s="94"/>
      <c r="S56" s="95"/>
      <c r="T56" s="56" t="s">
        <v>37</v>
      </c>
      <c r="U56" s="35">
        <f>SUM(H48+K48+N48+Q48)</f>
        <v>0</v>
      </c>
      <c r="V56" s="36" t="s">
        <v>38</v>
      </c>
      <c r="W56" s="63">
        <f>SUM(H54+K54+N54+Q54)</f>
        <v>0</v>
      </c>
      <c r="X56" s="5"/>
      <c r="Y56" s="5"/>
      <c r="Z56" s="6"/>
    </row>
    <row r="57" spans="2:26" x14ac:dyDescent="0.35">
      <c r="B57" s="4"/>
      <c r="C57" s="5"/>
      <c r="D57" s="82" t="s">
        <v>40</v>
      </c>
      <c r="E57" s="83"/>
      <c r="F57" s="84"/>
      <c r="G57" s="36" t="s">
        <v>37</v>
      </c>
      <c r="H57" s="85">
        <f>SUM(I27+L27+O27+R27)</f>
        <v>0</v>
      </c>
      <c r="I57" s="86"/>
      <c r="J57" s="87" t="s">
        <v>38</v>
      </c>
      <c r="K57" s="88"/>
      <c r="L57" s="85">
        <f>SUM(I35+L35+O35+R35)</f>
        <v>0</v>
      </c>
      <c r="M57" s="86"/>
      <c r="N57" s="47"/>
      <c r="O57" s="89" t="s">
        <v>41</v>
      </c>
      <c r="P57" s="90"/>
      <c r="Q57" s="90"/>
      <c r="R57" s="90"/>
      <c r="S57" s="91"/>
      <c r="T57" s="54" t="s">
        <v>37</v>
      </c>
      <c r="U57" s="35">
        <f>SUM(J48+M48+P48+S48)</f>
        <v>0</v>
      </c>
      <c r="V57" s="36" t="s">
        <v>38</v>
      </c>
      <c r="W57" s="35">
        <f>SUM(I54+L54+O54+R54)</f>
        <v>0</v>
      </c>
      <c r="X57" s="5"/>
      <c r="Y57" s="5"/>
      <c r="Z57" s="6"/>
    </row>
    <row r="58" spans="2:26" x14ac:dyDescent="0.35">
      <c r="B58" s="4"/>
      <c r="C58" s="5"/>
      <c r="D58" s="87" t="s">
        <v>42</v>
      </c>
      <c r="E58" s="92"/>
      <c r="F58" s="88"/>
      <c r="G58" s="36" t="s">
        <v>37</v>
      </c>
      <c r="H58" s="85">
        <f>SUM(J27+M27+P27+S27)</f>
        <v>0</v>
      </c>
      <c r="I58" s="86"/>
      <c r="J58" s="87" t="s">
        <v>38</v>
      </c>
      <c r="K58" s="88"/>
      <c r="L58" s="85">
        <f>SUM(J35+M35+P35+S35)</f>
        <v>0</v>
      </c>
      <c r="M58" s="86"/>
      <c r="N58" s="47"/>
      <c r="O58" s="93" t="s">
        <v>43</v>
      </c>
      <c r="P58" s="94"/>
      <c r="Q58" s="94"/>
      <c r="R58" s="94"/>
      <c r="S58" s="95"/>
      <c r="T58" s="54" t="s">
        <v>37</v>
      </c>
      <c r="U58" s="35">
        <f>SUM(J48+M48+P48+S48)</f>
        <v>0</v>
      </c>
      <c r="V58" s="36" t="s">
        <v>38</v>
      </c>
      <c r="W58" s="35">
        <f>SUM(J54+M54+P54+S54)</f>
        <v>0</v>
      </c>
      <c r="X58" s="5"/>
      <c r="Y58" s="5"/>
      <c r="Z58" s="6"/>
    </row>
    <row r="59" spans="2:26" x14ac:dyDescent="0.35">
      <c r="B59" s="4"/>
      <c r="C59" s="5"/>
      <c r="D59" s="96" t="s">
        <v>44</v>
      </c>
      <c r="E59" s="97"/>
      <c r="F59" s="98"/>
      <c r="G59" s="37" t="s">
        <v>37</v>
      </c>
      <c r="H59" s="99">
        <f>SUM(H56:I58)</f>
        <v>0</v>
      </c>
      <c r="I59" s="100"/>
      <c r="J59" s="101" t="s">
        <v>38</v>
      </c>
      <c r="K59" s="102"/>
      <c r="L59" s="99">
        <f>SUM(L56:M58)</f>
        <v>0</v>
      </c>
      <c r="M59" s="100"/>
      <c r="N59" s="47"/>
      <c r="O59" s="96" t="s">
        <v>44</v>
      </c>
      <c r="P59" s="97"/>
      <c r="Q59" s="97"/>
      <c r="R59" s="97"/>
      <c r="S59" s="98"/>
      <c r="T59" s="37" t="s">
        <v>37</v>
      </c>
      <c r="U59" s="38">
        <f>SUM(U56:U58)</f>
        <v>0</v>
      </c>
      <c r="V59" s="39" t="s">
        <v>38</v>
      </c>
      <c r="W59" s="38">
        <f>SUM(W56:W58)</f>
        <v>0</v>
      </c>
      <c r="X59" s="5"/>
      <c r="Y59" s="5"/>
      <c r="Z59" s="6"/>
    </row>
    <row r="60" spans="2:26" x14ac:dyDescent="0.35">
      <c r="B60" s="4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1"/>
    </row>
  </sheetData>
  <mergeCells count="65"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R7:S7"/>
    <mergeCell ref="C8:C26"/>
    <mergeCell ref="D37:Y37"/>
    <mergeCell ref="D38:G40"/>
    <mergeCell ref="H38:S38"/>
    <mergeCell ref="T38:T41"/>
    <mergeCell ref="U38:U41"/>
    <mergeCell ref="V38:V41"/>
    <mergeCell ref="W38:W41"/>
    <mergeCell ref="X38:X41"/>
    <mergeCell ref="Y38:Y41"/>
    <mergeCell ref="H39:J39"/>
    <mergeCell ref="K39:M39"/>
    <mergeCell ref="N39:P39"/>
    <mergeCell ref="H40:H41"/>
    <mergeCell ref="I40:J40"/>
    <mergeCell ref="K40:K41"/>
    <mergeCell ref="L40:M40"/>
    <mergeCell ref="N40:N41"/>
    <mergeCell ref="O40:P40"/>
    <mergeCell ref="D56:F56"/>
    <mergeCell ref="H56:I56"/>
    <mergeCell ref="J56:K56"/>
    <mergeCell ref="L56:M56"/>
    <mergeCell ref="O56:S56"/>
    <mergeCell ref="Q40:Q41"/>
    <mergeCell ref="R40:S40"/>
    <mergeCell ref="H55:I55"/>
    <mergeCell ref="L55:M55"/>
    <mergeCell ref="P55:Q55"/>
    <mergeCell ref="C60:Z60"/>
    <mergeCell ref="D57:F57"/>
    <mergeCell ref="H57:I57"/>
    <mergeCell ref="J57:K57"/>
    <mergeCell ref="L57:M57"/>
    <mergeCell ref="O57:S57"/>
    <mergeCell ref="D58:F58"/>
    <mergeCell ref="H58:I58"/>
    <mergeCell ref="J58:K58"/>
    <mergeCell ref="L58:M58"/>
    <mergeCell ref="O58:S58"/>
    <mergeCell ref="D59:F59"/>
    <mergeCell ref="H59:I59"/>
    <mergeCell ref="J59:K59"/>
    <mergeCell ref="L59:M59"/>
    <mergeCell ref="O59:S59"/>
  </mergeCells>
  <conditionalFormatting sqref="L50:M53">
    <cfRule type="cellIs" dxfId="1225" priority="99" operator="equal">
      <formula>1</formula>
    </cfRule>
  </conditionalFormatting>
  <conditionalFormatting sqref="G35:H36 J35:J36">
    <cfRule type="containsText" priority="113" operator="containsText" text="x">
      <formula>NOT(ISERROR(SEARCH("x",G35)))</formula>
    </cfRule>
  </conditionalFormatting>
  <conditionalFormatting sqref="G55:H55 J55 G54">
    <cfRule type="containsText" priority="112" operator="containsText" text="x">
      <formula>NOT(ISERROR(SEARCH("x",G54)))</formula>
    </cfRule>
  </conditionalFormatting>
  <conditionalFormatting sqref="X55">
    <cfRule type="cellIs" dxfId="1224" priority="106" operator="greaterThan">
      <formula>25000</formula>
    </cfRule>
    <cfRule type="cellIs" dxfId="1223" priority="107" operator="equal">
      <formula>10000</formula>
    </cfRule>
    <cfRule type="cellIs" dxfId="1222" priority="108" operator="lessThan">
      <formula>10000</formula>
    </cfRule>
    <cfRule type="cellIs" dxfId="1221" priority="109" operator="greaterThan">
      <formula>10000</formula>
    </cfRule>
    <cfRule type="cellIs" dxfId="1220" priority="110" operator="lessThan">
      <formula>25000</formula>
    </cfRule>
    <cfRule type="cellIs" dxfId="1219" priority="111" operator="greaterThan">
      <formula>25000</formula>
    </cfRule>
  </conditionalFormatting>
  <conditionalFormatting sqref="G27:H27 J27">
    <cfRule type="containsText" priority="105" operator="containsText" text="x">
      <formula>NOT(ISERROR(SEARCH("x",G27)))</formula>
    </cfRule>
  </conditionalFormatting>
  <conditionalFormatting sqref="G48:H48 J48">
    <cfRule type="containsText" priority="104" operator="containsText" text="x">
      <formula>NOT(ISERROR(SEARCH("x",G48)))</formula>
    </cfRule>
  </conditionalFormatting>
  <conditionalFormatting sqref="X48">
    <cfRule type="cellIs" dxfId="1218" priority="100" operator="equal">
      <formula>10000</formula>
    </cfRule>
    <cfRule type="cellIs" dxfId="1217" priority="101" operator="lessThan">
      <formula>10000</formula>
    </cfRule>
    <cfRule type="cellIs" dxfId="1216" priority="102" operator="greaterThan">
      <formula>10000</formula>
    </cfRule>
    <cfRule type="cellIs" dxfId="1215" priority="103" operator="lessThan">
      <formula>25000</formula>
    </cfRule>
  </conditionalFormatting>
  <conditionalFormatting sqref="X35">
    <cfRule type="cellIs" dxfId="1214" priority="93" operator="equal">
      <formula>10000</formula>
    </cfRule>
    <cfRule type="cellIs" dxfId="1213" priority="94" operator="lessThan">
      <formula>10000</formula>
    </cfRule>
    <cfRule type="cellIs" dxfId="1212" priority="95" operator="greaterThan">
      <formula>10000</formula>
    </cfRule>
    <cfRule type="cellIs" dxfId="1211" priority="96" operator="lessThan">
      <formula>25000</formula>
    </cfRule>
    <cfRule type="cellIs" dxfId="1210" priority="97" operator="greaterThan">
      <formula>25000</formula>
    </cfRule>
    <cfRule type="cellIs" dxfId="1209" priority="98" operator="greaterThan">
      <formula>25000</formula>
    </cfRule>
  </conditionalFormatting>
  <conditionalFormatting sqref="H32:H34">
    <cfRule type="cellIs" dxfId="1208" priority="91" operator="equal">
      <formula>1</formula>
    </cfRule>
  </conditionalFormatting>
  <conditionalFormatting sqref="J32:J34">
    <cfRule type="cellIs" dxfId="1207" priority="92" operator="equal">
      <formula>1</formula>
    </cfRule>
  </conditionalFormatting>
  <conditionalFormatting sqref="K32:M34">
    <cfRule type="cellIs" dxfId="1206" priority="90" operator="equal">
      <formula>1</formula>
    </cfRule>
  </conditionalFormatting>
  <conditionalFormatting sqref="P32:P34">
    <cfRule type="cellIs" dxfId="1205" priority="89" operator="equal">
      <formula>1</formula>
    </cfRule>
  </conditionalFormatting>
  <conditionalFormatting sqref="N32:N34">
    <cfRule type="cellIs" dxfId="1204" priority="88" operator="equal">
      <formula>1</formula>
    </cfRule>
  </conditionalFormatting>
  <conditionalFormatting sqref="O32:O34">
    <cfRule type="cellIs" dxfId="1203" priority="87" operator="equal">
      <formula>1</formula>
    </cfRule>
  </conditionalFormatting>
  <conditionalFormatting sqref="Q32:S34">
    <cfRule type="cellIs" dxfId="1202" priority="86" operator="equal">
      <formula>1</formula>
    </cfRule>
  </conditionalFormatting>
  <conditionalFormatting sqref="K50:K53">
    <cfRule type="cellIs" dxfId="1201" priority="85" operator="equal">
      <formula>1</formula>
    </cfRule>
  </conditionalFormatting>
  <conditionalFormatting sqref="Q50:S53">
    <cfRule type="cellIs" dxfId="1200" priority="84" operator="equal">
      <formula>1</formula>
    </cfRule>
  </conditionalFormatting>
  <conditionalFormatting sqref="H31">
    <cfRule type="cellIs" dxfId="1199" priority="82" operator="equal">
      <formula>1</formula>
    </cfRule>
  </conditionalFormatting>
  <conditionalFormatting sqref="J31">
    <cfRule type="cellIs" dxfId="1198" priority="83" operator="equal">
      <formula>1</formula>
    </cfRule>
  </conditionalFormatting>
  <conditionalFormatting sqref="K31:M31">
    <cfRule type="cellIs" dxfId="1197" priority="81" operator="equal">
      <formula>1</formula>
    </cfRule>
  </conditionalFormatting>
  <conditionalFormatting sqref="P31">
    <cfRule type="cellIs" dxfId="1196" priority="80" operator="equal">
      <formula>1</formula>
    </cfRule>
  </conditionalFormatting>
  <conditionalFormatting sqref="N31">
    <cfRule type="cellIs" dxfId="1195" priority="79" operator="equal">
      <formula>1</formula>
    </cfRule>
  </conditionalFormatting>
  <conditionalFormatting sqref="O31">
    <cfRule type="cellIs" dxfId="1194" priority="78" operator="equal">
      <formula>1</formula>
    </cfRule>
  </conditionalFormatting>
  <conditionalFormatting sqref="Q31:S31">
    <cfRule type="cellIs" dxfId="1193" priority="77" operator="equal">
      <formula>1</formula>
    </cfRule>
  </conditionalFormatting>
  <conditionalFormatting sqref="L49:M49">
    <cfRule type="cellIs" dxfId="1192" priority="76" operator="equal">
      <formula>1</formula>
    </cfRule>
  </conditionalFormatting>
  <conditionalFormatting sqref="K49">
    <cfRule type="cellIs" dxfId="1191" priority="75" operator="equal">
      <formula>1</formula>
    </cfRule>
  </conditionalFormatting>
  <conditionalFormatting sqref="Q49:S49">
    <cfRule type="cellIs" dxfId="1190" priority="74" operator="equal">
      <formula>1</formula>
    </cfRule>
  </conditionalFormatting>
  <conditionalFormatting sqref="X31:X34">
    <cfRule type="cellIs" dxfId="1189" priority="71" operator="between">
      <formula>1</formula>
      <formula>10000000000</formula>
    </cfRule>
    <cfRule type="containsBlanks" dxfId="1188" priority="72">
      <formula>LEN(TRIM(X31))=0</formula>
    </cfRule>
    <cfRule type="cellIs" dxfId="1187" priority="73" operator="between">
      <formula>0</formula>
      <formula>0</formula>
    </cfRule>
  </conditionalFormatting>
  <conditionalFormatting sqref="W31:W34">
    <cfRule type="cellIs" dxfId="1186" priority="67" operator="equal">
      <formula>"Reporté"</formula>
    </cfRule>
    <cfRule type="containsText" dxfId="1185" priority="68" operator="containsText" text="Abandon">
      <formula>NOT(ISERROR(SEARCH("Abandon",W31)))</formula>
    </cfRule>
    <cfRule type="containsText" dxfId="1184" priority="69" operator="containsText" text="Signé">
      <formula>NOT(ISERROR(SEARCH("Signé",W31)))</formula>
    </cfRule>
    <cfRule type="containsBlanks" dxfId="1183" priority="70">
      <formula>LEN(TRIM(W31))=0</formula>
    </cfRule>
  </conditionalFormatting>
  <conditionalFormatting sqref="W49:W53">
    <cfRule type="cellIs" dxfId="1182" priority="63" operator="equal">
      <formula>"Reporté"</formula>
    </cfRule>
    <cfRule type="containsText" dxfId="1181" priority="64" operator="containsText" text="Abandon">
      <formula>NOT(ISERROR(SEARCH("Abandon",W49)))</formula>
    </cfRule>
    <cfRule type="containsText" dxfId="1180" priority="65" operator="containsText" text="Signé">
      <formula>NOT(ISERROR(SEARCH("Signé",W49)))</formula>
    </cfRule>
    <cfRule type="containsBlanks" dxfId="1179" priority="66">
      <formula>LEN(TRIM(W49))=0</formula>
    </cfRule>
  </conditionalFormatting>
  <conditionalFormatting sqref="W42:W47">
    <cfRule type="containsBlanks" dxfId="1178" priority="61">
      <formula>LEN(TRIM(W42))=0</formula>
    </cfRule>
    <cfRule type="containsText" dxfId="1177" priority="62" operator="containsText" text="En cours">
      <formula>NOT(ISERROR(SEARCH("En cours",W42)))</formula>
    </cfRule>
  </conditionalFormatting>
  <conditionalFormatting sqref="Y42:Y47">
    <cfRule type="containsText" dxfId="1176" priority="59" operator="containsText" text="non">
      <formula>NOT(ISERROR(SEARCH("non",Y42)))</formula>
    </cfRule>
    <cfRule type="containsText" dxfId="1175" priority="60" operator="containsText" text="oui">
      <formula>NOT(ISERROR(SEARCH("oui",Y42)))</formula>
    </cfRule>
  </conditionalFormatting>
  <conditionalFormatting sqref="Y49:Y54">
    <cfRule type="containsText" dxfId="1174" priority="57" operator="containsText" text="non">
      <formula>NOT(ISERROR(SEARCH("non",Y49)))</formula>
    </cfRule>
    <cfRule type="containsText" dxfId="1173" priority="58" operator="containsText" text="oui">
      <formula>NOT(ISERROR(SEARCH("oui",Y49)))</formula>
    </cfRule>
  </conditionalFormatting>
  <conditionalFormatting sqref="K42:M47">
    <cfRule type="cellIs" dxfId="1172" priority="56" operator="equal">
      <formula>1</formula>
    </cfRule>
  </conditionalFormatting>
  <conditionalFormatting sqref="K42:M47">
    <cfRule type="cellIs" dxfId="1171" priority="55" operator="equal">
      <formula>1</formula>
    </cfRule>
  </conditionalFormatting>
  <conditionalFormatting sqref="Q42:S47">
    <cfRule type="cellIs" dxfId="1170" priority="54" operator="equal">
      <formula>1</formula>
    </cfRule>
  </conditionalFormatting>
  <conditionalFormatting sqref="Q42:S47">
    <cfRule type="cellIs" dxfId="1169" priority="53" operator="equal">
      <formula>1</formula>
    </cfRule>
  </conditionalFormatting>
  <conditionalFormatting sqref="H42:J47">
    <cfRule type="cellIs" dxfId="1168" priority="52" operator="equal">
      <formula>1</formula>
    </cfRule>
  </conditionalFormatting>
  <conditionalFormatting sqref="H42:J47">
    <cfRule type="cellIs" dxfId="1167" priority="51" operator="equal">
      <formula>1</formula>
    </cfRule>
  </conditionalFormatting>
  <conditionalFormatting sqref="N42:P47">
    <cfRule type="cellIs" dxfId="1166" priority="50" operator="equal">
      <formula>1</formula>
    </cfRule>
  </conditionalFormatting>
  <conditionalFormatting sqref="N42:P47">
    <cfRule type="cellIs" dxfId="1165" priority="49" operator="equal">
      <formula>1</formula>
    </cfRule>
  </conditionalFormatting>
  <conditionalFormatting sqref="N49:P54">
    <cfRule type="cellIs" dxfId="1164" priority="48" operator="equal">
      <formula>1</formula>
    </cfRule>
  </conditionalFormatting>
  <conditionalFormatting sqref="N49:P54">
    <cfRule type="cellIs" dxfId="1163" priority="47" operator="equal">
      <formula>1</formula>
    </cfRule>
  </conditionalFormatting>
  <conditionalFormatting sqref="H49:J54">
    <cfRule type="cellIs" dxfId="1162" priority="46" operator="equal">
      <formula>1</formula>
    </cfRule>
  </conditionalFormatting>
  <conditionalFormatting sqref="H49:J54">
    <cfRule type="cellIs" dxfId="1161" priority="45" operator="equal">
      <formula>1</formula>
    </cfRule>
  </conditionalFormatting>
  <conditionalFormatting sqref="X42:X47">
    <cfRule type="containsBlanks" dxfId="1160" priority="43">
      <formula>LEN(TRIM(X42))=0</formula>
    </cfRule>
    <cfRule type="containsText" dxfId="1159" priority="44" operator="containsText" text="En cours">
      <formula>NOT(ISERROR(SEARCH("En cours",X42)))</formula>
    </cfRule>
  </conditionalFormatting>
  <conditionalFormatting sqref="X49:X54">
    <cfRule type="containsBlanks" dxfId="1158" priority="41">
      <formula>LEN(TRIM(X49))=0</formula>
    </cfRule>
    <cfRule type="containsText" dxfId="1157" priority="42" operator="containsText" text="En cours">
      <formula>NOT(ISERROR(SEARCH("En cours",X49)))</formula>
    </cfRule>
  </conditionalFormatting>
  <conditionalFormatting sqref="H28:M28">
    <cfRule type="cellIs" dxfId="1156" priority="40" operator="equal">
      <formula>1</formula>
    </cfRule>
  </conditionalFormatting>
  <conditionalFormatting sqref="W28">
    <cfRule type="containsBlanks" dxfId="1155" priority="38">
      <formula>LEN(TRIM(W28))=0</formula>
    </cfRule>
    <cfRule type="containsText" dxfId="1154" priority="39" operator="containsText" text="En cours">
      <formula>NOT(ISERROR(SEARCH("En cours",W28)))</formula>
    </cfRule>
  </conditionalFormatting>
  <conditionalFormatting sqref="X28">
    <cfRule type="cellIs" dxfId="1153" priority="35" operator="between">
      <formula>1</formula>
      <formula>10000000000</formula>
    </cfRule>
    <cfRule type="containsBlanks" dxfId="1152" priority="36">
      <formula>LEN(TRIM(X28))=0</formula>
    </cfRule>
    <cfRule type="cellIs" dxfId="1151" priority="37" operator="between">
      <formula>0</formula>
      <formula>0</formula>
    </cfRule>
  </conditionalFormatting>
  <conditionalFormatting sqref="Q28:S28">
    <cfRule type="cellIs" dxfId="1150" priority="34" operator="equal">
      <formula>1</formula>
    </cfRule>
  </conditionalFormatting>
  <conditionalFormatting sqref="N28:P28">
    <cfRule type="cellIs" dxfId="1149" priority="33" operator="equal">
      <formula>1</formula>
    </cfRule>
  </conditionalFormatting>
  <conditionalFormatting sqref="H28:S28">
    <cfRule type="cellIs" dxfId="1148" priority="32" operator="equal">
      <formula>1</formula>
    </cfRule>
  </conditionalFormatting>
  <conditionalFormatting sqref="H29:M29">
    <cfRule type="cellIs" dxfId="1147" priority="31" operator="equal">
      <formula>1</formula>
    </cfRule>
  </conditionalFormatting>
  <conditionalFormatting sqref="W29">
    <cfRule type="containsBlanks" dxfId="1146" priority="29">
      <formula>LEN(TRIM(W29))=0</formula>
    </cfRule>
    <cfRule type="containsText" dxfId="1145" priority="30" operator="containsText" text="En cours">
      <formula>NOT(ISERROR(SEARCH("En cours",W29)))</formula>
    </cfRule>
  </conditionalFormatting>
  <conditionalFormatting sqref="X29">
    <cfRule type="cellIs" dxfId="1144" priority="26" operator="between">
      <formula>1</formula>
      <formula>10000000000</formula>
    </cfRule>
    <cfRule type="containsBlanks" dxfId="1143" priority="27">
      <formula>LEN(TRIM(X29))=0</formula>
    </cfRule>
    <cfRule type="cellIs" dxfId="1142" priority="28" operator="between">
      <formula>0</formula>
      <formula>0</formula>
    </cfRule>
  </conditionalFormatting>
  <conditionalFormatting sqref="Q29:S29">
    <cfRule type="cellIs" dxfId="1141" priority="25" operator="equal">
      <formula>1</formula>
    </cfRule>
  </conditionalFormatting>
  <conditionalFormatting sqref="N29:P29">
    <cfRule type="cellIs" dxfId="1140" priority="24" operator="equal">
      <formula>1</formula>
    </cfRule>
  </conditionalFormatting>
  <conditionalFormatting sqref="H29:S29">
    <cfRule type="cellIs" dxfId="1139" priority="23" operator="equal">
      <formula>1</formula>
    </cfRule>
  </conditionalFormatting>
  <conditionalFormatting sqref="H30:P30">
    <cfRule type="cellIs" dxfId="1138" priority="22" operator="equal">
      <formula>1</formula>
    </cfRule>
  </conditionalFormatting>
  <conditionalFormatting sqref="Q30:S30">
    <cfRule type="cellIs" dxfId="1137" priority="21" operator="equal">
      <formula>1</formula>
    </cfRule>
  </conditionalFormatting>
  <conditionalFormatting sqref="W30">
    <cfRule type="containsBlanks" dxfId="1136" priority="19">
      <formula>LEN(TRIM(W30))=0</formula>
    </cfRule>
    <cfRule type="containsText" dxfId="1135" priority="20" operator="containsText" text="En cours">
      <formula>NOT(ISERROR(SEARCH("En cours",W30)))</formula>
    </cfRule>
  </conditionalFormatting>
  <conditionalFormatting sqref="X30">
    <cfRule type="cellIs" dxfId="1134" priority="16" operator="between">
      <formula>1</formula>
      <formula>10000000000</formula>
    </cfRule>
    <cfRule type="containsBlanks" dxfId="1133" priority="17">
      <formula>LEN(TRIM(X30))=0</formula>
    </cfRule>
    <cfRule type="cellIs" dxfId="1132" priority="18" operator="between">
      <formula>0</formula>
      <formula>0</formula>
    </cfRule>
  </conditionalFormatting>
  <conditionalFormatting sqref="H18:M26">
    <cfRule type="cellIs" dxfId="1131" priority="15" operator="equal">
      <formula>1</formula>
    </cfRule>
  </conditionalFormatting>
  <conditionalFormatting sqref="Q18:S26">
    <cfRule type="cellIs" dxfId="1130" priority="14" operator="equal">
      <formula>1</formula>
    </cfRule>
  </conditionalFormatting>
  <conditionalFormatting sqref="N18:P26">
    <cfRule type="cellIs" dxfId="1129" priority="13" operator="equal">
      <formula>1</formula>
    </cfRule>
  </conditionalFormatting>
  <conditionalFormatting sqref="H18:S26">
    <cfRule type="cellIs" dxfId="1128" priority="12" operator="equal">
      <formula>1</formula>
    </cfRule>
  </conditionalFormatting>
  <conditionalFormatting sqref="H9:M16">
    <cfRule type="cellIs" dxfId="1127" priority="11" operator="equal">
      <formula>1</formula>
    </cfRule>
  </conditionalFormatting>
  <conditionalFormatting sqref="W9:W26">
    <cfRule type="containsBlanks" dxfId="1126" priority="9">
      <formula>LEN(TRIM(W9))=0</formula>
    </cfRule>
    <cfRule type="containsText" dxfId="1125" priority="10" operator="containsText" text="En cours">
      <formula>NOT(ISERROR(SEARCH("En cours",W9)))</formula>
    </cfRule>
  </conditionalFormatting>
  <conditionalFormatting sqref="X9:X26">
    <cfRule type="cellIs" dxfId="1124" priority="6" operator="between">
      <formula>1</formula>
      <formula>10000000000</formula>
    </cfRule>
    <cfRule type="containsBlanks" dxfId="1123" priority="7">
      <formula>LEN(TRIM(X9))=0</formula>
    </cfRule>
    <cfRule type="cellIs" dxfId="1122" priority="8" operator="between">
      <formula>0</formula>
      <formula>0</formula>
    </cfRule>
  </conditionalFormatting>
  <conditionalFormatting sqref="Q9:S16">
    <cfRule type="cellIs" dxfId="1121" priority="5" operator="equal">
      <formula>1</formula>
    </cfRule>
  </conditionalFormatting>
  <conditionalFormatting sqref="N9:P16">
    <cfRule type="cellIs" dxfId="1120" priority="4" operator="equal">
      <formula>1</formula>
    </cfRule>
  </conditionalFormatting>
  <conditionalFormatting sqref="H9:S16">
    <cfRule type="cellIs" dxfId="1119" priority="3" operator="equal">
      <formula>1</formula>
    </cfRule>
  </conditionalFormatting>
  <conditionalFormatting sqref="H15:P20">
    <cfRule type="cellIs" dxfId="1118" priority="2" operator="equal">
      <formula>1</formula>
    </cfRule>
  </conditionalFormatting>
  <conditionalFormatting sqref="Q15:S20">
    <cfRule type="cellIs" dxfId="1117" priority="1" operator="equal">
      <formula>1</formula>
    </cfRule>
  </conditionalFormatting>
  <dataValidations count="18">
    <dataValidation type="list" allowBlank="1" showInputMessage="1" showErrorMessage="1" sqref="K49:M53 H30:S34 Q49:S53 H15:S17">
      <formula1>Appuis</formula1>
    </dataValidation>
    <dataValidation type="list" allowBlank="1" showInputMessage="1" showErrorMessage="1" sqref="W35">
      <formula1>Stade</formula1>
    </dataValidation>
    <dataValidation type="list" allowBlank="1" showInputMessage="1" showErrorMessage="1" sqref="V28:V34 V42:V47 V49:V53 V9:V26">
      <formula1>Produit</formula1>
    </dataValidation>
    <dataValidation type="list" allowBlank="1" showInputMessage="1" showErrorMessage="1" sqref="F31:F34 F15:F26">
      <formula1>Liste0405</formula1>
    </dataValidation>
    <dataValidation type="list" allowBlank="1" showInputMessage="1" showErrorMessage="1" sqref="X28:X30 X9:X26">
      <formula1>R.A.S</formula1>
    </dataValidation>
    <dataValidation type="list" allowBlank="1" showInputMessage="1" showErrorMessage="1" sqref="G9:G14">
      <formula1>Listestade</formula1>
    </dataValidation>
    <dataValidation type="list" allowBlank="1" showInputMessage="1" showErrorMessage="1" sqref="F9:F14">
      <formula1>Date2</formula1>
    </dataValidation>
    <dataValidation type="list" allowBlank="1" showInputMessage="1" showErrorMessage="1" sqref="G31:G34 G42:G47 G15:G26">
      <formula1>Liste</formula1>
    </dataValidation>
    <dataValidation type="list" allowBlank="1" showInputMessage="1" showErrorMessage="1" sqref="E28:E34 E42:E47 E49:E53 E9:E26">
      <formula1>Catégorie1</formula1>
    </dataValidation>
    <dataValidation type="list" allowBlank="1" showInputMessage="1" showErrorMessage="1" sqref="X31:X34">
      <formula1>Liste03</formula1>
    </dataValidation>
    <dataValidation type="list" allowBlank="1" showInputMessage="1" showErrorMessage="1" sqref="H49:J54 N49:P54 H28:S29 H42:S47 H9:S14 H18:S26">
      <formula1>Appui1</formula1>
    </dataValidation>
    <dataValidation type="list" allowBlank="1" showInputMessage="1" showErrorMessage="1" sqref="W9:W26 W28:W29 X49:X54 W42:X47">
      <formula1>StadeRV2</formula1>
    </dataValidation>
    <dataValidation type="list" allowBlank="1" showInputMessage="1" showErrorMessage="1" sqref="W49:W53 W31:W34">
      <formula1>StadeRV1</formula1>
    </dataValidation>
    <dataValidation type="list" allowBlank="1" showInputMessage="1" showErrorMessage="1" sqref="G49:G53 G28:G29">
      <formula1>NatureRV2</formula1>
    </dataValidation>
    <dataValidation type="list" allowBlank="1" showInputMessage="1" showErrorMessage="1" sqref="G30">
      <formula1>NatureRV0</formula1>
    </dataValidation>
    <dataValidation type="list" allowBlank="1" showInputMessage="1" showErrorMessage="1" sqref="W30">
      <formula1>Stade01</formula1>
    </dataValidation>
    <dataValidation type="list" allowBlank="1" showInputMessage="1" showErrorMessage="1" sqref="Y42:Y47 Y49:Y54">
      <formula1>Initiative</formula1>
    </dataValidation>
    <dataValidation type="list" allowBlank="1" showInputMessage="1" showErrorMessage="1" sqref="F28:F30 F49:F53 F42:F47">
      <formula1>Liste_mai</formula1>
    </dataValidation>
  </dataValidation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Z60"/>
  <sheetViews>
    <sheetView showGridLines="0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3"/>
    </row>
    <row r="3" spans="2:26" x14ac:dyDescent="0.35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6"/>
    </row>
    <row r="4" spans="2:26" ht="30" customHeight="1" x14ac:dyDescent="0.35">
      <c r="B4" s="4"/>
      <c r="C4" s="5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6"/>
    </row>
    <row r="5" spans="2:26" x14ac:dyDescent="0.35">
      <c r="B5" s="4"/>
      <c r="C5" s="7"/>
      <c r="D5" s="112" t="s">
        <v>0</v>
      </c>
      <c r="E5" s="113"/>
      <c r="F5" s="113"/>
      <c r="G5" s="113"/>
      <c r="H5" s="118" t="s">
        <v>1</v>
      </c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9" t="s">
        <v>2</v>
      </c>
      <c r="U5" s="122" t="s">
        <v>3</v>
      </c>
      <c r="V5" s="125" t="s">
        <v>4</v>
      </c>
      <c r="W5" s="128" t="s">
        <v>5</v>
      </c>
      <c r="X5" s="131" t="s">
        <v>6</v>
      </c>
      <c r="Y5" s="50"/>
      <c r="Z5" s="6"/>
    </row>
    <row r="6" spans="2:26" x14ac:dyDescent="0.35">
      <c r="B6" s="4"/>
      <c r="C6" s="7"/>
      <c r="D6" s="114"/>
      <c r="E6" s="115"/>
      <c r="F6" s="115"/>
      <c r="G6" s="115"/>
      <c r="H6" s="137" t="s">
        <v>7</v>
      </c>
      <c r="I6" s="138"/>
      <c r="J6" s="139"/>
      <c r="K6" s="137" t="s">
        <v>8</v>
      </c>
      <c r="L6" s="138"/>
      <c r="M6" s="139"/>
      <c r="N6" s="137" t="s">
        <v>9</v>
      </c>
      <c r="O6" s="138"/>
      <c r="P6" s="139"/>
      <c r="Q6" s="137" t="s">
        <v>10</v>
      </c>
      <c r="R6" s="138"/>
      <c r="S6" s="139"/>
      <c r="T6" s="120"/>
      <c r="U6" s="123"/>
      <c r="V6" s="126"/>
      <c r="W6" s="129"/>
      <c r="X6" s="132"/>
      <c r="Y6" s="50"/>
      <c r="Z6" s="6"/>
    </row>
    <row r="7" spans="2:26" x14ac:dyDescent="0.35">
      <c r="B7" s="4"/>
      <c r="C7" s="7"/>
      <c r="D7" s="116"/>
      <c r="E7" s="117"/>
      <c r="F7" s="117"/>
      <c r="G7" s="117"/>
      <c r="H7" s="103" t="s">
        <v>64</v>
      </c>
      <c r="I7" s="105" t="s">
        <v>12</v>
      </c>
      <c r="J7" s="106"/>
      <c r="K7" s="103" t="s">
        <v>11</v>
      </c>
      <c r="L7" s="140" t="s">
        <v>12</v>
      </c>
      <c r="M7" s="141"/>
      <c r="N7" s="103" t="s">
        <v>11</v>
      </c>
      <c r="O7" s="140" t="s">
        <v>12</v>
      </c>
      <c r="P7" s="141"/>
      <c r="Q7" s="103" t="s">
        <v>11</v>
      </c>
      <c r="R7" s="105" t="s">
        <v>12</v>
      </c>
      <c r="S7" s="106"/>
      <c r="T7" s="120"/>
      <c r="U7" s="123"/>
      <c r="V7" s="126"/>
      <c r="W7" s="129"/>
      <c r="X7" s="132"/>
      <c r="Y7" s="50"/>
      <c r="Z7" s="6"/>
    </row>
    <row r="8" spans="2:26" x14ac:dyDescent="0.35">
      <c r="B8" s="4"/>
      <c r="C8" s="142"/>
      <c r="D8" s="8" t="s">
        <v>13</v>
      </c>
      <c r="E8" s="8" t="s">
        <v>14</v>
      </c>
      <c r="F8" s="8" t="s">
        <v>45</v>
      </c>
      <c r="G8" s="9" t="s">
        <v>46</v>
      </c>
      <c r="H8" s="104"/>
      <c r="I8" s="42" t="s">
        <v>16</v>
      </c>
      <c r="J8" s="10" t="s">
        <v>17</v>
      </c>
      <c r="K8" s="104"/>
      <c r="L8" s="10" t="s">
        <v>16</v>
      </c>
      <c r="M8" s="11" t="s">
        <v>17</v>
      </c>
      <c r="N8" s="104"/>
      <c r="O8" s="11" t="s">
        <v>16</v>
      </c>
      <c r="P8" s="11" t="s">
        <v>17</v>
      </c>
      <c r="Q8" s="104"/>
      <c r="R8" s="10" t="s">
        <v>16</v>
      </c>
      <c r="S8" s="11" t="s">
        <v>17</v>
      </c>
      <c r="T8" s="121"/>
      <c r="U8" s="124"/>
      <c r="V8" s="127"/>
      <c r="W8" s="130"/>
      <c r="X8" s="133"/>
      <c r="Y8" s="50"/>
      <c r="Z8" s="6"/>
    </row>
    <row r="9" spans="2:26" x14ac:dyDescent="0.35">
      <c r="B9" s="4"/>
      <c r="C9" s="142"/>
      <c r="D9" s="12"/>
      <c r="E9" s="12"/>
      <c r="F9" s="13"/>
      <c r="G9" s="12"/>
      <c r="H9" s="14"/>
      <c r="I9" s="14"/>
      <c r="J9" s="14"/>
      <c r="K9" s="15"/>
      <c r="L9" s="15"/>
      <c r="M9" s="15"/>
      <c r="N9" s="14"/>
      <c r="O9" s="14"/>
      <c r="P9" s="14"/>
      <c r="Q9" s="15"/>
      <c r="R9" s="15"/>
      <c r="S9" s="15"/>
      <c r="T9" s="16"/>
      <c r="U9" s="16"/>
      <c r="V9" s="17"/>
      <c r="W9" s="18" t="str">
        <f>IF(T9&gt;1,"En cours…", "")</f>
        <v/>
      </c>
      <c r="X9" s="18" t="str">
        <f>IF(W9="En cours…","R.A.S", "")</f>
        <v/>
      </c>
      <c r="Y9" s="48"/>
      <c r="Z9" s="6"/>
    </row>
    <row r="10" spans="2:26" x14ac:dyDescent="0.35">
      <c r="B10" s="4"/>
      <c r="C10" s="142"/>
      <c r="D10" s="12"/>
      <c r="E10" s="12"/>
      <c r="F10" s="13"/>
      <c r="G10" s="12"/>
      <c r="H10" s="14"/>
      <c r="I10" s="14"/>
      <c r="J10" s="14"/>
      <c r="K10" s="15"/>
      <c r="L10" s="15"/>
      <c r="M10" s="15"/>
      <c r="N10" s="14"/>
      <c r="O10" s="14"/>
      <c r="P10" s="14"/>
      <c r="Q10" s="15"/>
      <c r="R10" s="15"/>
      <c r="S10" s="15"/>
      <c r="T10" s="16"/>
      <c r="U10" s="16"/>
      <c r="V10" s="17"/>
      <c r="W10" s="18" t="str">
        <f t="shared" ref="W10:W26" si="0">IF(T10&gt;1,"En cours…", "")</f>
        <v/>
      </c>
      <c r="X10" s="18" t="str">
        <f t="shared" ref="X10:X26" si="1">IF(W10="En cours…","R.A.S", "")</f>
        <v/>
      </c>
      <c r="Y10" s="48"/>
      <c r="Z10" s="6"/>
    </row>
    <row r="11" spans="2:26" x14ac:dyDescent="0.35">
      <c r="B11" s="4"/>
      <c r="C11" s="142"/>
      <c r="D11" s="12"/>
      <c r="E11" s="12"/>
      <c r="F11" s="13"/>
      <c r="G11" s="12"/>
      <c r="H11" s="14"/>
      <c r="I11" s="14"/>
      <c r="J11" s="14"/>
      <c r="K11" s="15"/>
      <c r="L11" s="15"/>
      <c r="M11" s="15"/>
      <c r="N11" s="14"/>
      <c r="O11" s="14"/>
      <c r="P11" s="14"/>
      <c r="Q11" s="15"/>
      <c r="R11" s="15"/>
      <c r="S11" s="15"/>
      <c r="T11" s="18"/>
      <c r="U11" s="16"/>
      <c r="V11" s="17"/>
      <c r="W11" s="18" t="str">
        <f t="shared" si="0"/>
        <v/>
      </c>
      <c r="X11" s="18" t="str">
        <f t="shared" si="1"/>
        <v/>
      </c>
      <c r="Y11" s="48"/>
      <c r="Z11" s="6"/>
    </row>
    <row r="12" spans="2:26" x14ac:dyDescent="0.35">
      <c r="B12" s="4"/>
      <c r="C12" s="142"/>
      <c r="D12" s="12"/>
      <c r="E12" s="12"/>
      <c r="F12" s="13"/>
      <c r="G12" s="12"/>
      <c r="H12" s="14"/>
      <c r="I12" s="14"/>
      <c r="J12" s="14"/>
      <c r="K12" s="15"/>
      <c r="L12" s="15"/>
      <c r="M12" s="15"/>
      <c r="N12" s="14"/>
      <c r="O12" s="14"/>
      <c r="P12" s="14"/>
      <c r="Q12" s="15"/>
      <c r="R12" s="15"/>
      <c r="S12" s="15"/>
      <c r="T12" s="16"/>
      <c r="U12" s="16"/>
      <c r="V12" s="17"/>
      <c r="W12" s="18" t="str">
        <f t="shared" si="0"/>
        <v/>
      </c>
      <c r="X12" s="18" t="str">
        <f t="shared" si="1"/>
        <v/>
      </c>
      <c r="Y12" s="48"/>
      <c r="Z12" s="6"/>
    </row>
    <row r="13" spans="2:26" x14ac:dyDescent="0.35">
      <c r="B13" s="4"/>
      <c r="C13" s="142"/>
      <c r="D13" s="12"/>
      <c r="E13" s="12"/>
      <c r="F13" s="13"/>
      <c r="G13" s="12"/>
      <c r="H13" s="14"/>
      <c r="I13" s="14"/>
      <c r="J13" s="14"/>
      <c r="K13" s="15"/>
      <c r="L13" s="15"/>
      <c r="M13" s="15"/>
      <c r="N13" s="14"/>
      <c r="O13" s="14"/>
      <c r="P13" s="14"/>
      <c r="Q13" s="15"/>
      <c r="R13" s="15"/>
      <c r="S13" s="15"/>
      <c r="T13" s="18"/>
      <c r="U13" s="16"/>
      <c r="V13" s="17"/>
      <c r="W13" s="18"/>
      <c r="X13" s="18" t="str">
        <f t="shared" si="1"/>
        <v/>
      </c>
      <c r="Y13" s="48"/>
      <c r="Z13" s="6"/>
    </row>
    <row r="14" spans="2:26" x14ac:dyDescent="0.35">
      <c r="B14" s="4"/>
      <c r="C14" s="142"/>
      <c r="D14" s="12"/>
      <c r="E14" s="12"/>
      <c r="F14" s="13"/>
      <c r="G14" s="12"/>
      <c r="H14" s="14"/>
      <c r="I14" s="14"/>
      <c r="J14" s="14"/>
      <c r="K14" s="15"/>
      <c r="L14" s="15"/>
      <c r="M14" s="15"/>
      <c r="N14" s="14"/>
      <c r="O14" s="14"/>
      <c r="P14" s="14"/>
      <c r="Q14" s="15"/>
      <c r="R14" s="15"/>
      <c r="S14" s="15"/>
      <c r="T14" s="16"/>
      <c r="U14" s="16"/>
      <c r="V14" s="17"/>
      <c r="W14" s="18" t="str">
        <f t="shared" si="0"/>
        <v/>
      </c>
      <c r="X14" s="18" t="str">
        <f t="shared" si="1"/>
        <v/>
      </c>
      <c r="Y14" s="48"/>
      <c r="Z14" s="6"/>
    </row>
    <row r="15" spans="2:26" x14ac:dyDescent="0.35">
      <c r="B15" s="4"/>
      <c r="C15" s="142"/>
      <c r="D15" s="12"/>
      <c r="E15" s="12"/>
      <c r="F15" s="13"/>
      <c r="G15" s="12"/>
      <c r="H15" s="14"/>
      <c r="I15" s="14"/>
      <c r="J15" s="14"/>
      <c r="K15" s="15"/>
      <c r="L15" s="15"/>
      <c r="M15" s="15"/>
      <c r="N15" s="14"/>
      <c r="O15" s="14"/>
      <c r="P15" s="14"/>
      <c r="Q15" s="15"/>
      <c r="R15" s="15"/>
      <c r="S15" s="15"/>
      <c r="T15" s="16"/>
      <c r="U15" s="16"/>
      <c r="V15" s="26"/>
      <c r="W15" s="18"/>
      <c r="X15" s="18" t="str">
        <f t="shared" si="1"/>
        <v/>
      </c>
      <c r="Y15" s="48"/>
      <c r="Z15" s="6"/>
    </row>
    <row r="16" spans="2:26" x14ac:dyDescent="0.35">
      <c r="B16" s="4"/>
      <c r="C16" s="142"/>
      <c r="D16" s="12"/>
      <c r="E16" s="12"/>
      <c r="F16" s="13"/>
      <c r="G16" s="12"/>
      <c r="H16" s="14"/>
      <c r="I16" s="14"/>
      <c r="J16" s="14"/>
      <c r="K16" s="15"/>
      <c r="L16" s="15"/>
      <c r="M16" s="15"/>
      <c r="N16" s="14"/>
      <c r="O16" s="14"/>
      <c r="P16" s="14"/>
      <c r="Q16" s="15"/>
      <c r="R16" s="15"/>
      <c r="S16" s="15"/>
      <c r="T16" s="16"/>
      <c r="U16" s="16"/>
      <c r="V16" s="26"/>
      <c r="W16" s="18" t="str">
        <f t="shared" si="0"/>
        <v/>
      </c>
      <c r="X16" s="18" t="str">
        <f t="shared" si="1"/>
        <v/>
      </c>
      <c r="Y16" s="48"/>
      <c r="Z16" s="6"/>
    </row>
    <row r="17" spans="2:26" x14ac:dyDescent="0.35">
      <c r="B17" s="4"/>
      <c r="C17" s="142"/>
      <c r="D17" s="12"/>
      <c r="E17" s="12"/>
      <c r="F17" s="13"/>
      <c r="G17" s="12"/>
      <c r="H17" s="14"/>
      <c r="I17" s="14"/>
      <c r="J17" s="14"/>
      <c r="K17" s="15"/>
      <c r="L17" s="15"/>
      <c r="M17" s="15"/>
      <c r="N17" s="14"/>
      <c r="O17" s="14"/>
      <c r="P17" s="14"/>
      <c r="Q17" s="15"/>
      <c r="R17" s="15"/>
      <c r="S17" s="15"/>
      <c r="T17" s="18"/>
      <c r="U17" s="16"/>
      <c r="V17" s="26"/>
      <c r="W17" s="18" t="str">
        <f t="shared" si="0"/>
        <v/>
      </c>
      <c r="X17" s="18"/>
      <c r="Y17" s="48"/>
      <c r="Z17" s="6"/>
    </row>
    <row r="18" spans="2:26" x14ac:dyDescent="0.35">
      <c r="B18" s="4"/>
      <c r="C18" s="142"/>
      <c r="D18" s="12"/>
      <c r="E18" s="12"/>
      <c r="F18" s="13"/>
      <c r="G18" s="12"/>
      <c r="H18" s="14"/>
      <c r="I18" s="14"/>
      <c r="J18" s="14"/>
      <c r="K18" s="15"/>
      <c r="L18" s="15"/>
      <c r="M18" s="15"/>
      <c r="N18" s="14"/>
      <c r="O18" s="14"/>
      <c r="P18" s="14"/>
      <c r="Q18" s="15"/>
      <c r="R18" s="15"/>
      <c r="S18" s="15"/>
      <c r="T18" s="16"/>
      <c r="U18" s="16"/>
      <c r="V18" s="17"/>
      <c r="W18" s="18"/>
      <c r="X18" s="18" t="str">
        <f t="shared" si="1"/>
        <v/>
      </c>
      <c r="Y18" s="48"/>
      <c r="Z18" s="6"/>
    </row>
    <row r="19" spans="2:26" x14ac:dyDescent="0.35">
      <c r="B19" s="4"/>
      <c r="C19" s="142"/>
      <c r="D19" s="12"/>
      <c r="E19" s="12"/>
      <c r="F19" s="13"/>
      <c r="G19" s="12"/>
      <c r="H19" s="14"/>
      <c r="I19" s="14"/>
      <c r="J19" s="14"/>
      <c r="K19" s="15"/>
      <c r="L19" s="15"/>
      <c r="M19" s="15"/>
      <c r="N19" s="14"/>
      <c r="O19" s="14"/>
      <c r="P19" s="14"/>
      <c r="Q19" s="15"/>
      <c r="R19" s="15"/>
      <c r="S19" s="15"/>
      <c r="T19" s="16"/>
      <c r="U19" s="16"/>
      <c r="V19" s="17"/>
      <c r="W19" s="18" t="str">
        <f t="shared" si="0"/>
        <v/>
      </c>
      <c r="X19" s="18" t="str">
        <f t="shared" si="1"/>
        <v/>
      </c>
      <c r="Y19" s="48"/>
      <c r="Z19" s="6"/>
    </row>
    <row r="20" spans="2:26" x14ac:dyDescent="0.35">
      <c r="B20" s="4"/>
      <c r="C20" s="142"/>
      <c r="D20" s="12"/>
      <c r="E20" s="12"/>
      <c r="F20" s="13"/>
      <c r="G20" s="12"/>
      <c r="H20" s="14"/>
      <c r="I20" s="14"/>
      <c r="J20" s="14"/>
      <c r="K20" s="15"/>
      <c r="L20" s="15"/>
      <c r="M20" s="15"/>
      <c r="N20" s="14"/>
      <c r="O20" s="14"/>
      <c r="P20" s="14"/>
      <c r="Q20" s="15"/>
      <c r="R20" s="15"/>
      <c r="S20" s="15"/>
      <c r="T20" s="16"/>
      <c r="U20" s="16"/>
      <c r="V20" s="17"/>
      <c r="W20" s="18" t="str">
        <f t="shared" si="0"/>
        <v/>
      </c>
      <c r="X20" s="18" t="str">
        <f t="shared" si="1"/>
        <v/>
      </c>
      <c r="Y20" s="48"/>
      <c r="Z20" s="6"/>
    </row>
    <row r="21" spans="2:26" x14ac:dyDescent="0.35">
      <c r="B21" s="4"/>
      <c r="C21" s="142"/>
      <c r="D21" s="12"/>
      <c r="E21" s="12"/>
      <c r="F21" s="13"/>
      <c r="G21" s="12"/>
      <c r="H21" s="14"/>
      <c r="I21" s="14"/>
      <c r="J21" s="14"/>
      <c r="K21" s="15"/>
      <c r="L21" s="15"/>
      <c r="M21" s="15"/>
      <c r="N21" s="14"/>
      <c r="O21" s="14"/>
      <c r="P21" s="14"/>
      <c r="Q21" s="15"/>
      <c r="R21" s="15"/>
      <c r="S21" s="15"/>
      <c r="T21" s="16"/>
      <c r="U21" s="16"/>
      <c r="V21" s="17"/>
      <c r="W21" s="18" t="str">
        <f t="shared" si="0"/>
        <v/>
      </c>
      <c r="X21" s="18" t="str">
        <f t="shared" si="1"/>
        <v/>
      </c>
      <c r="Y21" s="48"/>
      <c r="Z21" s="6"/>
    </row>
    <row r="22" spans="2:26" x14ac:dyDescent="0.35">
      <c r="B22" s="4"/>
      <c r="C22" s="142"/>
      <c r="D22" s="12"/>
      <c r="E22" s="12"/>
      <c r="F22" s="13"/>
      <c r="G22" s="12"/>
      <c r="H22" s="14"/>
      <c r="I22" s="14"/>
      <c r="J22" s="14"/>
      <c r="K22" s="15"/>
      <c r="L22" s="15"/>
      <c r="M22" s="15"/>
      <c r="N22" s="14"/>
      <c r="O22" s="14"/>
      <c r="P22" s="14"/>
      <c r="Q22" s="15"/>
      <c r="R22" s="15"/>
      <c r="S22" s="15"/>
      <c r="T22" s="16"/>
      <c r="U22" s="16"/>
      <c r="V22" s="17"/>
      <c r="W22" s="18" t="str">
        <f t="shared" si="0"/>
        <v/>
      </c>
      <c r="X22" s="18" t="str">
        <f t="shared" si="1"/>
        <v/>
      </c>
      <c r="Y22" s="48"/>
      <c r="Z22" s="6"/>
    </row>
    <row r="23" spans="2:26" x14ac:dyDescent="0.35">
      <c r="B23" s="4"/>
      <c r="C23" s="142"/>
      <c r="D23" s="12"/>
      <c r="E23" s="12"/>
      <c r="F23" s="13"/>
      <c r="G23" s="12"/>
      <c r="H23" s="14"/>
      <c r="I23" s="14"/>
      <c r="J23" s="14"/>
      <c r="K23" s="15"/>
      <c r="L23" s="15"/>
      <c r="M23" s="15"/>
      <c r="N23" s="14"/>
      <c r="O23" s="14"/>
      <c r="P23" s="14"/>
      <c r="Q23" s="15"/>
      <c r="R23" s="15"/>
      <c r="S23" s="15"/>
      <c r="T23" s="16"/>
      <c r="U23" s="16"/>
      <c r="V23" s="17"/>
      <c r="W23" s="18" t="str">
        <f t="shared" si="0"/>
        <v/>
      </c>
      <c r="X23" s="18" t="str">
        <f t="shared" si="1"/>
        <v/>
      </c>
      <c r="Y23" s="48"/>
      <c r="Z23" s="6"/>
    </row>
    <row r="24" spans="2:26" x14ac:dyDescent="0.35">
      <c r="B24" s="4"/>
      <c r="C24" s="142"/>
      <c r="D24" s="12"/>
      <c r="E24" s="12"/>
      <c r="F24" s="13"/>
      <c r="G24" s="12"/>
      <c r="H24" s="14"/>
      <c r="I24" s="14"/>
      <c r="J24" s="14"/>
      <c r="K24" s="15"/>
      <c r="L24" s="15"/>
      <c r="M24" s="15"/>
      <c r="N24" s="14"/>
      <c r="O24" s="14"/>
      <c r="P24" s="14"/>
      <c r="Q24" s="15"/>
      <c r="R24" s="15"/>
      <c r="S24" s="15"/>
      <c r="T24" s="16"/>
      <c r="U24" s="16"/>
      <c r="V24" s="17"/>
      <c r="W24" s="18" t="str">
        <f t="shared" si="0"/>
        <v/>
      </c>
      <c r="X24" s="18" t="str">
        <f t="shared" si="1"/>
        <v/>
      </c>
      <c r="Y24" s="48"/>
      <c r="Z24" s="6"/>
    </row>
    <row r="25" spans="2:26" x14ac:dyDescent="0.35">
      <c r="B25" s="4"/>
      <c r="C25" s="142"/>
      <c r="D25" s="12"/>
      <c r="E25" s="12"/>
      <c r="F25" s="13"/>
      <c r="G25" s="12"/>
      <c r="H25" s="14"/>
      <c r="I25" s="14"/>
      <c r="J25" s="14"/>
      <c r="K25" s="15"/>
      <c r="L25" s="15"/>
      <c r="M25" s="15"/>
      <c r="N25" s="14"/>
      <c r="O25" s="14"/>
      <c r="P25" s="14"/>
      <c r="Q25" s="15"/>
      <c r="R25" s="15"/>
      <c r="S25" s="15"/>
      <c r="T25" s="16"/>
      <c r="U25" s="16"/>
      <c r="V25" s="17"/>
      <c r="W25" s="18" t="str">
        <f t="shared" si="0"/>
        <v/>
      </c>
      <c r="X25" s="18" t="str">
        <f t="shared" si="1"/>
        <v/>
      </c>
      <c r="Y25" s="48"/>
      <c r="Z25" s="6"/>
    </row>
    <row r="26" spans="2:26" x14ac:dyDescent="0.35">
      <c r="B26" s="4"/>
      <c r="C26" s="142"/>
      <c r="D26" s="12"/>
      <c r="E26" s="12"/>
      <c r="F26" s="13"/>
      <c r="G26" s="12"/>
      <c r="H26" s="14"/>
      <c r="I26" s="14"/>
      <c r="J26" s="14"/>
      <c r="K26" s="15"/>
      <c r="L26" s="15"/>
      <c r="M26" s="15"/>
      <c r="N26" s="14"/>
      <c r="O26" s="14"/>
      <c r="P26" s="14"/>
      <c r="Q26" s="15"/>
      <c r="R26" s="15"/>
      <c r="S26" s="15"/>
      <c r="T26" s="16"/>
      <c r="U26" s="16"/>
      <c r="V26" s="17"/>
      <c r="W26" s="18" t="str">
        <f t="shared" si="0"/>
        <v/>
      </c>
      <c r="X26" s="18" t="str">
        <f t="shared" si="1"/>
        <v/>
      </c>
      <c r="Y26" s="48"/>
      <c r="Z26" s="6"/>
    </row>
    <row r="27" spans="2:26" x14ac:dyDescent="0.35">
      <c r="B27" s="4"/>
      <c r="C27" s="7"/>
      <c r="D27" s="19"/>
      <c r="E27" s="19"/>
      <c r="F27" s="19"/>
      <c r="G27" s="41">
        <f>COUNTA(G9:G26)</f>
        <v>0</v>
      </c>
      <c r="H27" s="41">
        <f t="shared" ref="H27:U27" si="2">SUM(H9:H26)</f>
        <v>0</v>
      </c>
      <c r="I27" s="41">
        <f t="shared" si="2"/>
        <v>0</v>
      </c>
      <c r="J27" s="41">
        <f t="shared" si="2"/>
        <v>0</v>
      </c>
      <c r="K27" s="41">
        <f t="shared" si="2"/>
        <v>0</v>
      </c>
      <c r="L27" s="41">
        <f t="shared" si="2"/>
        <v>0</v>
      </c>
      <c r="M27" s="41">
        <f t="shared" si="2"/>
        <v>0</v>
      </c>
      <c r="N27" s="41">
        <f t="shared" si="2"/>
        <v>0</v>
      </c>
      <c r="O27" s="41">
        <f t="shared" si="2"/>
        <v>0</v>
      </c>
      <c r="P27" s="41">
        <f t="shared" si="2"/>
        <v>0</v>
      </c>
      <c r="Q27" s="41">
        <f t="shared" si="2"/>
        <v>0</v>
      </c>
      <c r="R27" s="41">
        <f t="shared" si="2"/>
        <v>0</v>
      </c>
      <c r="S27" s="41">
        <f t="shared" si="2"/>
        <v>0</v>
      </c>
      <c r="T27" s="45">
        <f t="shared" si="2"/>
        <v>0</v>
      </c>
      <c r="U27" s="45">
        <f t="shared" si="2"/>
        <v>0</v>
      </c>
      <c r="V27" s="22"/>
      <c r="W27" s="22"/>
      <c r="X27" s="22"/>
      <c r="Y27" s="4"/>
      <c r="Z27" s="6"/>
    </row>
    <row r="28" spans="2:26" x14ac:dyDescent="0.35">
      <c r="B28" s="4"/>
      <c r="C28" s="7"/>
      <c r="D28" s="12"/>
      <c r="E28" s="12"/>
      <c r="F28" s="13"/>
      <c r="G28" s="12"/>
      <c r="H28" s="14"/>
      <c r="I28" s="14"/>
      <c r="J28" s="14"/>
      <c r="K28" s="15"/>
      <c r="L28" s="15"/>
      <c r="M28" s="15"/>
      <c r="N28" s="14"/>
      <c r="O28" s="14"/>
      <c r="P28" s="14"/>
      <c r="Q28" s="15"/>
      <c r="R28" s="15"/>
      <c r="S28" s="15"/>
      <c r="T28" s="16"/>
      <c r="U28" s="16"/>
      <c r="V28" s="17"/>
      <c r="W28" s="52"/>
      <c r="X28" s="18"/>
      <c r="Y28" s="4"/>
      <c r="Z28" s="6"/>
    </row>
    <row r="29" spans="2:26" x14ac:dyDescent="0.35">
      <c r="B29" s="4"/>
      <c r="C29" s="7"/>
      <c r="D29" s="12"/>
      <c r="E29" s="12"/>
      <c r="F29" s="13"/>
      <c r="G29" s="12"/>
      <c r="H29" s="14"/>
      <c r="I29" s="14"/>
      <c r="J29" s="14"/>
      <c r="K29" s="15"/>
      <c r="L29" s="15"/>
      <c r="M29" s="15"/>
      <c r="N29" s="14"/>
      <c r="O29" s="14"/>
      <c r="P29" s="14"/>
      <c r="Q29" s="15"/>
      <c r="R29" s="15"/>
      <c r="S29" s="15"/>
      <c r="T29" s="18"/>
      <c r="U29" s="16"/>
      <c r="V29" s="17"/>
      <c r="W29" s="52"/>
      <c r="X29" s="18"/>
      <c r="Y29" s="4"/>
      <c r="Z29" s="6"/>
    </row>
    <row r="30" spans="2:26" x14ac:dyDescent="0.35">
      <c r="B30" s="4"/>
      <c r="C30" s="7"/>
      <c r="D30" s="12"/>
      <c r="E30" s="12"/>
      <c r="F30" s="13"/>
      <c r="G30" s="12"/>
      <c r="H30" s="14"/>
      <c r="I30" s="14"/>
      <c r="J30" s="14"/>
      <c r="K30" s="15"/>
      <c r="L30" s="15"/>
      <c r="M30" s="15"/>
      <c r="N30" s="14"/>
      <c r="O30" s="14"/>
      <c r="P30" s="14"/>
      <c r="Q30" s="15"/>
      <c r="R30" s="15"/>
      <c r="S30" s="15"/>
      <c r="T30" s="16"/>
      <c r="U30" s="16"/>
      <c r="V30" s="26"/>
      <c r="W30" s="53"/>
      <c r="X30" s="18"/>
      <c r="Y30" s="4"/>
      <c r="Z30" s="6"/>
    </row>
    <row r="31" spans="2:26" x14ac:dyDescent="0.35">
      <c r="B31" s="4"/>
      <c r="C31" s="7"/>
      <c r="D31" s="12"/>
      <c r="E31" s="12"/>
      <c r="F31" s="13"/>
      <c r="G31" s="12"/>
      <c r="H31" s="14"/>
      <c r="I31" s="14"/>
      <c r="J31" s="14"/>
      <c r="K31" s="15"/>
      <c r="L31" s="15"/>
      <c r="M31" s="15"/>
      <c r="N31" s="14"/>
      <c r="O31" s="14"/>
      <c r="P31" s="14"/>
      <c r="Q31" s="15"/>
      <c r="R31" s="15"/>
      <c r="S31" s="15"/>
      <c r="T31" s="18"/>
      <c r="U31" s="16"/>
      <c r="V31" s="26"/>
      <c r="W31" s="23"/>
      <c r="X31" s="49"/>
      <c r="Y31" s="4"/>
      <c r="Z31" s="6"/>
    </row>
    <row r="32" spans="2:26" x14ac:dyDescent="0.35">
      <c r="B32" s="4"/>
      <c r="C32" s="7"/>
      <c r="D32" s="12"/>
      <c r="E32" s="12"/>
      <c r="F32" s="13"/>
      <c r="G32" s="12"/>
      <c r="H32" s="14"/>
      <c r="I32" s="14"/>
      <c r="J32" s="14"/>
      <c r="K32" s="15"/>
      <c r="L32" s="15"/>
      <c r="M32" s="15"/>
      <c r="N32" s="14"/>
      <c r="O32" s="14"/>
      <c r="P32" s="14"/>
      <c r="Q32" s="15"/>
      <c r="R32" s="15"/>
      <c r="S32" s="15"/>
      <c r="T32" s="16"/>
      <c r="U32" s="16"/>
      <c r="V32" s="26"/>
      <c r="W32" s="23"/>
      <c r="X32" s="49"/>
      <c r="Y32" s="4"/>
      <c r="Z32" s="6"/>
    </row>
    <row r="33" spans="2:26" x14ac:dyDescent="0.35">
      <c r="B33" s="4"/>
      <c r="C33" s="7"/>
      <c r="D33" s="12"/>
      <c r="E33" s="12"/>
      <c r="F33" s="13"/>
      <c r="G33" s="12"/>
      <c r="H33" s="14"/>
      <c r="I33" s="14"/>
      <c r="J33" s="14"/>
      <c r="K33" s="15"/>
      <c r="L33" s="15"/>
      <c r="M33" s="15"/>
      <c r="N33" s="14"/>
      <c r="O33" s="14"/>
      <c r="P33" s="14"/>
      <c r="Q33" s="15"/>
      <c r="R33" s="15"/>
      <c r="S33" s="15"/>
      <c r="T33" s="16"/>
      <c r="U33" s="16"/>
      <c r="V33" s="26"/>
      <c r="W33" s="23"/>
      <c r="X33" s="49"/>
      <c r="Y33" s="4"/>
      <c r="Z33" s="6"/>
    </row>
    <row r="34" spans="2:26" x14ac:dyDescent="0.35">
      <c r="B34" s="4"/>
      <c r="C34" s="7"/>
      <c r="D34" s="12"/>
      <c r="E34" s="12"/>
      <c r="F34" s="13"/>
      <c r="G34" s="12"/>
      <c r="H34" s="14"/>
      <c r="I34" s="14"/>
      <c r="J34" s="14"/>
      <c r="K34" s="15"/>
      <c r="L34" s="15"/>
      <c r="M34" s="15"/>
      <c r="N34" s="14"/>
      <c r="O34" s="14"/>
      <c r="P34" s="14"/>
      <c r="Q34" s="15"/>
      <c r="R34" s="15"/>
      <c r="S34" s="15"/>
      <c r="T34" s="16"/>
      <c r="U34" s="16"/>
      <c r="V34" s="17"/>
      <c r="W34" s="23"/>
      <c r="X34" s="60"/>
      <c r="Y34" s="4"/>
      <c r="Z34" s="6"/>
    </row>
    <row r="35" spans="2:26" x14ac:dyDescent="0.35">
      <c r="B35" s="4"/>
      <c r="C35" s="7"/>
      <c r="D35" s="19"/>
      <c r="E35" s="19"/>
      <c r="F35" s="19"/>
      <c r="G35" s="41">
        <f>COUNTA(G28:G34)</f>
        <v>0</v>
      </c>
      <c r="H35" s="41">
        <f t="shared" ref="H35:T35" si="3">SUM(H28:H34)</f>
        <v>0</v>
      </c>
      <c r="I35" s="41">
        <f t="shared" si="3"/>
        <v>0</v>
      </c>
      <c r="J35" s="41">
        <f t="shared" si="3"/>
        <v>0</v>
      </c>
      <c r="K35" s="41">
        <f t="shared" si="3"/>
        <v>0</v>
      </c>
      <c r="L35" s="41">
        <f t="shared" si="3"/>
        <v>0</v>
      </c>
      <c r="M35" s="41">
        <f t="shared" si="3"/>
        <v>0</v>
      </c>
      <c r="N35" s="41">
        <f t="shared" si="3"/>
        <v>0</v>
      </c>
      <c r="O35" s="41">
        <f t="shared" si="3"/>
        <v>0</v>
      </c>
      <c r="P35" s="41">
        <f t="shared" si="3"/>
        <v>0</v>
      </c>
      <c r="Q35" s="41">
        <f t="shared" si="3"/>
        <v>0</v>
      </c>
      <c r="R35" s="41">
        <f t="shared" si="3"/>
        <v>0</v>
      </c>
      <c r="S35" s="41">
        <f t="shared" si="3"/>
        <v>0</v>
      </c>
      <c r="T35" s="45">
        <f t="shared" si="3"/>
        <v>0</v>
      </c>
      <c r="U35" s="45">
        <f>SUM(U28:U34)</f>
        <v>0</v>
      </c>
      <c r="V35" s="22"/>
      <c r="W35" s="59"/>
      <c r="X35" s="24">
        <f>SUM(X28:X34)</f>
        <v>0</v>
      </c>
      <c r="Y35" s="5"/>
      <c r="Z35" s="6"/>
    </row>
    <row r="36" spans="2:26" x14ac:dyDescent="0.35">
      <c r="B36" s="4"/>
      <c r="C36" s="7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61" t="e">
        <f>(X35/U35)</f>
        <v>#DIV/0!</v>
      </c>
      <c r="Y36" s="5"/>
      <c r="Z36" s="6"/>
    </row>
    <row r="37" spans="2:26" ht="30" customHeight="1" x14ac:dyDescent="0.35">
      <c r="B37" s="4"/>
      <c r="C37" s="7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6"/>
    </row>
    <row r="38" spans="2:26" x14ac:dyDescent="0.35">
      <c r="B38" s="4"/>
      <c r="C38" s="5"/>
      <c r="D38" s="112" t="s">
        <v>0</v>
      </c>
      <c r="E38" s="113"/>
      <c r="F38" s="113"/>
      <c r="G38" s="113"/>
      <c r="H38" s="118" t="s">
        <v>31</v>
      </c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9" t="s">
        <v>32</v>
      </c>
      <c r="U38" s="122" t="s">
        <v>3</v>
      </c>
      <c r="V38" s="125" t="s">
        <v>4</v>
      </c>
      <c r="W38" s="128" t="s">
        <v>5</v>
      </c>
      <c r="X38" s="131" t="s">
        <v>6</v>
      </c>
      <c r="Y38" s="134" t="s">
        <v>33</v>
      </c>
      <c r="Z38" s="6"/>
    </row>
    <row r="39" spans="2:26" x14ac:dyDescent="0.35">
      <c r="B39" s="4"/>
      <c r="C39" s="5"/>
      <c r="D39" s="114"/>
      <c r="E39" s="115"/>
      <c r="F39" s="115"/>
      <c r="G39" s="115"/>
      <c r="H39" s="137" t="s">
        <v>7</v>
      </c>
      <c r="I39" s="138"/>
      <c r="J39" s="139"/>
      <c r="K39" s="137" t="s">
        <v>8</v>
      </c>
      <c r="L39" s="138"/>
      <c r="M39" s="139"/>
      <c r="N39" s="137" t="s">
        <v>9</v>
      </c>
      <c r="O39" s="138"/>
      <c r="P39" s="139"/>
      <c r="Q39" s="43"/>
      <c r="R39" s="43"/>
      <c r="S39" s="44"/>
      <c r="T39" s="120"/>
      <c r="U39" s="123"/>
      <c r="V39" s="126"/>
      <c r="W39" s="129"/>
      <c r="X39" s="132"/>
      <c r="Y39" s="135"/>
      <c r="Z39" s="6"/>
    </row>
    <row r="40" spans="2:26" x14ac:dyDescent="0.35">
      <c r="B40" s="4"/>
      <c r="C40" s="5"/>
      <c r="D40" s="116"/>
      <c r="E40" s="117"/>
      <c r="F40" s="117"/>
      <c r="G40" s="117"/>
      <c r="H40" s="103" t="s">
        <v>11</v>
      </c>
      <c r="I40" s="105" t="s">
        <v>12</v>
      </c>
      <c r="J40" s="106"/>
      <c r="K40" s="103" t="s">
        <v>11</v>
      </c>
      <c r="L40" s="140" t="s">
        <v>12</v>
      </c>
      <c r="M40" s="141"/>
      <c r="N40" s="103" t="s">
        <v>11</v>
      </c>
      <c r="O40" s="105" t="s">
        <v>12</v>
      </c>
      <c r="P40" s="106"/>
      <c r="Q40" s="103" t="s">
        <v>11</v>
      </c>
      <c r="R40" s="105" t="s">
        <v>12</v>
      </c>
      <c r="S40" s="106"/>
      <c r="T40" s="120"/>
      <c r="U40" s="123"/>
      <c r="V40" s="126"/>
      <c r="W40" s="129"/>
      <c r="X40" s="132"/>
      <c r="Y40" s="135"/>
      <c r="Z40" s="6"/>
    </row>
    <row r="41" spans="2:26" x14ac:dyDescent="0.35">
      <c r="B41" s="4"/>
      <c r="C41" s="5"/>
      <c r="D41" s="8" t="s">
        <v>13</v>
      </c>
      <c r="E41" s="8" t="s">
        <v>14</v>
      </c>
      <c r="F41" s="8" t="s">
        <v>15</v>
      </c>
      <c r="G41" s="9" t="s">
        <v>34</v>
      </c>
      <c r="H41" s="104"/>
      <c r="I41" s="10" t="s">
        <v>16</v>
      </c>
      <c r="J41" s="10" t="s">
        <v>17</v>
      </c>
      <c r="K41" s="104"/>
      <c r="L41" s="10" t="s">
        <v>16</v>
      </c>
      <c r="M41" s="11" t="s">
        <v>17</v>
      </c>
      <c r="N41" s="104"/>
      <c r="O41" s="11" t="s">
        <v>16</v>
      </c>
      <c r="P41" s="11" t="s">
        <v>17</v>
      </c>
      <c r="Q41" s="104"/>
      <c r="R41" s="10" t="s">
        <v>16</v>
      </c>
      <c r="S41" s="11" t="s">
        <v>17</v>
      </c>
      <c r="T41" s="121"/>
      <c r="U41" s="124"/>
      <c r="V41" s="127"/>
      <c r="W41" s="130"/>
      <c r="X41" s="133"/>
      <c r="Y41" s="136"/>
      <c r="Z41" s="6"/>
    </row>
    <row r="42" spans="2:26" x14ac:dyDescent="0.35">
      <c r="B42" s="4"/>
      <c r="C42" s="5"/>
      <c r="D42" s="12"/>
      <c r="E42" s="12"/>
      <c r="F42" s="13"/>
      <c r="G42" s="12"/>
      <c r="H42" s="14"/>
      <c r="I42" s="14"/>
      <c r="J42" s="14"/>
      <c r="K42" s="15"/>
      <c r="L42" s="15"/>
      <c r="M42" s="15"/>
      <c r="N42" s="14"/>
      <c r="O42" s="14"/>
      <c r="P42" s="14"/>
      <c r="Q42" s="15"/>
      <c r="R42" s="15"/>
      <c r="S42" s="15"/>
      <c r="T42" s="16"/>
      <c r="U42" s="16"/>
      <c r="V42" s="26"/>
      <c r="W42" s="16"/>
      <c r="X42" s="16" t="str">
        <f>IF(U42&gt;1,"R.A.S","")</f>
        <v/>
      </c>
      <c r="Y42" s="27"/>
      <c r="Z42" s="6"/>
    </row>
    <row r="43" spans="2:26" x14ac:dyDescent="0.35">
      <c r="B43" s="4"/>
      <c r="C43" s="5"/>
      <c r="D43" s="12"/>
      <c r="E43" s="12"/>
      <c r="F43" s="13"/>
      <c r="G43" s="12"/>
      <c r="H43" s="14"/>
      <c r="I43" s="14"/>
      <c r="J43" s="14"/>
      <c r="K43" s="15"/>
      <c r="L43" s="15"/>
      <c r="M43" s="15"/>
      <c r="N43" s="14"/>
      <c r="O43" s="14"/>
      <c r="P43" s="14"/>
      <c r="Q43" s="15"/>
      <c r="R43" s="15"/>
      <c r="S43" s="15"/>
      <c r="T43" s="16"/>
      <c r="U43" s="16"/>
      <c r="V43" s="26"/>
      <c r="W43" s="16"/>
      <c r="X43" s="16" t="str">
        <f t="shared" ref="X43:X47" si="4">IF(U43&gt;1,"R.A.S","")</f>
        <v/>
      </c>
      <c r="Y43" s="27"/>
      <c r="Z43" s="6"/>
    </row>
    <row r="44" spans="2:26" x14ac:dyDescent="0.35">
      <c r="B44" s="4"/>
      <c r="C44" s="5"/>
      <c r="D44" s="12"/>
      <c r="E44" s="12"/>
      <c r="F44" s="13"/>
      <c r="G44" s="12"/>
      <c r="H44" s="14"/>
      <c r="I44" s="14"/>
      <c r="J44" s="14"/>
      <c r="K44" s="15"/>
      <c r="L44" s="15"/>
      <c r="M44" s="15"/>
      <c r="N44" s="14"/>
      <c r="O44" s="14"/>
      <c r="P44" s="14"/>
      <c r="Q44" s="15"/>
      <c r="R44" s="15"/>
      <c r="S44" s="15"/>
      <c r="T44" s="16"/>
      <c r="U44" s="16"/>
      <c r="V44" s="26"/>
      <c r="W44" s="16"/>
      <c r="X44" s="16" t="str">
        <f t="shared" si="4"/>
        <v/>
      </c>
      <c r="Y44" s="27"/>
      <c r="Z44" s="6"/>
    </row>
    <row r="45" spans="2:26" x14ac:dyDescent="0.35">
      <c r="B45" s="4"/>
      <c r="C45" s="5"/>
      <c r="D45" s="12"/>
      <c r="E45" s="12"/>
      <c r="F45" s="13"/>
      <c r="G45" s="12"/>
      <c r="H45" s="14"/>
      <c r="I45" s="14"/>
      <c r="J45" s="14"/>
      <c r="K45" s="15"/>
      <c r="L45" s="15"/>
      <c r="M45" s="15"/>
      <c r="N45" s="14"/>
      <c r="O45" s="14"/>
      <c r="P45" s="14"/>
      <c r="Q45" s="15"/>
      <c r="R45" s="15"/>
      <c r="S45" s="15"/>
      <c r="T45" s="18"/>
      <c r="U45" s="16"/>
      <c r="V45" s="26"/>
      <c r="W45" s="16"/>
      <c r="X45" s="16" t="str">
        <f t="shared" si="4"/>
        <v/>
      </c>
      <c r="Y45" s="27"/>
      <c r="Z45" s="6"/>
    </row>
    <row r="46" spans="2:26" x14ac:dyDescent="0.35">
      <c r="B46" s="4"/>
      <c r="C46" s="5"/>
      <c r="D46" s="12"/>
      <c r="E46" s="12"/>
      <c r="F46" s="13"/>
      <c r="G46" s="12"/>
      <c r="H46" s="14"/>
      <c r="I46" s="14"/>
      <c r="J46" s="14"/>
      <c r="K46" s="15"/>
      <c r="L46" s="15"/>
      <c r="M46" s="15"/>
      <c r="N46" s="14"/>
      <c r="O46" s="14"/>
      <c r="P46" s="14"/>
      <c r="Q46" s="15"/>
      <c r="R46" s="15"/>
      <c r="S46" s="15"/>
      <c r="T46" s="16"/>
      <c r="U46" s="16"/>
      <c r="V46" s="26"/>
      <c r="W46" s="16"/>
      <c r="X46" s="16" t="str">
        <f t="shared" si="4"/>
        <v/>
      </c>
      <c r="Y46" s="27"/>
      <c r="Z46" s="6"/>
    </row>
    <row r="47" spans="2:26" x14ac:dyDescent="0.35">
      <c r="B47" s="4"/>
      <c r="C47" s="5"/>
      <c r="D47" s="12"/>
      <c r="E47" s="12"/>
      <c r="F47" s="13"/>
      <c r="G47" s="12"/>
      <c r="H47" s="14"/>
      <c r="I47" s="14"/>
      <c r="J47" s="14"/>
      <c r="K47" s="15"/>
      <c r="L47" s="15"/>
      <c r="M47" s="15"/>
      <c r="N47" s="14"/>
      <c r="O47" s="14"/>
      <c r="P47" s="14"/>
      <c r="Q47" s="15"/>
      <c r="R47" s="15"/>
      <c r="S47" s="15"/>
      <c r="T47" s="16"/>
      <c r="U47" s="16"/>
      <c r="V47" s="26"/>
      <c r="W47" s="16"/>
      <c r="X47" s="16" t="str">
        <f t="shared" si="4"/>
        <v/>
      </c>
      <c r="Y47" s="27"/>
      <c r="Z47" s="6"/>
    </row>
    <row r="48" spans="2:26" x14ac:dyDescent="0.35">
      <c r="B48" s="4"/>
      <c r="C48" s="5"/>
      <c r="D48" s="28"/>
      <c r="E48" s="28"/>
      <c r="F48" s="29"/>
      <c r="G48" s="41">
        <f>COUNTA(G42:G47)</f>
        <v>0</v>
      </c>
      <c r="H48" s="41">
        <f t="shared" ref="H48:U48" si="5">SUM(H42:H47)</f>
        <v>0</v>
      </c>
      <c r="I48" s="41">
        <f t="shared" si="5"/>
        <v>0</v>
      </c>
      <c r="J48" s="41">
        <f t="shared" si="5"/>
        <v>0</v>
      </c>
      <c r="K48" s="41">
        <f t="shared" si="5"/>
        <v>0</v>
      </c>
      <c r="L48" s="41">
        <f t="shared" si="5"/>
        <v>0</v>
      </c>
      <c r="M48" s="41">
        <f t="shared" si="5"/>
        <v>0</v>
      </c>
      <c r="N48" s="41">
        <f t="shared" si="5"/>
        <v>0</v>
      </c>
      <c r="O48" s="41">
        <f t="shared" si="5"/>
        <v>0</v>
      </c>
      <c r="P48" s="41">
        <f t="shared" si="5"/>
        <v>0</v>
      </c>
      <c r="Q48" s="51">
        <f t="shared" si="5"/>
        <v>0</v>
      </c>
      <c r="R48" s="41">
        <f t="shared" si="5"/>
        <v>0</v>
      </c>
      <c r="S48" s="41">
        <f t="shared" si="5"/>
        <v>0</v>
      </c>
      <c r="T48" s="45">
        <f t="shared" si="5"/>
        <v>0</v>
      </c>
      <c r="U48" s="45">
        <f t="shared" si="5"/>
        <v>0</v>
      </c>
      <c r="V48" s="28"/>
      <c r="W48" s="28"/>
      <c r="X48" s="21">
        <f>SUM(X42:X47)</f>
        <v>0</v>
      </c>
      <c r="Y48" s="30">
        <f>SUM(Y42:Y47)</f>
        <v>0</v>
      </c>
      <c r="Z48" s="6"/>
    </row>
    <row r="49" spans="2:26" x14ac:dyDescent="0.35">
      <c r="B49" s="4"/>
      <c r="C49" s="5"/>
      <c r="D49" s="12"/>
      <c r="E49" s="12"/>
      <c r="F49" s="13"/>
      <c r="G49" s="12"/>
      <c r="H49" s="14"/>
      <c r="I49" s="14"/>
      <c r="J49" s="14"/>
      <c r="K49" s="15"/>
      <c r="L49" s="15"/>
      <c r="M49" s="15"/>
      <c r="N49" s="14"/>
      <c r="O49" s="14"/>
      <c r="P49" s="14"/>
      <c r="Q49" s="15"/>
      <c r="R49" s="15"/>
      <c r="S49" s="15"/>
      <c r="T49" s="16"/>
      <c r="U49" s="16"/>
      <c r="V49" s="26"/>
      <c r="W49" s="23"/>
      <c r="X49" s="16"/>
      <c r="Y49" s="27"/>
      <c r="Z49" s="6"/>
    </row>
    <row r="50" spans="2:26" x14ac:dyDescent="0.35">
      <c r="B50" s="4"/>
      <c r="C50" s="5"/>
      <c r="D50" s="12"/>
      <c r="E50" s="12"/>
      <c r="F50" s="13"/>
      <c r="G50" s="12" t="str">
        <f>NatureRV2</f>
        <v>Signature</v>
      </c>
      <c r="H50" s="14"/>
      <c r="I50" s="14"/>
      <c r="J50" s="14"/>
      <c r="K50" s="15"/>
      <c r="L50" s="15"/>
      <c r="M50" s="15"/>
      <c r="N50" s="14"/>
      <c r="O50" s="14"/>
      <c r="P50" s="14"/>
      <c r="Q50" s="15"/>
      <c r="R50" s="15"/>
      <c r="S50" s="15"/>
      <c r="T50" s="16"/>
      <c r="U50" s="16"/>
      <c r="V50" s="26"/>
      <c r="W50" s="23"/>
      <c r="X50" s="16"/>
      <c r="Y50" s="27"/>
      <c r="Z50" s="6"/>
    </row>
    <row r="51" spans="2:26" x14ac:dyDescent="0.35">
      <c r="B51" s="4"/>
      <c r="C51" s="5"/>
      <c r="D51" s="12"/>
      <c r="E51" s="12"/>
      <c r="F51" s="13"/>
      <c r="G51" s="12"/>
      <c r="H51" s="14"/>
      <c r="I51" s="14"/>
      <c r="J51" s="14"/>
      <c r="K51" s="15"/>
      <c r="L51" s="15"/>
      <c r="M51" s="15"/>
      <c r="N51" s="14"/>
      <c r="O51" s="14"/>
      <c r="P51" s="14"/>
      <c r="Q51" s="15"/>
      <c r="R51" s="15"/>
      <c r="S51" s="15"/>
      <c r="T51" s="16"/>
      <c r="U51" s="16"/>
      <c r="V51" s="26"/>
      <c r="W51" s="23"/>
      <c r="X51" s="16"/>
      <c r="Y51" s="27"/>
      <c r="Z51" s="6"/>
    </row>
    <row r="52" spans="2:26" x14ac:dyDescent="0.35">
      <c r="B52" s="4"/>
      <c r="C52" s="5"/>
      <c r="D52" s="12"/>
      <c r="E52" s="12"/>
      <c r="F52" s="13"/>
      <c r="G52" s="12"/>
      <c r="H52" s="14"/>
      <c r="I52" s="14"/>
      <c r="J52" s="14"/>
      <c r="K52" s="15"/>
      <c r="L52" s="15"/>
      <c r="M52" s="15"/>
      <c r="N52" s="14"/>
      <c r="O52" s="14"/>
      <c r="P52" s="14"/>
      <c r="Q52" s="15"/>
      <c r="R52" s="15"/>
      <c r="S52" s="15"/>
      <c r="T52" s="16"/>
      <c r="U52" s="16"/>
      <c r="V52" s="26"/>
      <c r="W52" s="23"/>
      <c r="X52" s="16"/>
      <c r="Y52" s="27"/>
      <c r="Z52" s="6"/>
    </row>
    <row r="53" spans="2:26" x14ac:dyDescent="0.35">
      <c r="B53" s="4"/>
      <c r="C53" s="5"/>
      <c r="D53" s="12"/>
      <c r="E53" s="12"/>
      <c r="F53" s="13"/>
      <c r="G53" s="12"/>
      <c r="H53" s="14"/>
      <c r="I53" s="14"/>
      <c r="J53" s="14"/>
      <c r="K53" s="15"/>
      <c r="L53" s="15"/>
      <c r="M53" s="15"/>
      <c r="N53" s="14"/>
      <c r="O53" s="14"/>
      <c r="P53" s="14"/>
      <c r="Q53" s="15"/>
      <c r="R53" s="15"/>
      <c r="S53" s="15"/>
      <c r="T53" s="16"/>
      <c r="U53" s="16"/>
      <c r="V53" s="26"/>
      <c r="W53" s="23"/>
      <c r="X53" s="16"/>
      <c r="Y53" s="27"/>
      <c r="Z53" s="6"/>
    </row>
    <row r="54" spans="2:26" x14ac:dyDescent="0.35">
      <c r="B54" s="4"/>
      <c r="C54" s="5"/>
      <c r="D54" s="28"/>
      <c r="E54" s="28"/>
      <c r="F54" s="29"/>
      <c r="G54" s="20">
        <f>COUNTA(G49:G53)</f>
        <v>1</v>
      </c>
      <c r="H54" s="14"/>
      <c r="I54" s="14"/>
      <c r="J54" s="14"/>
      <c r="K54" s="20">
        <f>SUM(K49:K53)</f>
        <v>0</v>
      </c>
      <c r="L54" s="41">
        <f>SUM(L49:M53)</f>
        <v>0</v>
      </c>
      <c r="M54" s="41">
        <f t="shared" ref="M54:U54" si="6">SUM(M49:M53)</f>
        <v>0</v>
      </c>
      <c r="N54" s="14"/>
      <c r="O54" s="14"/>
      <c r="P54" s="14"/>
      <c r="Q54" s="41">
        <f t="shared" si="6"/>
        <v>0</v>
      </c>
      <c r="R54" s="20">
        <f t="shared" si="6"/>
        <v>0</v>
      </c>
      <c r="S54" s="20">
        <f t="shared" si="6"/>
        <v>0</v>
      </c>
      <c r="T54" s="21">
        <f t="shared" si="6"/>
        <v>0</v>
      </c>
      <c r="U54" s="21">
        <f t="shared" si="6"/>
        <v>0</v>
      </c>
      <c r="V54" s="28"/>
      <c r="W54" s="28"/>
      <c r="X54" s="16">
        <f>SUM(X49:X53)</f>
        <v>0</v>
      </c>
      <c r="Y54" s="27"/>
      <c r="Z54" s="6"/>
    </row>
    <row r="55" spans="2:26" x14ac:dyDescent="0.35">
      <c r="B55" s="4"/>
      <c r="C55" s="5"/>
      <c r="D55" s="31"/>
      <c r="E55" s="31"/>
      <c r="F55" s="32"/>
      <c r="G55" s="55">
        <f>COUNTA(G54+G48)</f>
        <v>1</v>
      </c>
      <c r="H55" s="109">
        <f>SUM(H54+H48)</f>
        <v>0</v>
      </c>
      <c r="I55" s="110"/>
      <c r="J55" s="55">
        <f>SUM(J54+J48)</f>
        <v>0</v>
      </c>
      <c r="K55" s="55">
        <f>SUM(K54+K48)</f>
        <v>0</v>
      </c>
      <c r="L55" s="109">
        <f>SUM(L54+L48)</f>
        <v>0</v>
      </c>
      <c r="M55" s="110"/>
      <c r="N55" s="33">
        <f>SUM(N54+N48)</f>
        <v>0</v>
      </c>
      <c r="O55" s="33">
        <f>SUM(O54+O48)</f>
        <v>0</v>
      </c>
      <c r="P55" s="109">
        <f>SUM(P54+P48)</f>
        <v>0</v>
      </c>
      <c r="Q55" s="110"/>
      <c r="R55" s="55">
        <f>SUM(R54+R48)</f>
        <v>0</v>
      </c>
      <c r="S55" s="55">
        <f>SUM(S54+S48)</f>
        <v>0</v>
      </c>
      <c r="T55" s="24">
        <f>SUM(T54+T48+T35)</f>
        <v>0</v>
      </c>
      <c r="U55" s="24">
        <f>SUM(U54+U48+U35)</f>
        <v>0</v>
      </c>
      <c r="V55" s="31"/>
      <c r="W55" s="31"/>
      <c r="X55" s="64" t="e">
        <f>(X54/U54)</f>
        <v>#DIV/0!</v>
      </c>
      <c r="Y55" s="34">
        <f>SUM(Y54+Y48)</f>
        <v>0</v>
      </c>
      <c r="Z55" s="6"/>
    </row>
    <row r="56" spans="2:26" x14ac:dyDescent="0.35">
      <c r="B56" s="4"/>
      <c r="C56" s="5"/>
      <c r="D56" s="89" t="s">
        <v>36</v>
      </c>
      <c r="E56" s="90"/>
      <c r="F56" s="91"/>
      <c r="G56" s="56" t="s">
        <v>37</v>
      </c>
      <c r="H56" s="107">
        <f>SUM(H27+K27+N27+Q27)</f>
        <v>0</v>
      </c>
      <c r="I56" s="108"/>
      <c r="J56" s="93" t="s">
        <v>38</v>
      </c>
      <c r="K56" s="95"/>
      <c r="L56" s="107">
        <f>SUM(H35+K35+N35+Q35)</f>
        <v>0</v>
      </c>
      <c r="M56" s="108"/>
      <c r="N56" s="46"/>
      <c r="O56" s="93" t="s">
        <v>39</v>
      </c>
      <c r="P56" s="94"/>
      <c r="Q56" s="94"/>
      <c r="R56" s="94"/>
      <c r="S56" s="95"/>
      <c r="T56" s="56" t="s">
        <v>37</v>
      </c>
      <c r="U56" s="35">
        <f>SUM(H48+K48+N48+Q48)</f>
        <v>0</v>
      </c>
      <c r="V56" s="36" t="s">
        <v>38</v>
      </c>
      <c r="W56" s="63">
        <f>SUM(H54+K54+N54+Q54)</f>
        <v>0</v>
      </c>
      <c r="X56" s="5"/>
      <c r="Y56" s="5"/>
      <c r="Z56" s="6"/>
    </row>
    <row r="57" spans="2:26" x14ac:dyDescent="0.35">
      <c r="B57" s="4"/>
      <c r="C57" s="5"/>
      <c r="D57" s="82" t="s">
        <v>40</v>
      </c>
      <c r="E57" s="83"/>
      <c r="F57" s="84"/>
      <c r="G57" s="36" t="s">
        <v>37</v>
      </c>
      <c r="H57" s="85">
        <f>SUM(I27+L27+O27+R27)</f>
        <v>0</v>
      </c>
      <c r="I57" s="86"/>
      <c r="J57" s="87" t="s">
        <v>38</v>
      </c>
      <c r="K57" s="88"/>
      <c r="L57" s="85">
        <f>SUM(I35+L35+O35+R35)</f>
        <v>0</v>
      </c>
      <c r="M57" s="86"/>
      <c r="N57" s="47"/>
      <c r="O57" s="89" t="s">
        <v>41</v>
      </c>
      <c r="P57" s="90"/>
      <c r="Q57" s="90"/>
      <c r="R57" s="90"/>
      <c r="S57" s="91"/>
      <c r="T57" s="54" t="s">
        <v>37</v>
      </c>
      <c r="U57" s="35">
        <f>SUM(J48+M48+P48+S48)</f>
        <v>0</v>
      </c>
      <c r="V57" s="36" t="s">
        <v>38</v>
      </c>
      <c r="W57" s="35">
        <f>SUM(I54+L54+O54+R54)</f>
        <v>0</v>
      </c>
      <c r="X57" s="5"/>
      <c r="Y57" s="5"/>
      <c r="Z57" s="6"/>
    </row>
    <row r="58" spans="2:26" x14ac:dyDescent="0.35">
      <c r="B58" s="4"/>
      <c r="C58" s="5"/>
      <c r="D58" s="87" t="s">
        <v>42</v>
      </c>
      <c r="E58" s="92"/>
      <c r="F58" s="88"/>
      <c r="G58" s="36" t="s">
        <v>37</v>
      </c>
      <c r="H58" s="85">
        <f>SUM(J27+M27+P27+S27)</f>
        <v>0</v>
      </c>
      <c r="I58" s="86"/>
      <c r="J58" s="87" t="s">
        <v>38</v>
      </c>
      <c r="K58" s="88"/>
      <c r="L58" s="85">
        <f>SUM(J35+M35+P35+S35)</f>
        <v>0</v>
      </c>
      <c r="M58" s="86"/>
      <c r="N58" s="47"/>
      <c r="O58" s="93" t="s">
        <v>43</v>
      </c>
      <c r="P58" s="94"/>
      <c r="Q58" s="94"/>
      <c r="R58" s="94"/>
      <c r="S58" s="95"/>
      <c r="T58" s="54" t="s">
        <v>37</v>
      </c>
      <c r="U58" s="35">
        <f>SUM(J48+M48+P48+S48)</f>
        <v>0</v>
      </c>
      <c r="V58" s="36" t="s">
        <v>38</v>
      </c>
      <c r="W58" s="35">
        <f>SUM(J54+M54+P54+S54)</f>
        <v>0</v>
      </c>
      <c r="X58" s="5"/>
      <c r="Y58" s="5"/>
      <c r="Z58" s="6"/>
    </row>
    <row r="59" spans="2:26" x14ac:dyDescent="0.35">
      <c r="B59" s="4"/>
      <c r="C59" s="5"/>
      <c r="D59" s="96" t="s">
        <v>44</v>
      </c>
      <c r="E59" s="97"/>
      <c r="F59" s="98"/>
      <c r="G59" s="37" t="s">
        <v>37</v>
      </c>
      <c r="H59" s="99">
        <f>SUM(H56:I58)</f>
        <v>0</v>
      </c>
      <c r="I59" s="100"/>
      <c r="J59" s="101" t="s">
        <v>38</v>
      </c>
      <c r="K59" s="102"/>
      <c r="L59" s="99">
        <f>SUM(L56:M58)</f>
        <v>0</v>
      </c>
      <c r="M59" s="100"/>
      <c r="N59" s="47"/>
      <c r="O59" s="96" t="s">
        <v>44</v>
      </c>
      <c r="P59" s="97"/>
      <c r="Q59" s="97"/>
      <c r="R59" s="97"/>
      <c r="S59" s="98"/>
      <c r="T59" s="37" t="s">
        <v>37</v>
      </c>
      <c r="U59" s="38">
        <f>SUM(U56:U58)</f>
        <v>0</v>
      </c>
      <c r="V59" s="39" t="s">
        <v>38</v>
      </c>
      <c r="W59" s="38">
        <f>SUM(W56:W58)</f>
        <v>0</v>
      </c>
      <c r="X59" s="5"/>
      <c r="Y59" s="5"/>
      <c r="Z59" s="6"/>
    </row>
    <row r="60" spans="2:26" x14ac:dyDescent="0.35">
      <c r="B60" s="4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1"/>
    </row>
  </sheetData>
  <mergeCells count="65"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R7:S7"/>
    <mergeCell ref="C8:C26"/>
    <mergeCell ref="D37:Y37"/>
    <mergeCell ref="D38:G40"/>
    <mergeCell ref="H38:S38"/>
    <mergeCell ref="T38:T41"/>
    <mergeCell ref="U38:U41"/>
    <mergeCell ref="V38:V41"/>
    <mergeCell ref="W38:W41"/>
    <mergeCell ref="X38:X41"/>
    <mergeCell ref="Y38:Y41"/>
    <mergeCell ref="H39:J39"/>
    <mergeCell ref="K39:M39"/>
    <mergeCell ref="N39:P39"/>
    <mergeCell ref="H40:H41"/>
    <mergeCell ref="I40:J40"/>
    <mergeCell ref="K40:K41"/>
    <mergeCell ref="L40:M40"/>
    <mergeCell ref="N40:N41"/>
    <mergeCell ref="O40:P40"/>
    <mergeCell ref="D56:F56"/>
    <mergeCell ref="H56:I56"/>
    <mergeCell ref="J56:K56"/>
    <mergeCell ref="L56:M56"/>
    <mergeCell ref="O56:S56"/>
    <mergeCell ref="Q40:Q41"/>
    <mergeCell ref="R40:S40"/>
    <mergeCell ref="H55:I55"/>
    <mergeCell ref="L55:M55"/>
    <mergeCell ref="P55:Q55"/>
    <mergeCell ref="C60:Z60"/>
    <mergeCell ref="D57:F57"/>
    <mergeCell ref="H57:I57"/>
    <mergeCell ref="J57:K57"/>
    <mergeCell ref="L57:M57"/>
    <mergeCell ref="O57:S57"/>
    <mergeCell ref="D58:F58"/>
    <mergeCell ref="H58:I58"/>
    <mergeCell ref="J58:K58"/>
    <mergeCell ref="L58:M58"/>
    <mergeCell ref="O58:S58"/>
    <mergeCell ref="D59:F59"/>
    <mergeCell ref="H59:I59"/>
    <mergeCell ref="J59:K59"/>
    <mergeCell ref="L59:M59"/>
    <mergeCell ref="O59:S59"/>
  </mergeCells>
  <conditionalFormatting sqref="L50:M53">
    <cfRule type="cellIs" dxfId="1116" priority="99" operator="equal">
      <formula>1</formula>
    </cfRule>
  </conditionalFormatting>
  <conditionalFormatting sqref="G35:H36 J35:J36">
    <cfRule type="containsText" priority="113" operator="containsText" text="x">
      <formula>NOT(ISERROR(SEARCH("x",G35)))</formula>
    </cfRule>
  </conditionalFormatting>
  <conditionalFormatting sqref="G55:H55 J55 G54">
    <cfRule type="containsText" priority="112" operator="containsText" text="x">
      <formula>NOT(ISERROR(SEARCH("x",G54)))</formula>
    </cfRule>
  </conditionalFormatting>
  <conditionalFormatting sqref="X55">
    <cfRule type="cellIs" dxfId="1115" priority="106" operator="greaterThan">
      <formula>25000</formula>
    </cfRule>
    <cfRule type="cellIs" dxfId="1114" priority="107" operator="equal">
      <formula>10000</formula>
    </cfRule>
    <cfRule type="cellIs" dxfId="1113" priority="108" operator="lessThan">
      <formula>10000</formula>
    </cfRule>
    <cfRule type="cellIs" dxfId="1112" priority="109" operator="greaterThan">
      <formula>10000</formula>
    </cfRule>
    <cfRule type="cellIs" dxfId="1111" priority="110" operator="lessThan">
      <formula>25000</formula>
    </cfRule>
    <cfRule type="cellIs" dxfId="1110" priority="111" operator="greaterThan">
      <formula>25000</formula>
    </cfRule>
  </conditionalFormatting>
  <conditionalFormatting sqref="G27:H27 J27">
    <cfRule type="containsText" priority="105" operator="containsText" text="x">
      <formula>NOT(ISERROR(SEARCH("x",G27)))</formula>
    </cfRule>
  </conditionalFormatting>
  <conditionalFormatting sqref="G48:H48 J48">
    <cfRule type="containsText" priority="104" operator="containsText" text="x">
      <formula>NOT(ISERROR(SEARCH("x",G48)))</formula>
    </cfRule>
  </conditionalFormatting>
  <conditionalFormatting sqref="X48">
    <cfRule type="cellIs" dxfId="1109" priority="100" operator="equal">
      <formula>10000</formula>
    </cfRule>
    <cfRule type="cellIs" dxfId="1108" priority="101" operator="lessThan">
      <formula>10000</formula>
    </cfRule>
    <cfRule type="cellIs" dxfId="1107" priority="102" operator="greaterThan">
      <formula>10000</formula>
    </cfRule>
    <cfRule type="cellIs" dxfId="1106" priority="103" operator="lessThan">
      <formula>25000</formula>
    </cfRule>
  </conditionalFormatting>
  <conditionalFormatting sqref="X35">
    <cfRule type="cellIs" dxfId="1105" priority="93" operator="equal">
      <formula>10000</formula>
    </cfRule>
    <cfRule type="cellIs" dxfId="1104" priority="94" operator="lessThan">
      <formula>10000</formula>
    </cfRule>
    <cfRule type="cellIs" dxfId="1103" priority="95" operator="greaterThan">
      <formula>10000</formula>
    </cfRule>
    <cfRule type="cellIs" dxfId="1102" priority="96" operator="lessThan">
      <formula>25000</formula>
    </cfRule>
    <cfRule type="cellIs" dxfId="1101" priority="97" operator="greaterThan">
      <formula>25000</formula>
    </cfRule>
    <cfRule type="cellIs" dxfId="1100" priority="98" operator="greaterThan">
      <formula>25000</formula>
    </cfRule>
  </conditionalFormatting>
  <conditionalFormatting sqref="H32:H34">
    <cfRule type="cellIs" dxfId="1099" priority="91" operator="equal">
      <formula>1</formula>
    </cfRule>
  </conditionalFormatting>
  <conditionalFormatting sqref="J32:J34">
    <cfRule type="cellIs" dxfId="1098" priority="92" operator="equal">
      <formula>1</formula>
    </cfRule>
  </conditionalFormatting>
  <conditionalFormatting sqref="K32:M34">
    <cfRule type="cellIs" dxfId="1097" priority="90" operator="equal">
      <formula>1</formula>
    </cfRule>
  </conditionalFormatting>
  <conditionalFormatting sqref="P32:P34">
    <cfRule type="cellIs" dxfId="1096" priority="89" operator="equal">
      <formula>1</formula>
    </cfRule>
  </conditionalFormatting>
  <conditionalFormatting sqref="N32:N34">
    <cfRule type="cellIs" dxfId="1095" priority="88" operator="equal">
      <formula>1</formula>
    </cfRule>
  </conditionalFormatting>
  <conditionalFormatting sqref="O32:O34">
    <cfRule type="cellIs" dxfId="1094" priority="87" operator="equal">
      <formula>1</formula>
    </cfRule>
  </conditionalFormatting>
  <conditionalFormatting sqref="Q32:S34">
    <cfRule type="cellIs" dxfId="1093" priority="86" operator="equal">
      <formula>1</formula>
    </cfRule>
  </conditionalFormatting>
  <conditionalFormatting sqref="K50:K53">
    <cfRule type="cellIs" dxfId="1092" priority="85" operator="equal">
      <formula>1</formula>
    </cfRule>
  </conditionalFormatting>
  <conditionalFormatting sqref="Q50:S53">
    <cfRule type="cellIs" dxfId="1091" priority="84" operator="equal">
      <formula>1</formula>
    </cfRule>
  </conditionalFormatting>
  <conditionalFormatting sqref="H31">
    <cfRule type="cellIs" dxfId="1090" priority="82" operator="equal">
      <formula>1</formula>
    </cfRule>
  </conditionalFormatting>
  <conditionalFormatting sqref="J31">
    <cfRule type="cellIs" dxfId="1089" priority="83" operator="equal">
      <formula>1</formula>
    </cfRule>
  </conditionalFormatting>
  <conditionalFormatting sqref="K31:M31">
    <cfRule type="cellIs" dxfId="1088" priority="81" operator="equal">
      <formula>1</formula>
    </cfRule>
  </conditionalFormatting>
  <conditionalFormatting sqref="P31">
    <cfRule type="cellIs" dxfId="1087" priority="80" operator="equal">
      <formula>1</formula>
    </cfRule>
  </conditionalFormatting>
  <conditionalFormatting sqref="N31">
    <cfRule type="cellIs" dxfId="1086" priority="79" operator="equal">
      <formula>1</formula>
    </cfRule>
  </conditionalFormatting>
  <conditionalFormatting sqref="O31">
    <cfRule type="cellIs" dxfId="1085" priority="78" operator="equal">
      <formula>1</formula>
    </cfRule>
  </conditionalFormatting>
  <conditionalFormatting sqref="Q31:S31">
    <cfRule type="cellIs" dxfId="1084" priority="77" operator="equal">
      <formula>1</formula>
    </cfRule>
  </conditionalFormatting>
  <conditionalFormatting sqref="L49:M49">
    <cfRule type="cellIs" dxfId="1083" priority="76" operator="equal">
      <formula>1</formula>
    </cfRule>
  </conditionalFormatting>
  <conditionalFormatting sqref="K49">
    <cfRule type="cellIs" dxfId="1082" priority="75" operator="equal">
      <formula>1</formula>
    </cfRule>
  </conditionalFormatting>
  <conditionalFormatting sqref="Q49:S49">
    <cfRule type="cellIs" dxfId="1081" priority="74" operator="equal">
      <formula>1</formula>
    </cfRule>
  </conditionalFormatting>
  <conditionalFormatting sqref="X31:X34">
    <cfRule type="cellIs" dxfId="1080" priority="71" operator="between">
      <formula>1</formula>
      <formula>10000000000</formula>
    </cfRule>
    <cfRule type="containsBlanks" dxfId="1079" priority="72">
      <formula>LEN(TRIM(X31))=0</formula>
    </cfRule>
    <cfRule type="cellIs" dxfId="1078" priority="73" operator="between">
      <formula>0</formula>
      <formula>0</formula>
    </cfRule>
  </conditionalFormatting>
  <conditionalFormatting sqref="W31:W34">
    <cfRule type="cellIs" dxfId="1077" priority="67" operator="equal">
      <formula>"Reporté"</formula>
    </cfRule>
    <cfRule type="containsText" dxfId="1076" priority="68" operator="containsText" text="Abandon">
      <formula>NOT(ISERROR(SEARCH("Abandon",W31)))</formula>
    </cfRule>
    <cfRule type="containsText" dxfId="1075" priority="69" operator="containsText" text="Signé">
      <formula>NOT(ISERROR(SEARCH("Signé",W31)))</formula>
    </cfRule>
    <cfRule type="containsBlanks" dxfId="1074" priority="70">
      <formula>LEN(TRIM(W31))=0</formula>
    </cfRule>
  </conditionalFormatting>
  <conditionalFormatting sqref="W49:W53">
    <cfRule type="cellIs" dxfId="1073" priority="63" operator="equal">
      <formula>"Reporté"</formula>
    </cfRule>
    <cfRule type="containsText" dxfId="1072" priority="64" operator="containsText" text="Abandon">
      <formula>NOT(ISERROR(SEARCH("Abandon",W49)))</formula>
    </cfRule>
    <cfRule type="containsText" dxfId="1071" priority="65" operator="containsText" text="Signé">
      <formula>NOT(ISERROR(SEARCH("Signé",W49)))</formula>
    </cfRule>
    <cfRule type="containsBlanks" dxfId="1070" priority="66">
      <formula>LEN(TRIM(W49))=0</formula>
    </cfRule>
  </conditionalFormatting>
  <conditionalFormatting sqref="W42:W47">
    <cfRule type="containsBlanks" dxfId="1069" priority="61">
      <formula>LEN(TRIM(W42))=0</formula>
    </cfRule>
    <cfRule type="containsText" dxfId="1068" priority="62" operator="containsText" text="En cours">
      <formula>NOT(ISERROR(SEARCH("En cours",W42)))</formula>
    </cfRule>
  </conditionalFormatting>
  <conditionalFormatting sqref="Y42:Y47">
    <cfRule type="containsText" dxfId="1067" priority="59" operator="containsText" text="non">
      <formula>NOT(ISERROR(SEARCH("non",Y42)))</formula>
    </cfRule>
    <cfRule type="containsText" dxfId="1066" priority="60" operator="containsText" text="oui">
      <formula>NOT(ISERROR(SEARCH("oui",Y42)))</formula>
    </cfRule>
  </conditionalFormatting>
  <conditionalFormatting sqref="Y49:Y54">
    <cfRule type="containsText" dxfId="1065" priority="57" operator="containsText" text="non">
      <formula>NOT(ISERROR(SEARCH("non",Y49)))</formula>
    </cfRule>
    <cfRule type="containsText" dxfId="1064" priority="58" operator="containsText" text="oui">
      <formula>NOT(ISERROR(SEARCH("oui",Y49)))</formula>
    </cfRule>
  </conditionalFormatting>
  <conditionalFormatting sqref="K42:M47">
    <cfRule type="cellIs" dxfId="1063" priority="56" operator="equal">
      <formula>1</formula>
    </cfRule>
  </conditionalFormatting>
  <conditionalFormatting sqref="K42:M47">
    <cfRule type="cellIs" dxfId="1062" priority="55" operator="equal">
      <formula>1</formula>
    </cfRule>
  </conditionalFormatting>
  <conditionalFormatting sqref="Q42:S47">
    <cfRule type="cellIs" dxfId="1061" priority="54" operator="equal">
      <formula>1</formula>
    </cfRule>
  </conditionalFormatting>
  <conditionalFormatting sqref="Q42:S47">
    <cfRule type="cellIs" dxfId="1060" priority="53" operator="equal">
      <formula>1</formula>
    </cfRule>
  </conditionalFormatting>
  <conditionalFormatting sqref="H42:J47">
    <cfRule type="cellIs" dxfId="1059" priority="52" operator="equal">
      <formula>1</formula>
    </cfRule>
  </conditionalFormatting>
  <conditionalFormatting sqref="H42:J47">
    <cfRule type="cellIs" dxfId="1058" priority="51" operator="equal">
      <formula>1</formula>
    </cfRule>
  </conditionalFormatting>
  <conditionalFormatting sqref="N42:P47">
    <cfRule type="cellIs" dxfId="1057" priority="50" operator="equal">
      <formula>1</formula>
    </cfRule>
  </conditionalFormatting>
  <conditionalFormatting sqref="N42:P47">
    <cfRule type="cellIs" dxfId="1056" priority="49" operator="equal">
      <formula>1</formula>
    </cfRule>
  </conditionalFormatting>
  <conditionalFormatting sqref="N49:P54">
    <cfRule type="cellIs" dxfId="1055" priority="48" operator="equal">
      <formula>1</formula>
    </cfRule>
  </conditionalFormatting>
  <conditionalFormatting sqref="N49:P54">
    <cfRule type="cellIs" dxfId="1054" priority="47" operator="equal">
      <formula>1</formula>
    </cfRule>
  </conditionalFormatting>
  <conditionalFormatting sqref="H49:J54">
    <cfRule type="cellIs" dxfId="1053" priority="46" operator="equal">
      <formula>1</formula>
    </cfRule>
  </conditionalFormatting>
  <conditionalFormatting sqref="H49:J54">
    <cfRule type="cellIs" dxfId="1052" priority="45" operator="equal">
      <formula>1</formula>
    </cfRule>
  </conditionalFormatting>
  <conditionalFormatting sqref="X42:X47">
    <cfRule type="containsBlanks" dxfId="1051" priority="43">
      <formula>LEN(TRIM(X42))=0</formula>
    </cfRule>
    <cfRule type="containsText" dxfId="1050" priority="44" operator="containsText" text="En cours">
      <formula>NOT(ISERROR(SEARCH("En cours",X42)))</formula>
    </cfRule>
  </conditionalFormatting>
  <conditionalFormatting sqref="X49:X54">
    <cfRule type="containsBlanks" dxfId="1049" priority="41">
      <formula>LEN(TRIM(X49))=0</formula>
    </cfRule>
    <cfRule type="containsText" dxfId="1048" priority="42" operator="containsText" text="En cours">
      <formula>NOT(ISERROR(SEARCH("En cours",X49)))</formula>
    </cfRule>
  </conditionalFormatting>
  <conditionalFormatting sqref="H28:M28">
    <cfRule type="cellIs" dxfId="1047" priority="40" operator="equal">
      <formula>1</formula>
    </cfRule>
  </conditionalFormatting>
  <conditionalFormatting sqref="W28">
    <cfRule type="containsBlanks" dxfId="1046" priority="38">
      <formula>LEN(TRIM(W28))=0</formula>
    </cfRule>
    <cfRule type="containsText" dxfId="1045" priority="39" operator="containsText" text="En cours">
      <formula>NOT(ISERROR(SEARCH("En cours",W28)))</formula>
    </cfRule>
  </conditionalFormatting>
  <conditionalFormatting sqref="X28">
    <cfRule type="cellIs" dxfId="1044" priority="35" operator="between">
      <formula>1</formula>
      <formula>10000000000</formula>
    </cfRule>
    <cfRule type="containsBlanks" dxfId="1043" priority="36">
      <formula>LEN(TRIM(X28))=0</formula>
    </cfRule>
    <cfRule type="cellIs" dxfId="1042" priority="37" operator="between">
      <formula>0</formula>
      <formula>0</formula>
    </cfRule>
  </conditionalFormatting>
  <conditionalFormatting sqref="Q28:S28">
    <cfRule type="cellIs" dxfId="1041" priority="34" operator="equal">
      <formula>1</formula>
    </cfRule>
  </conditionalFormatting>
  <conditionalFormatting sqref="N28:P28">
    <cfRule type="cellIs" dxfId="1040" priority="33" operator="equal">
      <formula>1</formula>
    </cfRule>
  </conditionalFormatting>
  <conditionalFormatting sqref="H28:S28">
    <cfRule type="cellIs" dxfId="1039" priority="32" operator="equal">
      <formula>1</formula>
    </cfRule>
  </conditionalFormatting>
  <conditionalFormatting sqref="H29:M29">
    <cfRule type="cellIs" dxfId="1038" priority="31" operator="equal">
      <formula>1</formula>
    </cfRule>
  </conditionalFormatting>
  <conditionalFormatting sqref="W29">
    <cfRule type="containsBlanks" dxfId="1037" priority="29">
      <formula>LEN(TRIM(W29))=0</formula>
    </cfRule>
    <cfRule type="containsText" dxfId="1036" priority="30" operator="containsText" text="En cours">
      <formula>NOT(ISERROR(SEARCH("En cours",W29)))</formula>
    </cfRule>
  </conditionalFormatting>
  <conditionalFormatting sqref="X29">
    <cfRule type="cellIs" dxfId="1035" priority="26" operator="between">
      <formula>1</formula>
      <formula>10000000000</formula>
    </cfRule>
    <cfRule type="containsBlanks" dxfId="1034" priority="27">
      <formula>LEN(TRIM(X29))=0</formula>
    </cfRule>
    <cfRule type="cellIs" dxfId="1033" priority="28" operator="between">
      <formula>0</formula>
      <formula>0</formula>
    </cfRule>
  </conditionalFormatting>
  <conditionalFormatting sqref="Q29:S29">
    <cfRule type="cellIs" dxfId="1032" priority="25" operator="equal">
      <formula>1</formula>
    </cfRule>
  </conditionalFormatting>
  <conditionalFormatting sqref="N29:P29">
    <cfRule type="cellIs" dxfId="1031" priority="24" operator="equal">
      <formula>1</formula>
    </cfRule>
  </conditionalFormatting>
  <conditionalFormatting sqref="H29:S29">
    <cfRule type="cellIs" dxfId="1030" priority="23" operator="equal">
      <formula>1</formula>
    </cfRule>
  </conditionalFormatting>
  <conditionalFormatting sqref="H30:P30">
    <cfRule type="cellIs" dxfId="1029" priority="22" operator="equal">
      <formula>1</formula>
    </cfRule>
  </conditionalFormatting>
  <conditionalFormatting sqref="Q30:S30">
    <cfRule type="cellIs" dxfId="1028" priority="21" operator="equal">
      <formula>1</formula>
    </cfRule>
  </conditionalFormatting>
  <conditionalFormatting sqref="W30">
    <cfRule type="containsBlanks" dxfId="1027" priority="19">
      <formula>LEN(TRIM(W30))=0</formula>
    </cfRule>
    <cfRule type="containsText" dxfId="1026" priority="20" operator="containsText" text="En cours">
      <formula>NOT(ISERROR(SEARCH("En cours",W30)))</formula>
    </cfRule>
  </conditionalFormatting>
  <conditionalFormatting sqref="X30">
    <cfRule type="cellIs" dxfId="1025" priority="16" operator="between">
      <formula>1</formula>
      <formula>10000000000</formula>
    </cfRule>
    <cfRule type="containsBlanks" dxfId="1024" priority="17">
      <formula>LEN(TRIM(X30))=0</formula>
    </cfRule>
    <cfRule type="cellIs" dxfId="1023" priority="18" operator="between">
      <formula>0</formula>
      <formula>0</formula>
    </cfRule>
  </conditionalFormatting>
  <conditionalFormatting sqref="H18:M26">
    <cfRule type="cellIs" dxfId="1022" priority="15" operator="equal">
      <formula>1</formula>
    </cfRule>
  </conditionalFormatting>
  <conditionalFormatting sqref="Q18:S26">
    <cfRule type="cellIs" dxfId="1021" priority="14" operator="equal">
      <formula>1</formula>
    </cfRule>
  </conditionalFormatting>
  <conditionalFormatting sqref="N18:P26">
    <cfRule type="cellIs" dxfId="1020" priority="13" operator="equal">
      <formula>1</formula>
    </cfRule>
  </conditionalFormatting>
  <conditionalFormatting sqref="H18:S26">
    <cfRule type="cellIs" dxfId="1019" priority="12" operator="equal">
      <formula>1</formula>
    </cfRule>
  </conditionalFormatting>
  <conditionalFormatting sqref="H9:M16">
    <cfRule type="cellIs" dxfId="1018" priority="11" operator="equal">
      <formula>1</formula>
    </cfRule>
  </conditionalFormatting>
  <conditionalFormatting sqref="W9:W26">
    <cfRule type="containsBlanks" dxfId="1017" priority="9">
      <formula>LEN(TRIM(W9))=0</formula>
    </cfRule>
    <cfRule type="containsText" dxfId="1016" priority="10" operator="containsText" text="En cours">
      <formula>NOT(ISERROR(SEARCH("En cours",W9)))</formula>
    </cfRule>
  </conditionalFormatting>
  <conditionalFormatting sqref="X9:X26">
    <cfRule type="cellIs" dxfId="1015" priority="6" operator="between">
      <formula>1</formula>
      <formula>10000000000</formula>
    </cfRule>
    <cfRule type="containsBlanks" dxfId="1014" priority="7">
      <formula>LEN(TRIM(X9))=0</formula>
    </cfRule>
    <cfRule type="cellIs" dxfId="1013" priority="8" operator="between">
      <formula>0</formula>
      <formula>0</formula>
    </cfRule>
  </conditionalFormatting>
  <conditionalFormatting sqref="Q9:S16">
    <cfRule type="cellIs" dxfId="1012" priority="5" operator="equal">
      <formula>1</formula>
    </cfRule>
  </conditionalFormatting>
  <conditionalFormatting sqref="N9:P16">
    <cfRule type="cellIs" dxfId="1011" priority="4" operator="equal">
      <formula>1</formula>
    </cfRule>
  </conditionalFormatting>
  <conditionalFormatting sqref="H9:S16">
    <cfRule type="cellIs" dxfId="1010" priority="3" operator="equal">
      <formula>1</formula>
    </cfRule>
  </conditionalFormatting>
  <conditionalFormatting sqref="H15:P20">
    <cfRule type="cellIs" dxfId="1009" priority="2" operator="equal">
      <formula>1</formula>
    </cfRule>
  </conditionalFormatting>
  <conditionalFormatting sqref="Q15:S20">
    <cfRule type="cellIs" dxfId="1008" priority="1" operator="equal">
      <formula>1</formula>
    </cfRule>
  </conditionalFormatting>
  <dataValidations count="18">
    <dataValidation type="list" allowBlank="1" showInputMessage="1" showErrorMessage="1" sqref="K49:M53 H30:S34 Q49:S53 H15:S17">
      <formula1>Appuis</formula1>
    </dataValidation>
    <dataValidation type="list" allowBlank="1" showInputMessage="1" showErrorMessage="1" sqref="W35">
      <formula1>Stade</formula1>
    </dataValidation>
    <dataValidation type="list" allowBlank="1" showInputMessage="1" showErrorMessage="1" sqref="V28:V34 V42:V47 V49:V53 V9:V26">
      <formula1>Produit</formula1>
    </dataValidation>
    <dataValidation type="list" allowBlank="1" showInputMessage="1" showErrorMessage="1" sqref="F31:F34 F15:F26">
      <formula1>Liste0405</formula1>
    </dataValidation>
    <dataValidation type="list" allowBlank="1" showInputMessage="1" showErrorMessage="1" sqref="X28:X30 X9:X26">
      <formula1>R.A.S</formula1>
    </dataValidation>
    <dataValidation type="list" allowBlank="1" showInputMessage="1" showErrorMessage="1" sqref="G9:G14">
      <formula1>Listestade</formula1>
    </dataValidation>
    <dataValidation type="list" allowBlank="1" showInputMessage="1" showErrorMessage="1" sqref="F9:F14">
      <formula1>Date2</formula1>
    </dataValidation>
    <dataValidation type="list" allowBlank="1" showInputMessage="1" showErrorMessage="1" sqref="G31:G34 G42:G47 G15:G26">
      <formula1>Liste</formula1>
    </dataValidation>
    <dataValidation type="list" allowBlank="1" showInputMessage="1" showErrorMessage="1" sqref="E28:E34 E42:E47 E49:E53 E9:E26">
      <formula1>Catégorie1</formula1>
    </dataValidation>
    <dataValidation type="list" allowBlank="1" showInputMessage="1" showErrorMessage="1" sqref="X31:X34">
      <formula1>Liste03</formula1>
    </dataValidation>
    <dataValidation type="list" allowBlank="1" showInputMessage="1" showErrorMessage="1" sqref="H49:J54 N49:P54 H28:S29 H42:S47 H9:S14 H18:S26">
      <formula1>Appui1</formula1>
    </dataValidation>
    <dataValidation type="list" allowBlank="1" showInputMessage="1" showErrorMessage="1" sqref="W9:W26 W28:W29 X49:X54 W42:X47">
      <formula1>StadeRV2</formula1>
    </dataValidation>
    <dataValidation type="list" allowBlank="1" showInputMessage="1" showErrorMessage="1" sqref="W49:W53 W31:W34">
      <formula1>StadeRV1</formula1>
    </dataValidation>
    <dataValidation type="list" allowBlank="1" showInputMessage="1" showErrorMessage="1" sqref="G49:G53 G28:G29">
      <formula1>NatureRV2</formula1>
    </dataValidation>
    <dataValidation type="list" allowBlank="1" showInputMessage="1" showErrorMessage="1" sqref="G30">
      <formula1>NatureRV0</formula1>
    </dataValidation>
    <dataValidation type="list" allowBlank="1" showInputMessage="1" showErrorMessage="1" sqref="W30">
      <formula1>Stade01</formula1>
    </dataValidation>
    <dataValidation type="list" allowBlank="1" showInputMessage="1" showErrorMessage="1" sqref="Y42:Y47 Y49:Y54">
      <formula1>Initiative</formula1>
    </dataValidation>
    <dataValidation type="list" allowBlank="1" showInputMessage="1" showErrorMessage="1" sqref="F28:F30 F49:F53 F42:F47">
      <formula1>Liste_mai</formula1>
    </dataValidation>
  </dataValidation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2:Z60"/>
  <sheetViews>
    <sheetView showGridLines="0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3"/>
    </row>
    <row r="3" spans="2:26" x14ac:dyDescent="0.35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6"/>
    </row>
    <row r="4" spans="2:26" ht="30" customHeight="1" x14ac:dyDescent="0.35">
      <c r="B4" s="4"/>
      <c r="C4" s="5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6"/>
    </row>
    <row r="5" spans="2:26" x14ac:dyDescent="0.35">
      <c r="B5" s="4"/>
      <c r="C5" s="7"/>
      <c r="D5" s="112" t="s">
        <v>0</v>
      </c>
      <c r="E5" s="113"/>
      <c r="F5" s="113"/>
      <c r="G5" s="113"/>
      <c r="H5" s="118" t="s">
        <v>1</v>
      </c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9" t="s">
        <v>2</v>
      </c>
      <c r="U5" s="122" t="s">
        <v>3</v>
      </c>
      <c r="V5" s="125" t="s">
        <v>4</v>
      </c>
      <c r="W5" s="128" t="s">
        <v>5</v>
      </c>
      <c r="X5" s="131" t="s">
        <v>6</v>
      </c>
      <c r="Y5" s="50"/>
      <c r="Z5" s="6"/>
    </row>
    <row r="6" spans="2:26" x14ac:dyDescent="0.35">
      <c r="B6" s="4"/>
      <c r="C6" s="7"/>
      <c r="D6" s="114"/>
      <c r="E6" s="115"/>
      <c r="F6" s="115"/>
      <c r="G6" s="115"/>
      <c r="H6" s="137" t="s">
        <v>7</v>
      </c>
      <c r="I6" s="138"/>
      <c r="J6" s="139"/>
      <c r="K6" s="137" t="s">
        <v>8</v>
      </c>
      <c r="L6" s="138"/>
      <c r="M6" s="139"/>
      <c r="N6" s="137" t="s">
        <v>9</v>
      </c>
      <c r="O6" s="138"/>
      <c r="P6" s="139"/>
      <c r="Q6" s="137" t="s">
        <v>10</v>
      </c>
      <c r="R6" s="138"/>
      <c r="S6" s="139"/>
      <c r="T6" s="120"/>
      <c r="U6" s="123"/>
      <c r="V6" s="126"/>
      <c r="W6" s="129"/>
      <c r="X6" s="132"/>
      <c r="Y6" s="50"/>
      <c r="Z6" s="6"/>
    </row>
    <row r="7" spans="2:26" x14ac:dyDescent="0.35">
      <c r="B7" s="4"/>
      <c r="C7" s="7"/>
      <c r="D7" s="116"/>
      <c r="E7" s="117"/>
      <c r="F7" s="117"/>
      <c r="G7" s="117"/>
      <c r="H7" s="103" t="s">
        <v>64</v>
      </c>
      <c r="I7" s="105" t="s">
        <v>12</v>
      </c>
      <c r="J7" s="106"/>
      <c r="K7" s="103" t="s">
        <v>11</v>
      </c>
      <c r="L7" s="140" t="s">
        <v>12</v>
      </c>
      <c r="M7" s="141"/>
      <c r="N7" s="103" t="s">
        <v>11</v>
      </c>
      <c r="O7" s="140" t="s">
        <v>12</v>
      </c>
      <c r="P7" s="141"/>
      <c r="Q7" s="103" t="s">
        <v>11</v>
      </c>
      <c r="R7" s="105" t="s">
        <v>12</v>
      </c>
      <c r="S7" s="106"/>
      <c r="T7" s="120"/>
      <c r="U7" s="123"/>
      <c r="V7" s="126"/>
      <c r="W7" s="129"/>
      <c r="X7" s="132"/>
      <c r="Y7" s="50"/>
      <c r="Z7" s="6"/>
    </row>
    <row r="8" spans="2:26" x14ac:dyDescent="0.35">
      <c r="B8" s="4"/>
      <c r="C8" s="142"/>
      <c r="D8" s="8" t="s">
        <v>13</v>
      </c>
      <c r="E8" s="8" t="s">
        <v>14</v>
      </c>
      <c r="F8" s="8" t="s">
        <v>45</v>
      </c>
      <c r="G8" s="9" t="s">
        <v>46</v>
      </c>
      <c r="H8" s="104"/>
      <c r="I8" s="42" t="s">
        <v>16</v>
      </c>
      <c r="J8" s="10" t="s">
        <v>17</v>
      </c>
      <c r="K8" s="104"/>
      <c r="L8" s="10" t="s">
        <v>16</v>
      </c>
      <c r="M8" s="11" t="s">
        <v>17</v>
      </c>
      <c r="N8" s="104"/>
      <c r="O8" s="11" t="s">
        <v>16</v>
      </c>
      <c r="P8" s="11" t="s">
        <v>17</v>
      </c>
      <c r="Q8" s="104"/>
      <c r="R8" s="10" t="s">
        <v>16</v>
      </c>
      <c r="S8" s="11" t="s">
        <v>17</v>
      </c>
      <c r="T8" s="121"/>
      <c r="U8" s="124"/>
      <c r="V8" s="127"/>
      <c r="W8" s="130"/>
      <c r="X8" s="133"/>
      <c r="Y8" s="50"/>
      <c r="Z8" s="6"/>
    </row>
    <row r="9" spans="2:26" x14ac:dyDescent="0.35">
      <c r="B9" s="4"/>
      <c r="C9" s="142"/>
      <c r="D9" s="12"/>
      <c r="E9" s="12"/>
      <c r="F9" s="13"/>
      <c r="G9" s="12"/>
      <c r="H9" s="14"/>
      <c r="I9" s="14"/>
      <c r="J9" s="14"/>
      <c r="K9" s="15"/>
      <c r="L9" s="15"/>
      <c r="M9" s="15"/>
      <c r="N9" s="14"/>
      <c r="O9" s="14"/>
      <c r="P9" s="14"/>
      <c r="Q9" s="15"/>
      <c r="R9" s="15"/>
      <c r="S9" s="15"/>
      <c r="T9" s="16"/>
      <c r="U9" s="16"/>
      <c r="V9" s="17"/>
      <c r="W9" s="18" t="str">
        <f>IF(T9&gt;1,"En cours…", "")</f>
        <v/>
      </c>
      <c r="X9" s="18" t="str">
        <f>IF(W9="En cours…","R.A.S", "")</f>
        <v/>
      </c>
      <c r="Y9" s="48"/>
      <c r="Z9" s="6"/>
    </row>
    <row r="10" spans="2:26" x14ac:dyDescent="0.35">
      <c r="B10" s="4"/>
      <c r="C10" s="142"/>
      <c r="D10" s="12"/>
      <c r="E10" s="12"/>
      <c r="F10" s="13"/>
      <c r="G10" s="12"/>
      <c r="H10" s="14"/>
      <c r="I10" s="14"/>
      <c r="J10" s="14"/>
      <c r="K10" s="15"/>
      <c r="L10" s="15"/>
      <c r="M10" s="15"/>
      <c r="N10" s="14"/>
      <c r="O10" s="14"/>
      <c r="P10" s="14"/>
      <c r="Q10" s="15"/>
      <c r="R10" s="15"/>
      <c r="S10" s="15"/>
      <c r="T10" s="16"/>
      <c r="U10" s="16"/>
      <c r="V10" s="17"/>
      <c r="W10" s="18" t="str">
        <f t="shared" ref="W10:W26" si="0">IF(T10&gt;1,"En cours…", "")</f>
        <v/>
      </c>
      <c r="X10" s="18" t="str">
        <f t="shared" ref="X10:X26" si="1">IF(W10="En cours…","R.A.S", "")</f>
        <v/>
      </c>
      <c r="Y10" s="48"/>
      <c r="Z10" s="6"/>
    </row>
    <row r="11" spans="2:26" x14ac:dyDescent="0.35">
      <c r="B11" s="4"/>
      <c r="C11" s="142"/>
      <c r="D11" s="12"/>
      <c r="E11" s="12"/>
      <c r="F11" s="13"/>
      <c r="G11" s="12"/>
      <c r="H11" s="14"/>
      <c r="I11" s="14"/>
      <c r="J11" s="14"/>
      <c r="K11" s="15"/>
      <c r="L11" s="15"/>
      <c r="M11" s="15"/>
      <c r="N11" s="14"/>
      <c r="O11" s="14"/>
      <c r="P11" s="14"/>
      <c r="Q11" s="15"/>
      <c r="R11" s="15"/>
      <c r="S11" s="15"/>
      <c r="T11" s="18"/>
      <c r="U11" s="16"/>
      <c r="V11" s="17"/>
      <c r="W11" s="18" t="str">
        <f t="shared" si="0"/>
        <v/>
      </c>
      <c r="X11" s="18" t="str">
        <f t="shared" si="1"/>
        <v/>
      </c>
      <c r="Y11" s="48"/>
      <c r="Z11" s="6"/>
    </row>
    <row r="12" spans="2:26" x14ac:dyDescent="0.35">
      <c r="B12" s="4"/>
      <c r="C12" s="142"/>
      <c r="D12" s="12"/>
      <c r="E12" s="12"/>
      <c r="F12" s="13"/>
      <c r="G12" s="12"/>
      <c r="H12" s="14"/>
      <c r="I12" s="14"/>
      <c r="J12" s="14"/>
      <c r="K12" s="15"/>
      <c r="L12" s="15"/>
      <c r="M12" s="15"/>
      <c r="N12" s="14"/>
      <c r="O12" s="14"/>
      <c r="P12" s="14"/>
      <c r="Q12" s="15"/>
      <c r="R12" s="15"/>
      <c r="S12" s="15"/>
      <c r="T12" s="16"/>
      <c r="U12" s="16"/>
      <c r="V12" s="17"/>
      <c r="W12" s="18" t="str">
        <f t="shared" si="0"/>
        <v/>
      </c>
      <c r="X12" s="18" t="str">
        <f t="shared" si="1"/>
        <v/>
      </c>
      <c r="Y12" s="48"/>
      <c r="Z12" s="6"/>
    </row>
    <row r="13" spans="2:26" x14ac:dyDescent="0.35">
      <c r="B13" s="4"/>
      <c r="C13" s="142"/>
      <c r="D13" s="12"/>
      <c r="E13" s="12"/>
      <c r="F13" s="13"/>
      <c r="G13" s="12"/>
      <c r="H13" s="14"/>
      <c r="I13" s="14"/>
      <c r="J13" s="14"/>
      <c r="K13" s="15"/>
      <c r="L13" s="15"/>
      <c r="M13" s="15"/>
      <c r="N13" s="14"/>
      <c r="O13" s="14"/>
      <c r="P13" s="14"/>
      <c r="Q13" s="15"/>
      <c r="R13" s="15"/>
      <c r="S13" s="15"/>
      <c r="T13" s="18"/>
      <c r="U13" s="16"/>
      <c r="V13" s="17"/>
      <c r="W13" s="18"/>
      <c r="X13" s="18" t="str">
        <f t="shared" si="1"/>
        <v/>
      </c>
      <c r="Y13" s="48"/>
      <c r="Z13" s="6"/>
    </row>
    <row r="14" spans="2:26" x14ac:dyDescent="0.35">
      <c r="B14" s="4"/>
      <c r="C14" s="142"/>
      <c r="D14" s="12"/>
      <c r="E14" s="12"/>
      <c r="F14" s="13"/>
      <c r="G14" s="12"/>
      <c r="H14" s="14"/>
      <c r="I14" s="14"/>
      <c r="J14" s="14"/>
      <c r="K14" s="15"/>
      <c r="L14" s="15"/>
      <c r="M14" s="15"/>
      <c r="N14" s="14"/>
      <c r="O14" s="14"/>
      <c r="P14" s="14"/>
      <c r="Q14" s="15"/>
      <c r="R14" s="15"/>
      <c r="S14" s="15"/>
      <c r="T14" s="16"/>
      <c r="U14" s="16"/>
      <c r="V14" s="17"/>
      <c r="W14" s="18" t="str">
        <f t="shared" si="0"/>
        <v/>
      </c>
      <c r="X14" s="18" t="str">
        <f t="shared" si="1"/>
        <v/>
      </c>
      <c r="Y14" s="48"/>
      <c r="Z14" s="6"/>
    </row>
    <row r="15" spans="2:26" x14ac:dyDescent="0.35">
      <c r="B15" s="4"/>
      <c r="C15" s="142"/>
      <c r="D15" s="12"/>
      <c r="E15" s="12"/>
      <c r="F15" s="13"/>
      <c r="G15" s="12"/>
      <c r="H15" s="14"/>
      <c r="I15" s="14"/>
      <c r="J15" s="14"/>
      <c r="K15" s="15"/>
      <c r="L15" s="15"/>
      <c r="M15" s="15"/>
      <c r="N15" s="14"/>
      <c r="O15" s="14"/>
      <c r="P15" s="14"/>
      <c r="Q15" s="15"/>
      <c r="R15" s="15"/>
      <c r="S15" s="15"/>
      <c r="T15" s="16"/>
      <c r="U15" s="16"/>
      <c r="V15" s="26"/>
      <c r="W15" s="18"/>
      <c r="X15" s="18" t="str">
        <f t="shared" si="1"/>
        <v/>
      </c>
      <c r="Y15" s="48"/>
      <c r="Z15" s="6"/>
    </row>
    <row r="16" spans="2:26" x14ac:dyDescent="0.35">
      <c r="B16" s="4"/>
      <c r="C16" s="142"/>
      <c r="D16" s="12"/>
      <c r="E16" s="12"/>
      <c r="F16" s="13"/>
      <c r="G16" s="12"/>
      <c r="H16" s="14"/>
      <c r="I16" s="14"/>
      <c r="J16" s="14"/>
      <c r="K16" s="15"/>
      <c r="L16" s="15"/>
      <c r="M16" s="15"/>
      <c r="N16" s="14"/>
      <c r="O16" s="14"/>
      <c r="P16" s="14"/>
      <c r="Q16" s="15"/>
      <c r="R16" s="15"/>
      <c r="S16" s="15"/>
      <c r="T16" s="16"/>
      <c r="U16" s="16"/>
      <c r="V16" s="26"/>
      <c r="W16" s="18" t="str">
        <f t="shared" si="0"/>
        <v/>
      </c>
      <c r="X16" s="18" t="str">
        <f t="shared" si="1"/>
        <v/>
      </c>
      <c r="Y16" s="48"/>
      <c r="Z16" s="6"/>
    </row>
    <row r="17" spans="2:26" x14ac:dyDescent="0.35">
      <c r="B17" s="4"/>
      <c r="C17" s="142"/>
      <c r="D17" s="12"/>
      <c r="E17" s="12"/>
      <c r="F17" s="13"/>
      <c r="G17" s="12"/>
      <c r="H17" s="14"/>
      <c r="I17" s="14"/>
      <c r="J17" s="14"/>
      <c r="K17" s="15"/>
      <c r="L17" s="15"/>
      <c r="M17" s="15"/>
      <c r="N17" s="14"/>
      <c r="O17" s="14"/>
      <c r="P17" s="14"/>
      <c r="Q17" s="15"/>
      <c r="R17" s="15"/>
      <c r="S17" s="15"/>
      <c r="T17" s="18"/>
      <c r="U17" s="16"/>
      <c r="V17" s="26"/>
      <c r="W17" s="18" t="str">
        <f t="shared" si="0"/>
        <v/>
      </c>
      <c r="X17" s="18"/>
      <c r="Y17" s="48"/>
      <c r="Z17" s="6"/>
    </row>
    <row r="18" spans="2:26" x14ac:dyDescent="0.35">
      <c r="B18" s="4"/>
      <c r="C18" s="142"/>
      <c r="D18" s="12"/>
      <c r="E18" s="12"/>
      <c r="F18" s="13"/>
      <c r="G18" s="12"/>
      <c r="H18" s="14"/>
      <c r="I18" s="14"/>
      <c r="J18" s="14"/>
      <c r="K18" s="15"/>
      <c r="L18" s="15"/>
      <c r="M18" s="15"/>
      <c r="N18" s="14"/>
      <c r="O18" s="14"/>
      <c r="P18" s="14"/>
      <c r="Q18" s="15"/>
      <c r="R18" s="15"/>
      <c r="S18" s="15"/>
      <c r="T18" s="16"/>
      <c r="U18" s="16"/>
      <c r="V18" s="17"/>
      <c r="W18" s="18"/>
      <c r="X18" s="18" t="str">
        <f t="shared" si="1"/>
        <v/>
      </c>
      <c r="Y18" s="48"/>
      <c r="Z18" s="6"/>
    </row>
    <row r="19" spans="2:26" x14ac:dyDescent="0.35">
      <c r="B19" s="4"/>
      <c r="C19" s="142"/>
      <c r="D19" s="12"/>
      <c r="E19" s="12"/>
      <c r="F19" s="13"/>
      <c r="G19" s="12"/>
      <c r="H19" s="14"/>
      <c r="I19" s="14"/>
      <c r="J19" s="14"/>
      <c r="K19" s="15"/>
      <c r="L19" s="15"/>
      <c r="M19" s="15"/>
      <c r="N19" s="14"/>
      <c r="O19" s="14"/>
      <c r="P19" s="14"/>
      <c r="Q19" s="15"/>
      <c r="R19" s="15"/>
      <c r="S19" s="15"/>
      <c r="T19" s="16"/>
      <c r="U19" s="16"/>
      <c r="V19" s="17"/>
      <c r="W19" s="18" t="str">
        <f t="shared" si="0"/>
        <v/>
      </c>
      <c r="X19" s="18" t="str">
        <f t="shared" si="1"/>
        <v/>
      </c>
      <c r="Y19" s="48"/>
      <c r="Z19" s="6"/>
    </row>
    <row r="20" spans="2:26" x14ac:dyDescent="0.35">
      <c r="B20" s="4"/>
      <c r="C20" s="142"/>
      <c r="D20" s="12"/>
      <c r="E20" s="12"/>
      <c r="F20" s="13"/>
      <c r="G20" s="12"/>
      <c r="H20" s="14"/>
      <c r="I20" s="14"/>
      <c r="J20" s="14"/>
      <c r="K20" s="15"/>
      <c r="L20" s="15"/>
      <c r="M20" s="15"/>
      <c r="N20" s="14"/>
      <c r="O20" s="14"/>
      <c r="P20" s="14"/>
      <c r="Q20" s="15"/>
      <c r="R20" s="15"/>
      <c r="S20" s="15"/>
      <c r="T20" s="16"/>
      <c r="U20" s="16"/>
      <c r="V20" s="17"/>
      <c r="W20" s="18" t="str">
        <f t="shared" si="0"/>
        <v/>
      </c>
      <c r="X20" s="18" t="str">
        <f t="shared" si="1"/>
        <v/>
      </c>
      <c r="Y20" s="48"/>
      <c r="Z20" s="6"/>
    </row>
    <row r="21" spans="2:26" x14ac:dyDescent="0.35">
      <c r="B21" s="4"/>
      <c r="C21" s="142"/>
      <c r="D21" s="12"/>
      <c r="E21" s="12"/>
      <c r="F21" s="13"/>
      <c r="G21" s="12"/>
      <c r="H21" s="14"/>
      <c r="I21" s="14"/>
      <c r="J21" s="14"/>
      <c r="K21" s="15"/>
      <c r="L21" s="15"/>
      <c r="M21" s="15"/>
      <c r="N21" s="14"/>
      <c r="O21" s="14"/>
      <c r="P21" s="14"/>
      <c r="Q21" s="15"/>
      <c r="R21" s="15"/>
      <c r="S21" s="15"/>
      <c r="T21" s="16"/>
      <c r="U21" s="16"/>
      <c r="V21" s="17"/>
      <c r="W21" s="18" t="str">
        <f t="shared" si="0"/>
        <v/>
      </c>
      <c r="X21" s="18" t="str">
        <f t="shared" si="1"/>
        <v/>
      </c>
      <c r="Y21" s="48"/>
      <c r="Z21" s="6"/>
    </row>
    <row r="22" spans="2:26" x14ac:dyDescent="0.35">
      <c r="B22" s="4"/>
      <c r="C22" s="142"/>
      <c r="D22" s="12"/>
      <c r="E22" s="12"/>
      <c r="F22" s="13"/>
      <c r="G22" s="12"/>
      <c r="H22" s="14"/>
      <c r="I22" s="14"/>
      <c r="J22" s="14"/>
      <c r="K22" s="15"/>
      <c r="L22" s="15"/>
      <c r="M22" s="15"/>
      <c r="N22" s="14"/>
      <c r="O22" s="14"/>
      <c r="P22" s="14"/>
      <c r="Q22" s="15"/>
      <c r="R22" s="15"/>
      <c r="S22" s="15"/>
      <c r="T22" s="16"/>
      <c r="U22" s="16"/>
      <c r="V22" s="17"/>
      <c r="W22" s="18" t="str">
        <f t="shared" si="0"/>
        <v/>
      </c>
      <c r="X22" s="18" t="str">
        <f t="shared" si="1"/>
        <v/>
      </c>
      <c r="Y22" s="48"/>
      <c r="Z22" s="6"/>
    </row>
    <row r="23" spans="2:26" x14ac:dyDescent="0.35">
      <c r="B23" s="4"/>
      <c r="C23" s="142"/>
      <c r="D23" s="12"/>
      <c r="E23" s="12"/>
      <c r="F23" s="13"/>
      <c r="G23" s="12"/>
      <c r="H23" s="14"/>
      <c r="I23" s="14"/>
      <c r="J23" s="14"/>
      <c r="K23" s="15"/>
      <c r="L23" s="15"/>
      <c r="M23" s="15"/>
      <c r="N23" s="14"/>
      <c r="O23" s="14"/>
      <c r="P23" s="14"/>
      <c r="Q23" s="15"/>
      <c r="R23" s="15"/>
      <c r="S23" s="15"/>
      <c r="T23" s="16"/>
      <c r="U23" s="16"/>
      <c r="V23" s="17"/>
      <c r="W23" s="18" t="str">
        <f t="shared" si="0"/>
        <v/>
      </c>
      <c r="X23" s="18" t="str">
        <f t="shared" si="1"/>
        <v/>
      </c>
      <c r="Y23" s="48"/>
      <c r="Z23" s="6"/>
    </row>
    <row r="24" spans="2:26" x14ac:dyDescent="0.35">
      <c r="B24" s="4"/>
      <c r="C24" s="142"/>
      <c r="D24" s="12"/>
      <c r="E24" s="12"/>
      <c r="F24" s="13"/>
      <c r="G24" s="12"/>
      <c r="H24" s="14"/>
      <c r="I24" s="14"/>
      <c r="J24" s="14"/>
      <c r="K24" s="15"/>
      <c r="L24" s="15"/>
      <c r="M24" s="15"/>
      <c r="N24" s="14"/>
      <c r="O24" s="14"/>
      <c r="P24" s="14"/>
      <c r="Q24" s="15"/>
      <c r="R24" s="15"/>
      <c r="S24" s="15"/>
      <c r="T24" s="16"/>
      <c r="U24" s="16"/>
      <c r="V24" s="17"/>
      <c r="W24" s="18" t="str">
        <f t="shared" si="0"/>
        <v/>
      </c>
      <c r="X24" s="18" t="str">
        <f t="shared" si="1"/>
        <v/>
      </c>
      <c r="Y24" s="48"/>
      <c r="Z24" s="6"/>
    </row>
    <row r="25" spans="2:26" x14ac:dyDescent="0.35">
      <c r="B25" s="4"/>
      <c r="C25" s="142"/>
      <c r="D25" s="12"/>
      <c r="E25" s="12"/>
      <c r="F25" s="13"/>
      <c r="G25" s="12"/>
      <c r="H25" s="14"/>
      <c r="I25" s="14"/>
      <c r="J25" s="14"/>
      <c r="K25" s="15"/>
      <c r="L25" s="15"/>
      <c r="M25" s="15"/>
      <c r="N25" s="14"/>
      <c r="O25" s="14"/>
      <c r="P25" s="14"/>
      <c r="Q25" s="15"/>
      <c r="R25" s="15"/>
      <c r="S25" s="15"/>
      <c r="T25" s="16"/>
      <c r="U25" s="16"/>
      <c r="V25" s="17"/>
      <c r="W25" s="18" t="str">
        <f t="shared" si="0"/>
        <v/>
      </c>
      <c r="X25" s="18" t="str">
        <f t="shared" si="1"/>
        <v/>
      </c>
      <c r="Y25" s="48"/>
      <c r="Z25" s="6"/>
    </row>
    <row r="26" spans="2:26" x14ac:dyDescent="0.35">
      <c r="B26" s="4"/>
      <c r="C26" s="142"/>
      <c r="D26" s="12"/>
      <c r="E26" s="12"/>
      <c r="F26" s="13"/>
      <c r="G26" s="12"/>
      <c r="H26" s="14"/>
      <c r="I26" s="14"/>
      <c r="J26" s="14"/>
      <c r="K26" s="15"/>
      <c r="L26" s="15"/>
      <c r="M26" s="15"/>
      <c r="N26" s="14"/>
      <c r="O26" s="14"/>
      <c r="P26" s="14"/>
      <c r="Q26" s="15"/>
      <c r="R26" s="15"/>
      <c r="S26" s="15"/>
      <c r="T26" s="16"/>
      <c r="U26" s="16"/>
      <c r="V26" s="17"/>
      <c r="W26" s="18" t="str">
        <f t="shared" si="0"/>
        <v/>
      </c>
      <c r="X26" s="18" t="str">
        <f t="shared" si="1"/>
        <v/>
      </c>
      <c r="Y26" s="48"/>
      <c r="Z26" s="6"/>
    </row>
    <row r="27" spans="2:26" x14ac:dyDescent="0.35">
      <c r="B27" s="4"/>
      <c r="C27" s="7"/>
      <c r="D27" s="19"/>
      <c r="E27" s="19"/>
      <c r="F27" s="19"/>
      <c r="G27" s="41">
        <f>COUNTA(G9:G26)</f>
        <v>0</v>
      </c>
      <c r="H27" s="41">
        <f t="shared" ref="H27:U27" si="2">SUM(H9:H26)</f>
        <v>0</v>
      </c>
      <c r="I27" s="41">
        <f t="shared" si="2"/>
        <v>0</v>
      </c>
      <c r="J27" s="41">
        <f t="shared" si="2"/>
        <v>0</v>
      </c>
      <c r="K27" s="41">
        <f t="shared" si="2"/>
        <v>0</v>
      </c>
      <c r="L27" s="41">
        <f t="shared" si="2"/>
        <v>0</v>
      </c>
      <c r="M27" s="41">
        <f t="shared" si="2"/>
        <v>0</v>
      </c>
      <c r="N27" s="41">
        <f t="shared" si="2"/>
        <v>0</v>
      </c>
      <c r="O27" s="41">
        <f t="shared" si="2"/>
        <v>0</v>
      </c>
      <c r="P27" s="41">
        <f t="shared" si="2"/>
        <v>0</v>
      </c>
      <c r="Q27" s="41">
        <f t="shared" si="2"/>
        <v>0</v>
      </c>
      <c r="R27" s="41">
        <f t="shared" si="2"/>
        <v>0</v>
      </c>
      <c r="S27" s="41">
        <f t="shared" si="2"/>
        <v>0</v>
      </c>
      <c r="T27" s="45">
        <f t="shared" si="2"/>
        <v>0</v>
      </c>
      <c r="U27" s="45">
        <f t="shared" si="2"/>
        <v>0</v>
      </c>
      <c r="V27" s="22"/>
      <c r="W27" s="22"/>
      <c r="X27" s="22"/>
      <c r="Y27" s="4"/>
      <c r="Z27" s="6"/>
    </row>
    <row r="28" spans="2:26" x14ac:dyDescent="0.35">
      <c r="B28" s="4"/>
      <c r="C28" s="7"/>
      <c r="D28" s="12"/>
      <c r="E28" s="12"/>
      <c r="F28" s="13"/>
      <c r="G28" s="12"/>
      <c r="H28" s="14"/>
      <c r="I28" s="14"/>
      <c r="J28" s="14"/>
      <c r="K28" s="15"/>
      <c r="L28" s="15"/>
      <c r="M28" s="15"/>
      <c r="N28" s="14"/>
      <c r="O28" s="14"/>
      <c r="P28" s="14"/>
      <c r="Q28" s="15"/>
      <c r="R28" s="15"/>
      <c r="S28" s="15"/>
      <c r="T28" s="16"/>
      <c r="U28" s="16"/>
      <c r="V28" s="17"/>
      <c r="W28" s="52"/>
      <c r="X28" s="18"/>
      <c r="Y28" s="4"/>
      <c r="Z28" s="6"/>
    </row>
    <row r="29" spans="2:26" x14ac:dyDescent="0.35">
      <c r="B29" s="4"/>
      <c r="C29" s="7"/>
      <c r="D29" s="12"/>
      <c r="E29" s="12"/>
      <c r="F29" s="13"/>
      <c r="G29" s="12"/>
      <c r="H29" s="14"/>
      <c r="I29" s="14"/>
      <c r="J29" s="14"/>
      <c r="K29" s="15"/>
      <c r="L29" s="15"/>
      <c r="M29" s="15"/>
      <c r="N29" s="14"/>
      <c r="O29" s="14"/>
      <c r="P29" s="14"/>
      <c r="Q29" s="15"/>
      <c r="R29" s="15"/>
      <c r="S29" s="15"/>
      <c r="T29" s="18"/>
      <c r="U29" s="16"/>
      <c r="V29" s="17"/>
      <c r="W29" s="52"/>
      <c r="X29" s="18"/>
      <c r="Y29" s="4"/>
      <c r="Z29" s="6"/>
    </row>
    <row r="30" spans="2:26" x14ac:dyDescent="0.35">
      <c r="B30" s="4"/>
      <c r="C30" s="7"/>
      <c r="D30" s="12"/>
      <c r="E30" s="12"/>
      <c r="F30" s="13"/>
      <c r="G30" s="12"/>
      <c r="H30" s="14"/>
      <c r="I30" s="14"/>
      <c r="J30" s="14"/>
      <c r="K30" s="15"/>
      <c r="L30" s="15"/>
      <c r="M30" s="15"/>
      <c r="N30" s="14"/>
      <c r="O30" s="14"/>
      <c r="P30" s="14"/>
      <c r="Q30" s="15"/>
      <c r="R30" s="15"/>
      <c r="S30" s="15"/>
      <c r="T30" s="16"/>
      <c r="U30" s="16"/>
      <c r="V30" s="26"/>
      <c r="W30" s="53"/>
      <c r="X30" s="18"/>
      <c r="Y30" s="4"/>
      <c r="Z30" s="6"/>
    </row>
    <row r="31" spans="2:26" x14ac:dyDescent="0.35">
      <c r="B31" s="4"/>
      <c r="C31" s="7"/>
      <c r="D31" s="12"/>
      <c r="E31" s="12"/>
      <c r="F31" s="13"/>
      <c r="G31" s="12"/>
      <c r="H31" s="14"/>
      <c r="I31" s="14"/>
      <c r="J31" s="14"/>
      <c r="K31" s="15"/>
      <c r="L31" s="15"/>
      <c r="M31" s="15"/>
      <c r="N31" s="14"/>
      <c r="O31" s="14"/>
      <c r="P31" s="14"/>
      <c r="Q31" s="15"/>
      <c r="R31" s="15"/>
      <c r="S31" s="15"/>
      <c r="T31" s="18"/>
      <c r="U31" s="16"/>
      <c r="V31" s="26"/>
      <c r="W31" s="23"/>
      <c r="X31" s="49"/>
      <c r="Y31" s="4"/>
      <c r="Z31" s="6"/>
    </row>
    <row r="32" spans="2:26" x14ac:dyDescent="0.35">
      <c r="B32" s="4"/>
      <c r="C32" s="7"/>
      <c r="D32" s="12"/>
      <c r="E32" s="12"/>
      <c r="F32" s="13"/>
      <c r="G32" s="12"/>
      <c r="H32" s="14"/>
      <c r="I32" s="14"/>
      <c r="J32" s="14"/>
      <c r="K32" s="15"/>
      <c r="L32" s="15"/>
      <c r="M32" s="15"/>
      <c r="N32" s="14"/>
      <c r="O32" s="14"/>
      <c r="P32" s="14"/>
      <c r="Q32" s="15"/>
      <c r="R32" s="15"/>
      <c r="S32" s="15"/>
      <c r="T32" s="16"/>
      <c r="U32" s="16"/>
      <c r="V32" s="26"/>
      <c r="W32" s="23"/>
      <c r="X32" s="49"/>
      <c r="Y32" s="4"/>
      <c r="Z32" s="6"/>
    </row>
    <row r="33" spans="2:26" x14ac:dyDescent="0.35">
      <c r="B33" s="4"/>
      <c r="C33" s="7"/>
      <c r="D33" s="12"/>
      <c r="E33" s="12"/>
      <c r="F33" s="13"/>
      <c r="G33" s="12"/>
      <c r="H33" s="14"/>
      <c r="I33" s="14"/>
      <c r="J33" s="14"/>
      <c r="K33" s="15"/>
      <c r="L33" s="15"/>
      <c r="M33" s="15"/>
      <c r="N33" s="14"/>
      <c r="O33" s="14"/>
      <c r="P33" s="14"/>
      <c r="Q33" s="15"/>
      <c r="R33" s="15"/>
      <c r="S33" s="15"/>
      <c r="T33" s="16"/>
      <c r="U33" s="16"/>
      <c r="V33" s="26"/>
      <c r="W33" s="23"/>
      <c r="X33" s="49"/>
      <c r="Y33" s="4"/>
      <c r="Z33" s="6"/>
    </row>
    <row r="34" spans="2:26" x14ac:dyDescent="0.35">
      <c r="B34" s="4"/>
      <c r="C34" s="7"/>
      <c r="D34" s="12"/>
      <c r="E34" s="12"/>
      <c r="F34" s="13"/>
      <c r="G34" s="12"/>
      <c r="H34" s="14"/>
      <c r="I34" s="14"/>
      <c r="J34" s="14"/>
      <c r="K34" s="15"/>
      <c r="L34" s="15"/>
      <c r="M34" s="15"/>
      <c r="N34" s="14"/>
      <c r="O34" s="14"/>
      <c r="P34" s="14"/>
      <c r="Q34" s="15"/>
      <c r="R34" s="15"/>
      <c r="S34" s="15"/>
      <c r="T34" s="16"/>
      <c r="U34" s="16"/>
      <c r="V34" s="17"/>
      <c r="W34" s="23"/>
      <c r="X34" s="60"/>
      <c r="Y34" s="4"/>
      <c r="Z34" s="6"/>
    </row>
    <row r="35" spans="2:26" x14ac:dyDescent="0.35">
      <c r="B35" s="4"/>
      <c r="C35" s="7"/>
      <c r="D35" s="19"/>
      <c r="E35" s="19"/>
      <c r="F35" s="19"/>
      <c r="G35" s="41">
        <f>COUNTA(G28:G34)</f>
        <v>0</v>
      </c>
      <c r="H35" s="41">
        <f t="shared" ref="H35:T35" si="3">SUM(H28:H34)</f>
        <v>0</v>
      </c>
      <c r="I35" s="41">
        <f t="shared" si="3"/>
        <v>0</v>
      </c>
      <c r="J35" s="41">
        <f t="shared" si="3"/>
        <v>0</v>
      </c>
      <c r="K35" s="41">
        <f t="shared" si="3"/>
        <v>0</v>
      </c>
      <c r="L35" s="41">
        <f t="shared" si="3"/>
        <v>0</v>
      </c>
      <c r="M35" s="41">
        <f t="shared" si="3"/>
        <v>0</v>
      </c>
      <c r="N35" s="41">
        <f t="shared" si="3"/>
        <v>0</v>
      </c>
      <c r="O35" s="41">
        <f t="shared" si="3"/>
        <v>0</v>
      </c>
      <c r="P35" s="41">
        <f t="shared" si="3"/>
        <v>0</v>
      </c>
      <c r="Q35" s="41">
        <f t="shared" si="3"/>
        <v>0</v>
      </c>
      <c r="R35" s="41">
        <f t="shared" si="3"/>
        <v>0</v>
      </c>
      <c r="S35" s="41">
        <f t="shared" si="3"/>
        <v>0</v>
      </c>
      <c r="T35" s="45">
        <f t="shared" si="3"/>
        <v>0</v>
      </c>
      <c r="U35" s="45">
        <f>SUM(U28:U34)</f>
        <v>0</v>
      </c>
      <c r="V35" s="22"/>
      <c r="W35" s="59"/>
      <c r="X35" s="24">
        <f>SUM(X28:X34)</f>
        <v>0</v>
      </c>
      <c r="Y35" s="5"/>
      <c r="Z35" s="6"/>
    </row>
    <row r="36" spans="2:26" x14ac:dyDescent="0.35">
      <c r="B36" s="4"/>
      <c r="C36" s="7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61" t="e">
        <f>(X35/U35)</f>
        <v>#DIV/0!</v>
      </c>
      <c r="Y36" s="5"/>
      <c r="Z36" s="6"/>
    </row>
    <row r="37" spans="2:26" ht="30" customHeight="1" x14ac:dyDescent="0.35">
      <c r="B37" s="4"/>
      <c r="C37" s="7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6"/>
    </row>
    <row r="38" spans="2:26" x14ac:dyDescent="0.35">
      <c r="B38" s="4"/>
      <c r="C38" s="5"/>
      <c r="D38" s="112" t="s">
        <v>0</v>
      </c>
      <c r="E38" s="113"/>
      <c r="F38" s="113"/>
      <c r="G38" s="113"/>
      <c r="H38" s="118" t="s">
        <v>31</v>
      </c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9" t="s">
        <v>32</v>
      </c>
      <c r="U38" s="122" t="s">
        <v>3</v>
      </c>
      <c r="V38" s="125" t="s">
        <v>4</v>
      </c>
      <c r="W38" s="128" t="s">
        <v>5</v>
      </c>
      <c r="X38" s="131" t="s">
        <v>6</v>
      </c>
      <c r="Y38" s="134" t="s">
        <v>33</v>
      </c>
      <c r="Z38" s="6"/>
    </row>
    <row r="39" spans="2:26" x14ac:dyDescent="0.35">
      <c r="B39" s="4"/>
      <c r="C39" s="5"/>
      <c r="D39" s="114"/>
      <c r="E39" s="115"/>
      <c r="F39" s="115"/>
      <c r="G39" s="115"/>
      <c r="H39" s="137" t="s">
        <v>7</v>
      </c>
      <c r="I39" s="138"/>
      <c r="J39" s="139"/>
      <c r="K39" s="137" t="s">
        <v>8</v>
      </c>
      <c r="L39" s="138"/>
      <c r="M39" s="139"/>
      <c r="N39" s="137" t="s">
        <v>9</v>
      </c>
      <c r="O39" s="138"/>
      <c r="P39" s="139"/>
      <c r="Q39" s="43"/>
      <c r="R39" s="43"/>
      <c r="S39" s="44"/>
      <c r="T39" s="120"/>
      <c r="U39" s="123"/>
      <c r="V39" s="126"/>
      <c r="W39" s="129"/>
      <c r="X39" s="132"/>
      <c r="Y39" s="135"/>
      <c r="Z39" s="6"/>
    </row>
    <row r="40" spans="2:26" x14ac:dyDescent="0.35">
      <c r="B40" s="4"/>
      <c r="C40" s="5"/>
      <c r="D40" s="116"/>
      <c r="E40" s="117"/>
      <c r="F40" s="117"/>
      <c r="G40" s="117"/>
      <c r="H40" s="103" t="s">
        <v>11</v>
      </c>
      <c r="I40" s="105" t="s">
        <v>12</v>
      </c>
      <c r="J40" s="106"/>
      <c r="K40" s="103" t="s">
        <v>11</v>
      </c>
      <c r="L40" s="140" t="s">
        <v>12</v>
      </c>
      <c r="M40" s="141"/>
      <c r="N40" s="103" t="s">
        <v>11</v>
      </c>
      <c r="O40" s="105" t="s">
        <v>12</v>
      </c>
      <c r="P40" s="106"/>
      <c r="Q40" s="103" t="s">
        <v>11</v>
      </c>
      <c r="R40" s="105" t="s">
        <v>12</v>
      </c>
      <c r="S40" s="106"/>
      <c r="T40" s="120"/>
      <c r="U40" s="123"/>
      <c r="V40" s="126"/>
      <c r="W40" s="129"/>
      <c r="X40" s="132"/>
      <c r="Y40" s="135"/>
      <c r="Z40" s="6"/>
    </row>
    <row r="41" spans="2:26" x14ac:dyDescent="0.35">
      <c r="B41" s="4"/>
      <c r="C41" s="5"/>
      <c r="D41" s="8" t="s">
        <v>13</v>
      </c>
      <c r="E41" s="8" t="s">
        <v>14</v>
      </c>
      <c r="F41" s="8" t="s">
        <v>15</v>
      </c>
      <c r="G41" s="9" t="s">
        <v>34</v>
      </c>
      <c r="H41" s="104"/>
      <c r="I41" s="10" t="s">
        <v>16</v>
      </c>
      <c r="J41" s="10" t="s">
        <v>17</v>
      </c>
      <c r="K41" s="104"/>
      <c r="L41" s="10" t="s">
        <v>16</v>
      </c>
      <c r="M41" s="11" t="s">
        <v>17</v>
      </c>
      <c r="N41" s="104"/>
      <c r="O41" s="11" t="s">
        <v>16</v>
      </c>
      <c r="P41" s="11" t="s">
        <v>17</v>
      </c>
      <c r="Q41" s="104"/>
      <c r="R41" s="10" t="s">
        <v>16</v>
      </c>
      <c r="S41" s="11" t="s">
        <v>17</v>
      </c>
      <c r="T41" s="121"/>
      <c r="U41" s="124"/>
      <c r="V41" s="127"/>
      <c r="W41" s="130"/>
      <c r="X41" s="133"/>
      <c r="Y41" s="136"/>
      <c r="Z41" s="6"/>
    </row>
    <row r="42" spans="2:26" x14ac:dyDescent="0.35">
      <c r="B42" s="4"/>
      <c r="C42" s="5"/>
      <c r="D42" s="12"/>
      <c r="E42" s="12"/>
      <c r="F42" s="13"/>
      <c r="G42" s="12"/>
      <c r="H42" s="14"/>
      <c r="I42" s="14"/>
      <c r="J42" s="14"/>
      <c r="K42" s="15"/>
      <c r="L42" s="15"/>
      <c r="M42" s="15"/>
      <c r="N42" s="14"/>
      <c r="O42" s="14"/>
      <c r="P42" s="14"/>
      <c r="Q42" s="15"/>
      <c r="R42" s="15"/>
      <c r="S42" s="15"/>
      <c r="T42" s="16"/>
      <c r="U42" s="16"/>
      <c r="V42" s="26"/>
      <c r="W42" s="16"/>
      <c r="X42" s="16" t="str">
        <f>IF(U42&gt;1,"R.A.S","")</f>
        <v/>
      </c>
      <c r="Y42" s="27"/>
      <c r="Z42" s="6"/>
    </row>
    <row r="43" spans="2:26" x14ac:dyDescent="0.35">
      <c r="B43" s="4"/>
      <c r="C43" s="5"/>
      <c r="D43" s="12"/>
      <c r="E43" s="12"/>
      <c r="F43" s="13"/>
      <c r="G43" s="12"/>
      <c r="H43" s="14"/>
      <c r="I43" s="14"/>
      <c r="J43" s="14"/>
      <c r="K43" s="15"/>
      <c r="L43" s="15"/>
      <c r="M43" s="15"/>
      <c r="N43" s="14"/>
      <c r="O43" s="14"/>
      <c r="P43" s="14"/>
      <c r="Q43" s="15"/>
      <c r="R43" s="15"/>
      <c r="S43" s="15"/>
      <c r="T43" s="16"/>
      <c r="U43" s="16"/>
      <c r="V43" s="26"/>
      <c r="W43" s="16"/>
      <c r="X43" s="16" t="str">
        <f t="shared" ref="X43:X47" si="4">IF(U43&gt;1,"R.A.S","")</f>
        <v/>
      </c>
      <c r="Y43" s="27"/>
      <c r="Z43" s="6"/>
    </row>
    <row r="44" spans="2:26" x14ac:dyDescent="0.35">
      <c r="B44" s="4"/>
      <c r="C44" s="5"/>
      <c r="D44" s="12"/>
      <c r="E44" s="12"/>
      <c r="F44" s="13"/>
      <c r="G44" s="12"/>
      <c r="H44" s="14"/>
      <c r="I44" s="14"/>
      <c r="J44" s="14"/>
      <c r="K44" s="15"/>
      <c r="L44" s="15"/>
      <c r="M44" s="15"/>
      <c r="N44" s="14"/>
      <c r="O44" s="14"/>
      <c r="P44" s="14"/>
      <c r="Q44" s="15"/>
      <c r="R44" s="15"/>
      <c r="S44" s="15"/>
      <c r="T44" s="16"/>
      <c r="U44" s="16"/>
      <c r="V44" s="26"/>
      <c r="W44" s="16"/>
      <c r="X44" s="16" t="str">
        <f t="shared" si="4"/>
        <v/>
      </c>
      <c r="Y44" s="27"/>
      <c r="Z44" s="6"/>
    </row>
    <row r="45" spans="2:26" x14ac:dyDescent="0.35">
      <c r="B45" s="4"/>
      <c r="C45" s="5"/>
      <c r="D45" s="12"/>
      <c r="E45" s="12"/>
      <c r="F45" s="13"/>
      <c r="G45" s="12"/>
      <c r="H45" s="14"/>
      <c r="I45" s="14"/>
      <c r="J45" s="14"/>
      <c r="K45" s="15"/>
      <c r="L45" s="15"/>
      <c r="M45" s="15"/>
      <c r="N45" s="14"/>
      <c r="O45" s="14"/>
      <c r="P45" s="14"/>
      <c r="Q45" s="15"/>
      <c r="R45" s="15"/>
      <c r="S45" s="15"/>
      <c r="T45" s="18"/>
      <c r="U45" s="16"/>
      <c r="V45" s="26"/>
      <c r="W45" s="16"/>
      <c r="X45" s="16" t="str">
        <f t="shared" si="4"/>
        <v/>
      </c>
      <c r="Y45" s="27"/>
      <c r="Z45" s="6"/>
    </row>
    <row r="46" spans="2:26" x14ac:dyDescent="0.35">
      <c r="B46" s="4"/>
      <c r="C46" s="5"/>
      <c r="D46" s="12"/>
      <c r="E46" s="12"/>
      <c r="F46" s="13"/>
      <c r="G46" s="12"/>
      <c r="H46" s="14"/>
      <c r="I46" s="14"/>
      <c r="J46" s="14"/>
      <c r="K46" s="15"/>
      <c r="L46" s="15"/>
      <c r="M46" s="15"/>
      <c r="N46" s="14"/>
      <c r="O46" s="14"/>
      <c r="P46" s="14"/>
      <c r="Q46" s="15"/>
      <c r="R46" s="15"/>
      <c r="S46" s="15"/>
      <c r="T46" s="16"/>
      <c r="U46" s="16"/>
      <c r="V46" s="26"/>
      <c r="W46" s="16"/>
      <c r="X46" s="16" t="str">
        <f t="shared" si="4"/>
        <v/>
      </c>
      <c r="Y46" s="27"/>
      <c r="Z46" s="6"/>
    </row>
    <row r="47" spans="2:26" x14ac:dyDescent="0.35">
      <c r="B47" s="4"/>
      <c r="C47" s="5"/>
      <c r="D47" s="12"/>
      <c r="E47" s="12"/>
      <c r="F47" s="13"/>
      <c r="G47" s="12"/>
      <c r="H47" s="14"/>
      <c r="I47" s="14"/>
      <c r="J47" s="14"/>
      <c r="K47" s="15"/>
      <c r="L47" s="15"/>
      <c r="M47" s="15"/>
      <c r="N47" s="14"/>
      <c r="O47" s="14"/>
      <c r="P47" s="14"/>
      <c r="Q47" s="15"/>
      <c r="R47" s="15"/>
      <c r="S47" s="15"/>
      <c r="T47" s="16"/>
      <c r="U47" s="16"/>
      <c r="V47" s="26"/>
      <c r="W47" s="16"/>
      <c r="X47" s="16" t="str">
        <f t="shared" si="4"/>
        <v/>
      </c>
      <c r="Y47" s="27"/>
      <c r="Z47" s="6"/>
    </row>
    <row r="48" spans="2:26" x14ac:dyDescent="0.35">
      <c r="B48" s="4"/>
      <c r="C48" s="5"/>
      <c r="D48" s="28"/>
      <c r="E48" s="28"/>
      <c r="F48" s="29"/>
      <c r="G48" s="41">
        <f>COUNTA(G42:G47)</f>
        <v>0</v>
      </c>
      <c r="H48" s="41">
        <f t="shared" ref="H48:U48" si="5">SUM(H42:H47)</f>
        <v>0</v>
      </c>
      <c r="I48" s="41">
        <f t="shared" si="5"/>
        <v>0</v>
      </c>
      <c r="J48" s="41">
        <f t="shared" si="5"/>
        <v>0</v>
      </c>
      <c r="K48" s="41">
        <f t="shared" si="5"/>
        <v>0</v>
      </c>
      <c r="L48" s="41">
        <f t="shared" si="5"/>
        <v>0</v>
      </c>
      <c r="M48" s="41">
        <f t="shared" si="5"/>
        <v>0</v>
      </c>
      <c r="N48" s="41">
        <f t="shared" si="5"/>
        <v>0</v>
      </c>
      <c r="O48" s="41">
        <f t="shared" si="5"/>
        <v>0</v>
      </c>
      <c r="P48" s="41">
        <f t="shared" si="5"/>
        <v>0</v>
      </c>
      <c r="Q48" s="51">
        <f t="shared" si="5"/>
        <v>0</v>
      </c>
      <c r="R48" s="41">
        <f t="shared" si="5"/>
        <v>0</v>
      </c>
      <c r="S48" s="41">
        <f t="shared" si="5"/>
        <v>0</v>
      </c>
      <c r="T48" s="45">
        <f t="shared" si="5"/>
        <v>0</v>
      </c>
      <c r="U48" s="45">
        <f t="shared" si="5"/>
        <v>0</v>
      </c>
      <c r="V48" s="28"/>
      <c r="W48" s="28"/>
      <c r="X48" s="21">
        <f>SUM(X42:X47)</f>
        <v>0</v>
      </c>
      <c r="Y48" s="30">
        <f>SUM(Y42:Y47)</f>
        <v>0</v>
      </c>
      <c r="Z48" s="6"/>
    </row>
    <row r="49" spans="2:26" x14ac:dyDescent="0.35">
      <c r="B49" s="4"/>
      <c r="C49" s="5"/>
      <c r="D49" s="12"/>
      <c r="E49" s="12"/>
      <c r="F49" s="13"/>
      <c r="G49" s="12"/>
      <c r="H49" s="14"/>
      <c r="I49" s="14"/>
      <c r="J49" s="14"/>
      <c r="K49" s="15"/>
      <c r="L49" s="15"/>
      <c r="M49" s="15"/>
      <c r="N49" s="14"/>
      <c r="O49" s="14"/>
      <c r="P49" s="14"/>
      <c r="Q49" s="15"/>
      <c r="R49" s="15"/>
      <c r="S49" s="15"/>
      <c r="T49" s="16"/>
      <c r="U49" s="16"/>
      <c r="V49" s="26"/>
      <c r="W49" s="23"/>
      <c r="X49" s="16"/>
      <c r="Y49" s="27"/>
      <c r="Z49" s="6"/>
    </row>
    <row r="50" spans="2:26" x14ac:dyDescent="0.35">
      <c r="B50" s="4"/>
      <c r="C50" s="5"/>
      <c r="D50" s="12"/>
      <c r="E50" s="12"/>
      <c r="F50" s="13"/>
      <c r="G50" s="12" t="str">
        <f>NatureRV2</f>
        <v>Signature</v>
      </c>
      <c r="H50" s="14"/>
      <c r="I50" s="14"/>
      <c r="J50" s="14"/>
      <c r="K50" s="15"/>
      <c r="L50" s="15"/>
      <c r="M50" s="15"/>
      <c r="N50" s="14"/>
      <c r="O50" s="14"/>
      <c r="P50" s="14"/>
      <c r="Q50" s="15"/>
      <c r="R50" s="15"/>
      <c r="S50" s="15"/>
      <c r="T50" s="16"/>
      <c r="U50" s="16"/>
      <c r="V50" s="26"/>
      <c r="W50" s="23"/>
      <c r="X50" s="16"/>
      <c r="Y50" s="27"/>
      <c r="Z50" s="6"/>
    </row>
    <row r="51" spans="2:26" x14ac:dyDescent="0.35">
      <c r="B51" s="4"/>
      <c r="C51" s="5"/>
      <c r="D51" s="12"/>
      <c r="E51" s="12"/>
      <c r="F51" s="13"/>
      <c r="G51" s="12"/>
      <c r="H51" s="14"/>
      <c r="I51" s="14"/>
      <c r="J51" s="14"/>
      <c r="K51" s="15"/>
      <c r="L51" s="15"/>
      <c r="M51" s="15"/>
      <c r="N51" s="14"/>
      <c r="O51" s="14"/>
      <c r="P51" s="14"/>
      <c r="Q51" s="15"/>
      <c r="R51" s="15"/>
      <c r="S51" s="15"/>
      <c r="T51" s="16"/>
      <c r="U51" s="16"/>
      <c r="V51" s="26"/>
      <c r="W51" s="23"/>
      <c r="X51" s="16"/>
      <c r="Y51" s="27"/>
      <c r="Z51" s="6"/>
    </row>
    <row r="52" spans="2:26" x14ac:dyDescent="0.35">
      <c r="B52" s="4"/>
      <c r="C52" s="5"/>
      <c r="D52" s="12"/>
      <c r="E52" s="12"/>
      <c r="F52" s="13"/>
      <c r="G52" s="12"/>
      <c r="H52" s="14"/>
      <c r="I52" s="14"/>
      <c r="J52" s="14"/>
      <c r="K52" s="15"/>
      <c r="L52" s="15"/>
      <c r="M52" s="15"/>
      <c r="N52" s="14"/>
      <c r="O52" s="14"/>
      <c r="P52" s="14"/>
      <c r="Q52" s="15"/>
      <c r="R52" s="15"/>
      <c r="S52" s="15"/>
      <c r="T52" s="16"/>
      <c r="U52" s="16"/>
      <c r="V52" s="26"/>
      <c r="W52" s="23"/>
      <c r="X52" s="16"/>
      <c r="Y52" s="27"/>
      <c r="Z52" s="6"/>
    </row>
    <row r="53" spans="2:26" x14ac:dyDescent="0.35">
      <c r="B53" s="4"/>
      <c r="C53" s="5"/>
      <c r="D53" s="12"/>
      <c r="E53" s="12"/>
      <c r="F53" s="13"/>
      <c r="G53" s="12"/>
      <c r="H53" s="14"/>
      <c r="I53" s="14"/>
      <c r="J53" s="14"/>
      <c r="K53" s="15"/>
      <c r="L53" s="15"/>
      <c r="M53" s="15"/>
      <c r="N53" s="14"/>
      <c r="O53" s="14"/>
      <c r="P53" s="14"/>
      <c r="Q53" s="15"/>
      <c r="R53" s="15"/>
      <c r="S53" s="15"/>
      <c r="T53" s="16"/>
      <c r="U53" s="16"/>
      <c r="V53" s="26"/>
      <c r="W53" s="23"/>
      <c r="X53" s="16"/>
      <c r="Y53" s="27"/>
      <c r="Z53" s="6"/>
    </row>
    <row r="54" spans="2:26" x14ac:dyDescent="0.35">
      <c r="B54" s="4"/>
      <c r="C54" s="5"/>
      <c r="D54" s="28"/>
      <c r="E54" s="28"/>
      <c r="F54" s="29"/>
      <c r="G54" s="20">
        <f>COUNTA(G49:G53)</f>
        <v>1</v>
      </c>
      <c r="H54" s="14"/>
      <c r="I54" s="14"/>
      <c r="J54" s="14"/>
      <c r="K54" s="20">
        <f>SUM(K49:K53)</f>
        <v>0</v>
      </c>
      <c r="L54" s="41">
        <f>SUM(L49:M53)</f>
        <v>0</v>
      </c>
      <c r="M54" s="41">
        <f t="shared" ref="M54:U54" si="6">SUM(M49:M53)</f>
        <v>0</v>
      </c>
      <c r="N54" s="14"/>
      <c r="O54" s="14"/>
      <c r="P54" s="14"/>
      <c r="Q54" s="41">
        <f t="shared" si="6"/>
        <v>0</v>
      </c>
      <c r="R54" s="20">
        <f t="shared" si="6"/>
        <v>0</v>
      </c>
      <c r="S54" s="20">
        <f t="shared" si="6"/>
        <v>0</v>
      </c>
      <c r="T54" s="21">
        <f t="shared" si="6"/>
        <v>0</v>
      </c>
      <c r="U54" s="21">
        <f t="shared" si="6"/>
        <v>0</v>
      </c>
      <c r="V54" s="28"/>
      <c r="W54" s="28"/>
      <c r="X54" s="16">
        <f>SUM(X49:X53)</f>
        <v>0</v>
      </c>
      <c r="Y54" s="27"/>
      <c r="Z54" s="6"/>
    </row>
    <row r="55" spans="2:26" x14ac:dyDescent="0.35">
      <c r="B55" s="4"/>
      <c r="C55" s="5"/>
      <c r="D55" s="31"/>
      <c r="E55" s="31"/>
      <c r="F55" s="32"/>
      <c r="G55" s="55">
        <f>COUNTA(G54+G48)</f>
        <v>1</v>
      </c>
      <c r="H55" s="109">
        <f>SUM(H54+H48)</f>
        <v>0</v>
      </c>
      <c r="I55" s="110"/>
      <c r="J55" s="55">
        <f>SUM(J54+J48)</f>
        <v>0</v>
      </c>
      <c r="K55" s="55">
        <f>SUM(K54+K48)</f>
        <v>0</v>
      </c>
      <c r="L55" s="109">
        <f>SUM(L54+L48)</f>
        <v>0</v>
      </c>
      <c r="M55" s="110"/>
      <c r="N55" s="33">
        <f>SUM(N54+N48)</f>
        <v>0</v>
      </c>
      <c r="O55" s="33">
        <f>SUM(O54+O48)</f>
        <v>0</v>
      </c>
      <c r="P55" s="109">
        <f>SUM(P54+P48)</f>
        <v>0</v>
      </c>
      <c r="Q55" s="110"/>
      <c r="R55" s="55">
        <f>SUM(R54+R48)</f>
        <v>0</v>
      </c>
      <c r="S55" s="55">
        <f>SUM(S54+S48)</f>
        <v>0</v>
      </c>
      <c r="T55" s="24">
        <f>SUM(T54+T48+T35)</f>
        <v>0</v>
      </c>
      <c r="U55" s="24">
        <f>SUM(U54+U48+U35)</f>
        <v>0</v>
      </c>
      <c r="V55" s="31"/>
      <c r="W55" s="31"/>
      <c r="X55" s="64" t="e">
        <f>(X54/U54)</f>
        <v>#DIV/0!</v>
      </c>
      <c r="Y55" s="34">
        <f>SUM(Y54+Y48)</f>
        <v>0</v>
      </c>
      <c r="Z55" s="6"/>
    </row>
    <row r="56" spans="2:26" x14ac:dyDescent="0.35">
      <c r="B56" s="4"/>
      <c r="C56" s="5"/>
      <c r="D56" s="89" t="s">
        <v>36</v>
      </c>
      <c r="E56" s="90"/>
      <c r="F56" s="91"/>
      <c r="G56" s="56" t="s">
        <v>37</v>
      </c>
      <c r="H56" s="107">
        <f>SUM(H27+K27+N27+Q27)</f>
        <v>0</v>
      </c>
      <c r="I56" s="108"/>
      <c r="J56" s="93" t="s">
        <v>38</v>
      </c>
      <c r="K56" s="95"/>
      <c r="L56" s="107">
        <f>SUM(H35+K35+N35+Q35)</f>
        <v>0</v>
      </c>
      <c r="M56" s="108"/>
      <c r="N56" s="46"/>
      <c r="O56" s="93" t="s">
        <v>39</v>
      </c>
      <c r="P56" s="94"/>
      <c r="Q56" s="94"/>
      <c r="R56" s="94"/>
      <c r="S56" s="95"/>
      <c r="T56" s="56" t="s">
        <v>37</v>
      </c>
      <c r="U56" s="35">
        <f>SUM(H48+K48+N48+Q48)</f>
        <v>0</v>
      </c>
      <c r="V56" s="36" t="s">
        <v>38</v>
      </c>
      <c r="W56" s="63">
        <f>SUM(H54+K54+N54+Q54)</f>
        <v>0</v>
      </c>
      <c r="X56" s="5"/>
      <c r="Y56" s="5"/>
      <c r="Z56" s="6"/>
    </row>
    <row r="57" spans="2:26" x14ac:dyDescent="0.35">
      <c r="B57" s="4"/>
      <c r="C57" s="5"/>
      <c r="D57" s="82" t="s">
        <v>40</v>
      </c>
      <c r="E57" s="83"/>
      <c r="F57" s="84"/>
      <c r="G57" s="36" t="s">
        <v>37</v>
      </c>
      <c r="H57" s="85">
        <f>SUM(I27+L27+O27+R27)</f>
        <v>0</v>
      </c>
      <c r="I57" s="86"/>
      <c r="J57" s="87" t="s">
        <v>38</v>
      </c>
      <c r="K57" s="88"/>
      <c r="L57" s="85">
        <f>SUM(I35+L35+O35+R35)</f>
        <v>0</v>
      </c>
      <c r="M57" s="86"/>
      <c r="N57" s="47"/>
      <c r="O57" s="89" t="s">
        <v>41</v>
      </c>
      <c r="P57" s="90"/>
      <c r="Q57" s="90"/>
      <c r="R57" s="90"/>
      <c r="S57" s="91"/>
      <c r="T57" s="54" t="s">
        <v>37</v>
      </c>
      <c r="U57" s="35">
        <f>SUM(J48+M48+P48+S48)</f>
        <v>0</v>
      </c>
      <c r="V57" s="36" t="s">
        <v>38</v>
      </c>
      <c r="W57" s="35">
        <f>SUM(I54+L54+O54+R54)</f>
        <v>0</v>
      </c>
      <c r="X57" s="5"/>
      <c r="Y57" s="5"/>
      <c r="Z57" s="6"/>
    </row>
    <row r="58" spans="2:26" x14ac:dyDescent="0.35">
      <c r="B58" s="4"/>
      <c r="C58" s="5"/>
      <c r="D58" s="87" t="s">
        <v>42</v>
      </c>
      <c r="E58" s="92"/>
      <c r="F58" s="88"/>
      <c r="G58" s="36" t="s">
        <v>37</v>
      </c>
      <c r="H58" s="85">
        <f>SUM(J27+M27+P27+S27)</f>
        <v>0</v>
      </c>
      <c r="I58" s="86"/>
      <c r="J58" s="87" t="s">
        <v>38</v>
      </c>
      <c r="K58" s="88"/>
      <c r="L58" s="85">
        <f>SUM(J35+M35+P35+S35)</f>
        <v>0</v>
      </c>
      <c r="M58" s="86"/>
      <c r="N58" s="47"/>
      <c r="O58" s="93" t="s">
        <v>43</v>
      </c>
      <c r="P58" s="94"/>
      <c r="Q58" s="94"/>
      <c r="R58" s="94"/>
      <c r="S58" s="95"/>
      <c r="T58" s="54" t="s">
        <v>37</v>
      </c>
      <c r="U58" s="35">
        <f>SUM(J48+M48+P48+S48)</f>
        <v>0</v>
      </c>
      <c r="V58" s="36" t="s">
        <v>38</v>
      </c>
      <c r="W58" s="35">
        <f>SUM(J54+M54+P54+S54)</f>
        <v>0</v>
      </c>
      <c r="X58" s="5"/>
      <c r="Y58" s="5"/>
      <c r="Z58" s="6"/>
    </row>
    <row r="59" spans="2:26" x14ac:dyDescent="0.35">
      <c r="B59" s="4"/>
      <c r="C59" s="5"/>
      <c r="D59" s="96" t="s">
        <v>44</v>
      </c>
      <c r="E59" s="97"/>
      <c r="F59" s="98"/>
      <c r="G59" s="37" t="s">
        <v>37</v>
      </c>
      <c r="H59" s="99">
        <f>SUM(H56:I58)</f>
        <v>0</v>
      </c>
      <c r="I59" s="100"/>
      <c r="J59" s="101" t="s">
        <v>38</v>
      </c>
      <c r="K59" s="102"/>
      <c r="L59" s="99">
        <f>SUM(L56:M58)</f>
        <v>0</v>
      </c>
      <c r="M59" s="100"/>
      <c r="N59" s="47"/>
      <c r="O59" s="96" t="s">
        <v>44</v>
      </c>
      <c r="P59" s="97"/>
      <c r="Q59" s="97"/>
      <c r="R59" s="97"/>
      <c r="S59" s="98"/>
      <c r="T59" s="37" t="s">
        <v>37</v>
      </c>
      <c r="U59" s="38">
        <f>SUM(U56:U58)</f>
        <v>0</v>
      </c>
      <c r="V59" s="39" t="s">
        <v>38</v>
      </c>
      <c r="W59" s="38">
        <f>SUM(W56:W58)</f>
        <v>0</v>
      </c>
      <c r="X59" s="5"/>
      <c r="Y59" s="5"/>
      <c r="Z59" s="6"/>
    </row>
    <row r="60" spans="2:26" x14ac:dyDescent="0.35">
      <c r="B60" s="4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1"/>
    </row>
  </sheetData>
  <mergeCells count="65"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R7:S7"/>
    <mergeCell ref="C8:C26"/>
    <mergeCell ref="D37:Y37"/>
    <mergeCell ref="D38:G40"/>
    <mergeCell ref="H38:S38"/>
    <mergeCell ref="T38:T41"/>
    <mergeCell ref="U38:U41"/>
    <mergeCell ref="V38:V41"/>
    <mergeCell ref="W38:W41"/>
    <mergeCell ref="X38:X41"/>
    <mergeCell ref="Y38:Y41"/>
    <mergeCell ref="H39:J39"/>
    <mergeCell ref="K39:M39"/>
    <mergeCell ref="N39:P39"/>
    <mergeCell ref="H40:H41"/>
    <mergeCell ref="I40:J40"/>
    <mergeCell ref="K40:K41"/>
    <mergeCell ref="L40:M40"/>
    <mergeCell ref="N40:N41"/>
    <mergeCell ref="O40:P40"/>
    <mergeCell ref="D56:F56"/>
    <mergeCell ref="H56:I56"/>
    <mergeCell ref="J56:K56"/>
    <mergeCell ref="L56:M56"/>
    <mergeCell ref="O56:S56"/>
    <mergeCell ref="Q40:Q41"/>
    <mergeCell ref="R40:S40"/>
    <mergeCell ref="H55:I55"/>
    <mergeCell ref="L55:M55"/>
    <mergeCell ref="P55:Q55"/>
    <mergeCell ref="C60:Z60"/>
    <mergeCell ref="D57:F57"/>
    <mergeCell ref="H57:I57"/>
    <mergeCell ref="J57:K57"/>
    <mergeCell ref="L57:M57"/>
    <mergeCell ref="O57:S57"/>
    <mergeCell ref="D58:F58"/>
    <mergeCell ref="H58:I58"/>
    <mergeCell ref="J58:K58"/>
    <mergeCell ref="L58:M58"/>
    <mergeCell ref="O58:S58"/>
    <mergeCell ref="D59:F59"/>
    <mergeCell ref="H59:I59"/>
    <mergeCell ref="J59:K59"/>
    <mergeCell ref="L59:M59"/>
    <mergeCell ref="O59:S59"/>
  </mergeCells>
  <conditionalFormatting sqref="L50:M53">
    <cfRule type="cellIs" dxfId="1007" priority="99" operator="equal">
      <formula>1</formula>
    </cfRule>
  </conditionalFormatting>
  <conditionalFormatting sqref="G35:H36 J35:J36">
    <cfRule type="containsText" priority="113" operator="containsText" text="x">
      <formula>NOT(ISERROR(SEARCH("x",G35)))</formula>
    </cfRule>
  </conditionalFormatting>
  <conditionalFormatting sqref="G55:H55 J55 G54">
    <cfRule type="containsText" priority="112" operator="containsText" text="x">
      <formula>NOT(ISERROR(SEARCH("x",G54)))</formula>
    </cfRule>
  </conditionalFormatting>
  <conditionalFormatting sqref="X55">
    <cfRule type="cellIs" dxfId="1006" priority="106" operator="greaterThan">
      <formula>25000</formula>
    </cfRule>
    <cfRule type="cellIs" dxfId="1005" priority="107" operator="equal">
      <formula>10000</formula>
    </cfRule>
    <cfRule type="cellIs" dxfId="1004" priority="108" operator="lessThan">
      <formula>10000</formula>
    </cfRule>
    <cfRule type="cellIs" dxfId="1003" priority="109" operator="greaterThan">
      <formula>10000</formula>
    </cfRule>
    <cfRule type="cellIs" dxfId="1002" priority="110" operator="lessThan">
      <formula>25000</formula>
    </cfRule>
    <cfRule type="cellIs" dxfId="1001" priority="111" operator="greaterThan">
      <formula>25000</formula>
    </cfRule>
  </conditionalFormatting>
  <conditionalFormatting sqref="G27:H27 J27">
    <cfRule type="containsText" priority="105" operator="containsText" text="x">
      <formula>NOT(ISERROR(SEARCH("x",G27)))</formula>
    </cfRule>
  </conditionalFormatting>
  <conditionalFormatting sqref="G48:H48 J48">
    <cfRule type="containsText" priority="104" operator="containsText" text="x">
      <formula>NOT(ISERROR(SEARCH("x",G48)))</formula>
    </cfRule>
  </conditionalFormatting>
  <conditionalFormatting sqref="X48">
    <cfRule type="cellIs" dxfId="1000" priority="100" operator="equal">
      <formula>10000</formula>
    </cfRule>
    <cfRule type="cellIs" dxfId="999" priority="101" operator="lessThan">
      <formula>10000</formula>
    </cfRule>
    <cfRule type="cellIs" dxfId="998" priority="102" operator="greaterThan">
      <formula>10000</formula>
    </cfRule>
    <cfRule type="cellIs" dxfId="997" priority="103" operator="lessThan">
      <formula>25000</formula>
    </cfRule>
  </conditionalFormatting>
  <conditionalFormatting sqref="X35">
    <cfRule type="cellIs" dxfId="996" priority="93" operator="equal">
      <formula>10000</formula>
    </cfRule>
    <cfRule type="cellIs" dxfId="995" priority="94" operator="lessThan">
      <formula>10000</formula>
    </cfRule>
    <cfRule type="cellIs" dxfId="994" priority="95" operator="greaterThan">
      <formula>10000</formula>
    </cfRule>
    <cfRule type="cellIs" dxfId="993" priority="96" operator="lessThan">
      <formula>25000</formula>
    </cfRule>
    <cfRule type="cellIs" dxfId="992" priority="97" operator="greaterThan">
      <formula>25000</formula>
    </cfRule>
    <cfRule type="cellIs" dxfId="991" priority="98" operator="greaterThan">
      <formula>25000</formula>
    </cfRule>
  </conditionalFormatting>
  <conditionalFormatting sqref="H32:H34">
    <cfRule type="cellIs" dxfId="990" priority="91" operator="equal">
      <formula>1</formula>
    </cfRule>
  </conditionalFormatting>
  <conditionalFormatting sqref="J32:J34">
    <cfRule type="cellIs" dxfId="989" priority="92" operator="equal">
      <formula>1</formula>
    </cfRule>
  </conditionalFormatting>
  <conditionalFormatting sqref="K32:M34">
    <cfRule type="cellIs" dxfId="988" priority="90" operator="equal">
      <formula>1</formula>
    </cfRule>
  </conditionalFormatting>
  <conditionalFormatting sqref="P32:P34">
    <cfRule type="cellIs" dxfId="987" priority="89" operator="equal">
      <formula>1</formula>
    </cfRule>
  </conditionalFormatting>
  <conditionalFormatting sqref="N32:N34">
    <cfRule type="cellIs" dxfId="986" priority="88" operator="equal">
      <formula>1</formula>
    </cfRule>
  </conditionalFormatting>
  <conditionalFormatting sqref="O32:O34">
    <cfRule type="cellIs" dxfId="985" priority="87" operator="equal">
      <formula>1</formula>
    </cfRule>
  </conditionalFormatting>
  <conditionalFormatting sqref="Q32:S34">
    <cfRule type="cellIs" dxfId="984" priority="86" operator="equal">
      <formula>1</formula>
    </cfRule>
  </conditionalFormatting>
  <conditionalFormatting sqref="K50:K53">
    <cfRule type="cellIs" dxfId="983" priority="85" operator="equal">
      <formula>1</formula>
    </cfRule>
  </conditionalFormatting>
  <conditionalFormatting sqref="Q50:S53">
    <cfRule type="cellIs" dxfId="982" priority="84" operator="equal">
      <formula>1</formula>
    </cfRule>
  </conditionalFormatting>
  <conditionalFormatting sqref="H31">
    <cfRule type="cellIs" dxfId="981" priority="82" operator="equal">
      <formula>1</formula>
    </cfRule>
  </conditionalFormatting>
  <conditionalFormatting sqref="J31">
    <cfRule type="cellIs" dxfId="980" priority="83" operator="equal">
      <formula>1</formula>
    </cfRule>
  </conditionalFormatting>
  <conditionalFormatting sqref="K31:M31">
    <cfRule type="cellIs" dxfId="979" priority="81" operator="equal">
      <formula>1</formula>
    </cfRule>
  </conditionalFormatting>
  <conditionalFormatting sqref="P31">
    <cfRule type="cellIs" dxfId="978" priority="80" operator="equal">
      <formula>1</formula>
    </cfRule>
  </conditionalFormatting>
  <conditionalFormatting sqref="N31">
    <cfRule type="cellIs" dxfId="977" priority="79" operator="equal">
      <formula>1</formula>
    </cfRule>
  </conditionalFormatting>
  <conditionalFormatting sqref="O31">
    <cfRule type="cellIs" dxfId="976" priority="78" operator="equal">
      <formula>1</formula>
    </cfRule>
  </conditionalFormatting>
  <conditionalFormatting sqref="Q31:S31">
    <cfRule type="cellIs" dxfId="975" priority="77" operator="equal">
      <formula>1</formula>
    </cfRule>
  </conditionalFormatting>
  <conditionalFormatting sqref="L49:M49">
    <cfRule type="cellIs" dxfId="974" priority="76" operator="equal">
      <formula>1</formula>
    </cfRule>
  </conditionalFormatting>
  <conditionalFormatting sqref="K49">
    <cfRule type="cellIs" dxfId="973" priority="75" operator="equal">
      <formula>1</formula>
    </cfRule>
  </conditionalFormatting>
  <conditionalFormatting sqref="Q49:S49">
    <cfRule type="cellIs" dxfId="972" priority="74" operator="equal">
      <formula>1</formula>
    </cfRule>
  </conditionalFormatting>
  <conditionalFormatting sqref="X31:X34">
    <cfRule type="cellIs" dxfId="971" priority="71" operator="between">
      <formula>1</formula>
      <formula>10000000000</formula>
    </cfRule>
    <cfRule type="containsBlanks" dxfId="970" priority="72">
      <formula>LEN(TRIM(X31))=0</formula>
    </cfRule>
    <cfRule type="cellIs" dxfId="969" priority="73" operator="between">
      <formula>0</formula>
      <formula>0</formula>
    </cfRule>
  </conditionalFormatting>
  <conditionalFormatting sqref="W31:W34">
    <cfRule type="cellIs" dxfId="968" priority="67" operator="equal">
      <formula>"Reporté"</formula>
    </cfRule>
    <cfRule type="containsText" dxfId="967" priority="68" operator="containsText" text="Abandon">
      <formula>NOT(ISERROR(SEARCH("Abandon",W31)))</formula>
    </cfRule>
    <cfRule type="containsText" dxfId="966" priority="69" operator="containsText" text="Signé">
      <formula>NOT(ISERROR(SEARCH("Signé",W31)))</formula>
    </cfRule>
    <cfRule type="containsBlanks" dxfId="965" priority="70">
      <formula>LEN(TRIM(W31))=0</formula>
    </cfRule>
  </conditionalFormatting>
  <conditionalFormatting sqref="W49:W53">
    <cfRule type="cellIs" dxfId="964" priority="63" operator="equal">
      <formula>"Reporté"</formula>
    </cfRule>
    <cfRule type="containsText" dxfId="963" priority="64" operator="containsText" text="Abandon">
      <formula>NOT(ISERROR(SEARCH("Abandon",W49)))</formula>
    </cfRule>
    <cfRule type="containsText" dxfId="962" priority="65" operator="containsText" text="Signé">
      <formula>NOT(ISERROR(SEARCH("Signé",W49)))</formula>
    </cfRule>
    <cfRule type="containsBlanks" dxfId="961" priority="66">
      <formula>LEN(TRIM(W49))=0</formula>
    </cfRule>
  </conditionalFormatting>
  <conditionalFormatting sqref="W42:W47">
    <cfRule type="containsBlanks" dxfId="960" priority="61">
      <formula>LEN(TRIM(W42))=0</formula>
    </cfRule>
    <cfRule type="containsText" dxfId="959" priority="62" operator="containsText" text="En cours">
      <formula>NOT(ISERROR(SEARCH("En cours",W42)))</formula>
    </cfRule>
  </conditionalFormatting>
  <conditionalFormatting sqref="Y42:Y47">
    <cfRule type="containsText" dxfId="958" priority="59" operator="containsText" text="non">
      <formula>NOT(ISERROR(SEARCH("non",Y42)))</formula>
    </cfRule>
    <cfRule type="containsText" dxfId="957" priority="60" operator="containsText" text="oui">
      <formula>NOT(ISERROR(SEARCH("oui",Y42)))</formula>
    </cfRule>
  </conditionalFormatting>
  <conditionalFormatting sqref="Y49:Y54">
    <cfRule type="containsText" dxfId="956" priority="57" operator="containsText" text="non">
      <formula>NOT(ISERROR(SEARCH("non",Y49)))</formula>
    </cfRule>
    <cfRule type="containsText" dxfId="955" priority="58" operator="containsText" text="oui">
      <formula>NOT(ISERROR(SEARCH("oui",Y49)))</formula>
    </cfRule>
  </conditionalFormatting>
  <conditionalFormatting sqref="K42:M47">
    <cfRule type="cellIs" dxfId="954" priority="56" operator="equal">
      <formula>1</formula>
    </cfRule>
  </conditionalFormatting>
  <conditionalFormatting sqref="K42:M47">
    <cfRule type="cellIs" dxfId="953" priority="55" operator="equal">
      <formula>1</formula>
    </cfRule>
  </conditionalFormatting>
  <conditionalFormatting sqref="Q42:S47">
    <cfRule type="cellIs" dxfId="952" priority="54" operator="equal">
      <formula>1</formula>
    </cfRule>
  </conditionalFormatting>
  <conditionalFormatting sqref="Q42:S47">
    <cfRule type="cellIs" dxfId="951" priority="53" operator="equal">
      <formula>1</formula>
    </cfRule>
  </conditionalFormatting>
  <conditionalFormatting sqref="H42:J47">
    <cfRule type="cellIs" dxfId="950" priority="52" operator="equal">
      <formula>1</formula>
    </cfRule>
  </conditionalFormatting>
  <conditionalFormatting sqref="H42:J47">
    <cfRule type="cellIs" dxfId="949" priority="51" operator="equal">
      <formula>1</formula>
    </cfRule>
  </conditionalFormatting>
  <conditionalFormatting sqref="N42:P47">
    <cfRule type="cellIs" dxfId="948" priority="50" operator="equal">
      <formula>1</formula>
    </cfRule>
  </conditionalFormatting>
  <conditionalFormatting sqref="N42:P47">
    <cfRule type="cellIs" dxfId="947" priority="49" operator="equal">
      <formula>1</formula>
    </cfRule>
  </conditionalFormatting>
  <conditionalFormatting sqref="N49:P54">
    <cfRule type="cellIs" dxfId="946" priority="48" operator="equal">
      <formula>1</formula>
    </cfRule>
  </conditionalFormatting>
  <conditionalFormatting sqref="N49:P54">
    <cfRule type="cellIs" dxfId="945" priority="47" operator="equal">
      <formula>1</formula>
    </cfRule>
  </conditionalFormatting>
  <conditionalFormatting sqref="H49:J54">
    <cfRule type="cellIs" dxfId="944" priority="46" operator="equal">
      <formula>1</formula>
    </cfRule>
  </conditionalFormatting>
  <conditionalFormatting sqref="H49:J54">
    <cfRule type="cellIs" dxfId="943" priority="45" operator="equal">
      <formula>1</formula>
    </cfRule>
  </conditionalFormatting>
  <conditionalFormatting sqref="X42:X47">
    <cfRule type="containsBlanks" dxfId="942" priority="43">
      <formula>LEN(TRIM(X42))=0</formula>
    </cfRule>
    <cfRule type="containsText" dxfId="941" priority="44" operator="containsText" text="En cours">
      <formula>NOT(ISERROR(SEARCH("En cours",X42)))</formula>
    </cfRule>
  </conditionalFormatting>
  <conditionalFormatting sqref="X49:X54">
    <cfRule type="containsBlanks" dxfId="940" priority="41">
      <formula>LEN(TRIM(X49))=0</formula>
    </cfRule>
    <cfRule type="containsText" dxfId="939" priority="42" operator="containsText" text="En cours">
      <formula>NOT(ISERROR(SEARCH("En cours",X49)))</formula>
    </cfRule>
  </conditionalFormatting>
  <conditionalFormatting sqref="H28:M28">
    <cfRule type="cellIs" dxfId="938" priority="40" operator="equal">
      <formula>1</formula>
    </cfRule>
  </conditionalFormatting>
  <conditionalFormatting sqref="W28">
    <cfRule type="containsBlanks" dxfId="937" priority="38">
      <formula>LEN(TRIM(W28))=0</formula>
    </cfRule>
    <cfRule type="containsText" dxfId="936" priority="39" operator="containsText" text="En cours">
      <formula>NOT(ISERROR(SEARCH("En cours",W28)))</formula>
    </cfRule>
  </conditionalFormatting>
  <conditionalFormatting sqref="X28">
    <cfRule type="cellIs" dxfId="935" priority="35" operator="between">
      <formula>1</formula>
      <formula>10000000000</formula>
    </cfRule>
    <cfRule type="containsBlanks" dxfId="934" priority="36">
      <formula>LEN(TRIM(X28))=0</formula>
    </cfRule>
    <cfRule type="cellIs" dxfId="933" priority="37" operator="between">
      <formula>0</formula>
      <formula>0</formula>
    </cfRule>
  </conditionalFormatting>
  <conditionalFormatting sqref="Q28:S28">
    <cfRule type="cellIs" dxfId="932" priority="34" operator="equal">
      <formula>1</formula>
    </cfRule>
  </conditionalFormatting>
  <conditionalFormatting sqref="N28:P28">
    <cfRule type="cellIs" dxfId="931" priority="33" operator="equal">
      <formula>1</formula>
    </cfRule>
  </conditionalFormatting>
  <conditionalFormatting sqref="H28:S28">
    <cfRule type="cellIs" dxfId="930" priority="32" operator="equal">
      <formula>1</formula>
    </cfRule>
  </conditionalFormatting>
  <conditionalFormatting sqref="H29:M29">
    <cfRule type="cellIs" dxfId="929" priority="31" operator="equal">
      <formula>1</formula>
    </cfRule>
  </conditionalFormatting>
  <conditionalFormatting sqref="W29">
    <cfRule type="containsBlanks" dxfId="928" priority="29">
      <formula>LEN(TRIM(W29))=0</formula>
    </cfRule>
    <cfRule type="containsText" dxfId="927" priority="30" operator="containsText" text="En cours">
      <formula>NOT(ISERROR(SEARCH("En cours",W29)))</formula>
    </cfRule>
  </conditionalFormatting>
  <conditionalFormatting sqref="X29">
    <cfRule type="cellIs" dxfId="926" priority="26" operator="between">
      <formula>1</formula>
      <formula>10000000000</formula>
    </cfRule>
    <cfRule type="containsBlanks" dxfId="925" priority="27">
      <formula>LEN(TRIM(X29))=0</formula>
    </cfRule>
    <cfRule type="cellIs" dxfId="924" priority="28" operator="between">
      <formula>0</formula>
      <formula>0</formula>
    </cfRule>
  </conditionalFormatting>
  <conditionalFormatting sqref="Q29:S29">
    <cfRule type="cellIs" dxfId="923" priority="25" operator="equal">
      <formula>1</formula>
    </cfRule>
  </conditionalFormatting>
  <conditionalFormatting sqref="N29:P29">
    <cfRule type="cellIs" dxfId="922" priority="24" operator="equal">
      <formula>1</formula>
    </cfRule>
  </conditionalFormatting>
  <conditionalFormatting sqref="H29:S29">
    <cfRule type="cellIs" dxfId="921" priority="23" operator="equal">
      <formula>1</formula>
    </cfRule>
  </conditionalFormatting>
  <conditionalFormatting sqref="H30:P30">
    <cfRule type="cellIs" dxfId="920" priority="22" operator="equal">
      <formula>1</formula>
    </cfRule>
  </conditionalFormatting>
  <conditionalFormatting sqref="Q30:S30">
    <cfRule type="cellIs" dxfId="919" priority="21" operator="equal">
      <formula>1</formula>
    </cfRule>
  </conditionalFormatting>
  <conditionalFormatting sqref="W30">
    <cfRule type="containsBlanks" dxfId="918" priority="19">
      <formula>LEN(TRIM(W30))=0</formula>
    </cfRule>
    <cfRule type="containsText" dxfId="917" priority="20" operator="containsText" text="En cours">
      <formula>NOT(ISERROR(SEARCH("En cours",W30)))</formula>
    </cfRule>
  </conditionalFormatting>
  <conditionalFormatting sqref="X30">
    <cfRule type="cellIs" dxfId="916" priority="16" operator="between">
      <formula>1</formula>
      <formula>10000000000</formula>
    </cfRule>
    <cfRule type="containsBlanks" dxfId="915" priority="17">
      <formula>LEN(TRIM(X30))=0</formula>
    </cfRule>
    <cfRule type="cellIs" dxfId="914" priority="18" operator="between">
      <formula>0</formula>
      <formula>0</formula>
    </cfRule>
  </conditionalFormatting>
  <conditionalFormatting sqref="H18:M26">
    <cfRule type="cellIs" dxfId="913" priority="15" operator="equal">
      <formula>1</formula>
    </cfRule>
  </conditionalFormatting>
  <conditionalFormatting sqref="Q18:S26">
    <cfRule type="cellIs" dxfId="912" priority="14" operator="equal">
      <formula>1</formula>
    </cfRule>
  </conditionalFormatting>
  <conditionalFormatting sqref="N18:P26">
    <cfRule type="cellIs" dxfId="911" priority="13" operator="equal">
      <formula>1</formula>
    </cfRule>
  </conditionalFormatting>
  <conditionalFormatting sqref="H18:S26">
    <cfRule type="cellIs" dxfId="910" priority="12" operator="equal">
      <formula>1</formula>
    </cfRule>
  </conditionalFormatting>
  <conditionalFormatting sqref="H9:M16">
    <cfRule type="cellIs" dxfId="909" priority="11" operator="equal">
      <formula>1</formula>
    </cfRule>
  </conditionalFormatting>
  <conditionalFormatting sqref="W9:W26">
    <cfRule type="containsBlanks" dxfId="908" priority="9">
      <formula>LEN(TRIM(W9))=0</formula>
    </cfRule>
    <cfRule type="containsText" dxfId="907" priority="10" operator="containsText" text="En cours">
      <formula>NOT(ISERROR(SEARCH("En cours",W9)))</formula>
    </cfRule>
  </conditionalFormatting>
  <conditionalFormatting sqref="X9:X26">
    <cfRule type="cellIs" dxfId="906" priority="6" operator="between">
      <formula>1</formula>
      <formula>10000000000</formula>
    </cfRule>
    <cfRule type="containsBlanks" dxfId="905" priority="7">
      <formula>LEN(TRIM(X9))=0</formula>
    </cfRule>
    <cfRule type="cellIs" dxfId="904" priority="8" operator="between">
      <formula>0</formula>
      <formula>0</formula>
    </cfRule>
  </conditionalFormatting>
  <conditionalFormatting sqref="Q9:S16">
    <cfRule type="cellIs" dxfId="903" priority="5" operator="equal">
      <formula>1</formula>
    </cfRule>
  </conditionalFormatting>
  <conditionalFormatting sqref="N9:P16">
    <cfRule type="cellIs" dxfId="902" priority="4" operator="equal">
      <formula>1</formula>
    </cfRule>
  </conditionalFormatting>
  <conditionalFormatting sqref="H9:S16">
    <cfRule type="cellIs" dxfId="901" priority="3" operator="equal">
      <formula>1</formula>
    </cfRule>
  </conditionalFormatting>
  <conditionalFormatting sqref="H15:P20">
    <cfRule type="cellIs" dxfId="900" priority="2" operator="equal">
      <formula>1</formula>
    </cfRule>
  </conditionalFormatting>
  <conditionalFormatting sqref="Q15:S20">
    <cfRule type="cellIs" dxfId="899" priority="1" operator="equal">
      <formula>1</formula>
    </cfRule>
  </conditionalFormatting>
  <dataValidations count="18">
    <dataValidation type="list" allowBlank="1" showInputMessage="1" showErrorMessage="1" sqref="F28:F30 F49:F53 F42:F47">
      <formula1>Liste_mai</formula1>
    </dataValidation>
    <dataValidation type="list" allowBlank="1" showInputMessage="1" showErrorMessage="1" sqref="Y42:Y47 Y49:Y54">
      <formula1>Initiative</formula1>
    </dataValidation>
    <dataValidation type="list" allowBlank="1" showInputMessage="1" showErrorMessage="1" sqref="W30">
      <formula1>Stade01</formula1>
    </dataValidation>
    <dataValidation type="list" allowBlank="1" showInputMessage="1" showErrorMessage="1" sqref="G30">
      <formula1>NatureRV0</formula1>
    </dataValidation>
    <dataValidation type="list" allowBlank="1" showInputMessage="1" showErrorMessage="1" sqref="G49:G53 G28:G29">
      <formula1>NatureRV2</formula1>
    </dataValidation>
    <dataValidation type="list" allowBlank="1" showInputMessage="1" showErrorMessage="1" sqref="W49:W53 W31:W34">
      <formula1>StadeRV1</formula1>
    </dataValidation>
    <dataValidation type="list" allowBlank="1" showInputMessage="1" showErrorMessage="1" sqref="W9:W26 W28:W29 X49:X54 W42:X47">
      <formula1>StadeRV2</formula1>
    </dataValidation>
    <dataValidation type="list" allowBlank="1" showInputMessage="1" showErrorMessage="1" sqref="H49:J54 N49:P54 H28:S29 H42:S47 H9:S14 H18:S26">
      <formula1>Appui1</formula1>
    </dataValidation>
    <dataValidation type="list" allowBlank="1" showInputMessage="1" showErrorMessage="1" sqref="X31:X34">
      <formula1>Liste03</formula1>
    </dataValidation>
    <dataValidation type="list" allowBlank="1" showInputMessage="1" showErrorMessage="1" sqref="E28:E34 E42:E47 E49:E53 E9:E26">
      <formula1>Catégorie1</formula1>
    </dataValidation>
    <dataValidation type="list" allowBlank="1" showInputMessage="1" showErrorMessage="1" sqref="G31:G34 G42:G47 G15:G26">
      <formula1>Liste</formula1>
    </dataValidation>
    <dataValidation type="list" allowBlank="1" showInputMessage="1" showErrorMessage="1" sqref="F9:F14">
      <formula1>Date2</formula1>
    </dataValidation>
    <dataValidation type="list" allowBlank="1" showInputMessage="1" showErrorMessage="1" sqref="G9:G14">
      <formula1>Listestade</formula1>
    </dataValidation>
    <dataValidation type="list" allowBlank="1" showInputMessage="1" showErrorMessage="1" sqref="X28:X30 X9:X26">
      <formula1>R.A.S</formula1>
    </dataValidation>
    <dataValidation type="list" allowBlank="1" showInputMessage="1" showErrorMessage="1" sqref="F31:F34 F15:F26">
      <formula1>Liste0405</formula1>
    </dataValidation>
    <dataValidation type="list" allowBlank="1" showInputMessage="1" showErrorMessage="1" sqref="V28:V34 V42:V47 V49:V53 V9:V26">
      <formula1>Produit</formula1>
    </dataValidation>
    <dataValidation type="list" allowBlank="1" showInputMessage="1" showErrorMessage="1" sqref="W35">
      <formula1>Stade</formula1>
    </dataValidation>
    <dataValidation type="list" allowBlank="1" showInputMessage="1" showErrorMessage="1" sqref="K49:M53 H30:S34 Q49:S53 H15:S17">
      <formula1>Appuis</formula1>
    </dataValidation>
  </dataValidation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2:Z60"/>
  <sheetViews>
    <sheetView showGridLines="0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3"/>
    </row>
    <row r="3" spans="2:26" x14ac:dyDescent="0.35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6"/>
    </row>
    <row r="4" spans="2:26" ht="30" customHeight="1" x14ac:dyDescent="0.35">
      <c r="B4" s="4"/>
      <c r="C4" s="5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6"/>
    </row>
    <row r="5" spans="2:26" x14ac:dyDescent="0.35">
      <c r="B5" s="4"/>
      <c r="C5" s="7"/>
      <c r="D5" s="112" t="s">
        <v>0</v>
      </c>
      <c r="E5" s="113"/>
      <c r="F5" s="113"/>
      <c r="G5" s="113"/>
      <c r="H5" s="118" t="s">
        <v>1</v>
      </c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9" t="s">
        <v>2</v>
      </c>
      <c r="U5" s="122" t="s">
        <v>3</v>
      </c>
      <c r="V5" s="125" t="s">
        <v>4</v>
      </c>
      <c r="W5" s="128" t="s">
        <v>5</v>
      </c>
      <c r="X5" s="131" t="s">
        <v>6</v>
      </c>
      <c r="Y5" s="50"/>
      <c r="Z5" s="6"/>
    </row>
    <row r="6" spans="2:26" x14ac:dyDescent="0.35">
      <c r="B6" s="4"/>
      <c r="C6" s="7"/>
      <c r="D6" s="114"/>
      <c r="E6" s="115"/>
      <c r="F6" s="115"/>
      <c r="G6" s="115"/>
      <c r="H6" s="137" t="s">
        <v>7</v>
      </c>
      <c r="I6" s="138"/>
      <c r="J6" s="139"/>
      <c r="K6" s="137" t="s">
        <v>8</v>
      </c>
      <c r="L6" s="138"/>
      <c r="M6" s="139"/>
      <c r="N6" s="137" t="s">
        <v>9</v>
      </c>
      <c r="O6" s="138"/>
      <c r="P6" s="139"/>
      <c r="Q6" s="137" t="s">
        <v>10</v>
      </c>
      <c r="R6" s="138"/>
      <c r="S6" s="139"/>
      <c r="T6" s="120"/>
      <c r="U6" s="123"/>
      <c r="V6" s="126"/>
      <c r="W6" s="129"/>
      <c r="X6" s="132"/>
      <c r="Y6" s="50"/>
      <c r="Z6" s="6"/>
    </row>
    <row r="7" spans="2:26" x14ac:dyDescent="0.35">
      <c r="B7" s="4"/>
      <c r="C7" s="7"/>
      <c r="D7" s="116"/>
      <c r="E7" s="117"/>
      <c r="F7" s="117"/>
      <c r="G7" s="117"/>
      <c r="H7" s="103" t="s">
        <v>64</v>
      </c>
      <c r="I7" s="105" t="s">
        <v>12</v>
      </c>
      <c r="J7" s="106"/>
      <c r="K7" s="103" t="s">
        <v>11</v>
      </c>
      <c r="L7" s="140" t="s">
        <v>12</v>
      </c>
      <c r="M7" s="141"/>
      <c r="N7" s="103" t="s">
        <v>11</v>
      </c>
      <c r="O7" s="140" t="s">
        <v>12</v>
      </c>
      <c r="P7" s="141"/>
      <c r="Q7" s="103" t="s">
        <v>11</v>
      </c>
      <c r="R7" s="105" t="s">
        <v>12</v>
      </c>
      <c r="S7" s="106"/>
      <c r="T7" s="120"/>
      <c r="U7" s="123"/>
      <c r="V7" s="126"/>
      <c r="W7" s="129"/>
      <c r="X7" s="132"/>
      <c r="Y7" s="50"/>
      <c r="Z7" s="6"/>
    </row>
    <row r="8" spans="2:26" x14ac:dyDescent="0.35">
      <c r="B8" s="4"/>
      <c r="C8" s="142"/>
      <c r="D8" s="8" t="s">
        <v>13</v>
      </c>
      <c r="E8" s="8" t="s">
        <v>14</v>
      </c>
      <c r="F8" s="8" t="s">
        <v>45</v>
      </c>
      <c r="G8" s="9" t="s">
        <v>46</v>
      </c>
      <c r="H8" s="104"/>
      <c r="I8" s="42" t="s">
        <v>16</v>
      </c>
      <c r="J8" s="10" t="s">
        <v>17</v>
      </c>
      <c r="K8" s="104"/>
      <c r="L8" s="10" t="s">
        <v>16</v>
      </c>
      <c r="M8" s="11" t="s">
        <v>17</v>
      </c>
      <c r="N8" s="104"/>
      <c r="O8" s="11" t="s">
        <v>16</v>
      </c>
      <c r="P8" s="11" t="s">
        <v>17</v>
      </c>
      <c r="Q8" s="104"/>
      <c r="R8" s="10" t="s">
        <v>16</v>
      </c>
      <c r="S8" s="11" t="s">
        <v>17</v>
      </c>
      <c r="T8" s="121"/>
      <c r="U8" s="124"/>
      <c r="V8" s="127"/>
      <c r="W8" s="130"/>
      <c r="X8" s="133"/>
      <c r="Y8" s="50"/>
      <c r="Z8" s="6"/>
    </row>
    <row r="9" spans="2:26" x14ac:dyDescent="0.35">
      <c r="B9" s="4"/>
      <c r="C9" s="142"/>
      <c r="D9" s="12"/>
      <c r="E9" s="12"/>
      <c r="F9" s="13"/>
      <c r="G9" s="12"/>
      <c r="H9" s="14"/>
      <c r="I9" s="14"/>
      <c r="J9" s="14"/>
      <c r="K9" s="15"/>
      <c r="L9" s="15"/>
      <c r="M9" s="15"/>
      <c r="N9" s="14"/>
      <c r="O9" s="14"/>
      <c r="P9" s="14"/>
      <c r="Q9" s="15"/>
      <c r="R9" s="15"/>
      <c r="S9" s="15"/>
      <c r="T9" s="16"/>
      <c r="U9" s="16"/>
      <c r="V9" s="17"/>
      <c r="W9" s="18" t="str">
        <f>IF(T9&gt;1,"En cours…", "")</f>
        <v/>
      </c>
      <c r="X9" s="18" t="str">
        <f>IF(W9="En cours…","R.A.S", "")</f>
        <v/>
      </c>
      <c r="Y9" s="48"/>
      <c r="Z9" s="6"/>
    </row>
    <row r="10" spans="2:26" x14ac:dyDescent="0.35">
      <c r="B10" s="4"/>
      <c r="C10" s="142"/>
      <c r="D10" s="12"/>
      <c r="E10" s="12"/>
      <c r="F10" s="13"/>
      <c r="G10" s="12"/>
      <c r="H10" s="14"/>
      <c r="I10" s="14"/>
      <c r="J10" s="14"/>
      <c r="K10" s="15"/>
      <c r="L10" s="15"/>
      <c r="M10" s="15"/>
      <c r="N10" s="14"/>
      <c r="O10" s="14"/>
      <c r="P10" s="14"/>
      <c r="Q10" s="15"/>
      <c r="R10" s="15"/>
      <c r="S10" s="15"/>
      <c r="T10" s="16"/>
      <c r="U10" s="16"/>
      <c r="V10" s="17"/>
      <c r="W10" s="18" t="str">
        <f t="shared" ref="W10:W26" si="0">IF(T10&gt;1,"En cours…", "")</f>
        <v/>
      </c>
      <c r="X10" s="18" t="str">
        <f t="shared" ref="X10:X26" si="1">IF(W10="En cours…","R.A.S", "")</f>
        <v/>
      </c>
      <c r="Y10" s="48"/>
      <c r="Z10" s="6"/>
    </row>
    <row r="11" spans="2:26" x14ac:dyDescent="0.35">
      <c r="B11" s="4"/>
      <c r="C11" s="142"/>
      <c r="D11" s="12"/>
      <c r="E11" s="12"/>
      <c r="F11" s="13"/>
      <c r="G11" s="12"/>
      <c r="H11" s="14"/>
      <c r="I11" s="14"/>
      <c r="J11" s="14"/>
      <c r="K11" s="15"/>
      <c r="L11" s="15"/>
      <c r="M11" s="15"/>
      <c r="N11" s="14"/>
      <c r="O11" s="14"/>
      <c r="P11" s="14"/>
      <c r="Q11" s="15"/>
      <c r="R11" s="15"/>
      <c r="S11" s="15"/>
      <c r="T11" s="18"/>
      <c r="U11" s="16"/>
      <c r="V11" s="17"/>
      <c r="W11" s="18" t="str">
        <f t="shared" si="0"/>
        <v/>
      </c>
      <c r="X11" s="18" t="str">
        <f t="shared" si="1"/>
        <v/>
      </c>
      <c r="Y11" s="48"/>
      <c r="Z11" s="6"/>
    </row>
    <row r="12" spans="2:26" x14ac:dyDescent="0.35">
      <c r="B12" s="4"/>
      <c r="C12" s="142"/>
      <c r="D12" s="12"/>
      <c r="E12" s="12"/>
      <c r="F12" s="13"/>
      <c r="G12" s="12"/>
      <c r="H12" s="14"/>
      <c r="I12" s="14"/>
      <c r="J12" s="14"/>
      <c r="K12" s="15"/>
      <c r="L12" s="15"/>
      <c r="M12" s="15"/>
      <c r="N12" s="14"/>
      <c r="O12" s="14"/>
      <c r="P12" s="14"/>
      <c r="Q12" s="15"/>
      <c r="R12" s="15"/>
      <c r="S12" s="15"/>
      <c r="T12" s="16"/>
      <c r="U12" s="16"/>
      <c r="V12" s="17"/>
      <c r="W12" s="18" t="str">
        <f t="shared" si="0"/>
        <v/>
      </c>
      <c r="X12" s="18" t="str">
        <f t="shared" si="1"/>
        <v/>
      </c>
      <c r="Y12" s="48"/>
      <c r="Z12" s="6"/>
    </row>
    <row r="13" spans="2:26" x14ac:dyDescent="0.35">
      <c r="B13" s="4"/>
      <c r="C13" s="142"/>
      <c r="D13" s="12"/>
      <c r="E13" s="12"/>
      <c r="F13" s="13"/>
      <c r="G13" s="12"/>
      <c r="H13" s="14"/>
      <c r="I13" s="14"/>
      <c r="J13" s="14"/>
      <c r="K13" s="15"/>
      <c r="L13" s="15"/>
      <c r="M13" s="15"/>
      <c r="N13" s="14"/>
      <c r="O13" s="14"/>
      <c r="P13" s="14"/>
      <c r="Q13" s="15"/>
      <c r="R13" s="15"/>
      <c r="S13" s="15"/>
      <c r="T13" s="18"/>
      <c r="U13" s="16"/>
      <c r="V13" s="17"/>
      <c r="W13" s="18"/>
      <c r="X13" s="18" t="str">
        <f t="shared" si="1"/>
        <v/>
      </c>
      <c r="Y13" s="48"/>
      <c r="Z13" s="6"/>
    </row>
    <row r="14" spans="2:26" x14ac:dyDescent="0.35">
      <c r="B14" s="4"/>
      <c r="C14" s="142"/>
      <c r="D14" s="12"/>
      <c r="E14" s="12"/>
      <c r="F14" s="13"/>
      <c r="G14" s="12"/>
      <c r="H14" s="14"/>
      <c r="I14" s="14"/>
      <c r="J14" s="14"/>
      <c r="K14" s="15"/>
      <c r="L14" s="15"/>
      <c r="M14" s="15"/>
      <c r="N14" s="14"/>
      <c r="O14" s="14"/>
      <c r="P14" s="14"/>
      <c r="Q14" s="15"/>
      <c r="R14" s="15"/>
      <c r="S14" s="15"/>
      <c r="T14" s="16"/>
      <c r="U14" s="16"/>
      <c r="V14" s="17"/>
      <c r="W14" s="18" t="str">
        <f t="shared" si="0"/>
        <v/>
      </c>
      <c r="X14" s="18" t="str">
        <f t="shared" si="1"/>
        <v/>
      </c>
      <c r="Y14" s="48"/>
      <c r="Z14" s="6"/>
    </row>
    <row r="15" spans="2:26" x14ac:dyDescent="0.35">
      <c r="B15" s="4"/>
      <c r="C15" s="142"/>
      <c r="D15" s="12"/>
      <c r="E15" s="12"/>
      <c r="F15" s="13"/>
      <c r="G15" s="12"/>
      <c r="H15" s="14"/>
      <c r="I15" s="14"/>
      <c r="J15" s="14"/>
      <c r="K15" s="15"/>
      <c r="L15" s="15"/>
      <c r="M15" s="15"/>
      <c r="N15" s="14"/>
      <c r="O15" s="14"/>
      <c r="P15" s="14"/>
      <c r="Q15" s="15"/>
      <c r="R15" s="15"/>
      <c r="S15" s="15"/>
      <c r="T15" s="16"/>
      <c r="U15" s="16"/>
      <c r="V15" s="26"/>
      <c r="W15" s="18"/>
      <c r="X15" s="18" t="str">
        <f t="shared" si="1"/>
        <v/>
      </c>
      <c r="Y15" s="48"/>
      <c r="Z15" s="6"/>
    </row>
    <row r="16" spans="2:26" x14ac:dyDescent="0.35">
      <c r="B16" s="4"/>
      <c r="C16" s="142"/>
      <c r="D16" s="12"/>
      <c r="E16" s="12"/>
      <c r="F16" s="13"/>
      <c r="G16" s="12"/>
      <c r="H16" s="14"/>
      <c r="I16" s="14"/>
      <c r="J16" s="14"/>
      <c r="K16" s="15"/>
      <c r="L16" s="15"/>
      <c r="M16" s="15"/>
      <c r="N16" s="14"/>
      <c r="O16" s="14"/>
      <c r="P16" s="14"/>
      <c r="Q16" s="15"/>
      <c r="R16" s="15"/>
      <c r="S16" s="15"/>
      <c r="T16" s="16"/>
      <c r="U16" s="16"/>
      <c r="V16" s="26"/>
      <c r="W16" s="18" t="str">
        <f t="shared" si="0"/>
        <v/>
      </c>
      <c r="X16" s="18" t="str">
        <f t="shared" si="1"/>
        <v/>
      </c>
      <c r="Y16" s="48"/>
      <c r="Z16" s="6"/>
    </row>
    <row r="17" spans="2:26" x14ac:dyDescent="0.35">
      <c r="B17" s="4"/>
      <c r="C17" s="142"/>
      <c r="D17" s="12"/>
      <c r="E17" s="12"/>
      <c r="F17" s="13"/>
      <c r="G17" s="12"/>
      <c r="H17" s="14"/>
      <c r="I17" s="14"/>
      <c r="J17" s="14"/>
      <c r="K17" s="15"/>
      <c r="L17" s="15"/>
      <c r="M17" s="15"/>
      <c r="N17" s="14"/>
      <c r="O17" s="14"/>
      <c r="P17" s="14"/>
      <c r="Q17" s="15"/>
      <c r="R17" s="15"/>
      <c r="S17" s="15"/>
      <c r="T17" s="18"/>
      <c r="U17" s="16"/>
      <c r="V17" s="26"/>
      <c r="W17" s="18" t="str">
        <f t="shared" si="0"/>
        <v/>
      </c>
      <c r="X17" s="18"/>
      <c r="Y17" s="48"/>
      <c r="Z17" s="6"/>
    </row>
    <row r="18" spans="2:26" x14ac:dyDescent="0.35">
      <c r="B18" s="4"/>
      <c r="C18" s="142"/>
      <c r="D18" s="12"/>
      <c r="E18" s="12"/>
      <c r="F18" s="13"/>
      <c r="G18" s="12"/>
      <c r="H18" s="14"/>
      <c r="I18" s="14"/>
      <c r="J18" s="14"/>
      <c r="K18" s="15"/>
      <c r="L18" s="15"/>
      <c r="M18" s="15"/>
      <c r="N18" s="14"/>
      <c r="O18" s="14"/>
      <c r="P18" s="14"/>
      <c r="Q18" s="15"/>
      <c r="R18" s="15"/>
      <c r="S18" s="15"/>
      <c r="T18" s="16"/>
      <c r="U18" s="16"/>
      <c r="V18" s="17"/>
      <c r="W18" s="18"/>
      <c r="X18" s="18" t="str">
        <f t="shared" si="1"/>
        <v/>
      </c>
      <c r="Y18" s="48"/>
      <c r="Z18" s="6"/>
    </row>
    <row r="19" spans="2:26" x14ac:dyDescent="0.35">
      <c r="B19" s="4"/>
      <c r="C19" s="142"/>
      <c r="D19" s="12"/>
      <c r="E19" s="12"/>
      <c r="F19" s="13"/>
      <c r="G19" s="12"/>
      <c r="H19" s="14"/>
      <c r="I19" s="14"/>
      <c r="J19" s="14"/>
      <c r="K19" s="15"/>
      <c r="L19" s="15"/>
      <c r="M19" s="15"/>
      <c r="N19" s="14"/>
      <c r="O19" s="14"/>
      <c r="P19" s="14"/>
      <c r="Q19" s="15"/>
      <c r="R19" s="15"/>
      <c r="S19" s="15"/>
      <c r="T19" s="16"/>
      <c r="U19" s="16"/>
      <c r="V19" s="17"/>
      <c r="W19" s="18" t="str">
        <f t="shared" si="0"/>
        <v/>
      </c>
      <c r="X19" s="18" t="str">
        <f t="shared" si="1"/>
        <v/>
      </c>
      <c r="Y19" s="48"/>
      <c r="Z19" s="6"/>
    </row>
    <row r="20" spans="2:26" x14ac:dyDescent="0.35">
      <c r="B20" s="4"/>
      <c r="C20" s="142"/>
      <c r="D20" s="12"/>
      <c r="E20" s="12"/>
      <c r="F20" s="13"/>
      <c r="G20" s="12"/>
      <c r="H20" s="14"/>
      <c r="I20" s="14"/>
      <c r="J20" s="14"/>
      <c r="K20" s="15"/>
      <c r="L20" s="15"/>
      <c r="M20" s="15"/>
      <c r="N20" s="14"/>
      <c r="O20" s="14"/>
      <c r="P20" s="14"/>
      <c r="Q20" s="15"/>
      <c r="R20" s="15"/>
      <c r="S20" s="15"/>
      <c r="T20" s="16"/>
      <c r="U20" s="16"/>
      <c r="V20" s="17"/>
      <c r="W20" s="18" t="str">
        <f t="shared" si="0"/>
        <v/>
      </c>
      <c r="X20" s="18" t="str">
        <f t="shared" si="1"/>
        <v/>
      </c>
      <c r="Y20" s="48"/>
      <c r="Z20" s="6"/>
    </row>
    <row r="21" spans="2:26" x14ac:dyDescent="0.35">
      <c r="B21" s="4"/>
      <c r="C21" s="142"/>
      <c r="D21" s="12"/>
      <c r="E21" s="12"/>
      <c r="F21" s="13"/>
      <c r="G21" s="12"/>
      <c r="H21" s="14"/>
      <c r="I21" s="14"/>
      <c r="J21" s="14"/>
      <c r="K21" s="15"/>
      <c r="L21" s="15"/>
      <c r="M21" s="15"/>
      <c r="N21" s="14"/>
      <c r="O21" s="14"/>
      <c r="P21" s="14"/>
      <c r="Q21" s="15"/>
      <c r="R21" s="15"/>
      <c r="S21" s="15"/>
      <c r="T21" s="16"/>
      <c r="U21" s="16"/>
      <c r="V21" s="17"/>
      <c r="W21" s="18" t="str">
        <f t="shared" si="0"/>
        <v/>
      </c>
      <c r="X21" s="18" t="str">
        <f t="shared" si="1"/>
        <v/>
      </c>
      <c r="Y21" s="48"/>
      <c r="Z21" s="6"/>
    </row>
    <row r="22" spans="2:26" x14ac:dyDescent="0.35">
      <c r="B22" s="4"/>
      <c r="C22" s="142"/>
      <c r="D22" s="12"/>
      <c r="E22" s="12"/>
      <c r="F22" s="13"/>
      <c r="G22" s="12"/>
      <c r="H22" s="14"/>
      <c r="I22" s="14"/>
      <c r="J22" s="14"/>
      <c r="K22" s="15"/>
      <c r="L22" s="15"/>
      <c r="M22" s="15"/>
      <c r="N22" s="14"/>
      <c r="O22" s="14"/>
      <c r="P22" s="14"/>
      <c r="Q22" s="15"/>
      <c r="R22" s="15"/>
      <c r="S22" s="15"/>
      <c r="T22" s="16"/>
      <c r="U22" s="16"/>
      <c r="V22" s="17"/>
      <c r="W22" s="18" t="str">
        <f t="shared" si="0"/>
        <v/>
      </c>
      <c r="X22" s="18" t="str">
        <f t="shared" si="1"/>
        <v/>
      </c>
      <c r="Y22" s="48"/>
      <c r="Z22" s="6"/>
    </row>
    <row r="23" spans="2:26" x14ac:dyDescent="0.35">
      <c r="B23" s="4"/>
      <c r="C23" s="142"/>
      <c r="D23" s="12"/>
      <c r="E23" s="12"/>
      <c r="F23" s="13"/>
      <c r="G23" s="12"/>
      <c r="H23" s="14"/>
      <c r="I23" s="14"/>
      <c r="J23" s="14"/>
      <c r="K23" s="15"/>
      <c r="L23" s="15"/>
      <c r="M23" s="15"/>
      <c r="N23" s="14"/>
      <c r="O23" s="14"/>
      <c r="P23" s="14"/>
      <c r="Q23" s="15"/>
      <c r="R23" s="15"/>
      <c r="S23" s="15"/>
      <c r="T23" s="16"/>
      <c r="U23" s="16"/>
      <c r="V23" s="17"/>
      <c r="W23" s="18" t="str">
        <f t="shared" si="0"/>
        <v/>
      </c>
      <c r="X23" s="18" t="str">
        <f t="shared" si="1"/>
        <v/>
      </c>
      <c r="Y23" s="48"/>
      <c r="Z23" s="6"/>
    </row>
    <row r="24" spans="2:26" x14ac:dyDescent="0.35">
      <c r="B24" s="4"/>
      <c r="C24" s="142"/>
      <c r="D24" s="12"/>
      <c r="E24" s="12"/>
      <c r="F24" s="13"/>
      <c r="G24" s="12"/>
      <c r="H24" s="14"/>
      <c r="I24" s="14"/>
      <c r="J24" s="14"/>
      <c r="K24" s="15"/>
      <c r="L24" s="15"/>
      <c r="M24" s="15"/>
      <c r="N24" s="14"/>
      <c r="O24" s="14"/>
      <c r="P24" s="14"/>
      <c r="Q24" s="15"/>
      <c r="R24" s="15"/>
      <c r="S24" s="15"/>
      <c r="T24" s="16"/>
      <c r="U24" s="16"/>
      <c r="V24" s="17"/>
      <c r="W24" s="18" t="str">
        <f t="shared" si="0"/>
        <v/>
      </c>
      <c r="X24" s="18" t="str">
        <f t="shared" si="1"/>
        <v/>
      </c>
      <c r="Y24" s="48"/>
      <c r="Z24" s="6"/>
    </row>
    <row r="25" spans="2:26" x14ac:dyDescent="0.35">
      <c r="B25" s="4"/>
      <c r="C25" s="142"/>
      <c r="D25" s="12"/>
      <c r="E25" s="12"/>
      <c r="F25" s="13"/>
      <c r="G25" s="12"/>
      <c r="H25" s="14"/>
      <c r="I25" s="14"/>
      <c r="J25" s="14"/>
      <c r="K25" s="15"/>
      <c r="L25" s="15"/>
      <c r="M25" s="15"/>
      <c r="N25" s="14"/>
      <c r="O25" s="14"/>
      <c r="P25" s="14"/>
      <c r="Q25" s="15"/>
      <c r="R25" s="15"/>
      <c r="S25" s="15"/>
      <c r="T25" s="16"/>
      <c r="U25" s="16"/>
      <c r="V25" s="17"/>
      <c r="W25" s="18" t="str">
        <f t="shared" si="0"/>
        <v/>
      </c>
      <c r="X25" s="18" t="str">
        <f t="shared" si="1"/>
        <v/>
      </c>
      <c r="Y25" s="48"/>
      <c r="Z25" s="6"/>
    </row>
    <row r="26" spans="2:26" x14ac:dyDescent="0.35">
      <c r="B26" s="4"/>
      <c r="C26" s="142"/>
      <c r="D26" s="12"/>
      <c r="E26" s="12"/>
      <c r="F26" s="13"/>
      <c r="G26" s="12"/>
      <c r="H26" s="14"/>
      <c r="I26" s="14"/>
      <c r="J26" s="14"/>
      <c r="K26" s="15"/>
      <c r="L26" s="15"/>
      <c r="M26" s="15"/>
      <c r="N26" s="14"/>
      <c r="O26" s="14"/>
      <c r="P26" s="14"/>
      <c r="Q26" s="15"/>
      <c r="R26" s="15"/>
      <c r="S26" s="15"/>
      <c r="T26" s="16"/>
      <c r="U26" s="16"/>
      <c r="V26" s="17"/>
      <c r="W26" s="18" t="str">
        <f t="shared" si="0"/>
        <v/>
      </c>
      <c r="X26" s="18" t="str">
        <f t="shared" si="1"/>
        <v/>
      </c>
      <c r="Y26" s="48"/>
      <c r="Z26" s="6"/>
    </row>
    <row r="27" spans="2:26" x14ac:dyDescent="0.35">
      <c r="B27" s="4"/>
      <c r="C27" s="7"/>
      <c r="D27" s="19"/>
      <c r="E27" s="19"/>
      <c r="F27" s="19"/>
      <c r="G27" s="41">
        <f>COUNTA(G9:G26)</f>
        <v>0</v>
      </c>
      <c r="H27" s="41">
        <f t="shared" ref="H27:U27" si="2">SUM(H9:H26)</f>
        <v>0</v>
      </c>
      <c r="I27" s="41">
        <f t="shared" si="2"/>
        <v>0</v>
      </c>
      <c r="J27" s="41">
        <f t="shared" si="2"/>
        <v>0</v>
      </c>
      <c r="K27" s="41">
        <f t="shared" si="2"/>
        <v>0</v>
      </c>
      <c r="L27" s="41">
        <f t="shared" si="2"/>
        <v>0</v>
      </c>
      <c r="M27" s="41">
        <f t="shared" si="2"/>
        <v>0</v>
      </c>
      <c r="N27" s="41">
        <f t="shared" si="2"/>
        <v>0</v>
      </c>
      <c r="O27" s="41">
        <f t="shared" si="2"/>
        <v>0</v>
      </c>
      <c r="P27" s="41">
        <f t="shared" si="2"/>
        <v>0</v>
      </c>
      <c r="Q27" s="41">
        <f t="shared" si="2"/>
        <v>0</v>
      </c>
      <c r="R27" s="41">
        <f t="shared" si="2"/>
        <v>0</v>
      </c>
      <c r="S27" s="41">
        <f t="shared" si="2"/>
        <v>0</v>
      </c>
      <c r="T27" s="45">
        <f t="shared" si="2"/>
        <v>0</v>
      </c>
      <c r="U27" s="45">
        <f t="shared" si="2"/>
        <v>0</v>
      </c>
      <c r="V27" s="22"/>
      <c r="W27" s="22"/>
      <c r="X27" s="22"/>
      <c r="Y27" s="4"/>
      <c r="Z27" s="6"/>
    </row>
    <row r="28" spans="2:26" x14ac:dyDescent="0.35">
      <c r="B28" s="4"/>
      <c r="C28" s="7"/>
      <c r="D28" s="12"/>
      <c r="E28" s="12"/>
      <c r="F28" s="13"/>
      <c r="G28" s="12"/>
      <c r="H28" s="14"/>
      <c r="I28" s="14"/>
      <c r="J28" s="14"/>
      <c r="K28" s="15"/>
      <c r="L28" s="15"/>
      <c r="M28" s="15"/>
      <c r="N28" s="14"/>
      <c r="O28" s="14"/>
      <c r="P28" s="14"/>
      <c r="Q28" s="15"/>
      <c r="R28" s="15"/>
      <c r="S28" s="15"/>
      <c r="T28" s="16"/>
      <c r="U28" s="16"/>
      <c r="V28" s="17"/>
      <c r="W28" s="52"/>
      <c r="X28" s="18"/>
      <c r="Y28" s="4"/>
      <c r="Z28" s="6"/>
    </row>
    <row r="29" spans="2:26" x14ac:dyDescent="0.35">
      <c r="B29" s="4"/>
      <c r="C29" s="7"/>
      <c r="D29" s="12"/>
      <c r="E29" s="12"/>
      <c r="F29" s="13"/>
      <c r="G29" s="12"/>
      <c r="H29" s="14"/>
      <c r="I29" s="14"/>
      <c r="J29" s="14"/>
      <c r="K29" s="15"/>
      <c r="L29" s="15"/>
      <c r="M29" s="15"/>
      <c r="N29" s="14"/>
      <c r="O29" s="14"/>
      <c r="P29" s="14"/>
      <c r="Q29" s="15"/>
      <c r="R29" s="15"/>
      <c r="S29" s="15"/>
      <c r="T29" s="18"/>
      <c r="U29" s="16"/>
      <c r="V29" s="17"/>
      <c r="W29" s="52"/>
      <c r="X29" s="18"/>
      <c r="Y29" s="4"/>
      <c r="Z29" s="6"/>
    </row>
    <row r="30" spans="2:26" x14ac:dyDescent="0.35">
      <c r="B30" s="4"/>
      <c r="C30" s="7"/>
      <c r="D30" s="12"/>
      <c r="E30" s="12"/>
      <c r="F30" s="13"/>
      <c r="G30" s="12"/>
      <c r="H30" s="14"/>
      <c r="I30" s="14"/>
      <c r="J30" s="14"/>
      <c r="K30" s="15"/>
      <c r="L30" s="15"/>
      <c r="M30" s="15"/>
      <c r="N30" s="14"/>
      <c r="O30" s="14"/>
      <c r="P30" s="14"/>
      <c r="Q30" s="15"/>
      <c r="R30" s="15"/>
      <c r="S30" s="15"/>
      <c r="T30" s="16"/>
      <c r="U30" s="16"/>
      <c r="V30" s="26"/>
      <c r="W30" s="53"/>
      <c r="X30" s="18"/>
      <c r="Y30" s="4"/>
      <c r="Z30" s="6"/>
    </row>
    <row r="31" spans="2:26" x14ac:dyDescent="0.35">
      <c r="B31" s="4"/>
      <c r="C31" s="7"/>
      <c r="D31" s="12"/>
      <c r="E31" s="12"/>
      <c r="F31" s="13"/>
      <c r="G31" s="12"/>
      <c r="H31" s="14"/>
      <c r="I31" s="14"/>
      <c r="J31" s="14"/>
      <c r="K31" s="15"/>
      <c r="L31" s="15"/>
      <c r="M31" s="15"/>
      <c r="N31" s="14"/>
      <c r="O31" s="14"/>
      <c r="P31" s="14"/>
      <c r="Q31" s="15"/>
      <c r="R31" s="15"/>
      <c r="S31" s="15"/>
      <c r="T31" s="18"/>
      <c r="U31" s="16"/>
      <c r="V31" s="26"/>
      <c r="W31" s="23"/>
      <c r="X31" s="49"/>
      <c r="Y31" s="4"/>
      <c r="Z31" s="6"/>
    </row>
    <row r="32" spans="2:26" x14ac:dyDescent="0.35">
      <c r="B32" s="4"/>
      <c r="C32" s="7"/>
      <c r="D32" s="12"/>
      <c r="E32" s="12"/>
      <c r="F32" s="13"/>
      <c r="G32" s="12"/>
      <c r="H32" s="14"/>
      <c r="I32" s="14"/>
      <c r="J32" s="14"/>
      <c r="K32" s="15"/>
      <c r="L32" s="15"/>
      <c r="M32" s="15"/>
      <c r="N32" s="14"/>
      <c r="O32" s="14"/>
      <c r="P32" s="14"/>
      <c r="Q32" s="15"/>
      <c r="R32" s="15"/>
      <c r="S32" s="15"/>
      <c r="T32" s="16"/>
      <c r="U32" s="16"/>
      <c r="V32" s="26"/>
      <c r="W32" s="23"/>
      <c r="X32" s="49"/>
      <c r="Y32" s="4"/>
      <c r="Z32" s="6"/>
    </row>
    <row r="33" spans="2:26" x14ac:dyDescent="0.35">
      <c r="B33" s="4"/>
      <c r="C33" s="7"/>
      <c r="D33" s="12"/>
      <c r="E33" s="12"/>
      <c r="F33" s="13"/>
      <c r="G33" s="12"/>
      <c r="H33" s="14"/>
      <c r="I33" s="14"/>
      <c r="J33" s="14"/>
      <c r="K33" s="15"/>
      <c r="L33" s="15"/>
      <c r="M33" s="15"/>
      <c r="N33" s="14"/>
      <c r="O33" s="14"/>
      <c r="P33" s="14"/>
      <c r="Q33" s="15"/>
      <c r="R33" s="15"/>
      <c r="S33" s="15"/>
      <c r="T33" s="16"/>
      <c r="U33" s="16"/>
      <c r="V33" s="26"/>
      <c r="W33" s="23"/>
      <c r="X33" s="49"/>
      <c r="Y33" s="4"/>
      <c r="Z33" s="6"/>
    </row>
    <row r="34" spans="2:26" x14ac:dyDescent="0.35">
      <c r="B34" s="4"/>
      <c r="C34" s="7"/>
      <c r="D34" s="12"/>
      <c r="E34" s="12"/>
      <c r="F34" s="13"/>
      <c r="G34" s="12"/>
      <c r="H34" s="14"/>
      <c r="I34" s="14"/>
      <c r="J34" s="14"/>
      <c r="K34" s="15"/>
      <c r="L34" s="15"/>
      <c r="M34" s="15"/>
      <c r="N34" s="14"/>
      <c r="O34" s="14"/>
      <c r="P34" s="14"/>
      <c r="Q34" s="15"/>
      <c r="R34" s="15"/>
      <c r="S34" s="15"/>
      <c r="T34" s="16"/>
      <c r="U34" s="16"/>
      <c r="V34" s="17"/>
      <c r="W34" s="23"/>
      <c r="X34" s="60"/>
      <c r="Y34" s="4"/>
      <c r="Z34" s="6"/>
    </row>
    <row r="35" spans="2:26" x14ac:dyDescent="0.35">
      <c r="B35" s="4"/>
      <c r="C35" s="7"/>
      <c r="D35" s="19"/>
      <c r="E35" s="19"/>
      <c r="F35" s="19"/>
      <c r="G35" s="41">
        <f>COUNTA(G28:G34)</f>
        <v>0</v>
      </c>
      <c r="H35" s="41">
        <f t="shared" ref="H35:T35" si="3">SUM(H28:H34)</f>
        <v>0</v>
      </c>
      <c r="I35" s="41">
        <f t="shared" si="3"/>
        <v>0</v>
      </c>
      <c r="J35" s="41">
        <f t="shared" si="3"/>
        <v>0</v>
      </c>
      <c r="K35" s="41">
        <f t="shared" si="3"/>
        <v>0</v>
      </c>
      <c r="L35" s="41">
        <f t="shared" si="3"/>
        <v>0</v>
      </c>
      <c r="M35" s="41">
        <f t="shared" si="3"/>
        <v>0</v>
      </c>
      <c r="N35" s="41">
        <f t="shared" si="3"/>
        <v>0</v>
      </c>
      <c r="O35" s="41">
        <f t="shared" si="3"/>
        <v>0</v>
      </c>
      <c r="P35" s="41">
        <f t="shared" si="3"/>
        <v>0</v>
      </c>
      <c r="Q35" s="41">
        <f t="shared" si="3"/>
        <v>0</v>
      </c>
      <c r="R35" s="41">
        <f t="shared" si="3"/>
        <v>0</v>
      </c>
      <c r="S35" s="41">
        <f t="shared" si="3"/>
        <v>0</v>
      </c>
      <c r="T35" s="45">
        <f t="shared" si="3"/>
        <v>0</v>
      </c>
      <c r="U35" s="45">
        <f>SUM(U28:U34)</f>
        <v>0</v>
      </c>
      <c r="V35" s="22"/>
      <c r="W35" s="59"/>
      <c r="X35" s="24">
        <f>SUM(X28:X34)</f>
        <v>0</v>
      </c>
      <c r="Y35" s="5"/>
      <c r="Z35" s="6"/>
    </row>
    <row r="36" spans="2:26" x14ac:dyDescent="0.35">
      <c r="B36" s="4"/>
      <c r="C36" s="7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61" t="e">
        <f>(X35/U35)</f>
        <v>#DIV/0!</v>
      </c>
      <c r="Y36" s="5"/>
      <c r="Z36" s="6"/>
    </row>
    <row r="37" spans="2:26" ht="30" customHeight="1" x14ac:dyDescent="0.35">
      <c r="B37" s="4"/>
      <c r="C37" s="7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6"/>
    </row>
    <row r="38" spans="2:26" x14ac:dyDescent="0.35">
      <c r="B38" s="4"/>
      <c r="C38" s="5"/>
      <c r="D38" s="112" t="s">
        <v>0</v>
      </c>
      <c r="E38" s="113"/>
      <c r="F38" s="113"/>
      <c r="G38" s="113"/>
      <c r="H38" s="118" t="s">
        <v>31</v>
      </c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9" t="s">
        <v>32</v>
      </c>
      <c r="U38" s="122" t="s">
        <v>3</v>
      </c>
      <c r="V38" s="125" t="s">
        <v>4</v>
      </c>
      <c r="W38" s="128" t="s">
        <v>5</v>
      </c>
      <c r="X38" s="131" t="s">
        <v>6</v>
      </c>
      <c r="Y38" s="134" t="s">
        <v>33</v>
      </c>
      <c r="Z38" s="6"/>
    </row>
    <row r="39" spans="2:26" x14ac:dyDescent="0.35">
      <c r="B39" s="4"/>
      <c r="C39" s="5"/>
      <c r="D39" s="114"/>
      <c r="E39" s="115"/>
      <c r="F39" s="115"/>
      <c r="G39" s="115"/>
      <c r="H39" s="137" t="s">
        <v>7</v>
      </c>
      <c r="I39" s="138"/>
      <c r="J39" s="139"/>
      <c r="K39" s="137" t="s">
        <v>8</v>
      </c>
      <c r="L39" s="138"/>
      <c r="M39" s="139"/>
      <c r="N39" s="137" t="s">
        <v>9</v>
      </c>
      <c r="O39" s="138"/>
      <c r="P39" s="139"/>
      <c r="Q39" s="43"/>
      <c r="R39" s="43"/>
      <c r="S39" s="44"/>
      <c r="T39" s="120"/>
      <c r="U39" s="123"/>
      <c r="V39" s="126"/>
      <c r="W39" s="129"/>
      <c r="X39" s="132"/>
      <c r="Y39" s="135"/>
      <c r="Z39" s="6"/>
    </row>
    <row r="40" spans="2:26" x14ac:dyDescent="0.35">
      <c r="B40" s="4"/>
      <c r="C40" s="5"/>
      <c r="D40" s="116"/>
      <c r="E40" s="117"/>
      <c r="F40" s="117"/>
      <c r="G40" s="117"/>
      <c r="H40" s="103" t="s">
        <v>11</v>
      </c>
      <c r="I40" s="105" t="s">
        <v>12</v>
      </c>
      <c r="J40" s="106"/>
      <c r="K40" s="103" t="s">
        <v>11</v>
      </c>
      <c r="L40" s="140" t="s">
        <v>12</v>
      </c>
      <c r="M40" s="141"/>
      <c r="N40" s="103" t="s">
        <v>11</v>
      </c>
      <c r="O40" s="105" t="s">
        <v>12</v>
      </c>
      <c r="P40" s="106"/>
      <c r="Q40" s="103" t="s">
        <v>11</v>
      </c>
      <c r="R40" s="105" t="s">
        <v>12</v>
      </c>
      <c r="S40" s="106"/>
      <c r="T40" s="120"/>
      <c r="U40" s="123"/>
      <c r="V40" s="126"/>
      <c r="W40" s="129"/>
      <c r="X40" s="132"/>
      <c r="Y40" s="135"/>
      <c r="Z40" s="6"/>
    </row>
    <row r="41" spans="2:26" x14ac:dyDescent="0.35">
      <c r="B41" s="4"/>
      <c r="C41" s="5"/>
      <c r="D41" s="8" t="s">
        <v>13</v>
      </c>
      <c r="E41" s="8" t="s">
        <v>14</v>
      </c>
      <c r="F41" s="8" t="s">
        <v>15</v>
      </c>
      <c r="G41" s="9" t="s">
        <v>34</v>
      </c>
      <c r="H41" s="104"/>
      <c r="I41" s="10" t="s">
        <v>16</v>
      </c>
      <c r="J41" s="10" t="s">
        <v>17</v>
      </c>
      <c r="K41" s="104"/>
      <c r="L41" s="10" t="s">
        <v>16</v>
      </c>
      <c r="M41" s="11" t="s">
        <v>17</v>
      </c>
      <c r="N41" s="104"/>
      <c r="O41" s="11" t="s">
        <v>16</v>
      </c>
      <c r="P41" s="11" t="s">
        <v>17</v>
      </c>
      <c r="Q41" s="104"/>
      <c r="R41" s="10" t="s">
        <v>16</v>
      </c>
      <c r="S41" s="11" t="s">
        <v>17</v>
      </c>
      <c r="T41" s="121"/>
      <c r="U41" s="124"/>
      <c r="V41" s="127"/>
      <c r="W41" s="130"/>
      <c r="X41" s="133"/>
      <c r="Y41" s="136"/>
      <c r="Z41" s="6"/>
    </row>
    <row r="42" spans="2:26" x14ac:dyDescent="0.35">
      <c r="B42" s="4"/>
      <c r="C42" s="5"/>
      <c r="D42" s="12"/>
      <c r="E42" s="12"/>
      <c r="F42" s="13"/>
      <c r="G42" s="12"/>
      <c r="H42" s="14"/>
      <c r="I42" s="14"/>
      <c r="J42" s="14"/>
      <c r="K42" s="15"/>
      <c r="L42" s="15"/>
      <c r="M42" s="15"/>
      <c r="N42" s="14"/>
      <c r="O42" s="14"/>
      <c r="P42" s="14"/>
      <c r="Q42" s="15"/>
      <c r="R42" s="15"/>
      <c r="S42" s="15"/>
      <c r="T42" s="16"/>
      <c r="U42" s="16"/>
      <c r="V42" s="26"/>
      <c r="W42" s="16"/>
      <c r="X42" s="16" t="str">
        <f>IF(U42&gt;1,"R.A.S","")</f>
        <v/>
      </c>
      <c r="Y42" s="27"/>
      <c r="Z42" s="6"/>
    </row>
    <row r="43" spans="2:26" x14ac:dyDescent="0.35">
      <c r="B43" s="4"/>
      <c r="C43" s="5"/>
      <c r="D43" s="12"/>
      <c r="E43" s="12"/>
      <c r="F43" s="13"/>
      <c r="G43" s="12"/>
      <c r="H43" s="14"/>
      <c r="I43" s="14"/>
      <c r="J43" s="14"/>
      <c r="K43" s="15"/>
      <c r="L43" s="15"/>
      <c r="M43" s="15"/>
      <c r="N43" s="14"/>
      <c r="O43" s="14"/>
      <c r="P43" s="14"/>
      <c r="Q43" s="15"/>
      <c r="R43" s="15"/>
      <c r="S43" s="15"/>
      <c r="T43" s="16"/>
      <c r="U43" s="16"/>
      <c r="V43" s="26"/>
      <c r="W43" s="16"/>
      <c r="X43" s="16" t="str">
        <f t="shared" ref="X43:X47" si="4">IF(U43&gt;1,"R.A.S","")</f>
        <v/>
      </c>
      <c r="Y43" s="27"/>
      <c r="Z43" s="6"/>
    </row>
    <row r="44" spans="2:26" x14ac:dyDescent="0.35">
      <c r="B44" s="4"/>
      <c r="C44" s="5"/>
      <c r="D44" s="12"/>
      <c r="E44" s="12"/>
      <c r="F44" s="13"/>
      <c r="G44" s="12"/>
      <c r="H44" s="14"/>
      <c r="I44" s="14"/>
      <c r="J44" s="14"/>
      <c r="K44" s="15"/>
      <c r="L44" s="15"/>
      <c r="M44" s="15"/>
      <c r="N44" s="14"/>
      <c r="O44" s="14"/>
      <c r="P44" s="14"/>
      <c r="Q44" s="15"/>
      <c r="R44" s="15"/>
      <c r="S44" s="15"/>
      <c r="T44" s="16"/>
      <c r="U44" s="16"/>
      <c r="V44" s="26"/>
      <c r="W44" s="16"/>
      <c r="X44" s="16" t="str">
        <f t="shared" si="4"/>
        <v/>
      </c>
      <c r="Y44" s="27"/>
      <c r="Z44" s="6"/>
    </row>
    <row r="45" spans="2:26" x14ac:dyDescent="0.35">
      <c r="B45" s="4"/>
      <c r="C45" s="5"/>
      <c r="D45" s="12"/>
      <c r="E45" s="12"/>
      <c r="F45" s="13"/>
      <c r="G45" s="12"/>
      <c r="H45" s="14"/>
      <c r="I45" s="14"/>
      <c r="J45" s="14"/>
      <c r="K45" s="15"/>
      <c r="L45" s="15"/>
      <c r="M45" s="15"/>
      <c r="N45" s="14"/>
      <c r="O45" s="14"/>
      <c r="P45" s="14"/>
      <c r="Q45" s="15"/>
      <c r="R45" s="15"/>
      <c r="S45" s="15"/>
      <c r="T45" s="18"/>
      <c r="U45" s="16"/>
      <c r="V45" s="26"/>
      <c r="W45" s="16"/>
      <c r="X45" s="16" t="str">
        <f t="shared" si="4"/>
        <v/>
      </c>
      <c r="Y45" s="27"/>
      <c r="Z45" s="6"/>
    </row>
    <row r="46" spans="2:26" x14ac:dyDescent="0.35">
      <c r="B46" s="4"/>
      <c r="C46" s="5"/>
      <c r="D46" s="12"/>
      <c r="E46" s="12"/>
      <c r="F46" s="13"/>
      <c r="G46" s="12"/>
      <c r="H46" s="14"/>
      <c r="I46" s="14"/>
      <c r="J46" s="14"/>
      <c r="K46" s="15"/>
      <c r="L46" s="15"/>
      <c r="M46" s="15"/>
      <c r="N46" s="14"/>
      <c r="O46" s="14"/>
      <c r="P46" s="14"/>
      <c r="Q46" s="15"/>
      <c r="R46" s="15"/>
      <c r="S46" s="15"/>
      <c r="T46" s="16"/>
      <c r="U46" s="16"/>
      <c r="V46" s="26"/>
      <c r="W46" s="16"/>
      <c r="X46" s="16" t="str">
        <f t="shared" si="4"/>
        <v/>
      </c>
      <c r="Y46" s="27"/>
      <c r="Z46" s="6"/>
    </row>
    <row r="47" spans="2:26" x14ac:dyDescent="0.35">
      <c r="B47" s="4"/>
      <c r="C47" s="5"/>
      <c r="D47" s="12"/>
      <c r="E47" s="12"/>
      <c r="F47" s="13"/>
      <c r="G47" s="12"/>
      <c r="H47" s="14"/>
      <c r="I47" s="14"/>
      <c r="J47" s="14"/>
      <c r="K47" s="15"/>
      <c r="L47" s="15"/>
      <c r="M47" s="15"/>
      <c r="N47" s="14"/>
      <c r="O47" s="14"/>
      <c r="P47" s="14"/>
      <c r="Q47" s="15"/>
      <c r="R47" s="15"/>
      <c r="S47" s="15"/>
      <c r="T47" s="16"/>
      <c r="U47" s="16"/>
      <c r="V47" s="26"/>
      <c r="W47" s="16"/>
      <c r="X47" s="16" t="str">
        <f t="shared" si="4"/>
        <v/>
      </c>
      <c r="Y47" s="27"/>
      <c r="Z47" s="6"/>
    </row>
    <row r="48" spans="2:26" x14ac:dyDescent="0.35">
      <c r="B48" s="4"/>
      <c r="C48" s="5"/>
      <c r="D48" s="28"/>
      <c r="E48" s="28"/>
      <c r="F48" s="29"/>
      <c r="G48" s="41">
        <f>COUNTA(G42:G47)</f>
        <v>0</v>
      </c>
      <c r="H48" s="41">
        <f t="shared" ref="H48:U48" si="5">SUM(H42:H47)</f>
        <v>0</v>
      </c>
      <c r="I48" s="41">
        <f t="shared" si="5"/>
        <v>0</v>
      </c>
      <c r="J48" s="41">
        <f t="shared" si="5"/>
        <v>0</v>
      </c>
      <c r="K48" s="41">
        <f t="shared" si="5"/>
        <v>0</v>
      </c>
      <c r="L48" s="41">
        <f t="shared" si="5"/>
        <v>0</v>
      </c>
      <c r="M48" s="41">
        <f t="shared" si="5"/>
        <v>0</v>
      </c>
      <c r="N48" s="41">
        <f t="shared" si="5"/>
        <v>0</v>
      </c>
      <c r="O48" s="41">
        <f t="shared" si="5"/>
        <v>0</v>
      </c>
      <c r="P48" s="41">
        <f t="shared" si="5"/>
        <v>0</v>
      </c>
      <c r="Q48" s="51">
        <f t="shared" si="5"/>
        <v>0</v>
      </c>
      <c r="R48" s="41">
        <f t="shared" si="5"/>
        <v>0</v>
      </c>
      <c r="S48" s="41">
        <f t="shared" si="5"/>
        <v>0</v>
      </c>
      <c r="T48" s="45">
        <f t="shared" si="5"/>
        <v>0</v>
      </c>
      <c r="U48" s="45">
        <f t="shared" si="5"/>
        <v>0</v>
      </c>
      <c r="V48" s="28"/>
      <c r="W48" s="28"/>
      <c r="X48" s="21">
        <f>SUM(X42:X47)</f>
        <v>0</v>
      </c>
      <c r="Y48" s="30">
        <f>SUM(Y42:Y47)</f>
        <v>0</v>
      </c>
      <c r="Z48" s="6"/>
    </row>
    <row r="49" spans="2:26" x14ac:dyDescent="0.35">
      <c r="B49" s="4"/>
      <c r="C49" s="5"/>
      <c r="D49" s="12"/>
      <c r="E49" s="12"/>
      <c r="F49" s="13"/>
      <c r="G49" s="12"/>
      <c r="H49" s="14"/>
      <c r="I49" s="14"/>
      <c r="J49" s="14"/>
      <c r="K49" s="15"/>
      <c r="L49" s="15"/>
      <c r="M49" s="15"/>
      <c r="N49" s="14"/>
      <c r="O49" s="14"/>
      <c r="P49" s="14"/>
      <c r="Q49" s="15"/>
      <c r="R49" s="15"/>
      <c r="S49" s="15"/>
      <c r="T49" s="16"/>
      <c r="U49" s="16"/>
      <c r="V49" s="26"/>
      <c r="W49" s="23"/>
      <c r="X49" s="16"/>
      <c r="Y49" s="27"/>
      <c r="Z49" s="6"/>
    </row>
    <row r="50" spans="2:26" x14ac:dyDescent="0.35">
      <c r="B50" s="4"/>
      <c r="C50" s="5"/>
      <c r="D50" s="12"/>
      <c r="E50" s="12"/>
      <c r="F50" s="13"/>
      <c r="G50" s="12" t="str">
        <f>NatureRV2</f>
        <v>Signature</v>
      </c>
      <c r="H50" s="14"/>
      <c r="I50" s="14"/>
      <c r="J50" s="14"/>
      <c r="K50" s="15"/>
      <c r="L50" s="15"/>
      <c r="M50" s="15"/>
      <c r="N50" s="14"/>
      <c r="O50" s="14"/>
      <c r="P50" s="14"/>
      <c r="Q50" s="15"/>
      <c r="R50" s="15"/>
      <c r="S50" s="15"/>
      <c r="T50" s="16"/>
      <c r="U50" s="16"/>
      <c r="V50" s="26"/>
      <c r="W50" s="23"/>
      <c r="X50" s="16"/>
      <c r="Y50" s="27"/>
      <c r="Z50" s="6"/>
    </row>
    <row r="51" spans="2:26" x14ac:dyDescent="0.35">
      <c r="B51" s="4"/>
      <c r="C51" s="5"/>
      <c r="D51" s="12"/>
      <c r="E51" s="12"/>
      <c r="F51" s="13"/>
      <c r="G51" s="12"/>
      <c r="H51" s="14"/>
      <c r="I51" s="14"/>
      <c r="J51" s="14"/>
      <c r="K51" s="15"/>
      <c r="L51" s="15"/>
      <c r="M51" s="15"/>
      <c r="N51" s="14"/>
      <c r="O51" s="14"/>
      <c r="P51" s="14"/>
      <c r="Q51" s="15"/>
      <c r="R51" s="15"/>
      <c r="S51" s="15"/>
      <c r="T51" s="16"/>
      <c r="U51" s="16"/>
      <c r="V51" s="26"/>
      <c r="W51" s="23"/>
      <c r="X51" s="16"/>
      <c r="Y51" s="27"/>
      <c r="Z51" s="6"/>
    </row>
    <row r="52" spans="2:26" x14ac:dyDescent="0.35">
      <c r="B52" s="4"/>
      <c r="C52" s="5"/>
      <c r="D52" s="12"/>
      <c r="E52" s="12"/>
      <c r="F52" s="13"/>
      <c r="G52" s="12"/>
      <c r="H52" s="14"/>
      <c r="I52" s="14"/>
      <c r="J52" s="14"/>
      <c r="K52" s="15"/>
      <c r="L52" s="15"/>
      <c r="M52" s="15"/>
      <c r="N52" s="14"/>
      <c r="O52" s="14"/>
      <c r="P52" s="14"/>
      <c r="Q52" s="15"/>
      <c r="R52" s="15"/>
      <c r="S52" s="15"/>
      <c r="T52" s="16"/>
      <c r="U52" s="16"/>
      <c r="V52" s="26"/>
      <c r="W52" s="23"/>
      <c r="X52" s="16"/>
      <c r="Y52" s="27"/>
      <c r="Z52" s="6"/>
    </row>
    <row r="53" spans="2:26" x14ac:dyDescent="0.35">
      <c r="B53" s="4"/>
      <c r="C53" s="5"/>
      <c r="D53" s="12"/>
      <c r="E53" s="12"/>
      <c r="F53" s="13"/>
      <c r="G53" s="12"/>
      <c r="H53" s="14"/>
      <c r="I53" s="14"/>
      <c r="J53" s="14"/>
      <c r="K53" s="15"/>
      <c r="L53" s="15"/>
      <c r="M53" s="15"/>
      <c r="N53" s="14"/>
      <c r="O53" s="14"/>
      <c r="P53" s="14"/>
      <c r="Q53" s="15"/>
      <c r="R53" s="15"/>
      <c r="S53" s="15"/>
      <c r="T53" s="16"/>
      <c r="U53" s="16"/>
      <c r="V53" s="26"/>
      <c r="W53" s="23"/>
      <c r="X53" s="16"/>
      <c r="Y53" s="27"/>
      <c r="Z53" s="6"/>
    </row>
    <row r="54" spans="2:26" x14ac:dyDescent="0.35">
      <c r="B54" s="4"/>
      <c r="C54" s="5"/>
      <c r="D54" s="28"/>
      <c r="E54" s="28"/>
      <c r="F54" s="29"/>
      <c r="G54" s="20">
        <f>COUNTA(G49:G53)</f>
        <v>1</v>
      </c>
      <c r="H54" s="14"/>
      <c r="I54" s="14"/>
      <c r="J54" s="14"/>
      <c r="K54" s="20">
        <f>SUM(K49:K53)</f>
        <v>0</v>
      </c>
      <c r="L54" s="41">
        <f>SUM(L49:M53)</f>
        <v>0</v>
      </c>
      <c r="M54" s="41">
        <f t="shared" ref="M54:U54" si="6">SUM(M49:M53)</f>
        <v>0</v>
      </c>
      <c r="N54" s="14"/>
      <c r="O54" s="14"/>
      <c r="P54" s="14"/>
      <c r="Q54" s="41">
        <f t="shared" si="6"/>
        <v>0</v>
      </c>
      <c r="R54" s="20">
        <f t="shared" si="6"/>
        <v>0</v>
      </c>
      <c r="S54" s="20">
        <f t="shared" si="6"/>
        <v>0</v>
      </c>
      <c r="T54" s="21">
        <f t="shared" si="6"/>
        <v>0</v>
      </c>
      <c r="U54" s="21">
        <f t="shared" si="6"/>
        <v>0</v>
      </c>
      <c r="V54" s="28"/>
      <c r="W54" s="28"/>
      <c r="X54" s="16">
        <f>SUM(X49:X53)</f>
        <v>0</v>
      </c>
      <c r="Y54" s="27"/>
      <c r="Z54" s="6"/>
    </row>
    <row r="55" spans="2:26" x14ac:dyDescent="0.35">
      <c r="B55" s="4"/>
      <c r="C55" s="5"/>
      <c r="D55" s="31"/>
      <c r="E55" s="31"/>
      <c r="F55" s="32"/>
      <c r="G55" s="55">
        <f>COUNTA(G54+G48)</f>
        <v>1</v>
      </c>
      <c r="H55" s="109">
        <f>SUM(H54+H48)</f>
        <v>0</v>
      </c>
      <c r="I55" s="110"/>
      <c r="J55" s="55">
        <f>SUM(J54+J48)</f>
        <v>0</v>
      </c>
      <c r="K55" s="55">
        <f>SUM(K54+K48)</f>
        <v>0</v>
      </c>
      <c r="L55" s="109">
        <f>SUM(L54+L48)</f>
        <v>0</v>
      </c>
      <c r="M55" s="110"/>
      <c r="N55" s="33">
        <f>SUM(N54+N48)</f>
        <v>0</v>
      </c>
      <c r="O55" s="33">
        <f>SUM(O54+O48)</f>
        <v>0</v>
      </c>
      <c r="P55" s="109">
        <f>SUM(P54+P48)</f>
        <v>0</v>
      </c>
      <c r="Q55" s="110"/>
      <c r="R55" s="55">
        <f>SUM(R54+R48)</f>
        <v>0</v>
      </c>
      <c r="S55" s="55">
        <f>SUM(S54+S48)</f>
        <v>0</v>
      </c>
      <c r="T55" s="24">
        <f>SUM(T54+T48+T35)</f>
        <v>0</v>
      </c>
      <c r="U55" s="24">
        <f>SUM(U54+U48+U35)</f>
        <v>0</v>
      </c>
      <c r="V55" s="31"/>
      <c r="W55" s="31"/>
      <c r="X55" s="64" t="e">
        <f>(X54/U54)</f>
        <v>#DIV/0!</v>
      </c>
      <c r="Y55" s="34">
        <f>SUM(Y54+Y48)</f>
        <v>0</v>
      </c>
      <c r="Z55" s="6"/>
    </row>
    <row r="56" spans="2:26" x14ac:dyDescent="0.35">
      <c r="B56" s="4"/>
      <c r="C56" s="5"/>
      <c r="D56" s="89" t="s">
        <v>36</v>
      </c>
      <c r="E56" s="90"/>
      <c r="F56" s="91"/>
      <c r="G56" s="56" t="s">
        <v>37</v>
      </c>
      <c r="H56" s="107">
        <f>SUM(H27+K27+N27+Q27)</f>
        <v>0</v>
      </c>
      <c r="I56" s="108"/>
      <c r="J56" s="93" t="s">
        <v>38</v>
      </c>
      <c r="K56" s="95"/>
      <c r="L56" s="107">
        <f>SUM(H35+K35+N35+Q35)</f>
        <v>0</v>
      </c>
      <c r="M56" s="108"/>
      <c r="N56" s="46"/>
      <c r="O56" s="93" t="s">
        <v>39</v>
      </c>
      <c r="P56" s="94"/>
      <c r="Q56" s="94"/>
      <c r="R56" s="94"/>
      <c r="S56" s="95"/>
      <c r="T56" s="56" t="s">
        <v>37</v>
      </c>
      <c r="U56" s="35">
        <f>SUM(H48+K48+N48+Q48)</f>
        <v>0</v>
      </c>
      <c r="V56" s="36" t="s">
        <v>38</v>
      </c>
      <c r="W56" s="63">
        <f>SUM(H54+K54+N54+Q54)</f>
        <v>0</v>
      </c>
      <c r="X56" s="5"/>
      <c r="Y56" s="5"/>
      <c r="Z56" s="6"/>
    </row>
    <row r="57" spans="2:26" x14ac:dyDescent="0.35">
      <c r="B57" s="4"/>
      <c r="C57" s="5"/>
      <c r="D57" s="82" t="s">
        <v>40</v>
      </c>
      <c r="E57" s="83"/>
      <c r="F57" s="84"/>
      <c r="G57" s="36" t="s">
        <v>37</v>
      </c>
      <c r="H57" s="85">
        <f>SUM(I27+L27+O27+R27)</f>
        <v>0</v>
      </c>
      <c r="I57" s="86"/>
      <c r="J57" s="87" t="s">
        <v>38</v>
      </c>
      <c r="K57" s="88"/>
      <c r="L57" s="85">
        <f>SUM(I35+L35+O35+R35)</f>
        <v>0</v>
      </c>
      <c r="M57" s="86"/>
      <c r="N57" s="47"/>
      <c r="O57" s="89" t="s">
        <v>41</v>
      </c>
      <c r="P57" s="90"/>
      <c r="Q57" s="90"/>
      <c r="R57" s="90"/>
      <c r="S57" s="91"/>
      <c r="T57" s="54" t="s">
        <v>37</v>
      </c>
      <c r="U57" s="35">
        <f>SUM(J48+M48+P48+S48)</f>
        <v>0</v>
      </c>
      <c r="V57" s="36" t="s">
        <v>38</v>
      </c>
      <c r="W57" s="35">
        <f>SUM(I54+L54+O54+R54)</f>
        <v>0</v>
      </c>
      <c r="X57" s="5"/>
      <c r="Y57" s="5"/>
      <c r="Z57" s="6"/>
    </row>
    <row r="58" spans="2:26" x14ac:dyDescent="0.35">
      <c r="B58" s="4"/>
      <c r="C58" s="5"/>
      <c r="D58" s="87" t="s">
        <v>42</v>
      </c>
      <c r="E58" s="92"/>
      <c r="F58" s="88"/>
      <c r="G58" s="36" t="s">
        <v>37</v>
      </c>
      <c r="H58" s="85">
        <f>SUM(J27+M27+P27+S27)</f>
        <v>0</v>
      </c>
      <c r="I58" s="86"/>
      <c r="J58" s="87" t="s">
        <v>38</v>
      </c>
      <c r="K58" s="88"/>
      <c r="L58" s="85">
        <f>SUM(J35+M35+P35+S35)</f>
        <v>0</v>
      </c>
      <c r="M58" s="86"/>
      <c r="N58" s="47"/>
      <c r="O58" s="93" t="s">
        <v>43</v>
      </c>
      <c r="P58" s="94"/>
      <c r="Q58" s="94"/>
      <c r="R58" s="94"/>
      <c r="S58" s="95"/>
      <c r="T58" s="54" t="s">
        <v>37</v>
      </c>
      <c r="U58" s="35">
        <f>SUM(J48+M48+P48+S48)</f>
        <v>0</v>
      </c>
      <c r="V58" s="36" t="s">
        <v>38</v>
      </c>
      <c r="W58" s="35">
        <f>SUM(J54+M54+P54+S54)</f>
        <v>0</v>
      </c>
      <c r="X58" s="5"/>
      <c r="Y58" s="5"/>
      <c r="Z58" s="6"/>
    </row>
    <row r="59" spans="2:26" x14ac:dyDescent="0.35">
      <c r="B59" s="4"/>
      <c r="C59" s="5"/>
      <c r="D59" s="96" t="s">
        <v>44</v>
      </c>
      <c r="E59" s="97"/>
      <c r="F59" s="98"/>
      <c r="G59" s="37" t="s">
        <v>37</v>
      </c>
      <c r="H59" s="99">
        <f>SUM(H56:I58)</f>
        <v>0</v>
      </c>
      <c r="I59" s="100"/>
      <c r="J59" s="101" t="s">
        <v>38</v>
      </c>
      <c r="K59" s="102"/>
      <c r="L59" s="99">
        <f>SUM(L56:M58)</f>
        <v>0</v>
      </c>
      <c r="M59" s="100"/>
      <c r="N59" s="47"/>
      <c r="O59" s="96" t="s">
        <v>44</v>
      </c>
      <c r="P59" s="97"/>
      <c r="Q59" s="97"/>
      <c r="R59" s="97"/>
      <c r="S59" s="98"/>
      <c r="T59" s="37" t="s">
        <v>37</v>
      </c>
      <c r="U59" s="38">
        <f>SUM(U56:U58)</f>
        <v>0</v>
      </c>
      <c r="V59" s="39" t="s">
        <v>38</v>
      </c>
      <c r="W59" s="38">
        <f>SUM(W56:W58)</f>
        <v>0</v>
      </c>
      <c r="X59" s="5"/>
      <c r="Y59" s="5"/>
      <c r="Z59" s="6"/>
    </row>
    <row r="60" spans="2:26" x14ac:dyDescent="0.35">
      <c r="B60" s="4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1"/>
    </row>
  </sheetData>
  <mergeCells count="65"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R7:S7"/>
    <mergeCell ref="C8:C26"/>
    <mergeCell ref="D37:Y37"/>
    <mergeCell ref="D38:G40"/>
    <mergeCell ref="H38:S38"/>
    <mergeCell ref="T38:T41"/>
    <mergeCell ref="U38:U41"/>
    <mergeCell ref="V38:V41"/>
    <mergeCell ref="W38:W41"/>
    <mergeCell ref="X38:X41"/>
    <mergeCell ref="Y38:Y41"/>
    <mergeCell ref="H39:J39"/>
    <mergeCell ref="K39:M39"/>
    <mergeCell ref="N39:P39"/>
    <mergeCell ref="H40:H41"/>
    <mergeCell ref="I40:J40"/>
    <mergeCell ref="K40:K41"/>
    <mergeCell ref="L40:M40"/>
    <mergeCell ref="N40:N41"/>
    <mergeCell ref="O40:P40"/>
    <mergeCell ref="D56:F56"/>
    <mergeCell ref="H56:I56"/>
    <mergeCell ref="J56:K56"/>
    <mergeCell ref="L56:M56"/>
    <mergeCell ref="O56:S56"/>
    <mergeCell ref="Q40:Q41"/>
    <mergeCell ref="R40:S40"/>
    <mergeCell ref="H55:I55"/>
    <mergeCell ref="L55:M55"/>
    <mergeCell ref="P55:Q55"/>
    <mergeCell ref="C60:Z60"/>
    <mergeCell ref="D57:F57"/>
    <mergeCell ref="H57:I57"/>
    <mergeCell ref="J57:K57"/>
    <mergeCell ref="L57:M57"/>
    <mergeCell ref="O57:S57"/>
    <mergeCell ref="D58:F58"/>
    <mergeCell ref="H58:I58"/>
    <mergeCell ref="J58:K58"/>
    <mergeCell ref="L58:M58"/>
    <mergeCell ref="O58:S58"/>
    <mergeCell ref="D59:F59"/>
    <mergeCell ref="H59:I59"/>
    <mergeCell ref="J59:K59"/>
    <mergeCell ref="L59:M59"/>
    <mergeCell ref="O59:S59"/>
  </mergeCells>
  <conditionalFormatting sqref="L50:M53">
    <cfRule type="cellIs" dxfId="898" priority="99" operator="equal">
      <formula>1</formula>
    </cfRule>
  </conditionalFormatting>
  <conditionalFormatting sqref="G35:H36 J35:J36">
    <cfRule type="containsText" priority="113" operator="containsText" text="x">
      <formula>NOT(ISERROR(SEARCH("x",G35)))</formula>
    </cfRule>
  </conditionalFormatting>
  <conditionalFormatting sqref="G55:H55 J55 G54">
    <cfRule type="containsText" priority="112" operator="containsText" text="x">
      <formula>NOT(ISERROR(SEARCH("x",G54)))</formula>
    </cfRule>
  </conditionalFormatting>
  <conditionalFormatting sqref="X55">
    <cfRule type="cellIs" dxfId="897" priority="106" operator="greaterThan">
      <formula>25000</formula>
    </cfRule>
    <cfRule type="cellIs" dxfId="896" priority="107" operator="equal">
      <formula>10000</formula>
    </cfRule>
    <cfRule type="cellIs" dxfId="895" priority="108" operator="lessThan">
      <formula>10000</formula>
    </cfRule>
    <cfRule type="cellIs" dxfId="894" priority="109" operator="greaterThan">
      <formula>10000</formula>
    </cfRule>
    <cfRule type="cellIs" dxfId="893" priority="110" operator="lessThan">
      <formula>25000</formula>
    </cfRule>
    <cfRule type="cellIs" dxfId="892" priority="111" operator="greaterThan">
      <formula>25000</formula>
    </cfRule>
  </conditionalFormatting>
  <conditionalFormatting sqref="G27:H27 J27">
    <cfRule type="containsText" priority="105" operator="containsText" text="x">
      <formula>NOT(ISERROR(SEARCH("x",G27)))</formula>
    </cfRule>
  </conditionalFormatting>
  <conditionalFormatting sqref="G48:H48 J48">
    <cfRule type="containsText" priority="104" operator="containsText" text="x">
      <formula>NOT(ISERROR(SEARCH("x",G48)))</formula>
    </cfRule>
  </conditionalFormatting>
  <conditionalFormatting sqref="X48">
    <cfRule type="cellIs" dxfId="891" priority="100" operator="equal">
      <formula>10000</formula>
    </cfRule>
    <cfRule type="cellIs" dxfId="890" priority="101" operator="lessThan">
      <formula>10000</formula>
    </cfRule>
    <cfRule type="cellIs" dxfId="889" priority="102" operator="greaterThan">
      <formula>10000</formula>
    </cfRule>
    <cfRule type="cellIs" dxfId="888" priority="103" operator="lessThan">
      <formula>25000</formula>
    </cfRule>
  </conditionalFormatting>
  <conditionalFormatting sqref="X35">
    <cfRule type="cellIs" dxfId="887" priority="93" operator="equal">
      <formula>10000</formula>
    </cfRule>
    <cfRule type="cellIs" dxfId="886" priority="94" operator="lessThan">
      <formula>10000</formula>
    </cfRule>
    <cfRule type="cellIs" dxfId="885" priority="95" operator="greaterThan">
      <formula>10000</formula>
    </cfRule>
    <cfRule type="cellIs" dxfId="884" priority="96" operator="lessThan">
      <formula>25000</formula>
    </cfRule>
    <cfRule type="cellIs" dxfId="883" priority="97" operator="greaterThan">
      <formula>25000</formula>
    </cfRule>
    <cfRule type="cellIs" dxfId="882" priority="98" operator="greaterThan">
      <formula>25000</formula>
    </cfRule>
  </conditionalFormatting>
  <conditionalFormatting sqref="H32:H34">
    <cfRule type="cellIs" dxfId="881" priority="91" operator="equal">
      <formula>1</formula>
    </cfRule>
  </conditionalFormatting>
  <conditionalFormatting sqref="J32:J34">
    <cfRule type="cellIs" dxfId="880" priority="92" operator="equal">
      <formula>1</formula>
    </cfRule>
  </conditionalFormatting>
  <conditionalFormatting sqref="K32:M34">
    <cfRule type="cellIs" dxfId="879" priority="90" operator="equal">
      <formula>1</formula>
    </cfRule>
  </conditionalFormatting>
  <conditionalFormatting sqref="P32:P34">
    <cfRule type="cellIs" dxfId="878" priority="89" operator="equal">
      <formula>1</formula>
    </cfRule>
  </conditionalFormatting>
  <conditionalFormatting sqref="N32:N34">
    <cfRule type="cellIs" dxfId="877" priority="88" operator="equal">
      <formula>1</formula>
    </cfRule>
  </conditionalFormatting>
  <conditionalFormatting sqref="O32:O34">
    <cfRule type="cellIs" dxfId="876" priority="87" operator="equal">
      <formula>1</formula>
    </cfRule>
  </conditionalFormatting>
  <conditionalFormatting sqref="Q32:S34">
    <cfRule type="cellIs" dxfId="875" priority="86" operator="equal">
      <formula>1</formula>
    </cfRule>
  </conditionalFormatting>
  <conditionalFormatting sqref="K50:K53">
    <cfRule type="cellIs" dxfId="874" priority="85" operator="equal">
      <formula>1</formula>
    </cfRule>
  </conditionalFormatting>
  <conditionalFormatting sqref="Q50:S53">
    <cfRule type="cellIs" dxfId="873" priority="84" operator="equal">
      <formula>1</formula>
    </cfRule>
  </conditionalFormatting>
  <conditionalFormatting sqref="H31">
    <cfRule type="cellIs" dxfId="872" priority="82" operator="equal">
      <formula>1</formula>
    </cfRule>
  </conditionalFormatting>
  <conditionalFormatting sqref="J31">
    <cfRule type="cellIs" dxfId="871" priority="83" operator="equal">
      <formula>1</formula>
    </cfRule>
  </conditionalFormatting>
  <conditionalFormatting sqref="K31:M31">
    <cfRule type="cellIs" dxfId="870" priority="81" operator="equal">
      <formula>1</formula>
    </cfRule>
  </conditionalFormatting>
  <conditionalFormatting sqref="P31">
    <cfRule type="cellIs" dxfId="869" priority="80" operator="equal">
      <formula>1</formula>
    </cfRule>
  </conditionalFormatting>
  <conditionalFormatting sqref="N31">
    <cfRule type="cellIs" dxfId="868" priority="79" operator="equal">
      <formula>1</formula>
    </cfRule>
  </conditionalFormatting>
  <conditionalFormatting sqref="O31">
    <cfRule type="cellIs" dxfId="867" priority="78" operator="equal">
      <formula>1</formula>
    </cfRule>
  </conditionalFormatting>
  <conditionalFormatting sqref="Q31:S31">
    <cfRule type="cellIs" dxfId="866" priority="77" operator="equal">
      <formula>1</formula>
    </cfRule>
  </conditionalFormatting>
  <conditionalFormatting sqref="L49:M49">
    <cfRule type="cellIs" dxfId="865" priority="76" operator="equal">
      <formula>1</formula>
    </cfRule>
  </conditionalFormatting>
  <conditionalFormatting sqref="K49">
    <cfRule type="cellIs" dxfId="864" priority="75" operator="equal">
      <formula>1</formula>
    </cfRule>
  </conditionalFormatting>
  <conditionalFormatting sqref="Q49:S49">
    <cfRule type="cellIs" dxfId="863" priority="74" operator="equal">
      <formula>1</formula>
    </cfRule>
  </conditionalFormatting>
  <conditionalFormatting sqref="X31:X34">
    <cfRule type="cellIs" dxfId="862" priority="71" operator="between">
      <formula>1</formula>
      <formula>10000000000</formula>
    </cfRule>
    <cfRule type="containsBlanks" dxfId="861" priority="72">
      <formula>LEN(TRIM(X31))=0</formula>
    </cfRule>
    <cfRule type="cellIs" dxfId="860" priority="73" operator="between">
      <formula>0</formula>
      <formula>0</formula>
    </cfRule>
  </conditionalFormatting>
  <conditionalFormatting sqref="W31:W34">
    <cfRule type="cellIs" dxfId="859" priority="67" operator="equal">
      <formula>"Reporté"</formula>
    </cfRule>
    <cfRule type="containsText" dxfId="858" priority="68" operator="containsText" text="Abandon">
      <formula>NOT(ISERROR(SEARCH("Abandon",W31)))</formula>
    </cfRule>
    <cfRule type="containsText" dxfId="857" priority="69" operator="containsText" text="Signé">
      <formula>NOT(ISERROR(SEARCH("Signé",W31)))</formula>
    </cfRule>
    <cfRule type="containsBlanks" dxfId="856" priority="70">
      <formula>LEN(TRIM(W31))=0</formula>
    </cfRule>
  </conditionalFormatting>
  <conditionalFormatting sqref="W49:W53">
    <cfRule type="cellIs" dxfId="855" priority="63" operator="equal">
      <formula>"Reporté"</formula>
    </cfRule>
    <cfRule type="containsText" dxfId="854" priority="64" operator="containsText" text="Abandon">
      <formula>NOT(ISERROR(SEARCH("Abandon",W49)))</formula>
    </cfRule>
    <cfRule type="containsText" dxfId="853" priority="65" operator="containsText" text="Signé">
      <formula>NOT(ISERROR(SEARCH("Signé",W49)))</formula>
    </cfRule>
    <cfRule type="containsBlanks" dxfId="852" priority="66">
      <formula>LEN(TRIM(W49))=0</formula>
    </cfRule>
  </conditionalFormatting>
  <conditionalFormatting sqref="W42:W47">
    <cfRule type="containsBlanks" dxfId="851" priority="61">
      <formula>LEN(TRIM(W42))=0</formula>
    </cfRule>
    <cfRule type="containsText" dxfId="850" priority="62" operator="containsText" text="En cours">
      <formula>NOT(ISERROR(SEARCH("En cours",W42)))</formula>
    </cfRule>
  </conditionalFormatting>
  <conditionalFormatting sqref="Y42:Y47">
    <cfRule type="containsText" dxfId="849" priority="59" operator="containsText" text="non">
      <formula>NOT(ISERROR(SEARCH("non",Y42)))</formula>
    </cfRule>
    <cfRule type="containsText" dxfId="848" priority="60" operator="containsText" text="oui">
      <formula>NOT(ISERROR(SEARCH("oui",Y42)))</formula>
    </cfRule>
  </conditionalFormatting>
  <conditionalFormatting sqref="Y49:Y54">
    <cfRule type="containsText" dxfId="847" priority="57" operator="containsText" text="non">
      <formula>NOT(ISERROR(SEARCH("non",Y49)))</formula>
    </cfRule>
    <cfRule type="containsText" dxfId="846" priority="58" operator="containsText" text="oui">
      <formula>NOT(ISERROR(SEARCH("oui",Y49)))</formula>
    </cfRule>
  </conditionalFormatting>
  <conditionalFormatting sqref="K42:M47">
    <cfRule type="cellIs" dxfId="845" priority="56" operator="equal">
      <formula>1</formula>
    </cfRule>
  </conditionalFormatting>
  <conditionalFormatting sqref="K42:M47">
    <cfRule type="cellIs" dxfId="844" priority="55" operator="equal">
      <formula>1</formula>
    </cfRule>
  </conditionalFormatting>
  <conditionalFormatting sqref="Q42:S47">
    <cfRule type="cellIs" dxfId="843" priority="54" operator="equal">
      <formula>1</formula>
    </cfRule>
  </conditionalFormatting>
  <conditionalFormatting sqref="Q42:S47">
    <cfRule type="cellIs" dxfId="842" priority="53" operator="equal">
      <formula>1</formula>
    </cfRule>
  </conditionalFormatting>
  <conditionalFormatting sqref="H42:J47">
    <cfRule type="cellIs" dxfId="841" priority="52" operator="equal">
      <formula>1</formula>
    </cfRule>
  </conditionalFormatting>
  <conditionalFormatting sqref="H42:J47">
    <cfRule type="cellIs" dxfId="840" priority="51" operator="equal">
      <formula>1</formula>
    </cfRule>
  </conditionalFormatting>
  <conditionalFormatting sqref="N42:P47">
    <cfRule type="cellIs" dxfId="839" priority="50" operator="equal">
      <formula>1</formula>
    </cfRule>
  </conditionalFormatting>
  <conditionalFormatting sqref="N42:P47">
    <cfRule type="cellIs" dxfId="838" priority="49" operator="equal">
      <formula>1</formula>
    </cfRule>
  </conditionalFormatting>
  <conditionalFormatting sqref="N49:P54">
    <cfRule type="cellIs" dxfId="837" priority="48" operator="equal">
      <formula>1</formula>
    </cfRule>
  </conditionalFormatting>
  <conditionalFormatting sqref="N49:P54">
    <cfRule type="cellIs" dxfId="836" priority="47" operator="equal">
      <formula>1</formula>
    </cfRule>
  </conditionalFormatting>
  <conditionalFormatting sqref="H49:J54">
    <cfRule type="cellIs" dxfId="835" priority="46" operator="equal">
      <formula>1</formula>
    </cfRule>
  </conditionalFormatting>
  <conditionalFormatting sqref="H49:J54">
    <cfRule type="cellIs" dxfId="834" priority="45" operator="equal">
      <formula>1</formula>
    </cfRule>
  </conditionalFormatting>
  <conditionalFormatting sqref="X42:X47">
    <cfRule type="containsBlanks" dxfId="833" priority="43">
      <formula>LEN(TRIM(X42))=0</formula>
    </cfRule>
    <cfRule type="containsText" dxfId="832" priority="44" operator="containsText" text="En cours">
      <formula>NOT(ISERROR(SEARCH("En cours",X42)))</formula>
    </cfRule>
  </conditionalFormatting>
  <conditionalFormatting sqref="X49:X54">
    <cfRule type="containsBlanks" dxfId="831" priority="41">
      <formula>LEN(TRIM(X49))=0</formula>
    </cfRule>
    <cfRule type="containsText" dxfId="830" priority="42" operator="containsText" text="En cours">
      <formula>NOT(ISERROR(SEARCH("En cours",X49)))</formula>
    </cfRule>
  </conditionalFormatting>
  <conditionalFormatting sqref="H28:M28">
    <cfRule type="cellIs" dxfId="829" priority="40" operator="equal">
      <formula>1</formula>
    </cfRule>
  </conditionalFormatting>
  <conditionalFormatting sqref="W28">
    <cfRule type="containsBlanks" dxfId="828" priority="38">
      <formula>LEN(TRIM(W28))=0</formula>
    </cfRule>
    <cfRule type="containsText" dxfId="827" priority="39" operator="containsText" text="En cours">
      <formula>NOT(ISERROR(SEARCH("En cours",W28)))</formula>
    </cfRule>
  </conditionalFormatting>
  <conditionalFormatting sqref="X28">
    <cfRule type="cellIs" dxfId="826" priority="35" operator="between">
      <formula>1</formula>
      <formula>10000000000</formula>
    </cfRule>
    <cfRule type="containsBlanks" dxfId="825" priority="36">
      <formula>LEN(TRIM(X28))=0</formula>
    </cfRule>
    <cfRule type="cellIs" dxfId="824" priority="37" operator="between">
      <formula>0</formula>
      <formula>0</formula>
    </cfRule>
  </conditionalFormatting>
  <conditionalFormatting sqref="Q28:S28">
    <cfRule type="cellIs" dxfId="823" priority="34" operator="equal">
      <formula>1</formula>
    </cfRule>
  </conditionalFormatting>
  <conditionalFormatting sqref="N28:P28">
    <cfRule type="cellIs" dxfId="822" priority="33" operator="equal">
      <formula>1</formula>
    </cfRule>
  </conditionalFormatting>
  <conditionalFormatting sqref="H28:S28">
    <cfRule type="cellIs" dxfId="821" priority="32" operator="equal">
      <formula>1</formula>
    </cfRule>
  </conditionalFormatting>
  <conditionalFormatting sqref="H29:M29">
    <cfRule type="cellIs" dxfId="820" priority="31" operator="equal">
      <formula>1</formula>
    </cfRule>
  </conditionalFormatting>
  <conditionalFormatting sqref="W29">
    <cfRule type="containsBlanks" dxfId="819" priority="29">
      <formula>LEN(TRIM(W29))=0</formula>
    </cfRule>
    <cfRule type="containsText" dxfId="818" priority="30" operator="containsText" text="En cours">
      <formula>NOT(ISERROR(SEARCH("En cours",W29)))</formula>
    </cfRule>
  </conditionalFormatting>
  <conditionalFormatting sqref="X29">
    <cfRule type="cellIs" dxfId="817" priority="26" operator="between">
      <formula>1</formula>
      <formula>10000000000</formula>
    </cfRule>
    <cfRule type="containsBlanks" dxfId="816" priority="27">
      <formula>LEN(TRIM(X29))=0</formula>
    </cfRule>
    <cfRule type="cellIs" dxfId="815" priority="28" operator="between">
      <formula>0</formula>
      <formula>0</formula>
    </cfRule>
  </conditionalFormatting>
  <conditionalFormatting sqref="Q29:S29">
    <cfRule type="cellIs" dxfId="814" priority="25" operator="equal">
      <formula>1</formula>
    </cfRule>
  </conditionalFormatting>
  <conditionalFormatting sqref="N29:P29">
    <cfRule type="cellIs" dxfId="813" priority="24" operator="equal">
      <formula>1</formula>
    </cfRule>
  </conditionalFormatting>
  <conditionalFormatting sqref="H29:S29">
    <cfRule type="cellIs" dxfId="812" priority="23" operator="equal">
      <formula>1</formula>
    </cfRule>
  </conditionalFormatting>
  <conditionalFormatting sqref="H30:P30">
    <cfRule type="cellIs" dxfId="811" priority="22" operator="equal">
      <formula>1</formula>
    </cfRule>
  </conditionalFormatting>
  <conditionalFormatting sqref="Q30:S30">
    <cfRule type="cellIs" dxfId="810" priority="21" operator="equal">
      <formula>1</formula>
    </cfRule>
  </conditionalFormatting>
  <conditionalFormatting sqref="W30">
    <cfRule type="containsBlanks" dxfId="809" priority="19">
      <formula>LEN(TRIM(W30))=0</formula>
    </cfRule>
    <cfRule type="containsText" dxfId="808" priority="20" operator="containsText" text="En cours">
      <formula>NOT(ISERROR(SEARCH("En cours",W30)))</formula>
    </cfRule>
  </conditionalFormatting>
  <conditionalFormatting sqref="X30">
    <cfRule type="cellIs" dxfId="807" priority="16" operator="between">
      <formula>1</formula>
      <formula>10000000000</formula>
    </cfRule>
    <cfRule type="containsBlanks" dxfId="806" priority="17">
      <formula>LEN(TRIM(X30))=0</formula>
    </cfRule>
    <cfRule type="cellIs" dxfId="805" priority="18" operator="between">
      <formula>0</formula>
      <formula>0</formula>
    </cfRule>
  </conditionalFormatting>
  <conditionalFormatting sqref="H18:M26">
    <cfRule type="cellIs" dxfId="804" priority="15" operator="equal">
      <formula>1</formula>
    </cfRule>
  </conditionalFormatting>
  <conditionalFormatting sqref="Q18:S26">
    <cfRule type="cellIs" dxfId="803" priority="14" operator="equal">
      <formula>1</formula>
    </cfRule>
  </conditionalFormatting>
  <conditionalFormatting sqref="N18:P26">
    <cfRule type="cellIs" dxfId="802" priority="13" operator="equal">
      <formula>1</formula>
    </cfRule>
  </conditionalFormatting>
  <conditionalFormatting sqref="H18:S26">
    <cfRule type="cellIs" dxfId="801" priority="12" operator="equal">
      <formula>1</formula>
    </cfRule>
  </conditionalFormatting>
  <conditionalFormatting sqref="H9:M16">
    <cfRule type="cellIs" dxfId="800" priority="11" operator="equal">
      <formula>1</formula>
    </cfRule>
  </conditionalFormatting>
  <conditionalFormatting sqref="W9:W26">
    <cfRule type="containsBlanks" dxfId="799" priority="9">
      <formula>LEN(TRIM(W9))=0</formula>
    </cfRule>
    <cfRule type="containsText" dxfId="798" priority="10" operator="containsText" text="En cours">
      <formula>NOT(ISERROR(SEARCH("En cours",W9)))</formula>
    </cfRule>
  </conditionalFormatting>
  <conditionalFormatting sqref="X9:X26">
    <cfRule type="cellIs" dxfId="797" priority="6" operator="between">
      <formula>1</formula>
      <formula>10000000000</formula>
    </cfRule>
    <cfRule type="containsBlanks" dxfId="796" priority="7">
      <formula>LEN(TRIM(X9))=0</formula>
    </cfRule>
    <cfRule type="cellIs" dxfId="795" priority="8" operator="between">
      <formula>0</formula>
      <formula>0</formula>
    </cfRule>
  </conditionalFormatting>
  <conditionalFormatting sqref="Q9:S16">
    <cfRule type="cellIs" dxfId="794" priority="5" operator="equal">
      <formula>1</formula>
    </cfRule>
  </conditionalFormatting>
  <conditionalFormatting sqref="N9:P16">
    <cfRule type="cellIs" dxfId="793" priority="4" operator="equal">
      <formula>1</formula>
    </cfRule>
  </conditionalFormatting>
  <conditionalFormatting sqref="H9:S16">
    <cfRule type="cellIs" dxfId="792" priority="3" operator="equal">
      <formula>1</formula>
    </cfRule>
  </conditionalFormatting>
  <conditionalFormatting sqref="H15:P20">
    <cfRule type="cellIs" dxfId="791" priority="2" operator="equal">
      <formula>1</formula>
    </cfRule>
  </conditionalFormatting>
  <conditionalFormatting sqref="Q15:S20">
    <cfRule type="cellIs" dxfId="790" priority="1" operator="equal">
      <formula>1</formula>
    </cfRule>
  </conditionalFormatting>
  <dataValidations count="18">
    <dataValidation type="list" allowBlank="1" showInputMessage="1" showErrorMessage="1" sqref="K49:M53 H30:S34 Q49:S53 H15:S17">
      <formula1>Appuis</formula1>
    </dataValidation>
    <dataValidation type="list" allowBlank="1" showInputMessage="1" showErrorMessage="1" sqref="W35">
      <formula1>Stade</formula1>
    </dataValidation>
    <dataValidation type="list" allowBlank="1" showInputMessage="1" showErrorMessage="1" sqref="V28:V34 V42:V47 V49:V53 V9:V26">
      <formula1>Produit</formula1>
    </dataValidation>
    <dataValidation type="list" allowBlank="1" showInputMessage="1" showErrorMessage="1" sqref="F31:F34 F15:F26">
      <formula1>Liste0405</formula1>
    </dataValidation>
    <dataValidation type="list" allowBlank="1" showInputMessage="1" showErrorMessage="1" sqref="X28:X30 X9:X26">
      <formula1>R.A.S</formula1>
    </dataValidation>
    <dataValidation type="list" allowBlank="1" showInputMessage="1" showErrorMessage="1" sqref="G9:G14">
      <formula1>Listestade</formula1>
    </dataValidation>
    <dataValidation type="list" allowBlank="1" showInputMessage="1" showErrorMessage="1" sqref="F9:F14">
      <formula1>Date2</formula1>
    </dataValidation>
    <dataValidation type="list" allowBlank="1" showInputMessage="1" showErrorMessage="1" sqref="G31:G34 G42:G47 G15:G26">
      <formula1>Liste</formula1>
    </dataValidation>
    <dataValidation type="list" allowBlank="1" showInputMessage="1" showErrorMessage="1" sqref="E28:E34 E42:E47 E49:E53 E9:E26">
      <formula1>Catégorie1</formula1>
    </dataValidation>
    <dataValidation type="list" allowBlank="1" showInputMessage="1" showErrorMessage="1" sqref="X31:X34">
      <formula1>Liste03</formula1>
    </dataValidation>
    <dataValidation type="list" allowBlank="1" showInputMessage="1" showErrorMessage="1" sqref="H49:J54 N49:P54 H28:S29 H42:S47 H9:S14 H18:S26">
      <formula1>Appui1</formula1>
    </dataValidation>
    <dataValidation type="list" allowBlank="1" showInputMessage="1" showErrorMessage="1" sqref="W9:W26 W28:W29 X49:X54 W42:X47">
      <formula1>StadeRV2</formula1>
    </dataValidation>
    <dataValidation type="list" allowBlank="1" showInputMessage="1" showErrorMessage="1" sqref="W49:W53 W31:W34">
      <formula1>StadeRV1</formula1>
    </dataValidation>
    <dataValidation type="list" allowBlank="1" showInputMessage="1" showErrorMessage="1" sqref="G49:G53 G28:G29">
      <formula1>NatureRV2</formula1>
    </dataValidation>
    <dataValidation type="list" allowBlank="1" showInputMessage="1" showErrorMessage="1" sqref="G30">
      <formula1>NatureRV0</formula1>
    </dataValidation>
    <dataValidation type="list" allowBlank="1" showInputMessage="1" showErrorMessage="1" sqref="W30">
      <formula1>Stade01</formula1>
    </dataValidation>
    <dataValidation type="list" allowBlank="1" showInputMessage="1" showErrorMessage="1" sqref="Y42:Y47 Y49:Y54">
      <formula1>Initiative</formula1>
    </dataValidation>
    <dataValidation type="list" allowBlank="1" showInputMessage="1" showErrorMessage="1" sqref="F28:F30 F49:F53 F42:F47">
      <formula1>Liste_mai</formula1>
    </dataValidation>
  </dataValidation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2:Z60"/>
  <sheetViews>
    <sheetView showGridLines="0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3"/>
    </row>
    <row r="3" spans="2:26" x14ac:dyDescent="0.35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6"/>
    </row>
    <row r="4" spans="2:26" ht="30" customHeight="1" x14ac:dyDescent="0.35">
      <c r="B4" s="4"/>
      <c r="C4" s="5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6"/>
    </row>
    <row r="5" spans="2:26" x14ac:dyDescent="0.35">
      <c r="B5" s="4"/>
      <c r="C5" s="7"/>
      <c r="D5" s="112" t="s">
        <v>0</v>
      </c>
      <c r="E5" s="113"/>
      <c r="F5" s="113"/>
      <c r="G5" s="113"/>
      <c r="H5" s="118" t="s">
        <v>1</v>
      </c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9" t="s">
        <v>2</v>
      </c>
      <c r="U5" s="122" t="s">
        <v>3</v>
      </c>
      <c r="V5" s="125" t="s">
        <v>4</v>
      </c>
      <c r="W5" s="128" t="s">
        <v>5</v>
      </c>
      <c r="X5" s="131" t="s">
        <v>6</v>
      </c>
      <c r="Y5" s="50"/>
      <c r="Z5" s="6"/>
    </row>
    <row r="6" spans="2:26" x14ac:dyDescent="0.35">
      <c r="B6" s="4"/>
      <c r="C6" s="7"/>
      <c r="D6" s="114"/>
      <c r="E6" s="115"/>
      <c r="F6" s="115"/>
      <c r="G6" s="115"/>
      <c r="H6" s="137" t="s">
        <v>7</v>
      </c>
      <c r="I6" s="138"/>
      <c r="J6" s="139"/>
      <c r="K6" s="137" t="s">
        <v>8</v>
      </c>
      <c r="L6" s="138"/>
      <c r="M6" s="139"/>
      <c r="N6" s="137" t="s">
        <v>9</v>
      </c>
      <c r="O6" s="138"/>
      <c r="P6" s="139"/>
      <c r="Q6" s="137" t="s">
        <v>10</v>
      </c>
      <c r="R6" s="138"/>
      <c r="S6" s="139"/>
      <c r="T6" s="120"/>
      <c r="U6" s="123"/>
      <c r="V6" s="126"/>
      <c r="W6" s="129"/>
      <c r="X6" s="132"/>
      <c r="Y6" s="50"/>
      <c r="Z6" s="6"/>
    </row>
    <row r="7" spans="2:26" x14ac:dyDescent="0.35">
      <c r="B7" s="4"/>
      <c r="C7" s="7"/>
      <c r="D7" s="116"/>
      <c r="E7" s="117"/>
      <c r="F7" s="117"/>
      <c r="G7" s="117"/>
      <c r="H7" s="103" t="s">
        <v>64</v>
      </c>
      <c r="I7" s="105" t="s">
        <v>12</v>
      </c>
      <c r="J7" s="106"/>
      <c r="K7" s="103" t="s">
        <v>11</v>
      </c>
      <c r="L7" s="140" t="s">
        <v>12</v>
      </c>
      <c r="M7" s="141"/>
      <c r="N7" s="103" t="s">
        <v>11</v>
      </c>
      <c r="O7" s="140" t="s">
        <v>12</v>
      </c>
      <c r="P7" s="141"/>
      <c r="Q7" s="103" t="s">
        <v>11</v>
      </c>
      <c r="R7" s="105" t="s">
        <v>12</v>
      </c>
      <c r="S7" s="106"/>
      <c r="T7" s="120"/>
      <c r="U7" s="123"/>
      <c r="V7" s="126"/>
      <c r="W7" s="129"/>
      <c r="X7" s="132"/>
      <c r="Y7" s="50"/>
      <c r="Z7" s="6"/>
    </row>
    <row r="8" spans="2:26" x14ac:dyDescent="0.35">
      <c r="B8" s="4"/>
      <c r="C8" s="142"/>
      <c r="D8" s="8" t="s">
        <v>13</v>
      </c>
      <c r="E8" s="8" t="s">
        <v>14</v>
      </c>
      <c r="F8" s="8" t="s">
        <v>45</v>
      </c>
      <c r="G8" s="9" t="s">
        <v>46</v>
      </c>
      <c r="H8" s="104"/>
      <c r="I8" s="42" t="s">
        <v>16</v>
      </c>
      <c r="J8" s="10" t="s">
        <v>17</v>
      </c>
      <c r="K8" s="104"/>
      <c r="L8" s="10" t="s">
        <v>16</v>
      </c>
      <c r="M8" s="11" t="s">
        <v>17</v>
      </c>
      <c r="N8" s="104"/>
      <c r="O8" s="11" t="s">
        <v>16</v>
      </c>
      <c r="P8" s="11" t="s">
        <v>17</v>
      </c>
      <c r="Q8" s="104"/>
      <c r="R8" s="10" t="s">
        <v>16</v>
      </c>
      <c r="S8" s="11" t="s">
        <v>17</v>
      </c>
      <c r="T8" s="121"/>
      <c r="U8" s="124"/>
      <c r="V8" s="127"/>
      <c r="W8" s="130"/>
      <c r="X8" s="133"/>
      <c r="Y8" s="50"/>
      <c r="Z8" s="6"/>
    </row>
    <row r="9" spans="2:26" x14ac:dyDescent="0.35">
      <c r="B9" s="4"/>
      <c r="C9" s="142"/>
      <c r="D9" s="12"/>
      <c r="E9" s="12"/>
      <c r="F9" s="13"/>
      <c r="G9" s="12"/>
      <c r="H9" s="14"/>
      <c r="I9" s="14"/>
      <c r="J9" s="14"/>
      <c r="K9" s="15"/>
      <c r="L9" s="15"/>
      <c r="M9" s="15"/>
      <c r="N9" s="14"/>
      <c r="O9" s="14"/>
      <c r="P9" s="14"/>
      <c r="Q9" s="15"/>
      <c r="R9" s="15"/>
      <c r="S9" s="15"/>
      <c r="T9" s="16"/>
      <c r="U9" s="16"/>
      <c r="V9" s="17"/>
      <c r="W9" s="18" t="str">
        <f>IF(T9&gt;1,"En cours…", "")</f>
        <v/>
      </c>
      <c r="X9" s="18" t="str">
        <f>IF(W9="En cours…","R.A.S", "")</f>
        <v/>
      </c>
      <c r="Y9" s="48"/>
      <c r="Z9" s="6"/>
    </row>
    <row r="10" spans="2:26" x14ac:dyDescent="0.35">
      <c r="B10" s="4"/>
      <c r="C10" s="142"/>
      <c r="D10" s="12"/>
      <c r="E10" s="12"/>
      <c r="F10" s="13"/>
      <c r="G10" s="12"/>
      <c r="H10" s="14"/>
      <c r="I10" s="14"/>
      <c r="J10" s="14"/>
      <c r="K10" s="15"/>
      <c r="L10" s="15"/>
      <c r="M10" s="15"/>
      <c r="N10" s="14"/>
      <c r="O10" s="14"/>
      <c r="P10" s="14"/>
      <c r="Q10" s="15"/>
      <c r="R10" s="15"/>
      <c r="S10" s="15"/>
      <c r="T10" s="16"/>
      <c r="U10" s="16"/>
      <c r="V10" s="17"/>
      <c r="W10" s="18" t="str">
        <f t="shared" ref="W10:W26" si="0">IF(T10&gt;1,"En cours…", "")</f>
        <v/>
      </c>
      <c r="X10" s="18" t="str">
        <f t="shared" ref="X10:X26" si="1">IF(W10="En cours…","R.A.S", "")</f>
        <v/>
      </c>
      <c r="Y10" s="48"/>
      <c r="Z10" s="6"/>
    </row>
    <row r="11" spans="2:26" x14ac:dyDescent="0.35">
      <c r="B11" s="4"/>
      <c r="C11" s="142"/>
      <c r="D11" s="12"/>
      <c r="E11" s="12"/>
      <c r="F11" s="13"/>
      <c r="G11" s="12"/>
      <c r="H11" s="14"/>
      <c r="I11" s="14"/>
      <c r="J11" s="14"/>
      <c r="K11" s="15"/>
      <c r="L11" s="15"/>
      <c r="M11" s="15"/>
      <c r="N11" s="14"/>
      <c r="O11" s="14"/>
      <c r="P11" s="14"/>
      <c r="Q11" s="15"/>
      <c r="R11" s="15"/>
      <c r="S11" s="15"/>
      <c r="T11" s="18"/>
      <c r="U11" s="16"/>
      <c r="V11" s="17"/>
      <c r="W11" s="18" t="str">
        <f t="shared" si="0"/>
        <v/>
      </c>
      <c r="X11" s="18" t="str">
        <f t="shared" si="1"/>
        <v/>
      </c>
      <c r="Y11" s="48"/>
      <c r="Z11" s="6"/>
    </row>
    <row r="12" spans="2:26" x14ac:dyDescent="0.35">
      <c r="B12" s="4"/>
      <c r="C12" s="142"/>
      <c r="D12" s="12"/>
      <c r="E12" s="12"/>
      <c r="F12" s="13"/>
      <c r="G12" s="12"/>
      <c r="H12" s="14"/>
      <c r="I12" s="14"/>
      <c r="J12" s="14"/>
      <c r="K12" s="15"/>
      <c r="L12" s="15"/>
      <c r="M12" s="15"/>
      <c r="N12" s="14"/>
      <c r="O12" s="14"/>
      <c r="P12" s="14"/>
      <c r="Q12" s="15"/>
      <c r="R12" s="15"/>
      <c r="S12" s="15"/>
      <c r="T12" s="16"/>
      <c r="U12" s="16"/>
      <c r="V12" s="17"/>
      <c r="W12" s="18" t="str">
        <f t="shared" si="0"/>
        <v/>
      </c>
      <c r="X12" s="18" t="str">
        <f t="shared" si="1"/>
        <v/>
      </c>
      <c r="Y12" s="48"/>
      <c r="Z12" s="6"/>
    </row>
    <row r="13" spans="2:26" x14ac:dyDescent="0.35">
      <c r="B13" s="4"/>
      <c r="C13" s="142"/>
      <c r="D13" s="12"/>
      <c r="E13" s="12"/>
      <c r="F13" s="13"/>
      <c r="G13" s="12"/>
      <c r="H13" s="14"/>
      <c r="I13" s="14"/>
      <c r="J13" s="14"/>
      <c r="K13" s="15"/>
      <c r="L13" s="15"/>
      <c r="M13" s="15"/>
      <c r="N13" s="14"/>
      <c r="O13" s="14"/>
      <c r="P13" s="14"/>
      <c r="Q13" s="15"/>
      <c r="R13" s="15"/>
      <c r="S13" s="15"/>
      <c r="T13" s="18"/>
      <c r="U13" s="16"/>
      <c r="V13" s="17"/>
      <c r="W13" s="18"/>
      <c r="X13" s="18" t="str">
        <f t="shared" si="1"/>
        <v/>
      </c>
      <c r="Y13" s="48"/>
      <c r="Z13" s="6"/>
    </row>
    <row r="14" spans="2:26" x14ac:dyDescent="0.35">
      <c r="B14" s="4"/>
      <c r="C14" s="142"/>
      <c r="D14" s="12"/>
      <c r="E14" s="12"/>
      <c r="F14" s="13"/>
      <c r="G14" s="12"/>
      <c r="H14" s="14"/>
      <c r="I14" s="14"/>
      <c r="J14" s="14"/>
      <c r="K14" s="15"/>
      <c r="L14" s="15"/>
      <c r="M14" s="15"/>
      <c r="N14" s="14"/>
      <c r="O14" s="14"/>
      <c r="P14" s="14"/>
      <c r="Q14" s="15"/>
      <c r="R14" s="15"/>
      <c r="S14" s="15"/>
      <c r="T14" s="16"/>
      <c r="U14" s="16"/>
      <c r="V14" s="17"/>
      <c r="W14" s="18" t="str">
        <f t="shared" si="0"/>
        <v/>
      </c>
      <c r="X14" s="18" t="str">
        <f t="shared" si="1"/>
        <v/>
      </c>
      <c r="Y14" s="48"/>
      <c r="Z14" s="6"/>
    </row>
    <row r="15" spans="2:26" x14ac:dyDescent="0.35">
      <c r="B15" s="4"/>
      <c r="C15" s="142"/>
      <c r="D15" s="12"/>
      <c r="E15" s="12"/>
      <c r="F15" s="13"/>
      <c r="G15" s="12"/>
      <c r="H15" s="14"/>
      <c r="I15" s="14"/>
      <c r="J15" s="14"/>
      <c r="K15" s="15"/>
      <c r="L15" s="15"/>
      <c r="M15" s="15"/>
      <c r="N15" s="14"/>
      <c r="O15" s="14"/>
      <c r="P15" s="14"/>
      <c r="Q15" s="15"/>
      <c r="R15" s="15"/>
      <c r="S15" s="15"/>
      <c r="T15" s="16"/>
      <c r="U15" s="16"/>
      <c r="V15" s="26"/>
      <c r="W15" s="18"/>
      <c r="X15" s="18" t="str">
        <f t="shared" si="1"/>
        <v/>
      </c>
      <c r="Y15" s="48"/>
      <c r="Z15" s="6"/>
    </row>
    <row r="16" spans="2:26" x14ac:dyDescent="0.35">
      <c r="B16" s="4"/>
      <c r="C16" s="142"/>
      <c r="D16" s="12"/>
      <c r="E16" s="12"/>
      <c r="F16" s="13"/>
      <c r="G16" s="12"/>
      <c r="H16" s="14"/>
      <c r="I16" s="14"/>
      <c r="J16" s="14"/>
      <c r="K16" s="15"/>
      <c r="L16" s="15"/>
      <c r="M16" s="15"/>
      <c r="N16" s="14"/>
      <c r="O16" s="14"/>
      <c r="P16" s="14"/>
      <c r="Q16" s="15"/>
      <c r="R16" s="15"/>
      <c r="S16" s="15"/>
      <c r="T16" s="16"/>
      <c r="U16" s="16"/>
      <c r="V16" s="26"/>
      <c r="W16" s="18" t="str">
        <f t="shared" si="0"/>
        <v/>
      </c>
      <c r="X16" s="18" t="str">
        <f t="shared" si="1"/>
        <v/>
      </c>
      <c r="Y16" s="48"/>
      <c r="Z16" s="6"/>
    </row>
    <row r="17" spans="2:26" x14ac:dyDescent="0.35">
      <c r="B17" s="4"/>
      <c r="C17" s="142"/>
      <c r="D17" s="12"/>
      <c r="E17" s="12"/>
      <c r="F17" s="13"/>
      <c r="G17" s="12"/>
      <c r="H17" s="14"/>
      <c r="I17" s="14"/>
      <c r="J17" s="14"/>
      <c r="K17" s="15"/>
      <c r="L17" s="15"/>
      <c r="M17" s="15"/>
      <c r="N17" s="14"/>
      <c r="O17" s="14"/>
      <c r="P17" s="14"/>
      <c r="Q17" s="15"/>
      <c r="R17" s="15"/>
      <c r="S17" s="15"/>
      <c r="T17" s="18"/>
      <c r="U17" s="16"/>
      <c r="V17" s="26"/>
      <c r="W17" s="18" t="str">
        <f t="shared" si="0"/>
        <v/>
      </c>
      <c r="X17" s="18"/>
      <c r="Y17" s="48"/>
      <c r="Z17" s="6"/>
    </row>
    <row r="18" spans="2:26" x14ac:dyDescent="0.35">
      <c r="B18" s="4"/>
      <c r="C18" s="142"/>
      <c r="D18" s="12"/>
      <c r="E18" s="12"/>
      <c r="F18" s="13"/>
      <c r="G18" s="12"/>
      <c r="H18" s="14"/>
      <c r="I18" s="14"/>
      <c r="J18" s="14"/>
      <c r="K18" s="15"/>
      <c r="L18" s="15"/>
      <c r="M18" s="15"/>
      <c r="N18" s="14"/>
      <c r="O18" s="14"/>
      <c r="P18" s="14"/>
      <c r="Q18" s="15"/>
      <c r="R18" s="15"/>
      <c r="S18" s="15"/>
      <c r="T18" s="16"/>
      <c r="U18" s="16"/>
      <c r="V18" s="17"/>
      <c r="W18" s="18"/>
      <c r="X18" s="18" t="str">
        <f t="shared" si="1"/>
        <v/>
      </c>
      <c r="Y18" s="48"/>
      <c r="Z18" s="6"/>
    </row>
    <row r="19" spans="2:26" x14ac:dyDescent="0.35">
      <c r="B19" s="4"/>
      <c r="C19" s="142"/>
      <c r="D19" s="12"/>
      <c r="E19" s="12"/>
      <c r="F19" s="13"/>
      <c r="G19" s="12"/>
      <c r="H19" s="14"/>
      <c r="I19" s="14"/>
      <c r="J19" s="14"/>
      <c r="K19" s="15"/>
      <c r="L19" s="15"/>
      <c r="M19" s="15"/>
      <c r="N19" s="14"/>
      <c r="O19" s="14"/>
      <c r="P19" s="14"/>
      <c r="Q19" s="15"/>
      <c r="R19" s="15"/>
      <c r="S19" s="15"/>
      <c r="T19" s="16"/>
      <c r="U19" s="16"/>
      <c r="V19" s="17"/>
      <c r="W19" s="18" t="str">
        <f t="shared" si="0"/>
        <v/>
      </c>
      <c r="X19" s="18" t="str">
        <f t="shared" si="1"/>
        <v/>
      </c>
      <c r="Y19" s="48"/>
      <c r="Z19" s="6"/>
    </row>
    <row r="20" spans="2:26" x14ac:dyDescent="0.35">
      <c r="B20" s="4"/>
      <c r="C20" s="142"/>
      <c r="D20" s="12"/>
      <c r="E20" s="12"/>
      <c r="F20" s="13"/>
      <c r="G20" s="12"/>
      <c r="H20" s="14"/>
      <c r="I20" s="14"/>
      <c r="J20" s="14"/>
      <c r="K20" s="15"/>
      <c r="L20" s="15"/>
      <c r="M20" s="15"/>
      <c r="N20" s="14"/>
      <c r="O20" s="14"/>
      <c r="P20" s="14"/>
      <c r="Q20" s="15"/>
      <c r="R20" s="15"/>
      <c r="S20" s="15"/>
      <c r="T20" s="16"/>
      <c r="U20" s="16"/>
      <c r="V20" s="17"/>
      <c r="W20" s="18" t="str">
        <f t="shared" si="0"/>
        <v/>
      </c>
      <c r="X20" s="18" t="str">
        <f t="shared" si="1"/>
        <v/>
      </c>
      <c r="Y20" s="48"/>
      <c r="Z20" s="6"/>
    </row>
    <row r="21" spans="2:26" x14ac:dyDescent="0.35">
      <c r="B21" s="4"/>
      <c r="C21" s="142"/>
      <c r="D21" s="12"/>
      <c r="E21" s="12"/>
      <c r="F21" s="13"/>
      <c r="G21" s="12"/>
      <c r="H21" s="14"/>
      <c r="I21" s="14"/>
      <c r="J21" s="14"/>
      <c r="K21" s="15"/>
      <c r="L21" s="15"/>
      <c r="M21" s="15"/>
      <c r="N21" s="14"/>
      <c r="O21" s="14"/>
      <c r="P21" s="14"/>
      <c r="Q21" s="15"/>
      <c r="R21" s="15"/>
      <c r="S21" s="15"/>
      <c r="T21" s="16"/>
      <c r="U21" s="16"/>
      <c r="V21" s="17"/>
      <c r="W21" s="18" t="str">
        <f t="shared" si="0"/>
        <v/>
      </c>
      <c r="X21" s="18" t="str">
        <f t="shared" si="1"/>
        <v/>
      </c>
      <c r="Y21" s="48"/>
      <c r="Z21" s="6"/>
    </row>
    <row r="22" spans="2:26" x14ac:dyDescent="0.35">
      <c r="B22" s="4"/>
      <c r="C22" s="142"/>
      <c r="D22" s="12"/>
      <c r="E22" s="12"/>
      <c r="F22" s="13"/>
      <c r="G22" s="12"/>
      <c r="H22" s="14"/>
      <c r="I22" s="14"/>
      <c r="J22" s="14"/>
      <c r="K22" s="15"/>
      <c r="L22" s="15"/>
      <c r="M22" s="15"/>
      <c r="N22" s="14"/>
      <c r="O22" s="14"/>
      <c r="P22" s="14"/>
      <c r="Q22" s="15"/>
      <c r="R22" s="15"/>
      <c r="S22" s="15"/>
      <c r="T22" s="16"/>
      <c r="U22" s="16"/>
      <c r="V22" s="17"/>
      <c r="W22" s="18" t="str">
        <f t="shared" si="0"/>
        <v/>
      </c>
      <c r="X22" s="18" t="str">
        <f t="shared" si="1"/>
        <v/>
      </c>
      <c r="Y22" s="48"/>
      <c r="Z22" s="6"/>
    </row>
    <row r="23" spans="2:26" x14ac:dyDescent="0.35">
      <c r="B23" s="4"/>
      <c r="C23" s="142"/>
      <c r="D23" s="12"/>
      <c r="E23" s="12"/>
      <c r="F23" s="13"/>
      <c r="G23" s="12"/>
      <c r="H23" s="14"/>
      <c r="I23" s="14"/>
      <c r="J23" s="14"/>
      <c r="K23" s="15"/>
      <c r="L23" s="15"/>
      <c r="M23" s="15"/>
      <c r="N23" s="14"/>
      <c r="O23" s="14"/>
      <c r="P23" s="14"/>
      <c r="Q23" s="15"/>
      <c r="R23" s="15"/>
      <c r="S23" s="15"/>
      <c r="T23" s="16"/>
      <c r="U23" s="16"/>
      <c r="V23" s="17"/>
      <c r="W23" s="18" t="str">
        <f t="shared" si="0"/>
        <v/>
      </c>
      <c r="X23" s="18" t="str">
        <f t="shared" si="1"/>
        <v/>
      </c>
      <c r="Y23" s="48"/>
      <c r="Z23" s="6"/>
    </row>
    <row r="24" spans="2:26" x14ac:dyDescent="0.35">
      <c r="B24" s="4"/>
      <c r="C24" s="142"/>
      <c r="D24" s="12"/>
      <c r="E24" s="12"/>
      <c r="F24" s="13"/>
      <c r="G24" s="12"/>
      <c r="H24" s="14"/>
      <c r="I24" s="14"/>
      <c r="J24" s="14"/>
      <c r="K24" s="15"/>
      <c r="L24" s="15"/>
      <c r="M24" s="15"/>
      <c r="N24" s="14"/>
      <c r="O24" s="14"/>
      <c r="P24" s="14"/>
      <c r="Q24" s="15"/>
      <c r="R24" s="15"/>
      <c r="S24" s="15"/>
      <c r="T24" s="16"/>
      <c r="U24" s="16"/>
      <c r="V24" s="17"/>
      <c r="W24" s="18" t="str">
        <f t="shared" si="0"/>
        <v/>
      </c>
      <c r="X24" s="18" t="str">
        <f t="shared" si="1"/>
        <v/>
      </c>
      <c r="Y24" s="48"/>
      <c r="Z24" s="6"/>
    </row>
    <row r="25" spans="2:26" x14ac:dyDescent="0.35">
      <c r="B25" s="4"/>
      <c r="C25" s="142"/>
      <c r="D25" s="12"/>
      <c r="E25" s="12"/>
      <c r="F25" s="13"/>
      <c r="G25" s="12"/>
      <c r="H25" s="14"/>
      <c r="I25" s="14"/>
      <c r="J25" s="14"/>
      <c r="K25" s="15"/>
      <c r="L25" s="15"/>
      <c r="M25" s="15"/>
      <c r="N25" s="14"/>
      <c r="O25" s="14"/>
      <c r="P25" s="14"/>
      <c r="Q25" s="15"/>
      <c r="R25" s="15"/>
      <c r="S25" s="15"/>
      <c r="T25" s="16"/>
      <c r="U25" s="16"/>
      <c r="V25" s="17"/>
      <c r="W25" s="18" t="str">
        <f t="shared" si="0"/>
        <v/>
      </c>
      <c r="X25" s="18" t="str">
        <f t="shared" si="1"/>
        <v/>
      </c>
      <c r="Y25" s="48"/>
      <c r="Z25" s="6"/>
    </row>
    <row r="26" spans="2:26" x14ac:dyDescent="0.35">
      <c r="B26" s="4"/>
      <c r="C26" s="142"/>
      <c r="D26" s="12"/>
      <c r="E26" s="12"/>
      <c r="F26" s="13"/>
      <c r="G26" s="12"/>
      <c r="H26" s="14"/>
      <c r="I26" s="14"/>
      <c r="J26" s="14"/>
      <c r="K26" s="15"/>
      <c r="L26" s="15"/>
      <c r="M26" s="15"/>
      <c r="N26" s="14"/>
      <c r="O26" s="14"/>
      <c r="P26" s="14"/>
      <c r="Q26" s="15"/>
      <c r="R26" s="15"/>
      <c r="S26" s="15"/>
      <c r="T26" s="16"/>
      <c r="U26" s="16"/>
      <c r="V26" s="17"/>
      <c r="W26" s="18" t="str">
        <f t="shared" si="0"/>
        <v/>
      </c>
      <c r="X26" s="18" t="str">
        <f t="shared" si="1"/>
        <v/>
      </c>
      <c r="Y26" s="48"/>
      <c r="Z26" s="6"/>
    </row>
    <row r="27" spans="2:26" x14ac:dyDescent="0.35">
      <c r="B27" s="4"/>
      <c r="C27" s="7"/>
      <c r="D27" s="19"/>
      <c r="E27" s="19"/>
      <c r="F27" s="19"/>
      <c r="G27" s="41">
        <f>COUNTA(G9:G26)</f>
        <v>0</v>
      </c>
      <c r="H27" s="41">
        <f t="shared" ref="H27:U27" si="2">SUM(H9:H26)</f>
        <v>0</v>
      </c>
      <c r="I27" s="41">
        <f t="shared" si="2"/>
        <v>0</v>
      </c>
      <c r="J27" s="41">
        <f t="shared" si="2"/>
        <v>0</v>
      </c>
      <c r="K27" s="41">
        <f t="shared" si="2"/>
        <v>0</v>
      </c>
      <c r="L27" s="41">
        <f t="shared" si="2"/>
        <v>0</v>
      </c>
      <c r="M27" s="41">
        <f t="shared" si="2"/>
        <v>0</v>
      </c>
      <c r="N27" s="41">
        <f t="shared" si="2"/>
        <v>0</v>
      </c>
      <c r="O27" s="41">
        <f t="shared" si="2"/>
        <v>0</v>
      </c>
      <c r="P27" s="41">
        <f t="shared" si="2"/>
        <v>0</v>
      </c>
      <c r="Q27" s="41">
        <f t="shared" si="2"/>
        <v>0</v>
      </c>
      <c r="R27" s="41">
        <f t="shared" si="2"/>
        <v>0</v>
      </c>
      <c r="S27" s="41">
        <f t="shared" si="2"/>
        <v>0</v>
      </c>
      <c r="T27" s="45">
        <f t="shared" si="2"/>
        <v>0</v>
      </c>
      <c r="U27" s="45">
        <f t="shared" si="2"/>
        <v>0</v>
      </c>
      <c r="V27" s="22"/>
      <c r="W27" s="22"/>
      <c r="X27" s="22"/>
      <c r="Y27" s="4"/>
      <c r="Z27" s="6"/>
    </row>
    <row r="28" spans="2:26" x14ac:dyDescent="0.35">
      <c r="B28" s="4"/>
      <c r="C28" s="7"/>
      <c r="D28" s="12"/>
      <c r="E28" s="12"/>
      <c r="F28" s="13"/>
      <c r="G28" s="12"/>
      <c r="H28" s="14"/>
      <c r="I28" s="14"/>
      <c r="J28" s="14"/>
      <c r="K28" s="15"/>
      <c r="L28" s="15"/>
      <c r="M28" s="15"/>
      <c r="N28" s="14"/>
      <c r="O28" s="14"/>
      <c r="P28" s="14"/>
      <c r="Q28" s="15"/>
      <c r="R28" s="15"/>
      <c r="S28" s="15"/>
      <c r="T28" s="16"/>
      <c r="U28" s="16"/>
      <c r="V28" s="17"/>
      <c r="W28" s="52"/>
      <c r="X28" s="18"/>
      <c r="Y28" s="4"/>
      <c r="Z28" s="6"/>
    </row>
    <row r="29" spans="2:26" x14ac:dyDescent="0.35">
      <c r="B29" s="4"/>
      <c r="C29" s="7"/>
      <c r="D29" s="12"/>
      <c r="E29" s="12"/>
      <c r="F29" s="13"/>
      <c r="G29" s="12"/>
      <c r="H29" s="14"/>
      <c r="I29" s="14"/>
      <c r="J29" s="14"/>
      <c r="K29" s="15"/>
      <c r="L29" s="15"/>
      <c r="M29" s="15"/>
      <c r="N29" s="14"/>
      <c r="O29" s="14"/>
      <c r="P29" s="14"/>
      <c r="Q29" s="15"/>
      <c r="R29" s="15"/>
      <c r="S29" s="15"/>
      <c r="T29" s="18"/>
      <c r="U29" s="16"/>
      <c r="V29" s="17"/>
      <c r="W29" s="52"/>
      <c r="X29" s="18"/>
      <c r="Y29" s="4"/>
      <c r="Z29" s="6"/>
    </row>
    <row r="30" spans="2:26" x14ac:dyDescent="0.35">
      <c r="B30" s="4"/>
      <c r="C30" s="7"/>
      <c r="D30" s="12"/>
      <c r="E30" s="12"/>
      <c r="F30" s="13"/>
      <c r="G30" s="12"/>
      <c r="H30" s="14"/>
      <c r="I30" s="14"/>
      <c r="J30" s="14"/>
      <c r="K30" s="15"/>
      <c r="L30" s="15"/>
      <c r="M30" s="15"/>
      <c r="N30" s="14"/>
      <c r="O30" s="14"/>
      <c r="P30" s="14"/>
      <c r="Q30" s="15"/>
      <c r="R30" s="15"/>
      <c r="S30" s="15"/>
      <c r="T30" s="16"/>
      <c r="U30" s="16"/>
      <c r="V30" s="26"/>
      <c r="W30" s="53"/>
      <c r="X30" s="18"/>
      <c r="Y30" s="4"/>
      <c r="Z30" s="6"/>
    </row>
    <row r="31" spans="2:26" x14ac:dyDescent="0.35">
      <c r="B31" s="4"/>
      <c r="C31" s="7"/>
      <c r="D31" s="12"/>
      <c r="E31" s="12"/>
      <c r="F31" s="13"/>
      <c r="G31" s="12"/>
      <c r="H31" s="14"/>
      <c r="I31" s="14"/>
      <c r="J31" s="14"/>
      <c r="K31" s="15"/>
      <c r="L31" s="15"/>
      <c r="M31" s="15"/>
      <c r="N31" s="14"/>
      <c r="O31" s="14"/>
      <c r="P31" s="14"/>
      <c r="Q31" s="15"/>
      <c r="R31" s="15"/>
      <c r="S31" s="15"/>
      <c r="T31" s="18"/>
      <c r="U31" s="16"/>
      <c r="V31" s="26"/>
      <c r="W31" s="23"/>
      <c r="X31" s="49"/>
      <c r="Y31" s="4"/>
      <c r="Z31" s="6"/>
    </row>
    <row r="32" spans="2:26" x14ac:dyDescent="0.35">
      <c r="B32" s="4"/>
      <c r="C32" s="7"/>
      <c r="D32" s="12"/>
      <c r="E32" s="12"/>
      <c r="F32" s="13"/>
      <c r="G32" s="12"/>
      <c r="H32" s="14"/>
      <c r="I32" s="14"/>
      <c r="J32" s="14"/>
      <c r="K32" s="15"/>
      <c r="L32" s="15"/>
      <c r="M32" s="15"/>
      <c r="N32" s="14"/>
      <c r="O32" s="14"/>
      <c r="P32" s="14"/>
      <c r="Q32" s="15"/>
      <c r="R32" s="15"/>
      <c r="S32" s="15"/>
      <c r="T32" s="16"/>
      <c r="U32" s="16"/>
      <c r="V32" s="26"/>
      <c r="W32" s="23"/>
      <c r="X32" s="49"/>
      <c r="Y32" s="4"/>
      <c r="Z32" s="6"/>
    </row>
    <row r="33" spans="2:26" x14ac:dyDescent="0.35">
      <c r="B33" s="4"/>
      <c r="C33" s="7"/>
      <c r="D33" s="12"/>
      <c r="E33" s="12"/>
      <c r="F33" s="13"/>
      <c r="G33" s="12"/>
      <c r="H33" s="14"/>
      <c r="I33" s="14"/>
      <c r="J33" s="14"/>
      <c r="K33" s="15"/>
      <c r="L33" s="15"/>
      <c r="M33" s="15"/>
      <c r="N33" s="14"/>
      <c r="O33" s="14"/>
      <c r="P33" s="14"/>
      <c r="Q33" s="15"/>
      <c r="R33" s="15"/>
      <c r="S33" s="15"/>
      <c r="T33" s="16"/>
      <c r="U33" s="16"/>
      <c r="V33" s="26"/>
      <c r="W33" s="23"/>
      <c r="X33" s="49"/>
      <c r="Y33" s="4"/>
      <c r="Z33" s="6"/>
    </row>
    <row r="34" spans="2:26" x14ac:dyDescent="0.35">
      <c r="B34" s="4"/>
      <c r="C34" s="7"/>
      <c r="D34" s="12"/>
      <c r="E34" s="12"/>
      <c r="F34" s="13"/>
      <c r="G34" s="12"/>
      <c r="H34" s="14"/>
      <c r="I34" s="14"/>
      <c r="J34" s="14"/>
      <c r="K34" s="15"/>
      <c r="L34" s="15"/>
      <c r="M34" s="15"/>
      <c r="N34" s="14"/>
      <c r="O34" s="14"/>
      <c r="P34" s="14"/>
      <c r="Q34" s="15"/>
      <c r="R34" s="15"/>
      <c r="S34" s="15"/>
      <c r="T34" s="16"/>
      <c r="U34" s="16"/>
      <c r="V34" s="17"/>
      <c r="W34" s="23"/>
      <c r="X34" s="60"/>
      <c r="Y34" s="4"/>
      <c r="Z34" s="6"/>
    </row>
    <row r="35" spans="2:26" x14ac:dyDescent="0.35">
      <c r="B35" s="4"/>
      <c r="C35" s="7"/>
      <c r="D35" s="19"/>
      <c r="E35" s="19"/>
      <c r="F35" s="19"/>
      <c r="G35" s="41">
        <f>COUNTA(G28:G34)</f>
        <v>0</v>
      </c>
      <c r="H35" s="41">
        <f t="shared" ref="H35:T35" si="3">SUM(H28:H34)</f>
        <v>0</v>
      </c>
      <c r="I35" s="41">
        <f t="shared" si="3"/>
        <v>0</v>
      </c>
      <c r="J35" s="41">
        <f t="shared" si="3"/>
        <v>0</v>
      </c>
      <c r="K35" s="41">
        <f t="shared" si="3"/>
        <v>0</v>
      </c>
      <c r="L35" s="41">
        <f t="shared" si="3"/>
        <v>0</v>
      </c>
      <c r="M35" s="41">
        <f t="shared" si="3"/>
        <v>0</v>
      </c>
      <c r="N35" s="41">
        <f t="shared" si="3"/>
        <v>0</v>
      </c>
      <c r="O35" s="41">
        <f t="shared" si="3"/>
        <v>0</v>
      </c>
      <c r="P35" s="41">
        <f t="shared" si="3"/>
        <v>0</v>
      </c>
      <c r="Q35" s="41">
        <f t="shared" si="3"/>
        <v>0</v>
      </c>
      <c r="R35" s="41">
        <f t="shared" si="3"/>
        <v>0</v>
      </c>
      <c r="S35" s="41">
        <f t="shared" si="3"/>
        <v>0</v>
      </c>
      <c r="T35" s="45">
        <f t="shared" si="3"/>
        <v>0</v>
      </c>
      <c r="U35" s="45">
        <f>SUM(U28:U34)</f>
        <v>0</v>
      </c>
      <c r="V35" s="22"/>
      <c r="W35" s="59"/>
      <c r="X35" s="24">
        <f>SUM(X28:X34)</f>
        <v>0</v>
      </c>
      <c r="Y35" s="5"/>
      <c r="Z35" s="6"/>
    </row>
    <row r="36" spans="2:26" x14ac:dyDescent="0.35">
      <c r="B36" s="4"/>
      <c r="C36" s="7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61" t="e">
        <f>(X35/U35)</f>
        <v>#DIV/0!</v>
      </c>
      <c r="Y36" s="5"/>
      <c r="Z36" s="6"/>
    </row>
    <row r="37" spans="2:26" ht="30" customHeight="1" x14ac:dyDescent="0.35">
      <c r="B37" s="4"/>
      <c r="C37" s="7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6"/>
    </row>
    <row r="38" spans="2:26" x14ac:dyDescent="0.35">
      <c r="B38" s="4"/>
      <c r="C38" s="5"/>
      <c r="D38" s="112" t="s">
        <v>0</v>
      </c>
      <c r="E38" s="113"/>
      <c r="F38" s="113"/>
      <c r="G38" s="113"/>
      <c r="H38" s="118" t="s">
        <v>31</v>
      </c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9" t="s">
        <v>32</v>
      </c>
      <c r="U38" s="122" t="s">
        <v>3</v>
      </c>
      <c r="V38" s="125" t="s">
        <v>4</v>
      </c>
      <c r="W38" s="128" t="s">
        <v>5</v>
      </c>
      <c r="X38" s="131" t="s">
        <v>6</v>
      </c>
      <c r="Y38" s="134" t="s">
        <v>33</v>
      </c>
      <c r="Z38" s="6"/>
    </row>
    <row r="39" spans="2:26" x14ac:dyDescent="0.35">
      <c r="B39" s="4"/>
      <c r="C39" s="5"/>
      <c r="D39" s="114"/>
      <c r="E39" s="115"/>
      <c r="F39" s="115"/>
      <c r="G39" s="115"/>
      <c r="H39" s="137" t="s">
        <v>7</v>
      </c>
      <c r="I39" s="138"/>
      <c r="J39" s="139"/>
      <c r="K39" s="137" t="s">
        <v>8</v>
      </c>
      <c r="L39" s="138"/>
      <c r="M39" s="139"/>
      <c r="N39" s="137" t="s">
        <v>9</v>
      </c>
      <c r="O39" s="138"/>
      <c r="P39" s="139"/>
      <c r="Q39" s="43"/>
      <c r="R39" s="43"/>
      <c r="S39" s="44"/>
      <c r="T39" s="120"/>
      <c r="U39" s="123"/>
      <c r="V39" s="126"/>
      <c r="W39" s="129"/>
      <c r="X39" s="132"/>
      <c r="Y39" s="135"/>
      <c r="Z39" s="6"/>
    </row>
    <row r="40" spans="2:26" x14ac:dyDescent="0.35">
      <c r="B40" s="4"/>
      <c r="C40" s="5"/>
      <c r="D40" s="116"/>
      <c r="E40" s="117"/>
      <c r="F40" s="117"/>
      <c r="G40" s="117"/>
      <c r="H40" s="103" t="s">
        <v>11</v>
      </c>
      <c r="I40" s="105" t="s">
        <v>12</v>
      </c>
      <c r="J40" s="106"/>
      <c r="K40" s="103" t="s">
        <v>11</v>
      </c>
      <c r="L40" s="140" t="s">
        <v>12</v>
      </c>
      <c r="M40" s="141"/>
      <c r="N40" s="103" t="s">
        <v>11</v>
      </c>
      <c r="O40" s="105" t="s">
        <v>12</v>
      </c>
      <c r="P40" s="106"/>
      <c r="Q40" s="103" t="s">
        <v>11</v>
      </c>
      <c r="R40" s="105" t="s">
        <v>12</v>
      </c>
      <c r="S40" s="106"/>
      <c r="T40" s="120"/>
      <c r="U40" s="123"/>
      <c r="V40" s="126"/>
      <c r="W40" s="129"/>
      <c r="X40" s="132"/>
      <c r="Y40" s="135"/>
      <c r="Z40" s="6"/>
    </row>
    <row r="41" spans="2:26" x14ac:dyDescent="0.35">
      <c r="B41" s="4"/>
      <c r="C41" s="5"/>
      <c r="D41" s="8" t="s">
        <v>13</v>
      </c>
      <c r="E41" s="8" t="s">
        <v>14</v>
      </c>
      <c r="F41" s="8" t="s">
        <v>15</v>
      </c>
      <c r="G41" s="9" t="s">
        <v>34</v>
      </c>
      <c r="H41" s="104"/>
      <c r="I41" s="10" t="s">
        <v>16</v>
      </c>
      <c r="J41" s="10" t="s">
        <v>17</v>
      </c>
      <c r="K41" s="104"/>
      <c r="L41" s="10" t="s">
        <v>16</v>
      </c>
      <c r="M41" s="11" t="s">
        <v>17</v>
      </c>
      <c r="N41" s="104"/>
      <c r="O41" s="11" t="s">
        <v>16</v>
      </c>
      <c r="P41" s="11" t="s">
        <v>17</v>
      </c>
      <c r="Q41" s="104"/>
      <c r="R41" s="10" t="s">
        <v>16</v>
      </c>
      <c r="S41" s="11" t="s">
        <v>17</v>
      </c>
      <c r="T41" s="121"/>
      <c r="U41" s="124"/>
      <c r="V41" s="127"/>
      <c r="W41" s="130"/>
      <c r="X41" s="133"/>
      <c r="Y41" s="136"/>
      <c r="Z41" s="6"/>
    </row>
    <row r="42" spans="2:26" x14ac:dyDescent="0.35">
      <c r="B42" s="4"/>
      <c r="C42" s="5"/>
      <c r="D42" s="12"/>
      <c r="E42" s="12"/>
      <c r="F42" s="13"/>
      <c r="G42" s="12"/>
      <c r="H42" s="14"/>
      <c r="I42" s="14"/>
      <c r="J42" s="14"/>
      <c r="K42" s="15"/>
      <c r="L42" s="15"/>
      <c r="M42" s="15"/>
      <c r="N42" s="14"/>
      <c r="O42" s="14"/>
      <c r="P42" s="14"/>
      <c r="Q42" s="15"/>
      <c r="R42" s="15"/>
      <c r="S42" s="15"/>
      <c r="T42" s="16"/>
      <c r="U42" s="16"/>
      <c r="V42" s="26"/>
      <c r="W42" s="16"/>
      <c r="X42" s="16" t="str">
        <f>IF(U42&gt;1,"R.A.S","")</f>
        <v/>
      </c>
      <c r="Y42" s="27"/>
      <c r="Z42" s="6"/>
    </row>
    <row r="43" spans="2:26" x14ac:dyDescent="0.35">
      <c r="B43" s="4"/>
      <c r="C43" s="5"/>
      <c r="D43" s="12"/>
      <c r="E43" s="12"/>
      <c r="F43" s="13"/>
      <c r="G43" s="12"/>
      <c r="H43" s="14"/>
      <c r="I43" s="14"/>
      <c r="J43" s="14"/>
      <c r="K43" s="15"/>
      <c r="L43" s="15"/>
      <c r="M43" s="15"/>
      <c r="N43" s="14"/>
      <c r="O43" s="14"/>
      <c r="P43" s="14"/>
      <c r="Q43" s="15"/>
      <c r="R43" s="15"/>
      <c r="S43" s="15"/>
      <c r="T43" s="16"/>
      <c r="U43" s="16"/>
      <c r="V43" s="26"/>
      <c r="W43" s="16"/>
      <c r="X43" s="16" t="str">
        <f t="shared" ref="X43:X47" si="4">IF(U43&gt;1,"R.A.S","")</f>
        <v/>
      </c>
      <c r="Y43" s="27"/>
      <c r="Z43" s="6"/>
    </row>
    <row r="44" spans="2:26" x14ac:dyDescent="0.35">
      <c r="B44" s="4"/>
      <c r="C44" s="5"/>
      <c r="D44" s="12"/>
      <c r="E44" s="12"/>
      <c r="F44" s="13"/>
      <c r="G44" s="12"/>
      <c r="H44" s="14"/>
      <c r="I44" s="14"/>
      <c r="J44" s="14"/>
      <c r="K44" s="15"/>
      <c r="L44" s="15"/>
      <c r="M44" s="15"/>
      <c r="N44" s="14"/>
      <c r="O44" s="14"/>
      <c r="P44" s="14"/>
      <c r="Q44" s="15"/>
      <c r="R44" s="15"/>
      <c r="S44" s="15"/>
      <c r="T44" s="16"/>
      <c r="U44" s="16"/>
      <c r="V44" s="26"/>
      <c r="W44" s="16"/>
      <c r="X44" s="16" t="str">
        <f t="shared" si="4"/>
        <v/>
      </c>
      <c r="Y44" s="27"/>
      <c r="Z44" s="6"/>
    </row>
    <row r="45" spans="2:26" x14ac:dyDescent="0.35">
      <c r="B45" s="4"/>
      <c r="C45" s="5"/>
      <c r="D45" s="12"/>
      <c r="E45" s="12"/>
      <c r="F45" s="13"/>
      <c r="G45" s="12"/>
      <c r="H45" s="14"/>
      <c r="I45" s="14"/>
      <c r="J45" s="14"/>
      <c r="K45" s="15"/>
      <c r="L45" s="15"/>
      <c r="M45" s="15"/>
      <c r="N45" s="14"/>
      <c r="O45" s="14"/>
      <c r="P45" s="14"/>
      <c r="Q45" s="15"/>
      <c r="R45" s="15"/>
      <c r="S45" s="15"/>
      <c r="T45" s="18"/>
      <c r="U45" s="16"/>
      <c r="V45" s="26"/>
      <c r="W45" s="16"/>
      <c r="X45" s="16" t="str">
        <f t="shared" si="4"/>
        <v/>
      </c>
      <c r="Y45" s="27"/>
      <c r="Z45" s="6"/>
    </row>
    <row r="46" spans="2:26" x14ac:dyDescent="0.35">
      <c r="B46" s="4"/>
      <c r="C46" s="5"/>
      <c r="D46" s="12"/>
      <c r="E46" s="12"/>
      <c r="F46" s="13"/>
      <c r="G46" s="12"/>
      <c r="H46" s="14"/>
      <c r="I46" s="14"/>
      <c r="J46" s="14"/>
      <c r="K46" s="15"/>
      <c r="L46" s="15"/>
      <c r="M46" s="15"/>
      <c r="N46" s="14"/>
      <c r="O46" s="14"/>
      <c r="P46" s="14"/>
      <c r="Q46" s="15"/>
      <c r="R46" s="15"/>
      <c r="S46" s="15"/>
      <c r="T46" s="16"/>
      <c r="U46" s="16"/>
      <c r="V46" s="26"/>
      <c r="W46" s="16"/>
      <c r="X46" s="16" t="str">
        <f t="shared" si="4"/>
        <v/>
      </c>
      <c r="Y46" s="27"/>
      <c r="Z46" s="6"/>
    </row>
    <row r="47" spans="2:26" x14ac:dyDescent="0.35">
      <c r="B47" s="4"/>
      <c r="C47" s="5"/>
      <c r="D47" s="12"/>
      <c r="E47" s="12"/>
      <c r="F47" s="13"/>
      <c r="G47" s="12"/>
      <c r="H47" s="14"/>
      <c r="I47" s="14"/>
      <c r="J47" s="14"/>
      <c r="K47" s="15"/>
      <c r="L47" s="15"/>
      <c r="M47" s="15"/>
      <c r="N47" s="14"/>
      <c r="O47" s="14"/>
      <c r="P47" s="14"/>
      <c r="Q47" s="15"/>
      <c r="R47" s="15"/>
      <c r="S47" s="15"/>
      <c r="T47" s="16"/>
      <c r="U47" s="16"/>
      <c r="V47" s="26"/>
      <c r="W47" s="16"/>
      <c r="X47" s="16" t="str">
        <f t="shared" si="4"/>
        <v/>
      </c>
      <c r="Y47" s="27"/>
      <c r="Z47" s="6"/>
    </row>
    <row r="48" spans="2:26" x14ac:dyDescent="0.35">
      <c r="B48" s="4"/>
      <c r="C48" s="5"/>
      <c r="D48" s="28"/>
      <c r="E48" s="28"/>
      <c r="F48" s="29"/>
      <c r="G48" s="41">
        <f>COUNTA(G42:G47)</f>
        <v>0</v>
      </c>
      <c r="H48" s="41">
        <f t="shared" ref="H48:U48" si="5">SUM(H42:H47)</f>
        <v>0</v>
      </c>
      <c r="I48" s="41">
        <f t="shared" si="5"/>
        <v>0</v>
      </c>
      <c r="J48" s="41">
        <f t="shared" si="5"/>
        <v>0</v>
      </c>
      <c r="K48" s="41">
        <f t="shared" si="5"/>
        <v>0</v>
      </c>
      <c r="L48" s="41">
        <f t="shared" si="5"/>
        <v>0</v>
      </c>
      <c r="M48" s="41">
        <f t="shared" si="5"/>
        <v>0</v>
      </c>
      <c r="N48" s="41">
        <f t="shared" si="5"/>
        <v>0</v>
      </c>
      <c r="O48" s="41">
        <f t="shared" si="5"/>
        <v>0</v>
      </c>
      <c r="P48" s="41">
        <f t="shared" si="5"/>
        <v>0</v>
      </c>
      <c r="Q48" s="51">
        <f t="shared" si="5"/>
        <v>0</v>
      </c>
      <c r="R48" s="41">
        <f t="shared" si="5"/>
        <v>0</v>
      </c>
      <c r="S48" s="41">
        <f t="shared" si="5"/>
        <v>0</v>
      </c>
      <c r="T48" s="45">
        <f t="shared" si="5"/>
        <v>0</v>
      </c>
      <c r="U48" s="45">
        <f t="shared" si="5"/>
        <v>0</v>
      </c>
      <c r="V48" s="28"/>
      <c r="W48" s="28"/>
      <c r="X48" s="21">
        <f>SUM(X42:X47)</f>
        <v>0</v>
      </c>
      <c r="Y48" s="30">
        <f>SUM(Y42:Y47)</f>
        <v>0</v>
      </c>
      <c r="Z48" s="6"/>
    </row>
    <row r="49" spans="2:26" x14ac:dyDescent="0.35">
      <c r="B49" s="4"/>
      <c r="C49" s="5"/>
      <c r="D49" s="12"/>
      <c r="E49" s="12"/>
      <c r="F49" s="13"/>
      <c r="G49" s="12"/>
      <c r="H49" s="14"/>
      <c r="I49" s="14"/>
      <c r="J49" s="14"/>
      <c r="K49" s="15"/>
      <c r="L49" s="15"/>
      <c r="M49" s="15"/>
      <c r="N49" s="14"/>
      <c r="O49" s="14"/>
      <c r="P49" s="14"/>
      <c r="Q49" s="15"/>
      <c r="R49" s="15"/>
      <c r="S49" s="15"/>
      <c r="T49" s="16"/>
      <c r="U49" s="16"/>
      <c r="V49" s="26"/>
      <c r="W49" s="23"/>
      <c r="X49" s="16"/>
      <c r="Y49" s="27"/>
      <c r="Z49" s="6"/>
    </row>
    <row r="50" spans="2:26" x14ac:dyDescent="0.35">
      <c r="B50" s="4"/>
      <c r="C50" s="5"/>
      <c r="D50" s="12"/>
      <c r="E50" s="12"/>
      <c r="F50" s="13"/>
      <c r="G50" s="12" t="str">
        <f>NatureRV2</f>
        <v>Signature</v>
      </c>
      <c r="H50" s="14"/>
      <c r="I50" s="14"/>
      <c r="J50" s="14"/>
      <c r="K50" s="15"/>
      <c r="L50" s="15"/>
      <c r="M50" s="15"/>
      <c r="N50" s="14"/>
      <c r="O50" s="14"/>
      <c r="P50" s="14"/>
      <c r="Q50" s="15"/>
      <c r="R50" s="15"/>
      <c r="S50" s="15"/>
      <c r="T50" s="16"/>
      <c r="U50" s="16"/>
      <c r="V50" s="26"/>
      <c r="W50" s="23"/>
      <c r="X50" s="16"/>
      <c r="Y50" s="27"/>
      <c r="Z50" s="6"/>
    </row>
    <row r="51" spans="2:26" x14ac:dyDescent="0.35">
      <c r="B51" s="4"/>
      <c r="C51" s="5"/>
      <c r="D51" s="12"/>
      <c r="E51" s="12"/>
      <c r="F51" s="13"/>
      <c r="G51" s="12"/>
      <c r="H51" s="14"/>
      <c r="I51" s="14"/>
      <c r="J51" s="14"/>
      <c r="K51" s="15"/>
      <c r="L51" s="15"/>
      <c r="M51" s="15"/>
      <c r="N51" s="14"/>
      <c r="O51" s="14"/>
      <c r="P51" s="14"/>
      <c r="Q51" s="15"/>
      <c r="R51" s="15"/>
      <c r="S51" s="15"/>
      <c r="T51" s="16"/>
      <c r="U51" s="16"/>
      <c r="V51" s="26"/>
      <c r="W51" s="23"/>
      <c r="X51" s="16"/>
      <c r="Y51" s="27"/>
      <c r="Z51" s="6"/>
    </row>
    <row r="52" spans="2:26" x14ac:dyDescent="0.35">
      <c r="B52" s="4"/>
      <c r="C52" s="5"/>
      <c r="D52" s="12"/>
      <c r="E52" s="12"/>
      <c r="F52" s="13"/>
      <c r="G52" s="12"/>
      <c r="H52" s="14"/>
      <c r="I52" s="14"/>
      <c r="J52" s="14"/>
      <c r="K52" s="15"/>
      <c r="L52" s="15"/>
      <c r="M52" s="15"/>
      <c r="N52" s="14"/>
      <c r="O52" s="14"/>
      <c r="P52" s="14"/>
      <c r="Q52" s="15"/>
      <c r="R52" s="15"/>
      <c r="S52" s="15"/>
      <c r="T52" s="16"/>
      <c r="U52" s="16"/>
      <c r="V52" s="26"/>
      <c r="W52" s="23"/>
      <c r="X52" s="16"/>
      <c r="Y52" s="27"/>
      <c r="Z52" s="6"/>
    </row>
    <row r="53" spans="2:26" x14ac:dyDescent="0.35">
      <c r="B53" s="4"/>
      <c r="C53" s="5"/>
      <c r="D53" s="12"/>
      <c r="E53" s="12"/>
      <c r="F53" s="13"/>
      <c r="G53" s="12"/>
      <c r="H53" s="14"/>
      <c r="I53" s="14"/>
      <c r="J53" s="14"/>
      <c r="K53" s="15"/>
      <c r="L53" s="15"/>
      <c r="M53" s="15"/>
      <c r="N53" s="14"/>
      <c r="O53" s="14"/>
      <c r="P53" s="14"/>
      <c r="Q53" s="15"/>
      <c r="R53" s="15"/>
      <c r="S53" s="15"/>
      <c r="T53" s="16"/>
      <c r="U53" s="16"/>
      <c r="V53" s="26"/>
      <c r="W53" s="23"/>
      <c r="X53" s="16"/>
      <c r="Y53" s="27"/>
      <c r="Z53" s="6"/>
    </row>
    <row r="54" spans="2:26" x14ac:dyDescent="0.35">
      <c r="B54" s="4"/>
      <c r="C54" s="5"/>
      <c r="D54" s="28"/>
      <c r="E54" s="28"/>
      <c r="F54" s="29"/>
      <c r="G54" s="20">
        <f>COUNTA(G49:G53)</f>
        <v>1</v>
      </c>
      <c r="H54" s="14"/>
      <c r="I54" s="14"/>
      <c r="J54" s="14"/>
      <c r="K54" s="20">
        <f>SUM(K49:K53)</f>
        <v>0</v>
      </c>
      <c r="L54" s="41">
        <f>SUM(L49:M53)</f>
        <v>0</v>
      </c>
      <c r="M54" s="41">
        <f t="shared" ref="M54:U54" si="6">SUM(M49:M53)</f>
        <v>0</v>
      </c>
      <c r="N54" s="14"/>
      <c r="O54" s="14"/>
      <c r="P54" s="14"/>
      <c r="Q54" s="41">
        <f t="shared" si="6"/>
        <v>0</v>
      </c>
      <c r="R54" s="20">
        <f t="shared" si="6"/>
        <v>0</v>
      </c>
      <c r="S54" s="20">
        <f t="shared" si="6"/>
        <v>0</v>
      </c>
      <c r="T54" s="21">
        <f t="shared" si="6"/>
        <v>0</v>
      </c>
      <c r="U54" s="21">
        <f t="shared" si="6"/>
        <v>0</v>
      </c>
      <c r="V54" s="28"/>
      <c r="W54" s="28"/>
      <c r="X54" s="16">
        <f>SUM(X49:X53)</f>
        <v>0</v>
      </c>
      <c r="Y54" s="27"/>
      <c r="Z54" s="6"/>
    </row>
    <row r="55" spans="2:26" x14ac:dyDescent="0.35">
      <c r="B55" s="4"/>
      <c r="C55" s="5"/>
      <c r="D55" s="31"/>
      <c r="E55" s="31"/>
      <c r="F55" s="32"/>
      <c r="G55" s="55">
        <f>COUNTA(G54+G48)</f>
        <v>1</v>
      </c>
      <c r="H55" s="109">
        <f>SUM(H54+H48)</f>
        <v>0</v>
      </c>
      <c r="I55" s="110"/>
      <c r="J55" s="55">
        <f>SUM(J54+J48)</f>
        <v>0</v>
      </c>
      <c r="K55" s="55">
        <f>SUM(K54+K48)</f>
        <v>0</v>
      </c>
      <c r="L55" s="109">
        <f>SUM(L54+L48)</f>
        <v>0</v>
      </c>
      <c r="M55" s="110"/>
      <c r="N55" s="33">
        <f>SUM(N54+N48)</f>
        <v>0</v>
      </c>
      <c r="O55" s="33">
        <f>SUM(O54+O48)</f>
        <v>0</v>
      </c>
      <c r="P55" s="109">
        <f>SUM(P54+P48)</f>
        <v>0</v>
      </c>
      <c r="Q55" s="110"/>
      <c r="R55" s="55">
        <f>SUM(R54+R48)</f>
        <v>0</v>
      </c>
      <c r="S55" s="55">
        <f>SUM(S54+S48)</f>
        <v>0</v>
      </c>
      <c r="T55" s="24">
        <f>SUM(T54+T48+T35)</f>
        <v>0</v>
      </c>
      <c r="U55" s="24">
        <f>SUM(U54+U48+U35)</f>
        <v>0</v>
      </c>
      <c r="V55" s="31"/>
      <c r="W55" s="31"/>
      <c r="X55" s="64" t="e">
        <f>(X54/U54)</f>
        <v>#DIV/0!</v>
      </c>
      <c r="Y55" s="34">
        <f>SUM(Y54+Y48)</f>
        <v>0</v>
      </c>
      <c r="Z55" s="6"/>
    </row>
    <row r="56" spans="2:26" x14ac:dyDescent="0.35">
      <c r="B56" s="4"/>
      <c r="C56" s="5"/>
      <c r="D56" s="89" t="s">
        <v>36</v>
      </c>
      <c r="E56" s="90"/>
      <c r="F56" s="91"/>
      <c r="G56" s="56" t="s">
        <v>37</v>
      </c>
      <c r="H56" s="107">
        <f>SUM(H27+K27+N27+Q27)</f>
        <v>0</v>
      </c>
      <c r="I56" s="108"/>
      <c r="J56" s="93" t="s">
        <v>38</v>
      </c>
      <c r="K56" s="95"/>
      <c r="L56" s="107">
        <f>SUM(H35+K35+N35+Q35)</f>
        <v>0</v>
      </c>
      <c r="M56" s="108"/>
      <c r="N56" s="46"/>
      <c r="O56" s="93" t="s">
        <v>39</v>
      </c>
      <c r="P56" s="94"/>
      <c r="Q56" s="94"/>
      <c r="R56" s="94"/>
      <c r="S56" s="95"/>
      <c r="T56" s="56" t="s">
        <v>37</v>
      </c>
      <c r="U56" s="35">
        <f>SUM(H48+K48+N48+Q48)</f>
        <v>0</v>
      </c>
      <c r="V56" s="36" t="s">
        <v>38</v>
      </c>
      <c r="W56" s="63">
        <f>SUM(H54+K54+N54+Q54)</f>
        <v>0</v>
      </c>
      <c r="X56" s="5"/>
      <c r="Y56" s="5"/>
      <c r="Z56" s="6"/>
    </row>
    <row r="57" spans="2:26" x14ac:dyDescent="0.35">
      <c r="B57" s="4"/>
      <c r="C57" s="5"/>
      <c r="D57" s="82" t="s">
        <v>40</v>
      </c>
      <c r="E57" s="83"/>
      <c r="F57" s="84"/>
      <c r="G57" s="36" t="s">
        <v>37</v>
      </c>
      <c r="H57" s="85">
        <f>SUM(I27+L27+O27+R27)</f>
        <v>0</v>
      </c>
      <c r="I57" s="86"/>
      <c r="J57" s="87" t="s">
        <v>38</v>
      </c>
      <c r="K57" s="88"/>
      <c r="L57" s="85">
        <f>SUM(I35+L35+O35+R35)</f>
        <v>0</v>
      </c>
      <c r="M57" s="86"/>
      <c r="N57" s="47"/>
      <c r="O57" s="89" t="s">
        <v>41</v>
      </c>
      <c r="P57" s="90"/>
      <c r="Q57" s="90"/>
      <c r="R57" s="90"/>
      <c r="S57" s="91"/>
      <c r="T57" s="54" t="s">
        <v>37</v>
      </c>
      <c r="U57" s="35">
        <f>SUM(J48+M48+P48+S48)</f>
        <v>0</v>
      </c>
      <c r="V57" s="36" t="s">
        <v>38</v>
      </c>
      <c r="W57" s="35">
        <f>SUM(I54+L54+O54+R54)</f>
        <v>0</v>
      </c>
      <c r="X57" s="5"/>
      <c r="Y57" s="5"/>
      <c r="Z57" s="6"/>
    </row>
    <row r="58" spans="2:26" x14ac:dyDescent="0.35">
      <c r="B58" s="4"/>
      <c r="C58" s="5"/>
      <c r="D58" s="87" t="s">
        <v>42</v>
      </c>
      <c r="E58" s="92"/>
      <c r="F58" s="88"/>
      <c r="G58" s="36" t="s">
        <v>37</v>
      </c>
      <c r="H58" s="85">
        <f>SUM(J27+M27+P27+S27)</f>
        <v>0</v>
      </c>
      <c r="I58" s="86"/>
      <c r="J58" s="87" t="s">
        <v>38</v>
      </c>
      <c r="K58" s="88"/>
      <c r="L58" s="85">
        <f>SUM(J35+M35+P35+S35)</f>
        <v>0</v>
      </c>
      <c r="M58" s="86"/>
      <c r="N58" s="47"/>
      <c r="O58" s="93" t="s">
        <v>43</v>
      </c>
      <c r="P58" s="94"/>
      <c r="Q58" s="94"/>
      <c r="R58" s="94"/>
      <c r="S58" s="95"/>
      <c r="T58" s="54" t="s">
        <v>37</v>
      </c>
      <c r="U58" s="35">
        <f>SUM(J48+M48+P48+S48)</f>
        <v>0</v>
      </c>
      <c r="V58" s="36" t="s">
        <v>38</v>
      </c>
      <c r="W58" s="35">
        <f>SUM(J54+M54+P54+S54)</f>
        <v>0</v>
      </c>
      <c r="X58" s="5"/>
      <c r="Y58" s="5"/>
      <c r="Z58" s="6"/>
    </row>
    <row r="59" spans="2:26" x14ac:dyDescent="0.35">
      <c r="B59" s="4"/>
      <c r="C59" s="5"/>
      <c r="D59" s="96" t="s">
        <v>44</v>
      </c>
      <c r="E59" s="97"/>
      <c r="F59" s="98"/>
      <c r="G59" s="37" t="s">
        <v>37</v>
      </c>
      <c r="H59" s="99">
        <f>SUM(H56:I58)</f>
        <v>0</v>
      </c>
      <c r="I59" s="100"/>
      <c r="J59" s="101" t="s">
        <v>38</v>
      </c>
      <c r="K59" s="102"/>
      <c r="L59" s="99">
        <f>SUM(L56:M58)</f>
        <v>0</v>
      </c>
      <c r="M59" s="100"/>
      <c r="N59" s="47"/>
      <c r="O59" s="96" t="s">
        <v>44</v>
      </c>
      <c r="P59" s="97"/>
      <c r="Q59" s="97"/>
      <c r="R59" s="97"/>
      <c r="S59" s="98"/>
      <c r="T59" s="37" t="s">
        <v>37</v>
      </c>
      <c r="U59" s="38">
        <f>SUM(U56:U58)</f>
        <v>0</v>
      </c>
      <c r="V59" s="39" t="s">
        <v>38</v>
      </c>
      <c r="W59" s="38">
        <f>SUM(W56:W58)</f>
        <v>0</v>
      </c>
      <c r="X59" s="5"/>
      <c r="Y59" s="5"/>
      <c r="Z59" s="6"/>
    </row>
    <row r="60" spans="2:26" x14ac:dyDescent="0.35">
      <c r="B60" s="4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1"/>
    </row>
  </sheetData>
  <mergeCells count="65"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R7:S7"/>
    <mergeCell ref="C8:C26"/>
    <mergeCell ref="D37:Y37"/>
    <mergeCell ref="D38:G40"/>
    <mergeCell ref="H38:S38"/>
    <mergeCell ref="T38:T41"/>
    <mergeCell ref="U38:U41"/>
    <mergeCell ref="V38:V41"/>
    <mergeCell ref="W38:W41"/>
    <mergeCell ref="X38:X41"/>
    <mergeCell ref="Y38:Y41"/>
    <mergeCell ref="H39:J39"/>
    <mergeCell ref="K39:M39"/>
    <mergeCell ref="N39:P39"/>
    <mergeCell ref="H40:H41"/>
    <mergeCell ref="I40:J40"/>
    <mergeCell ref="K40:K41"/>
    <mergeCell ref="L40:M40"/>
    <mergeCell ref="N40:N41"/>
    <mergeCell ref="O40:P40"/>
    <mergeCell ref="D56:F56"/>
    <mergeCell ref="H56:I56"/>
    <mergeCell ref="J56:K56"/>
    <mergeCell ref="L56:M56"/>
    <mergeCell ref="O56:S56"/>
    <mergeCell ref="Q40:Q41"/>
    <mergeCell ref="R40:S40"/>
    <mergeCell ref="H55:I55"/>
    <mergeCell ref="L55:M55"/>
    <mergeCell ref="P55:Q55"/>
    <mergeCell ref="C60:Z60"/>
    <mergeCell ref="D57:F57"/>
    <mergeCell ref="H57:I57"/>
    <mergeCell ref="J57:K57"/>
    <mergeCell ref="L57:M57"/>
    <mergeCell ref="O57:S57"/>
    <mergeCell ref="D58:F58"/>
    <mergeCell ref="H58:I58"/>
    <mergeCell ref="J58:K58"/>
    <mergeCell ref="L58:M58"/>
    <mergeCell ref="O58:S58"/>
    <mergeCell ref="D59:F59"/>
    <mergeCell ref="H59:I59"/>
    <mergeCell ref="J59:K59"/>
    <mergeCell ref="L59:M59"/>
    <mergeCell ref="O59:S59"/>
  </mergeCells>
  <conditionalFormatting sqref="L50:M53">
    <cfRule type="cellIs" dxfId="789" priority="99" operator="equal">
      <formula>1</formula>
    </cfRule>
  </conditionalFormatting>
  <conditionalFormatting sqref="G35:H36 J35:J36">
    <cfRule type="containsText" priority="113" operator="containsText" text="x">
      <formula>NOT(ISERROR(SEARCH("x",G35)))</formula>
    </cfRule>
  </conditionalFormatting>
  <conditionalFormatting sqref="G55:H55 J55 G54">
    <cfRule type="containsText" priority="112" operator="containsText" text="x">
      <formula>NOT(ISERROR(SEARCH("x",G54)))</formula>
    </cfRule>
  </conditionalFormatting>
  <conditionalFormatting sqref="X55">
    <cfRule type="cellIs" dxfId="788" priority="106" operator="greaterThan">
      <formula>25000</formula>
    </cfRule>
    <cfRule type="cellIs" dxfId="787" priority="107" operator="equal">
      <formula>10000</formula>
    </cfRule>
    <cfRule type="cellIs" dxfId="786" priority="108" operator="lessThan">
      <formula>10000</formula>
    </cfRule>
    <cfRule type="cellIs" dxfId="785" priority="109" operator="greaterThan">
      <formula>10000</formula>
    </cfRule>
    <cfRule type="cellIs" dxfId="784" priority="110" operator="lessThan">
      <formula>25000</formula>
    </cfRule>
    <cfRule type="cellIs" dxfId="783" priority="111" operator="greaterThan">
      <formula>25000</formula>
    </cfRule>
  </conditionalFormatting>
  <conditionalFormatting sqref="G27:H27 J27">
    <cfRule type="containsText" priority="105" operator="containsText" text="x">
      <formula>NOT(ISERROR(SEARCH("x",G27)))</formula>
    </cfRule>
  </conditionalFormatting>
  <conditionalFormatting sqref="G48:H48 J48">
    <cfRule type="containsText" priority="104" operator="containsText" text="x">
      <formula>NOT(ISERROR(SEARCH("x",G48)))</formula>
    </cfRule>
  </conditionalFormatting>
  <conditionalFormatting sqref="X48">
    <cfRule type="cellIs" dxfId="782" priority="100" operator="equal">
      <formula>10000</formula>
    </cfRule>
    <cfRule type="cellIs" dxfId="781" priority="101" operator="lessThan">
      <formula>10000</formula>
    </cfRule>
    <cfRule type="cellIs" dxfId="780" priority="102" operator="greaterThan">
      <formula>10000</formula>
    </cfRule>
    <cfRule type="cellIs" dxfId="779" priority="103" operator="lessThan">
      <formula>25000</formula>
    </cfRule>
  </conditionalFormatting>
  <conditionalFormatting sqref="X35">
    <cfRule type="cellIs" dxfId="778" priority="93" operator="equal">
      <formula>10000</formula>
    </cfRule>
    <cfRule type="cellIs" dxfId="777" priority="94" operator="lessThan">
      <formula>10000</formula>
    </cfRule>
    <cfRule type="cellIs" dxfId="776" priority="95" operator="greaterThan">
      <formula>10000</formula>
    </cfRule>
    <cfRule type="cellIs" dxfId="775" priority="96" operator="lessThan">
      <formula>25000</formula>
    </cfRule>
    <cfRule type="cellIs" dxfId="774" priority="97" operator="greaterThan">
      <formula>25000</formula>
    </cfRule>
    <cfRule type="cellIs" dxfId="773" priority="98" operator="greaterThan">
      <formula>25000</formula>
    </cfRule>
  </conditionalFormatting>
  <conditionalFormatting sqref="H32:H34">
    <cfRule type="cellIs" dxfId="772" priority="91" operator="equal">
      <formula>1</formula>
    </cfRule>
  </conditionalFormatting>
  <conditionalFormatting sqref="J32:J34">
    <cfRule type="cellIs" dxfId="771" priority="92" operator="equal">
      <formula>1</formula>
    </cfRule>
  </conditionalFormatting>
  <conditionalFormatting sqref="K32:M34">
    <cfRule type="cellIs" dxfId="770" priority="90" operator="equal">
      <formula>1</formula>
    </cfRule>
  </conditionalFormatting>
  <conditionalFormatting sqref="P32:P34">
    <cfRule type="cellIs" dxfId="769" priority="89" operator="equal">
      <formula>1</formula>
    </cfRule>
  </conditionalFormatting>
  <conditionalFormatting sqref="N32:N34">
    <cfRule type="cellIs" dxfId="768" priority="88" operator="equal">
      <formula>1</formula>
    </cfRule>
  </conditionalFormatting>
  <conditionalFormatting sqref="O32:O34">
    <cfRule type="cellIs" dxfId="767" priority="87" operator="equal">
      <formula>1</formula>
    </cfRule>
  </conditionalFormatting>
  <conditionalFormatting sqref="Q32:S34">
    <cfRule type="cellIs" dxfId="766" priority="86" operator="equal">
      <formula>1</formula>
    </cfRule>
  </conditionalFormatting>
  <conditionalFormatting sqref="K50:K53">
    <cfRule type="cellIs" dxfId="765" priority="85" operator="equal">
      <formula>1</formula>
    </cfRule>
  </conditionalFormatting>
  <conditionalFormatting sqref="Q50:S53">
    <cfRule type="cellIs" dxfId="764" priority="84" operator="equal">
      <formula>1</formula>
    </cfRule>
  </conditionalFormatting>
  <conditionalFormatting sqref="H31">
    <cfRule type="cellIs" dxfId="763" priority="82" operator="equal">
      <formula>1</formula>
    </cfRule>
  </conditionalFormatting>
  <conditionalFormatting sqref="J31">
    <cfRule type="cellIs" dxfId="762" priority="83" operator="equal">
      <formula>1</formula>
    </cfRule>
  </conditionalFormatting>
  <conditionalFormatting sqref="K31:M31">
    <cfRule type="cellIs" dxfId="761" priority="81" operator="equal">
      <formula>1</formula>
    </cfRule>
  </conditionalFormatting>
  <conditionalFormatting sqref="P31">
    <cfRule type="cellIs" dxfId="760" priority="80" operator="equal">
      <formula>1</formula>
    </cfRule>
  </conditionalFormatting>
  <conditionalFormatting sqref="N31">
    <cfRule type="cellIs" dxfId="759" priority="79" operator="equal">
      <formula>1</formula>
    </cfRule>
  </conditionalFormatting>
  <conditionalFormatting sqref="O31">
    <cfRule type="cellIs" dxfId="758" priority="78" operator="equal">
      <formula>1</formula>
    </cfRule>
  </conditionalFormatting>
  <conditionalFormatting sqref="Q31:S31">
    <cfRule type="cellIs" dxfId="757" priority="77" operator="equal">
      <formula>1</formula>
    </cfRule>
  </conditionalFormatting>
  <conditionalFormatting sqref="L49:M49">
    <cfRule type="cellIs" dxfId="756" priority="76" operator="equal">
      <formula>1</formula>
    </cfRule>
  </conditionalFormatting>
  <conditionalFormatting sqref="K49">
    <cfRule type="cellIs" dxfId="755" priority="75" operator="equal">
      <formula>1</formula>
    </cfRule>
  </conditionalFormatting>
  <conditionalFormatting sqref="Q49:S49">
    <cfRule type="cellIs" dxfId="754" priority="74" operator="equal">
      <formula>1</formula>
    </cfRule>
  </conditionalFormatting>
  <conditionalFormatting sqref="X31:X34">
    <cfRule type="cellIs" dxfId="753" priority="71" operator="between">
      <formula>1</formula>
      <formula>10000000000</formula>
    </cfRule>
    <cfRule type="containsBlanks" dxfId="752" priority="72">
      <formula>LEN(TRIM(X31))=0</formula>
    </cfRule>
    <cfRule type="cellIs" dxfId="751" priority="73" operator="between">
      <formula>0</formula>
      <formula>0</formula>
    </cfRule>
  </conditionalFormatting>
  <conditionalFormatting sqref="W31:W34">
    <cfRule type="cellIs" dxfId="750" priority="67" operator="equal">
      <formula>"Reporté"</formula>
    </cfRule>
    <cfRule type="containsText" dxfId="749" priority="68" operator="containsText" text="Abandon">
      <formula>NOT(ISERROR(SEARCH("Abandon",W31)))</formula>
    </cfRule>
    <cfRule type="containsText" dxfId="748" priority="69" operator="containsText" text="Signé">
      <formula>NOT(ISERROR(SEARCH("Signé",W31)))</formula>
    </cfRule>
    <cfRule type="containsBlanks" dxfId="747" priority="70">
      <formula>LEN(TRIM(W31))=0</formula>
    </cfRule>
  </conditionalFormatting>
  <conditionalFormatting sqref="W49:W53">
    <cfRule type="cellIs" dxfId="746" priority="63" operator="equal">
      <formula>"Reporté"</formula>
    </cfRule>
    <cfRule type="containsText" dxfId="745" priority="64" operator="containsText" text="Abandon">
      <formula>NOT(ISERROR(SEARCH("Abandon",W49)))</formula>
    </cfRule>
    <cfRule type="containsText" dxfId="744" priority="65" operator="containsText" text="Signé">
      <formula>NOT(ISERROR(SEARCH("Signé",W49)))</formula>
    </cfRule>
    <cfRule type="containsBlanks" dxfId="743" priority="66">
      <formula>LEN(TRIM(W49))=0</formula>
    </cfRule>
  </conditionalFormatting>
  <conditionalFormatting sqref="W42:W47">
    <cfRule type="containsBlanks" dxfId="742" priority="61">
      <formula>LEN(TRIM(W42))=0</formula>
    </cfRule>
    <cfRule type="containsText" dxfId="741" priority="62" operator="containsText" text="En cours">
      <formula>NOT(ISERROR(SEARCH("En cours",W42)))</formula>
    </cfRule>
  </conditionalFormatting>
  <conditionalFormatting sqref="Y42:Y47">
    <cfRule type="containsText" dxfId="740" priority="59" operator="containsText" text="non">
      <formula>NOT(ISERROR(SEARCH("non",Y42)))</formula>
    </cfRule>
    <cfRule type="containsText" dxfId="739" priority="60" operator="containsText" text="oui">
      <formula>NOT(ISERROR(SEARCH("oui",Y42)))</formula>
    </cfRule>
  </conditionalFormatting>
  <conditionalFormatting sqref="Y49:Y54">
    <cfRule type="containsText" dxfId="738" priority="57" operator="containsText" text="non">
      <formula>NOT(ISERROR(SEARCH("non",Y49)))</formula>
    </cfRule>
    <cfRule type="containsText" dxfId="737" priority="58" operator="containsText" text="oui">
      <formula>NOT(ISERROR(SEARCH("oui",Y49)))</formula>
    </cfRule>
  </conditionalFormatting>
  <conditionalFormatting sqref="K42:M47">
    <cfRule type="cellIs" dxfId="736" priority="56" operator="equal">
      <formula>1</formula>
    </cfRule>
  </conditionalFormatting>
  <conditionalFormatting sqref="K42:M47">
    <cfRule type="cellIs" dxfId="735" priority="55" operator="equal">
      <formula>1</formula>
    </cfRule>
  </conditionalFormatting>
  <conditionalFormatting sqref="Q42:S47">
    <cfRule type="cellIs" dxfId="734" priority="54" operator="equal">
      <formula>1</formula>
    </cfRule>
  </conditionalFormatting>
  <conditionalFormatting sqref="Q42:S47">
    <cfRule type="cellIs" dxfId="733" priority="53" operator="equal">
      <formula>1</formula>
    </cfRule>
  </conditionalFormatting>
  <conditionalFormatting sqref="H42:J47">
    <cfRule type="cellIs" dxfId="732" priority="52" operator="equal">
      <formula>1</formula>
    </cfRule>
  </conditionalFormatting>
  <conditionalFormatting sqref="H42:J47">
    <cfRule type="cellIs" dxfId="731" priority="51" operator="equal">
      <formula>1</formula>
    </cfRule>
  </conditionalFormatting>
  <conditionalFormatting sqref="N42:P47">
    <cfRule type="cellIs" dxfId="730" priority="50" operator="equal">
      <formula>1</formula>
    </cfRule>
  </conditionalFormatting>
  <conditionalFormatting sqref="N42:P47">
    <cfRule type="cellIs" dxfId="729" priority="49" operator="equal">
      <formula>1</formula>
    </cfRule>
  </conditionalFormatting>
  <conditionalFormatting sqref="N49:P54">
    <cfRule type="cellIs" dxfId="728" priority="48" operator="equal">
      <formula>1</formula>
    </cfRule>
  </conditionalFormatting>
  <conditionalFormatting sqref="N49:P54">
    <cfRule type="cellIs" dxfId="727" priority="47" operator="equal">
      <formula>1</formula>
    </cfRule>
  </conditionalFormatting>
  <conditionalFormatting sqref="H49:J54">
    <cfRule type="cellIs" dxfId="726" priority="46" operator="equal">
      <formula>1</formula>
    </cfRule>
  </conditionalFormatting>
  <conditionalFormatting sqref="H49:J54">
    <cfRule type="cellIs" dxfId="725" priority="45" operator="equal">
      <formula>1</formula>
    </cfRule>
  </conditionalFormatting>
  <conditionalFormatting sqref="X42:X47">
    <cfRule type="containsBlanks" dxfId="724" priority="43">
      <formula>LEN(TRIM(X42))=0</formula>
    </cfRule>
    <cfRule type="containsText" dxfId="723" priority="44" operator="containsText" text="En cours">
      <formula>NOT(ISERROR(SEARCH("En cours",X42)))</formula>
    </cfRule>
  </conditionalFormatting>
  <conditionalFormatting sqref="X49:X54">
    <cfRule type="containsBlanks" dxfId="722" priority="41">
      <formula>LEN(TRIM(X49))=0</formula>
    </cfRule>
    <cfRule type="containsText" dxfId="721" priority="42" operator="containsText" text="En cours">
      <formula>NOT(ISERROR(SEARCH("En cours",X49)))</formula>
    </cfRule>
  </conditionalFormatting>
  <conditionalFormatting sqref="H28:M28">
    <cfRule type="cellIs" dxfId="720" priority="40" operator="equal">
      <formula>1</formula>
    </cfRule>
  </conditionalFormatting>
  <conditionalFormatting sqref="W28">
    <cfRule type="containsBlanks" dxfId="719" priority="38">
      <formula>LEN(TRIM(W28))=0</formula>
    </cfRule>
    <cfRule type="containsText" dxfId="718" priority="39" operator="containsText" text="En cours">
      <formula>NOT(ISERROR(SEARCH("En cours",W28)))</formula>
    </cfRule>
  </conditionalFormatting>
  <conditionalFormatting sqref="X28">
    <cfRule type="cellIs" dxfId="717" priority="35" operator="between">
      <formula>1</formula>
      <formula>10000000000</formula>
    </cfRule>
    <cfRule type="containsBlanks" dxfId="716" priority="36">
      <formula>LEN(TRIM(X28))=0</formula>
    </cfRule>
    <cfRule type="cellIs" dxfId="715" priority="37" operator="between">
      <formula>0</formula>
      <formula>0</formula>
    </cfRule>
  </conditionalFormatting>
  <conditionalFormatting sqref="Q28:S28">
    <cfRule type="cellIs" dxfId="714" priority="34" operator="equal">
      <formula>1</formula>
    </cfRule>
  </conditionalFormatting>
  <conditionalFormatting sqref="N28:P28">
    <cfRule type="cellIs" dxfId="713" priority="33" operator="equal">
      <formula>1</formula>
    </cfRule>
  </conditionalFormatting>
  <conditionalFormatting sqref="H28:S28">
    <cfRule type="cellIs" dxfId="712" priority="32" operator="equal">
      <formula>1</formula>
    </cfRule>
  </conditionalFormatting>
  <conditionalFormatting sqref="H29:M29">
    <cfRule type="cellIs" dxfId="711" priority="31" operator="equal">
      <formula>1</formula>
    </cfRule>
  </conditionalFormatting>
  <conditionalFormatting sqref="W29">
    <cfRule type="containsBlanks" dxfId="710" priority="29">
      <formula>LEN(TRIM(W29))=0</formula>
    </cfRule>
    <cfRule type="containsText" dxfId="709" priority="30" operator="containsText" text="En cours">
      <formula>NOT(ISERROR(SEARCH("En cours",W29)))</formula>
    </cfRule>
  </conditionalFormatting>
  <conditionalFormatting sqref="X29">
    <cfRule type="cellIs" dxfId="708" priority="26" operator="between">
      <formula>1</formula>
      <formula>10000000000</formula>
    </cfRule>
    <cfRule type="containsBlanks" dxfId="707" priority="27">
      <formula>LEN(TRIM(X29))=0</formula>
    </cfRule>
    <cfRule type="cellIs" dxfId="706" priority="28" operator="between">
      <formula>0</formula>
      <formula>0</formula>
    </cfRule>
  </conditionalFormatting>
  <conditionalFormatting sqref="Q29:S29">
    <cfRule type="cellIs" dxfId="705" priority="25" operator="equal">
      <formula>1</formula>
    </cfRule>
  </conditionalFormatting>
  <conditionalFormatting sqref="N29:P29">
    <cfRule type="cellIs" dxfId="704" priority="24" operator="equal">
      <formula>1</formula>
    </cfRule>
  </conditionalFormatting>
  <conditionalFormatting sqref="H29:S29">
    <cfRule type="cellIs" dxfId="703" priority="23" operator="equal">
      <formula>1</formula>
    </cfRule>
  </conditionalFormatting>
  <conditionalFormatting sqref="H30:P30">
    <cfRule type="cellIs" dxfId="702" priority="22" operator="equal">
      <formula>1</formula>
    </cfRule>
  </conditionalFormatting>
  <conditionalFormatting sqref="Q30:S30">
    <cfRule type="cellIs" dxfId="701" priority="21" operator="equal">
      <formula>1</formula>
    </cfRule>
  </conditionalFormatting>
  <conditionalFormatting sqref="W30">
    <cfRule type="containsBlanks" dxfId="700" priority="19">
      <formula>LEN(TRIM(W30))=0</formula>
    </cfRule>
    <cfRule type="containsText" dxfId="699" priority="20" operator="containsText" text="En cours">
      <formula>NOT(ISERROR(SEARCH("En cours",W30)))</formula>
    </cfRule>
  </conditionalFormatting>
  <conditionalFormatting sqref="X30">
    <cfRule type="cellIs" dxfId="698" priority="16" operator="between">
      <formula>1</formula>
      <formula>10000000000</formula>
    </cfRule>
    <cfRule type="containsBlanks" dxfId="697" priority="17">
      <formula>LEN(TRIM(X30))=0</formula>
    </cfRule>
    <cfRule type="cellIs" dxfId="696" priority="18" operator="between">
      <formula>0</formula>
      <formula>0</formula>
    </cfRule>
  </conditionalFormatting>
  <conditionalFormatting sqref="H18:M26">
    <cfRule type="cellIs" dxfId="695" priority="15" operator="equal">
      <formula>1</formula>
    </cfRule>
  </conditionalFormatting>
  <conditionalFormatting sqref="Q18:S26">
    <cfRule type="cellIs" dxfId="694" priority="14" operator="equal">
      <formula>1</formula>
    </cfRule>
  </conditionalFormatting>
  <conditionalFormatting sqref="N18:P26">
    <cfRule type="cellIs" dxfId="693" priority="13" operator="equal">
      <formula>1</formula>
    </cfRule>
  </conditionalFormatting>
  <conditionalFormatting sqref="H18:S26">
    <cfRule type="cellIs" dxfId="692" priority="12" operator="equal">
      <formula>1</formula>
    </cfRule>
  </conditionalFormatting>
  <conditionalFormatting sqref="H9:M16">
    <cfRule type="cellIs" dxfId="691" priority="11" operator="equal">
      <formula>1</formula>
    </cfRule>
  </conditionalFormatting>
  <conditionalFormatting sqref="W9:W26">
    <cfRule type="containsBlanks" dxfId="690" priority="9">
      <formula>LEN(TRIM(W9))=0</formula>
    </cfRule>
    <cfRule type="containsText" dxfId="689" priority="10" operator="containsText" text="En cours">
      <formula>NOT(ISERROR(SEARCH("En cours",W9)))</formula>
    </cfRule>
  </conditionalFormatting>
  <conditionalFormatting sqref="X9:X26">
    <cfRule type="cellIs" dxfId="688" priority="6" operator="between">
      <formula>1</formula>
      <formula>10000000000</formula>
    </cfRule>
    <cfRule type="containsBlanks" dxfId="687" priority="7">
      <formula>LEN(TRIM(X9))=0</formula>
    </cfRule>
    <cfRule type="cellIs" dxfId="686" priority="8" operator="between">
      <formula>0</formula>
      <formula>0</formula>
    </cfRule>
  </conditionalFormatting>
  <conditionalFormatting sqref="Q9:S16">
    <cfRule type="cellIs" dxfId="685" priority="5" operator="equal">
      <formula>1</formula>
    </cfRule>
  </conditionalFormatting>
  <conditionalFormatting sqref="N9:P16">
    <cfRule type="cellIs" dxfId="684" priority="4" operator="equal">
      <formula>1</formula>
    </cfRule>
  </conditionalFormatting>
  <conditionalFormatting sqref="H9:S16">
    <cfRule type="cellIs" dxfId="683" priority="3" operator="equal">
      <formula>1</formula>
    </cfRule>
  </conditionalFormatting>
  <conditionalFormatting sqref="H15:P20">
    <cfRule type="cellIs" dxfId="682" priority="2" operator="equal">
      <formula>1</formula>
    </cfRule>
  </conditionalFormatting>
  <conditionalFormatting sqref="Q15:S20">
    <cfRule type="cellIs" dxfId="681" priority="1" operator="equal">
      <formula>1</formula>
    </cfRule>
  </conditionalFormatting>
  <dataValidations count="18">
    <dataValidation type="list" allowBlank="1" showInputMessage="1" showErrorMessage="1" sqref="F28:F30 F49:F53 F42:F47">
      <formula1>Liste_mai</formula1>
    </dataValidation>
    <dataValidation type="list" allowBlank="1" showInputMessage="1" showErrorMessage="1" sqref="Y42:Y47 Y49:Y54">
      <formula1>Initiative</formula1>
    </dataValidation>
    <dataValidation type="list" allowBlank="1" showInputMessage="1" showErrorMessage="1" sqref="W30">
      <formula1>Stade01</formula1>
    </dataValidation>
    <dataValidation type="list" allowBlank="1" showInputMessage="1" showErrorMessage="1" sqref="G30">
      <formula1>NatureRV0</formula1>
    </dataValidation>
    <dataValidation type="list" allowBlank="1" showInputMessage="1" showErrorMessage="1" sqref="G49:G53 G28:G29">
      <formula1>NatureRV2</formula1>
    </dataValidation>
    <dataValidation type="list" allowBlank="1" showInputMessage="1" showErrorMessage="1" sqref="W49:W53 W31:W34">
      <formula1>StadeRV1</formula1>
    </dataValidation>
    <dataValidation type="list" allowBlank="1" showInputMessage="1" showErrorMessage="1" sqref="W9:W26 W28:W29 X49:X54 W42:X47">
      <formula1>StadeRV2</formula1>
    </dataValidation>
    <dataValidation type="list" allowBlank="1" showInputMessage="1" showErrorMessage="1" sqref="H49:J54 N49:P54 H28:S29 H42:S47 H9:S14 H18:S26">
      <formula1>Appui1</formula1>
    </dataValidation>
    <dataValidation type="list" allowBlank="1" showInputMessage="1" showErrorMessage="1" sqref="X31:X34">
      <formula1>Liste03</formula1>
    </dataValidation>
    <dataValidation type="list" allowBlank="1" showInputMessage="1" showErrorMessage="1" sqref="E28:E34 E42:E47 E49:E53 E9:E26">
      <formula1>Catégorie1</formula1>
    </dataValidation>
    <dataValidation type="list" allowBlank="1" showInputMessage="1" showErrorMessage="1" sqref="G31:G34 G42:G47 G15:G26">
      <formula1>Liste</formula1>
    </dataValidation>
    <dataValidation type="list" allowBlank="1" showInputMessage="1" showErrorMessage="1" sqref="F9:F14">
      <formula1>Date2</formula1>
    </dataValidation>
    <dataValidation type="list" allowBlank="1" showInputMessage="1" showErrorMessage="1" sqref="G9:G14">
      <formula1>Listestade</formula1>
    </dataValidation>
    <dataValidation type="list" allowBlank="1" showInputMessage="1" showErrorMessage="1" sqref="X28:X30 X9:X26">
      <formula1>R.A.S</formula1>
    </dataValidation>
    <dataValidation type="list" allowBlank="1" showInputMessage="1" showErrorMessage="1" sqref="F31:F34 F15:F26">
      <formula1>Liste0405</formula1>
    </dataValidation>
    <dataValidation type="list" allowBlank="1" showInputMessage="1" showErrorMessage="1" sqref="V28:V34 V42:V47 V49:V53 V9:V26">
      <formula1>Produit</formula1>
    </dataValidation>
    <dataValidation type="list" allowBlank="1" showInputMessage="1" showErrorMessage="1" sqref="W35">
      <formula1>Stade</formula1>
    </dataValidation>
    <dataValidation type="list" allowBlank="1" showInputMessage="1" showErrorMessage="1" sqref="K49:M53 H30:S34 Q49:S53 H15:S17">
      <formula1>Appuis</formula1>
    </dataValidation>
  </dataValidation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729"/>
  <sheetViews>
    <sheetView showGridLines="0" topLeftCell="G34" workbookViewId="0">
      <selection activeCell="M19" sqref="M19"/>
    </sheetView>
  </sheetViews>
  <sheetFormatPr baseColWidth="10" defaultRowHeight="17.25" x14ac:dyDescent="0.35"/>
  <cols>
    <col min="1" max="1" width="14.125" customWidth="1"/>
    <col min="6" max="6" width="21.75" customWidth="1"/>
    <col min="7" max="7" width="18" customWidth="1"/>
    <col min="10" max="10" width="17.75" customWidth="1"/>
    <col min="11" max="11" width="15.625" customWidth="1"/>
  </cols>
  <sheetData>
    <row r="1" spans="1:19" x14ac:dyDescent="0.35">
      <c r="A1" t="s">
        <v>90</v>
      </c>
      <c r="B1" s="75">
        <v>43101</v>
      </c>
      <c r="C1" s="74">
        <v>42736</v>
      </c>
      <c r="D1" s="71"/>
      <c r="E1" s="71"/>
      <c r="F1" s="71"/>
      <c r="G1" s="66" t="s">
        <v>68</v>
      </c>
      <c r="H1" s="66"/>
      <c r="I1" s="66"/>
      <c r="J1" s="65" t="s">
        <v>73</v>
      </c>
      <c r="K1" s="71"/>
      <c r="L1" s="65"/>
      <c r="M1" s="65"/>
      <c r="N1" s="65"/>
    </row>
    <row r="2" spans="1:19" x14ac:dyDescent="0.35">
      <c r="B2" s="75">
        <v>43102</v>
      </c>
      <c r="C2" s="74">
        <v>42737</v>
      </c>
      <c r="D2" s="71" t="s">
        <v>24</v>
      </c>
      <c r="E2" s="71" t="s">
        <v>23</v>
      </c>
      <c r="F2" s="71" t="s">
        <v>25</v>
      </c>
      <c r="G2" s="66" t="s">
        <v>21</v>
      </c>
      <c r="H2" s="66" t="s">
        <v>22</v>
      </c>
      <c r="I2" s="66" t="s">
        <v>65</v>
      </c>
      <c r="J2" s="65" t="s">
        <v>33</v>
      </c>
      <c r="K2" s="72" t="s">
        <v>76</v>
      </c>
      <c r="L2" s="65"/>
      <c r="M2" s="65"/>
      <c r="N2" s="65"/>
    </row>
    <row r="3" spans="1:19" x14ac:dyDescent="0.35">
      <c r="B3" s="75">
        <v>43103</v>
      </c>
      <c r="C3" s="74">
        <v>42738</v>
      </c>
      <c r="D3" s="71" t="s">
        <v>19</v>
      </c>
      <c r="E3" s="71" t="s">
        <v>18</v>
      </c>
      <c r="F3" s="71" t="s">
        <v>28</v>
      </c>
      <c r="G3" s="66"/>
      <c r="H3" s="66"/>
      <c r="I3" s="66">
        <v>1</v>
      </c>
      <c r="J3" s="65" t="s">
        <v>74</v>
      </c>
      <c r="K3" s="73" t="s">
        <v>79</v>
      </c>
      <c r="L3" s="65"/>
      <c r="M3" s="65"/>
      <c r="N3" s="65"/>
    </row>
    <row r="4" spans="1:19" x14ac:dyDescent="0.35">
      <c r="B4" s="75">
        <v>43104</v>
      </c>
      <c r="C4" s="74">
        <v>42739</v>
      </c>
      <c r="D4" s="71" t="s">
        <v>27</v>
      </c>
      <c r="E4" s="66"/>
      <c r="F4" s="71" t="s">
        <v>20</v>
      </c>
      <c r="G4" s="79" t="s">
        <v>21</v>
      </c>
      <c r="H4" s="66"/>
      <c r="I4" s="66"/>
      <c r="J4" s="65" t="s">
        <v>35</v>
      </c>
      <c r="K4" s="67"/>
      <c r="L4" s="65"/>
      <c r="M4" s="65"/>
      <c r="N4" s="65"/>
    </row>
    <row r="5" spans="1:19" x14ac:dyDescent="0.35">
      <c r="B5" s="75">
        <v>43105</v>
      </c>
      <c r="C5" s="74">
        <v>42740</v>
      </c>
      <c r="D5" s="71" t="s">
        <v>29</v>
      </c>
      <c r="E5" s="66"/>
      <c r="F5" s="71" t="s">
        <v>57</v>
      </c>
      <c r="G5" s="79" t="s">
        <v>77</v>
      </c>
      <c r="H5" s="66"/>
      <c r="I5" s="66" t="s">
        <v>66</v>
      </c>
      <c r="J5" s="65"/>
      <c r="K5" s="65"/>
      <c r="L5" s="65"/>
      <c r="M5" s="65"/>
      <c r="N5" s="65"/>
    </row>
    <row r="6" spans="1:19" x14ac:dyDescent="0.35">
      <c r="B6" s="75">
        <v>43106</v>
      </c>
      <c r="C6" s="74">
        <v>42741</v>
      </c>
      <c r="D6" s="66"/>
      <c r="E6" s="66"/>
      <c r="F6" s="71" t="s">
        <v>58</v>
      </c>
      <c r="G6" s="79" t="s">
        <v>78</v>
      </c>
      <c r="H6" s="66"/>
      <c r="I6" s="66"/>
      <c r="J6" s="65"/>
      <c r="K6" s="67" t="s">
        <v>87</v>
      </c>
      <c r="L6" s="65"/>
      <c r="M6" s="65"/>
      <c r="N6" s="65"/>
    </row>
    <row r="7" spans="1:19" x14ac:dyDescent="0.35">
      <c r="B7" s="75">
        <v>43107</v>
      </c>
      <c r="C7" s="74">
        <v>42742</v>
      </c>
      <c r="D7" s="66" t="s">
        <v>29</v>
      </c>
      <c r="E7" s="66"/>
      <c r="F7" s="71" t="s">
        <v>59</v>
      </c>
      <c r="G7" s="79" t="s">
        <v>67</v>
      </c>
      <c r="H7" s="66"/>
      <c r="I7" s="66"/>
      <c r="J7" s="65"/>
      <c r="K7" s="65"/>
      <c r="L7" s="65"/>
      <c r="M7" s="65"/>
      <c r="N7" s="65"/>
    </row>
    <row r="8" spans="1:19" x14ac:dyDescent="0.35">
      <c r="B8" s="75">
        <v>43108</v>
      </c>
      <c r="C8" s="74">
        <v>42743</v>
      </c>
      <c r="D8" s="66"/>
      <c r="E8" s="66"/>
      <c r="F8" s="71" t="s">
        <v>60</v>
      </c>
      <c r="G8" s="79" t="s">
        <v>30</v>
      </c>
      <c r="H8" s="66"/>
      <c r="I8" s="66"/>
      <c r="J8" s="65"/>
      <c r="K8" s="65"/>
      <c r="L8" s="65"/>
      <c r="M8" s="65"/>
      <c r="N8" s="65"/>
    </row>
    <row r="9" spans="1:19" x14ac:dyDescent="0.35">
      <c r="B9" s="75">
        <v>43109</v>
      </c>
      <c r="C9" s="74">
        <v>42744</v>
      </c>
      <c r="D9" s="71" t="s">
        <v>69</v>
      </c>
      <c r="E9" s="66"/>
      <c r="F9" s="71" t="s">
        <v>61</v>
      </c>
      <c r="G9" s="79"/>
      <c r="H9" s="66"/>
      <c r="I9" s="66"/>
      <c r="J9" s="65"/>
      <c r="K9" s="65"/>
      <c r="L9" s="65"/>
      <c r="M9" s="65"/>
      <c r="N9" s="65"/>
    </row>
    <row r="10" spans="1:19" x14ac:dyDescent="0.35">
      <c r="B10" s="75">
        <v>43110</v>
      </c>
      <c r="C10" s="74">
        <v>42745</v>
      </c>
      <c r="D10" s="71" t="s">
        <v>70</v>
      </c>
      <c r="E10" s="66"/>
      <c r="F10" s="71" t="s">
        <v>62</v>
      </c>
      <c r="G10" s="79" t="s">
        <v>96</v>
      </c>
      <c r="H10" s="78" t="s">
        <v>97</v>
      </c>
      <c r="I10" s="76"/>
      <c r="J10" s="76"/>
      <c r="K10" s="76"/>
      <c r="L10" s="76"/>
      <c r="M10" s="76"/>
      <c r="N10" s="76"/>
      <c r="O10" s="76"/>
      <c r="P10" s="76"/>
      <c r="Q10" s="77"/>
      <c r="R10" s="77"/>
      <c r="S10" s="77"/>
    </row>
    <row r="11" spans="1:19" x14ac:dyDescent="0.35">
      <c r="B11" s="75">
        <v>43111</v>
      </c>
      <c r="C11" s="74">
        <v>42746</v>
      </c>
      <c r="D11" s="71" t="s">
        <v>71</v>
      </c>
      <c r="E11" s="66"/>
      <c r="F11" s="71" t="s">
        <v>63</v>
      </c>
      <c r="G11" s="66"/>
      <c r="H11" s="144" t="s">
        <v>98</v>
      </c>
      <c r="I11" s="144"/>
      <c r="J11" s="144"/>
      <c r="K11" s="144"/>
      <c r="L11" s="144"/>
      <c r="M11" s="144"/>
      <c r="N11" s="144"/>
      <c r="O11" s="144"/>
      <c r="P11" s="144"/>
      <c r="Q11" s="144"/>
      <c r="R11" s="144"/>
      <c r="S11" s="144"/>
    </row>
    <row r="12" spans="1:19" x14ac:dyDescent="0.35">
      <c r="B12" s="75">
        <v>43112</v>
      </c>
      <c r="C12" s="74">
        <v>42747</v>
      </c>
      <c r="D12" s="71" t="s">
        <v>72</v>
      </c>
      <c r="E12" s="66"/>
      <c r="F12" s="71" t="s">
        <v>26</v>
      </c>
      <c r="G12" s="66"/>
      <c r="H12" s="145"/>
      <c r="I12" s="145"/>
      <c r="J12" s="145"/>
      <c r="K12" s="145"/>
      <c r="L12" s="145"/>
      <c r="M12" s="145"/>
      <c r="N12" s="145"/>
      <c r="O12" s="145"/>
      <c r="P12" s="145"/>
      <c r="Q12" s="145"/>
      <c r="R12" s="145"/>
      <c r="S12" s="145"/>
    </row>
    <row r="13" spans="1:19" x14ac:dyDescent="0.35">
      <c r="B13" s="75">
        <v>43113</v>
      </c>
      <c r="C13" s="74">
        <v>42748</v>
      </c>
      <c r="D13" s="71" t="s">
        <v>88</v>
      </c>
      <c r="E13" s="66"/>
      <c r="F13" s="66"/>
      <c r="G13" s="146" t="s">
        <v>75</v>
      </c>
      <c r="H13" s="146"/>
      <c r="I13" s="146"/>
      <c r="J13" s="65"/>
      <c r="K13" s="65"/>
      <c r="L13" s="65"/>
      <c r="M13" s="65"/>
      <c r="N13" s="65"/>
    </row>
    <row r="14" spans="1:19" x14ac:dyDescent="0.35">
      <c r="B14" s="75">
        <v>43114</v>
      </c>
      <c r="C14" s="74">
        <v>42749</v>
      </c>
      <c r="D14" s="71"/>
      <c r="E14" s="66"/>
      <c r="F14" s="66"/>
      <c r="G14" s="66"/>
      <c r="H14" s="66"/>
      <c r="I14" s="66"/>
      <c r="J14" s="65"/>
      <c r="K14" s="65"/>
      <c r="L14" s="65"/>
      <c r="M14" s="65"/>
      <c r="N14" s="65"/>
    </row>
    <row r="15" spans="1:19" x14ac:dyDescent="0.35">
      <c r="B15" s="75">
        <v>43115</v>
      </c>
      <c r="C15" s="74">
        <v>42750</v>
      </c>
      <c r="D15" s="71" t="s">
        <v>89</v>
      </c>
      <c r="E15" s="66"/>
      <c r="F15" s="66"/>
      <c r="G15" s="66"/>
      <c r="H15" s="66"/>
      <c r="I15" s="66"/>
      <c r="J15" s="65"/>
      <c r="K15" s="65"/>
      <c r="L15" s="65"/>
      <c r="M15" s="65"/>
      <c r="N15" s="65"/>
    </row>
    <row r="16" spans="1:19" ht="18" thickBot="1" x14ac:dyDescent="0.4">
      <c r="B16" s="75">
        <v>43116</v>
      </c>
      <c r="C16" s="74">
        <v>42751</v>
      </c>
      <c r="D16" s="66"/>
      <c r="E16" s="66"/>
      <c r="F16" s="165" t="s">
        <v>93</v>
      </c>
      <c r="G16" s="165"/>
      <c r="H16" s="165"/>
      <c r="I16" s="66"/>
      <c r="J16" s="165" t="s">
        <v>95</v>
      </c>
      <c r="K16" s="165"/>
      <c r="L16" s="165"/>
      <c r="M16" s="65"/>
      <c r="N16" s="65"/>
    </row>
    <row r="17" spans="2:14" ht="17.25" customHeight="1" x14ac:dyDescent="0.35">
      <c r="B17" s="75">
        <v>43117</v>
      </c>
      <c r="C17" s="74">
        <v>42752</v>
      </c>
      <c r="D17" s="66"/>
      <c r="E17" s="66"/>
      <c r="F17" s="147" t="s">
        <v>94</v>
      </c>
      <c r="G17" s="148"/>
      <c r="H17" s="149"/>
      <c r="I17" s="66"/>
      <c r="J17" s="156" t="s">
        <v>99</v>
      </c>
      <c r="K17" s="157"/>
      <c r="L17" s="158"/>
      <c r="M17" s="65"/>
      <c r="N17" s="65"/>
    </row>
    <row r="18" spans="2:14" x14ac:dyDescent="0.35">
      <c r="B18" s="75">
        <v>43118</v>
      </c>
      <c r="C18" s="74">
        <v>42753</v>
      </c>
      <c r="D18" s="66"/>
      <c r="E18" s="66"/>
      <c r="F18" s="150"/>
      <c r="G18" s="151"/>
      <c r="H18" s="152"/>
      <c r="I18" s="66"/>
      <c r="J18" s="159"/>
      <c r="K18" s="160"/>
      <c r="L18" s="161"/>
      <c r="M18" s="65"/>
      <c r="N18" s="65"/>
    </row>
    <row r="19" spans="2:14" x14ac:dyDescent="0.35">
      <c r="B19" s="75">
        <v>43119</v>
      </c>
      <c r="C19" s="74">
        <v>42754</v>
      </c>
      <c r="D19" s="66"/>
      <c r="E19" s="66"/>
      <c r="F19" s="150"/>
      <c r="G19" s="151"/>
      <c r="H19" s="152"/>
      <c r="I19" s="66"/>
      <c r="J19" s="159"/>
      <c r="K19" s="160"/>
      <c r="L19" s="161"/>
      <c r="M19" s="65"/>
      <c r="N19" s="65"/>
    </row>
    <row r="20" spans="2:14" x14ac:dyDescent="0.35">
      <c r="B20" s="75">
        <v>43120</v>
      </c>
      <c r="C20" s="74">
        <v>42755</v>
      </c>
      <c r="D20" s="66"/>
      <c r="E20" s="66"/>
      <c r="F20" s="150"/>
      <c r="G20" s="151"/>
      <c r="H20" s="152"/>
      <c r="I20" s="66"/>
      <c r="J20" s="159"/>
      <c r="K20" s="160"/>
      <c r="L20" s="161"/>
      <c r="M20" s="65"/>
      <c r="N20" s="65"/>
    </row>
    <row r="21" spans="2:14" x14ac:dyDescent="0.35">
      <c r="B21" s="75">
        <v>43121</v>
      </c>
      <c r="C21" s="74">
        <v>42756</v>
      </c>
      <c r="D21" s="66"/>
      <c r="E21" s="66"/>
      <c r="F21" s="150"/>
      <c r="G21" s="151"/>
      <c r="H21" s="152"/>
      <c r="I21" s="66"/>
      <c r="J21" s="159"/>
      <c r="K21" s="160"/>
      <c r="L21" s="161"/>
      <c r="M21" s="65"/>
      <c r="N21" s="65"/>
    </row>
    <row r="22" spans="2:14" x14ac:dyDescent="0.35">
      <c r="B22" s="75">
        <v>43122</v>
      </c>
      <c r="C22" s="74">
        <v>42757</v>
      </c>
      <c r="D22" s="66"/>
      <c r="E22" s="66"/>
      <c r="F22" s="150"/>
      <c r="G22" s="151"/>
      <c r="H22" s="152"/>
      <c r="I22" s="66"/>
      <c r="J22" s="159"/>
      <c r="K22" s="160"/>
      <c r="L22" s="161"/>
      <c r="M22" s="65"/>
      <c r="N22" s="65"/>
    </row>
    <row r="23" spans="2:14" x14ac:dyDescent="0.35">
      <c r="B23" s="75">
        <v>43123</v>
      </c>
      <c r="C23" s="74">
        <v>42758</v>
      </c>
      <c r="D23" s="66"/>
      <c r="E23" s="66"/>
      <c r="F23" s="150"/>
      <c r="G23" s="151"/>
      <c r="H23" s="152"/>
      <c r="I23" s="66"/>
      <c r="J23" s="159"/>
      <c r="K23" s="160"/>
      <c r="L23" s="161"/>
      <c r="M23" s="65"/>
      <c r="N23" s="65"/>
    </row>
    <row r="24" spans="2:14" x14ac:dyDescent="0.35">
      <c r="B24" s="75">
        <v>43124</v>
      </c>
      <c r="C24" s="74">
        <v>42759</v>
      </c>
      <c r="D24" s="66"/>
      <c r="E24" s="66"/>
      <c r="F24" s="150"/>
      <c r="G24" s="151"/>
      <c r="H24" s="152"/>
      <c r="I24" s="66"/>
      <c r="J24" s="159"/>
      <c r="K24" s="160"/>
      <c r="L24" s="161"/>
      <c r="M24" s="65"/>
      <c r="N24" s="65"/>
    </row>
    <row r="25" spans="2:14" x14ac:dyDescent="0.35">
      <c r="B25" s="75">
        <v>43125</v>
      </c>
      <c r="C25" s="74">
        <v>42760</v>
      </c>
      <c r="D25" s="66"/>
      <c r="E25" s="66"/>
      <c r="F25" s="150"/>
      <c r="G25" s="151"/>
      <c r="H25" s="152"/>
      <c r="I25" s="66"/>
      <c r="J25" s="159"/>
      <c r="K25" s="160"/>
      <c r="L25" s="161"/>
      <c r="M25" s="65"/>
      <c r="N25" s="65"/>
    </row>
    <row r="26" spans="2:14" x14ac:dyDescent="0.35">
      <c r="B26" s="75">
        <v>43126</v>
      </c>
      <c r="C26" s="74">
        <v>42761</v>
      </c>
      <c r="D26" s="66"/>
      <c r="E26" s="66"/>
      <c r="F26" s="150"/>
      <c r="G26" s="151"/>
      <c r="H26" s="152"/>
      <c r="I26" s="66"/>
      <c r="J26" s="159"/>
      <c r="K26" s="160"/>
      <c r="L26" s="161"/>
      <c r="M26" s="65"/>
      <c r="N26" s="65"/>
    </row>
    <row r="27" spans="2:14" x14ac:dyDescent="0.35">
      <c r="B27" s="75">
        <v>43127</v>
      </c>
      <c r="C27" s="74">
        <v>42762</v>
      </c>
      <c r="D27" s="66"/>
      <c r="E27" s="66"/>
      <c r="F27" s="150"/>
      <c r="G27" s="151"/>
      <c r="H27" s="152"/>
      <c r="I27" s="66"/>
      <c r="J27" s="159"/>
      <c r="K27" s="160"/>
      <c r="L27" s="161"/>
      <c r="M27" s="65"/>
      <c r="N27" s="65"/>
    </row>
    <row r="28" spans="2:14" x14ac:dyDescent="0.35">
      <c r="B28" s="75">
        <v>43128</v>
      </c>
      <c r="C28" s="74">
        <v>42763</v>
      </c>
      <c r="D28" s="58"/>
      <c r="E28" s="58"/>
      <c r="F28" s="150"/>
      <c r="G28" s="151"/>
      <c r="H28" s="152"/>
      <c r="I28" s="58"/>
      <c r="J28" s="159"/>
      <c r="K28" s="160"/>
      <c r="L28" s="161"/>
    </row>
    <row r="29" spans="2:14" x14ac:dyDescent="0.35">
      <c r="B29" s="75">
        <v>43129</v>
      </c>
      <c r="C29" s="74">
        <v>42764</v>
      </c>
      <c r="D29" s="58"/>
      <c r="E29" s="58"/>
      <c r="F29" s="150"/>
      <c r="G29" s="151"/>
      <c r="H29" s="152"/>
      <c r="I29" s="58"/>
      <c r="J29" s="159"/>
      <c r="K29" s="160"/>
      <c r="L29" s="161"/>
    </row>
    <row r="30" spans="2:14" x14ac:dyDescent="0.35">
      <c r="B30" s="75">
        <v>43130</v>
      </c>
      <c r="C30" s="74">
        <v>42765</v>
      </c>
      <c r="D30" s="71" t="s">
        <v>69</v>
      </c>
      <c r="E30" s="66"/>
      <c r="F30" s="150"/>
      <c r="G30" s="151"/>
      <c r="H30" s="152"/>
      <c r="I30" s="66"/>
      <c r="J30" s="159"/>
      <c r="K30" s="160"/>
      <c r="L30" s="161"/>
      <c r="M30" s="65"/>
      <c r="N30" s="65"/>
    </row>
    <row r="31" spans="2:14" x14ac:dyDescent="0.35">
      <c r="B31" s="75">
        <v>43131</v>
      </c>
      <c r="C31" s="74">
        <v>42766</v>
      </c>
      <c r="D31" s="58"/>
      <c r="E31" s="58"/>
      <c r="F31" s="150"/>
      <c r="G31" s="151"/>
      <c r="H31" s="152"/>
      <c r="I31" s="58"/>
      <c r="J31" s="159"/>
      <c r="K31" s="160"/>
      <c r="L31" s="161"/>
    </row>
    <row r="32" spans="2:14" x14ac:dyDescent="0.35">
      <c r="B32" s="75">
        <v>43132</v>
      </c>
      <c r="C32" s="74">
        <v>42767</v>
      </c>
      <c r="D32" s="58"/>
      <c r="E32" s="58"/>
      <c r="F32" s="150"/>
      <c r="G32" s="151"/>
      <c r="H32" s="152"/>
      <c r="I32" s="58"/>
      <c r="J32" s="159"/>
      <c r="K32" s="160"/>
      <c r="L32" s="161"/>
    </row>
    <row r="33" spans="2:12" x14ac:dyDescent="0.35">
      <c r="B33" s="75">
        <v>43133</v>
      </c>
      <c r="C33" s="74">
        <v>42768</v>
      </c>
      <c r="D33" s="58"/>
      <c r="E33" s="58"/>
      <c r="F33" s="150"/>
      <c r="G33" s="151"/>
      <c r="H33" s="152"/>
      <c r="I33" s="58"/>
      <c r="J33" s="159"/>
      <c r="K33" s="160"/>
      <c r="L33" s="161"/>
    </row>
    <row r="34" spans="2:12" x14ac:dyDescent="0.35">
      <c r="B34" s="75">
        <v>43134</v>
      </c>
      <c r="C34" s="74">
        <v>42769</v>
      </c>
      <c r="D34" s="58"/>
      <c r="E34" s="58"/>
      <c r="F34" s="150"/>
      <c r="G34" s="151"/>
      <c r="H34" s="152"/>
      <c r="I34" s="58"/>
      <c r="J34" s="159"/>
      <c r="K34" s="160"/>
      <c r="L34" s="161"/>
    </row>
    <row r="35" spans="2:12" x14ac:dyDescent="0.35">
      <c r="B35" s="75">
        <v>43135</v>
      </c>
      <c r="C35" s="74">
        <v>42770</v>
      </c>
      <c r="D35" s="58"/>
      <c r="E35" s="58"/>
      <c r="F35" s="150"/>
      <c r="G35" s="151"/>
      <c r="H35" s="152"/>
      <c r="I35" s="58"/>
      <c r="J35" s="159"/>
      <c r="K35" s="160"/>
      <c r="L35" s="161"/>
    </row>
    <row r="36" spans="2:12" x14ac:dyDescent="0.35">
      <c r="B36" s="75">
        <v>43136</v>
      </c>
      <c r="C36" s="74">
        <v>42771</v>
      </c>
      <c r="D36" s="58"/>
      <c r="E36" s="58"/>
      <c r="F36" s="150"/>
      <c r="G36" s="151"/>
      <c r="H36" s="152"/>
      <c r="I36" s="58"/>
      <c r="J36" s="159"/>
      <c r="K36" s="160"/>
      <c r="L36" s="161"/>
    </row>
    <row r="37" spans="2:12" x14ac:dyDescent="0.35">
      <c r="B37" s="75">
        <v>43137</v>
      </c>
      <c r="C37" s="74">
        <v>42772</v>
      </c>
      <c r="D37" s="58"/>
      <c r="E37" s="58"/>
      <c r="F37" s="150"/>
      <c r="G37" s="151"/>
      <c r="H37" s="152"/>
      <c r="I37" s="58"/>
      <c r="J37" s="159"/>
      <c r="K37" s="160"/>
      <c r="L37" s="161"/>
    </row>
    <row r="38" spans="2:12" x14ac:dyDescent="0.35">
      <c r="B38" s="75">
        <v>43138</v>
      </c>
      <c r="C38" s="74">
        <v>42773</v>
      </c>
      <c r="D38" s="58"/>
      <c r="E38" s="58"/>
      <c r="F38" s="150"/>
      <c r="G38" s="151"/>
      <c r="H38" s="152"/>
      <c r="I38" s="58"/>
      <c r="J38" s="159"/>
      <c r="K38" s="160"/>
      <c r="L38" s="161"/>
    </row>
    <row r="39" spans="2:12" x14ac:dyDescent="0.35">
      <c r="B39" s="75">
        <v>43139</v>
      </c>
      <c r="C39" s="74">
        <v>42774</v>
      </c>
      <c r="D39" s="58"/>
      <c r="E39" s="58"/>
      <c r="F39" s="150"/>
      <c r="G39" s="151"/>
      <c r="H39" s="152"/>
      <c r="I39" s="58"/>
      <c r="J39" s="159"/>
      <c r="K39" s="160"/>
      <c r="L39" s="161"/>
    </row>
    <row r="40" spans="2:12" x14ac:dyDescent="0.35">
      <c r="B40" s="75">
        <v>43140</v>
      </c>
      <c r="C40" s="74">
        <v>42775</v>
      </c>
      <c r="D40" s="58"/>
      <c r="E40" s="58"/>
      <c r="F40" s="150"/>
      <c r="G40" s="151"/>
      <c r="H40" s="152"/>
      <c r="I40" s="58"/>
      <c r="J40" s="159"/>
      <c r="K40" s="160"/>
      <c r="L40" s="161"/>
    </row>
    <row r="41" spans="2:12" x14ac:dyDescent="0.35">
      <c r="B41" s="75">
        <v>43141</v>
      </c>
      <c r="C41" s="74">
        <v>42776</v>
      </c>
      <c r="D41" s="58"/>
      <c r="E41" s="58"/>
      <c r="F41" s="150"/>
      <c r="G41" s="151"/>
      <c r="H41" s="152"/>
      <c r="I41" s="58"/>
      <c r="J41" s="159"/>
      <c r="K41" s="160"/>
      <c r="L41" s="161"/>
    </row>
    <row r="42" spans="2:12" x14ac:dyDescent="0.35">
      <c r="B42" s="75">
        <v>43142</v>
      </c>
      <c r="C42" s="74">
        <v>42777</v>
      </c>
      <c r="D42" s="58"/>
      <c r="E42" s="58"/>
      <c r="F42" s="150"/>
      <c r="G42" s="151"/>
      <c r="H42" s="152"/>
      <c r="I42" s="58"/>
      <c r="J42" s="159"/>
      <c r="K42" s="160"/>
      <c r="L42" s="161"/>
    </row>
    <row r="43" spans="2:12" x14ac:dyDescent="0.35">
      <c r="B43" s="75">
        <v>43143</v>
      </c>
      <c r="C43" s="74">
        <v>42778</v>
      </c>
      <c r="D43" s="58"/>
      <c r="E43" s="58"/>
      <c r="F43" s="150"/>
      <c r="G43" s="151"/>
      <c r="H43" s="152"/>
      <c r="I43" s="58"/>
      <c r="J43" s="159"/>
      <c r="K43" s="160"/>
      <c r="L43" s="161"/>
    </row>
    <row r="44" spans="2:12" x14ac:dyDescent="0.35">
      <c r="B44" s="75">
        <v>43144</v>
      </c>
      <c r="C44" s="74">
        <v>42779</v>
      </c>
      <c r="D44" s="58"/>
      <c r="E44" s="58"/>
      <c r="F44" s="150"/>
      <c r="G44" s="151"/>
      <c r="H44" s="152"/>
      <c r="I44" s="58"/>
      <c r="J44" s="159"/>
      <c r="K44" s="160"/>
      <c r="L44" s="161"/>
    </row>
    <row r="45" spans="2:12" x14ac:dyDescent="0.35">
      <c r="B45" s="75">
        <v>43145</v>
      </c>
      <c r="C45" s="74">
        <v>42780</v>
      </c>
      <c r="D45" s="58"/>
      <c r="E45" s="58"/>
      <c r="F45" s="150"/>
      <c r="G45" s="151"/>
      <c r="H45" s="152"/>
      <c r="I45" s="58"/>
      <c r="J45" s="159"/>
      <c r="K45" s="160"/>
      <c r="L45" s="161"/>
    </row>
    <row r="46" spans="2:12" x14ac:dyDescent="0.35">
      <c r="B46" s="75">
        <v>43146</v>
      </c>
      <c r="C46" s="74">
        <v>42781</v>
      </c>
      <c r="D46" s="58"/>
      <c r="E46" s="58"/>
      <c r="F46" s="150"/>
      <c r="G46" s="151"/>
      <c r="H46" s="152"/>
      <c r="I46" s="58"/>
      <c r="J46" s="159"/>
      <c r="K46" s="160"/>
      <c r="L46" s="161"/>
    </row>
    <row r="47" spans="2:12" x14ac:dyDescent="0.35">
      <c r="B47" s="75">
        <v>43147</v>
      </c>
      <c r="C47" s="74">
        <v>42782</v>
      </c>
      <c r="D47" s="58"/>
      <c r="E47" s="58"/>
      <c r="F47" s="150"/>
      <c r="G47" s="151"/>
      <c r="H47" s="152"/>
      <c r="I47" s="58"/>
      <c r="J47" s="159"/>
      <c r="K47" s="160"/>
      <c r="L47" s="161"/>
    </row>
    <row r="48" spans="2:12" x14ac:dyDescent="0.35">
      <c r="B48" s="75">
        <v>43148</v>
      </c>
      <c r="C48" s="74">
        <v>42783</v>
      </c>
      <c r="D48" s="58"/>
      <c r="E48" s="58"/>
      <c r="F48" s="150"/>
      <c r="G48" s="151"/>
      <c r="H48" s="152"/>
      <c r="I48" s="58"/>
      <c r="J48" s="159"/>
      <c r="K48" s="160"/>
      <c r="L48" s="161"/>
    </row>
    <row r="49" spans="2:24" ht="18" thickBot="1" x14ac:dyDescent="0.4">
      <c r="B49" s="75">
        <v>43149</v>
      </c>
      <c r="C49" s="74">
        <v>42784</v>
      </c>
      <c r="D49" s="58"/>
      <c r="E49" s="58"/>
      <c r="F49" s="153"/>
      <c r="G49" s="154"/>
      <c r="H49" s="155"/>
      <c r="I49" s="58"/>
      <c r="J49" s="162"/>
      <c r="K49" s="163"/>
      <c r="L49" s="164"/>
    </row>
    <row r="50" spans="2:24" x14ac:dyDescent="0.35">
      <c r="B50" s="75">
        <v>43150</v>
      </c>
      <c r="C50" s="74">
        <v>42785</v>
      </c>
      <c r="D50" s="58"/>
      <c r="E50" s="58"/>
      <c r="F50" s="58"/>
      <c r="G50" s="58"/>
      <c r="H50" s="58"/>
      <c r="I50" s="58"/>
    </row>
    <row r="51" spans="2:24" x14ac:dyDescent="0.35">
      <c r="B51" s="75">
        <v>43151</v>
      </c>
      <c r="C51" s="74">
        <v>42786</v>
      </c>
      <c r="D51" s="58"/>
      <c r="E51" s="58"/>
      <c r="F51" s="58"/>
      <c r="G51" s="58"/>
      <c r="H51" s="58"/>
      <c r="I51" s="58"/>
    </row>
    <row r="52" spans="2:24" x14ac:dyDescent="0.35">
      <c r="B52" s="75">
        <v>43152</v>
      </c>
      <c r="C52" s="74">
        <v>42787</v>
      </c>
      <c r="D52" s="58"/>
      <c r="E52" s="58"/>
      <c r="F52" s="58"/>
      <c r="G52" s="58"/>
      <c r="H52" s="58"/>
      <c r="I52" s="58"/>
    </row>
    <row r="53" spans="2:24" x14ac:dyDescent="0.35">
      <c r="B53" s="75">
        <v>43153</v>
      </c>
      <c r="C53" s="74">
        <v>42788</v>
      </c>
      <c r="D53" s="58"/>
      <c r="E53" s="58"/>
      <c r="F53" s="58"/>
      <c r="G53" s="58"/>
      <c r="H53" s="58"/>
      <c r="I53" s="58"/>
    </row>
    <row r="54" spans="2:24" x14ac:dyDescent="0.35">
      <c r="B54" s="75">
        <v>43154</v>
      </c>
      <c r="C54" s="74">
        <v>42789</v>
      </c>
      <c r="D54" s="58"/>
      <c r="E54" s="58"/>
      <c r="F54" s="58"/>
      <c r="G54" s="58"/>
      <c r="H54" s="58"/>
      <c r="I54" s="58"/>
    </row>
    <row r="55" spans="2:24" x14ac:dyDescent="0.35">
      <c r="B55" s="75">
        <v>43155</v>
      </c>
      <c r="C55" s="74">
        <v>42790</v>
      </c>
      <c r="D55" s="58"/>
      <c r="E55" s="58"/>
      <c r="F55" s="58"/>
      <c r="G55" s="58"/>
      <c r="H55" s="58"/>
      <c r="I55" s="58"/>
    </row>
    <row r="56" spans="2:24" x14ac:dyDescent="0.35">
      <c r="B56" s="75">
        <v>43156</v>
      </c>
      <c r="C56" s="74">
        <v>42791</v>
      </c>
      <c r="D56" s="58"/>
      <c r="E56" s="58"/>
      <c r="F56" s="58"/>
      <c r="G56" s="58"/>
      <c r="H56" s="58"/>
      <c r="I56" s="58"/>
    </row>
    <row r="57" spans="2:24" x14ac:dyDescent="0.35">
      <c r="B57" s="75">
        <v>43157</v>
      </c>
      <c r="C57" s="74">
        <v>42792</v>
      </c>
      <c r="D57" s="58"/>
      <c r="E57" s="58"/>
      <c r="F57" s="58"/>
      <c r="G57" s="58"/>
      <c r="H57" s="58"/>
      <c r="I57" s="58"/>
    </row>
    <row r="58" spans="2:24" x14ac:dyDescent="0.35">
      <c r="B58" s="75">
        <v>43158</v>
      </c>
      <c r="C58" s="74">
        <v>42793</v>
      </c>
      <c r="D58" s="58"/>
      <c r="E58" s="58"/>
      <c r="F58" s="58"/>
      <c r="G58" s="58"/>
      <c r="H58" s="58"/>
      <c r="I58" s="58"/>
    </row>
    <row r="59" spans="2:24" x14ac:dyDescent="0.35">
      <c r="B59" s="75">
        <v>43159</v>
      </c>
      <c r="C59" s="74">
        <v>42794</v>
      </c>
      <c r="D59" s="58"/>
      <c r="E59" s="58"/>
      <c r="F59" s="58"/>
      <c r="G59" s="58"/>
      <c r="H59" s="58"/>
      <c r="I59" s="58"/>
    </row>
    <row r="60" spans="2:24" x14ac:dyDescent="0.35">
      <c r="B60" s="75">
        <v>43160</v>
      </c>
      <c r="C60" s="74">
        <v>42795</v>
      </c>
      <c r="D60" s="58"/>
      <c r="E60" s="58"/>
      <c r="F60" s="58"/>
      <c r="G60" s="58"/>
      <c r="H60" s="58"/>
      <c r="I60" s="58"/>
    </row>
    <row r="61" spans="2:24" x14ac:dyDescent="0.35">
      <c r="B61" s="75">
        <v>43161</v>
      </c>
      <c r="C61" s="74">
        <v>42796</v>
      </c>
      <c r="D61" s="58"/>
      <c r="E61" s="58"/>
      <c r="F61" s="58"/>
      <c r="G61" s="58"/>
      <c r="H61" s="58"/>
      <c r="I61" s="58"/>
    </row>
    <row r="62" spans="2:24" x14ac:dyDescent="0.35">
      <c r="B62" s="75">
        <v>43162</v>
      </c>
      <c r="C62" s="74">
        <v>42797</v>
      </c>
      <c r="D62" s="58"/>
      <c r="E62" s="58"/>
      <c r="F62" s="58"/>
      <c r="G62" s="58"/>
      <c r="H62" s="58"/>
      <c r="I62" s="58"/>
    </row>
    <row r="63" spans="2:24" x14ac:dyDescent="0.35">
      <c r="B63" s="75">
        <v>43163</v>
      </c>
      <c r="C63" s="74">
        <v>42798</v>
      </c>
      <c r="D63" s="58"/>
      <c r="E63" s="58"/>
      <c r="F63" s="58"/>
      <c r="G63" s="58"/>
      <c r="H63" s="58"/>
      <c r="I63" s="58"/>
      <c r="X63" s="65"/>
    </row>
    <row r="64" spans="2:24" x14ac:dyDescent="0.35">
      <c r="B64" s="75">
        <v>43164</v>
      </c>
      <c r="C64" s="74">
        <v>42799</v>
      </c>
      <c r="D64" s="58"/>
      <c r="E64" s="58"/>
      <c r="F64" s="58"/>
      <c r="G64" s="58"/>
      <c r="H64" s="58"/>
      <c r="I64" s="58"/>
    </row>
    <row r="65" spans="2:9" x14ac:dyDescent="0.35">
      <c r="B65" s="75">
        <v>43165</v>
      </c>
      <c r="C65" s="74">
        <v>42800</v>
      </c>
      <c r="D65" s="58"/>
      <c r="E65" s="58"/>
      <c r="F65" s="58"/>
      <c r="G65" s="58"/>
      <c r="H65" s="58"/>
      <c r="I65" s="58"/>
    </row>
    <row r="66" spans="2:9" x14ac:dyDescent="0.35">
      <c r="B66" s="75">
        <v>43166</v>
      </c>
      <c r="C66" s="74">
        <v>42801</v>
      </c>
      <c r="D66" s="58"/>
      <c r="E66" s="58"/>
      <c r="F66" s="58"/>
      <c r="G66" s="58"/>
      <c r="H66" s="58"/>
      <c r="I66" s="58"/>
    </row>
    <row r="67" spans="2:9" x14ac:dyDescent="0.35">
      <c r="B67" s="75">
        <v>43167</v>
      </c>
      <c r="C67" s="74">
        <v>42802</v>
      </c>
      <c r="D67" s="58"/>
      <c r="E67" s="58"/>
      <c r="F67" s="58"/>
      <c r="G67" s="58"/>
      <c r="H67" s="58"/>
      <c r="I67" s="58"/>
    </row>
    <row r="68" spans="2:9" x14ac:dyDescent="0.35">
      <c r="B68" s="75">
        <v>43168</v>
      </c>
      <c r="C68" s="74">
        <v>42803</v>
      </c>
      <c r="D68" s="58"/>
      <c r="E68" s="58"/>
      <c r="F68" s="58"/>
      <c r="G68" s="58"/>
      <c r="H68" s="58"/>
      <c r="I68" s="58"/>
    </row>
    <row r="69" spans="2:9" x14ac:dyDescent="0.35">
      <c r="B69" s="75">
        <v>43169</v>
      </c>
      <c r="C69" s="74">
        <v>42804</v>
      </c>
      <c r="D69" s="58"/>
      <c r="E69" s="58"/>
      <c r="F69" s="58"/>
      <c r="G69" s="58"/>
      <c r="H69" s="58"/>
      <c r="I69" s="58"/>
    </row>
    <row r="70" spans="2:9" x14ac:dyDescent="0.35">
      <c r="B70" s="75">
        <v>43170</v>
      </c>
      <c r="C70" s="74">
        <v>42805</v>
      </c>
      <c r="D70" s="58"/>
      <c r="E70" s="58"/>
      <c r="F70" s="58"/>
      <c r="G70" s="58"/>
      <c r="H70" s="58"/>
      <c r="I70" s="58"/>
    </row>
    <row r="71" spans="2:9" x14ac:dyDescent="0.35">
      <c r="B71" s="75">
        <v>43171</v>
      </c>
      <c r="C71" s="74">
        <v>42806</v>
      </c>
      <c r="D71" s="58"/>
      <c r="E71" s="58"/>
      <c r="F71" s="58"/>
      <c r="G71" s="58"/>
      <c r="H71" s="58"/>
      <c r="I71" s="58"/>
    </row>
    <row r="72" spans="2:9" x14ac:dyDescent="0.35">
      <c r="B72" s="75">
        <v>43172</v>
      </c>
      <c r="C72" s="74">
        <v>42807</v>
      </c>
      <c r="D72" s="58"/>
      <c r="E72" s="58"/>
      <c r="F72" s="58"/>
      <c r="G72" s="58"/>
      <c r="H72" s="58"/>
      <c r="I72" s="58"/>
    </row>
    <row r="73" spans="2:9" x14ac:dyDescent="0.35">
      <c r="B73" s="75">
        <v>43173</v>
      </c>
      <c r="C73" s="74">
        <v>42808</v>
      </c>
      <c r="D73" s="58"/>
      <c r="E73" s="58"/>
      <c r="F73" s="58"/>
      <c r="G73" s="58"/>
      <c r="H73" s="58"/>
      <c r="I73" s="58"/>
    </row>
    <row r="74" spans="2:9" x14ac:dyDescent="0.35">
      <c r="B74" s="75">
        <v>43174</v>
      </c>
      <c r="C74" s="74">
        <v>42809</v>
      </c>
      <c r="D74" s="58"/>
      <c r="E74" s="58"/>
      <c r="F74" s="58"/>
      <c r="G74" s="58"/>
      <c r="H74" s="58"/>
      <c r="I74" s="58"/>
    </row>
    <row r="75" spans="2:9" x14ac:dyDescent="0.35">
      <c r="B75" s="75">
        <v>43175</v>
      </c>
      <c r="C75" s="74">
        <v>42810</v>
      </c>
      <c r="D75" s="58"/>
      <c r="E75" s="58"/>
      <c r="F75" s="58"/>
      <c r="G75" s="58"/>
      <c r="H75" s="58"/>
      <c r="I75" s="58"/>
    </row>
    <row r="76" spans="2:9" x14ac:dyDescent="0.35">
      <c r="B76" s="75">
        <v>43176</v>
      </c>
      <c r="C76" s="74">
        <v>42811</v>
      </c>
      <c r="D76" s="58"/>
      <c r="E76" s="58"/>
      <c r="F76" s="58"/>
      <c r="G76" s="58"/>
      <c r="H76" s="58"/>
      <c r="I76" s="58"/>
    </row>
    <row r="77" spans="2:9" x14ac:dyDescent="0.35">
      <c r="B77" s="75">
        <v>43177</v>
      </c>
      <c r="C77" s="74">
        <v>42812</v>
      </c>
      <c r="D77" s="58"/>
      <c r="E77" s="58"/>
      <c r="F77" s="58"/>
      <c r="G77" s="58"/>
      <c r="H77" s="58"/>
      <c r="I77" s="58"/>
    </row>
    <row r="78" spans="2:9" x14ac:dyDescent="0.35">
      <c r="B78" s="75">
        <v>43178</v>
      </c>
      <c r="C78" s="74">
        <v>42813</v>
      </c>
      <c r="D78" s="58"/>
      <c r="E78" s="58"/>
      <c r="F78" s="58"/>
      <c r="G78" s="58"/>
      <c r="H78" s="58"/>
      <c r="I78" s="58"/>
    </row>
    <row r="79" spans="2:9" x14ac:dyDescent="0.35">
      <c r="B79" s="75">
        <v>43179</v>
      </c>
      <c r="C79" s="74">
        <v>42814</v>
      </c>
      <c r="D79" s="58"/>
      <c r="E79" s="58"/>
      <c r="F79" s="58"/>
      <c r="G79" s="58"/>
      <c r="H79" s="58"/>
      <c r="I79" s="58"/>
    </row>
    <row r="80" spans="2:9" x14ac:dyDescent="0.35">
      <c r="B80" s="75">
        <v>43180</v>
      </c>
      <c r="C80" s="74">
        <v>42815</v>
      </c>
      <c r="D80" s="58"/>
      <c r="E80" s="58"/>
      <c r="F80" s="58"/>
      <c r="G80" s="58"/>
      <c r="H80" s="58"/>
      <c r="I80" s="58"/>
    </row>
    <row r="81" spans="2:9" x14ac:dyDescent="0.35">
      <c r="B81" s="75">
        <v>43181</v>
      </c>
      <c r="C81" s="74">
        <v>42816</v>
      </c>
      <c r="D81" s="58"/>
      <c r="E81" s="58"/>
      <c r="F81" s="58"/>
      <c r="G81" s="58"/>
      <c r="H81" s="58"/>
      <c r="I81" s="58"/>
    </row>
    <row r="82" spans="2:9" x14ac:dyDescent="0.35">
      <c r="B82" s="75">
        <v>43182</v>
      </c>
      <c r="C82" s="74">
        <v>42817</v>
      </c>
      <c r="D82" s="58"/>
      <c r="E82" s="58"/>
      <c r="F82" s="58"/>
      <c r="G82" s="58"/>
      <c r="H82" s="58"/>
      <c r="I82" s="58"/>
    </row>
    <row r="83" spans="2:9" x14ac:dyDescent="0.35">
      <c r="B83" s="75">
        <v>43183</v>
      </c>
      <c r="C83" s="74">
        <v>42818</v>
      </c>
      <c r="D83" s="58"/>
      <c r="E83" s="58"/>
      <c r="F83" s="58"/>
      <c r="G83" s="58"/>
      <c r="H83" s="58"/>
      <c r="I83" s="58"/>
    </row>
    <row r="84" spans="2:9" x14ac:dyDescent="0.35">
      <c r="B84" s="75">
        <v>43184</v>
      </c>
      <c r="C84" s="74">
        <v>42819</v>
      </c>
      <c r="D84" s="58"/>
      <c r="E84" s="58"/>
      <c r="F84" s="58"/>
      <c r="G84" s="58"/>
      <c r="H84" s="58"/>
      <c r="I84" s="58"/>
    </row>
    <row r="85" spans="2:9" x14ac:dyDescent="0.35">
      <c r="B85" s="75">
        <v>43185</v>
      </c>
      <c r="C85" s="74">
        <v>42820</v>
      </c>
      <c r="D85" s="58"/>
      <c r="E85" s="58"/>
      <c r="F85" s="58"/>
      <c r="G85" s="58"/>
      <c r="H85" s="58"/>
      <c r="I85" s="58"/>
    </row>
    <row r="86" spans="2:9" x14ac:dyDescent="0.35">
      <c r="B86" s="75">
        <v>43186</v>
      </c>
      <c r="C86" s="74">
        <v>42821</v>
      </c>
      <c r="D86" s="58"/>
      <c r="E86" s="58"/>
      <c r="F86" s="58"/>
      <c r="G86" s="58"/>
      <c r="H86" s="58"/>
      <c r="I86" s="58"/>
    </row>
    <row r="87" spans="2:9" x14ac:dyDescent="0.35">
      <c r="B87" s="75">
        <v>43187</v>
      </c>
      <c r="C87" s="74">
        <v>42822</v>
      </c>
      <c r="D87" s="58"/>
      <c r="E87" s="58"/>
      <c r="F87" s="58"/>
      <c r="G87" s="58"/>
      <c r="H87" s="58"/>
      <c r="I87" s="58"/>
    </row>
    <row r="88" spans="2:9" x14ac:dyDescent="0.35">
      <c r="B88" s="75">
        <v>43188</v>
      </c>
      <c r="C88" s="74">
        <v>42823</v>
      </c>
      <c r="D88" s="58"/>
      <c r="E88" s="58"/>
      <c r="F88" s="58"/>
      <c r="G88" s="58"/>
      <c r="H88" s="58"/>
      <c r="I88" s="58"/>
    </row>
    <row r="89" spans="2:9" x14ac:dyDescent="0.35">
      <c r="B89" s="75">
        <v>43189</v>
      </c>
      <c r="C89" s="74">
        <v>42824</v>
      </c>
      <c r="D89" s="58"/>
      <c r="E89" s="58"/>
      <c r="F89" s="58"/>
      <c r="G89" s="58"/>
      <c r="H89" s="58"/>
      <c r="I89" s="58"/>
    </row>
    <row r="90" spans="2:9" x14ac:dyDescent="0.35">
      <c r="B90" s="75">
        <v>43190</v>
      </c>
      <c r="C90" s="74">
        <v>42825</v>
      </c>
      <c r="D90" s="58"/>
      <c r="E90" s="58"/>
      <c r="F90" s="58"/>
      <c r="G90" s="58"/>
      <c r="H90" s="58"/>
      <c r="I90" s="58"/>
    </row>
    <row r="91" spans="2:9" x14ac:dyDescent="0.35">
      <c r="B91" s="75">
        <v>43191</v>
      </c>
      <c r="C91" s="74">
        <v>42826</v>
      </c>
      <c r="D91" s="58"/>
      <c r="E91" s="58"/>
      <c r="F91" s="58"/>
      <c r="G91" s="58"/>
      <c r="H91" s="58"/>
      <c r="I91" s="58"/>
    </row>
    <row r="92" spans="2:9" x14ac:dyDescent="0.35">
      <c r="B92" s="75">
        <v>43192</v>
      </c>
      <c r="C92" s="74">
        <v>42827</v>
      </c>
      <c r="D92" s="58"/>
      <c r="E92" s="58"/>
      <c r="F92" s="58"/>
      <c r="G92" s="58"/>
      <c r="H92" s="58"/>
      <c r="I92" s="58"/>
    </row>
    <row r="93" spans="2:9" x14ac:dyDescent="0.35">
      <c r="B93" s="75">
        <v>43193</v>
      </c>
      <c r="C93" s="74">
        <v>42828</v>
      </c>
      <c r="D93" s="58"/>
      <c r="E93" s="58"/>
      <c r="F93" s="58"/>
      <c r="G93" s="58"/>
      <c r="H93" s="58"/>
      <c r="I93" s="58"/>
    </row>
    <row r="94" spans="2:9" x14ac:dyDescent="0.35">
      <c r="B94" s="75">
        <v>43194</v>
      </c>
      <c r="C94" s="74">
        <v>42829</v>
      </c>
      <c r="D94" s="58"/>
      <c r="E94" s="58"/>
      <c r="F94" s="58"/>
      <c r="G94" s="58"/>
      <c r="H94" s="58"/>
      <c r="I94" s="58"/>
    </row>
    <row r="95" spans="2:9" x14ac:dyDescent="0.35">
      <c r="B95" s="75">
        <v>43195</v>
      </c>
      <c r="C95" s="74">
        <v>42830</v>
      </c>
      <c r="D95" s="58"/>
      <c r="E95" s="58"/>
      <c r="F95" s="58"/>
      <c r="G95" s="58"/>
      <c r="H95" s="58"/>
      <c r="I95" s="58"/>
    </row>
    <row r="96" spans="2:9" x14ac:dyDescent="0.35">
      <c r="B96" s="75">
        <v>43196</v>
      </c>
      <c r="C96" s="74">
        <v>42831</v>
      </c>
      <c r="D96" s="58"/>
      <c r="E96" s="58"/>
      <c r="F96" s="58"/>
      <c r="G96" s="58"/>
      <c r="H96" s="58"/>
      <c r="I96" s="58"/>
    </row>
    <row r="97" spans="2:9" x14ac:dyDescent="0.35">
      <c r="B97" s="75">
        <v>43197</v>
      </c>
      <c r="C97" s="74">
        <v>42832</v>
      </c>
      <c r="D97" s="58"/>
      <c r="E97" s="58"/>
      <c r="F97" s="58"/>
      <c r="G97" s="58"/>
      <c r="H97" s="58"/>
      <c r="I97" s="58"/>
    </row>
    <row r="98" spans="2:9" x14ac:dyDescent="0.35">
      <c r="B98" s="75">
        <v>43198</v>
      </c>
      <c r="C98" s="74">
        <v>42833</v>
      </c>
      <c r="D98" s="58"/>
      <c r="E98" s="58"/>
      <c r="F98" s="58"/>
      <c r="G98" s="58"/>
      <c r="H98" s="58"/>
      <c r="I98" s="58"/>
    </row>
    <row r="99" spans="2:9" x14ac:dyDescent="0.35">
      <c r="B99" s="75">
        <v>43199</v>
      </c>
      <c r="C99" s="74">
        <v>42834</v>
      </c>
      <c r="D99" s="58"/>
      <c r="E99" s="58"/>
      <c r="F99" s="58"/>
      <c r="G99" s="58"/>
      <c r="H99" s="58"/>
      <c r="I99" s="58"/>
    </row>
    <row r="100" spans="2:9" x14ac:dyDescent="0.35">
      <c r="B100" s="75">
        <v>43200</v>
      </c>
      <c r="C100" s="74">
        <v>42835</v>
      </c>
      <c r="D100" s="58"/>
      <c r="E100" s="58"/>
      <c r="F100" s="58"/>
      <c r="G100" s="58"/>
      <c r="H100" s="58"/>
      <c r="I100" s="58"/>
    </row>
    <row r="101" spans="2:9" x14ac:dyDescent="0.35">
      <c r="B101" s="75">
        <v>43201</v>
      </c>
      <c r="C101" s="74">
        <v>42836</v>
      </c>
      <c r="D101" s="58"/>
      <c r="E101" s="58"/>
      <c r="F101" s="58"/>
      <c r="G101" s="58"/>
      <c r="H101" s="58"/>
      <c r="I101" s="58"/>
    </row>
    <row r="102" spans="2:9" x14ac:dyDescent="0.35">
      <c r="B102" s="75">
        <v>43202</v>
      </c>
      <c r="C102" s="74">
        <v>42837</v>
      </c>
      <c r="D102" s="58"/>
      <c r="E102" s="58"/>
      <c r="F102" s="58"/>
      <c r="G102" s="58"/>
      <c r="H102" s="58"/>
      <c r="I102" s="58"/>
    </row>
    <row r="103" spans="2:9" x14ac:dyDescent="0.35">
      <c r="B103" s="75">
        <v>43203</v>
      </c>
      <c r="C103" s="74">
        <v>42838</v>
      </c>
      <c r="D103" s="58"/>
      <c r="E103" s="58"/>
      <c r="F103" s="58"/>
      <c r="G103" s="58"/>
      <c r="H103" s="58"/>
      <c r="I103" s="58"/>
    </row>
    <row r="104" spans="2:9" x14ac:dyDescent="0.35">
      <c r="B104" s="75">
        <v>43204</v>
      </c>
      <c r="C104" s="74">
        <v>42839</v>
      </c>
      <c r="D104" s="58"/>
      <c r="E104" s="58"/>
      <c r="F104" s="58"/>
      <c r="G104" s="58"/>
      <c r="H104" s="58"/>
      <c r="I104" s="58"/>
    </row>
    <row r="105" spans="2:9" x14ac:dyDescent="0.35">
      <c r="B105" s="75">
        <v>43205</v>
      </c>
      <c r="C105" s="74">
        <v>42840</v>
      </c>
      <c r="D105" s="58"/>
      <c r="E105" s="58"/>
      <c r="F105" s="58"/>
      <c r="G105" s="58"/>
      <c r="H105" s="58"/>
      <c r="I105" s="58"/>
    </row>
    <row r="106" spans="2:9" x14ac:dyDescent="0.35">
      <c r="B106" s="75">
        <v>43206</v>
      </c>
      <c r="C106" s="74">
        <v>42841</v>
      </c>
      <c r="D106" s="58"/>
      <c r="E106" s="58"/>
      <c r="F106" s="58"/>
      <c r="G106" s="58"/>
      <c r="H106" s="58"/>
      <c r="I106" s="58"/>
    </row>
    <row r="107" spans="2:9" x14ac:dyDescent="0.35">
      <c r="B107" s="75">
        <v>43207</v>
      </c>
      <c r="C107" s="74">
        <v>42842</v>
      </c>
      <c r="D107" s="58"/>
      <c r="E107" s="58"/>
      <c r="F107" s="58"/>
      <c r="G107" s="58"/>
      <c r="H107" s="58"/>
      <c r="I107" s="58"/>
    </row>
    <row r="108" spans="2:9" x14ac:dyDescent="0.35">
      <c r="B108" s="75">
        <v>43208</v>
      </c>
      <c r="C108" s="74">
        <v>42843</v>
      </c>
      <c r="D108" s="58"/>
      <c r="E108" s="58"/>
      <c r="F108" s="58"/>
      <c r="G108" s="58"/>
      <c r="H108" s="58"/>
      <c r="I108" s="58"/>
    </row>
    <row r="109" spans="2:9" x14ac:dyDescent="0.35">
      <c r="B109" s="75">
        <v>43209</v>
      </c>
      <c r="C109" s="74">
        <v>42844</v>
      </c>
      <c r="D109" s="58"/>
      <c r="E109" s="58"/>
      <c r="F109" s="58"/>
      <c r="G109" s="58"/>
      <c r="H109" s="58"/>
      <c r="I109" s="58"/>
    </row>
    <row r="110" spans="2:9" x14ac:dyDescent="0.35">
      <c r="B110" s="75">
        <v>43210</v>
      </c>
      <c r="C110" s="74">
        <v>42845</v>
      </c>
      <c r="D110" s="58"/>
      <c r="E110" s="58"/>
      <c r="F110" s="58"/>
      <c r="G110" s="58"/>
      <c r="H110" s="58"/>
      <c r="I110" s="58"/>
    </row>
    <row r="111" spans="2:9" x14ac:dyDescent="0.35">
      <c r="B111" s="75">
        <v>43211</v>
      </c>
      <c r="C111" s="74">
        <v>42846</v>
      </c>
      <c r="D111" s="58"/>
      <c r="E111" s="58"/>
      <c r="F111" s="58"/>
      <c r="G111" s="58"/>
      <c r="H111" s="58"/>
      <c r="I111" s="58"/>
    </row>
    <row r="112" spans="2:9" x14ac:dyDescent="0.35">
      <c r="B112" s="75">
        <v>43212</v>
      </c>
      <c r="C112" s="74">
        <v>42847</v>
      </c>
      <c r="D112" s="58"/>
      <c r="E112" s="58"/>
      <c r="F112" s="58"/>
      <c r="G112" s="58"/>
      <c r="H112" s="58"/>
      <c r="I112" s="58"/>
    </row>
    <row r="113" spans="2:9" x14ac:dyDescent="0.35">
      <c r="B113" s="75">
        <v>43213</v>
      </c>
      <c r="C113" s="74">
        <v>42848</v>
      </c>
      <c r="D113" s="58"/>
      <c r="E113" s="58"/>
      <c r="F113" s="58"/>
      <c r="G113" s="58"/>
      <c r="H113" s="58"/>
      <c r="I113" s="58"/>
    </row>
    <row r="114" spans="2:9" x14ac:dyDescent="0.35">
      <c r="B114" s="75">
        <v>43214</v>
      </c>
      <c r="C114" s="74">
        <v>42849</v>
      </c>
      <c r="D114" s="58"/>
      <c r="E114" s="58"/>
      <c r="F114" s="58"/>
      <c r="G114" s="58"/>
      <c r="H114" s="58"/>
      <c r="I114" s="58"/>
    </row>
    <row r="115" spans="2:9" x14ac:dyDescent="0.35">
      <c r="B115" s="75">
        <v>43215</v>
      </c>
      <c r="C115" s="74">
        <v>42850</v>
      </c>
      <c r="D115" s="58"/>
      <c r="E115" s="58"/>
      <c r="F115" s="58"/>
      <c r="G115" s="58"/>
      <c r="H115" s="58"/>
      <c r="I115" s="58"/>
    </row>
    <row r="116" spans="2:9" x14ac:dyDescent="0.35">
      <c r="B116" s="75">
        <v>43216</v>
      </c>
      <c r="C116" s="74">
        <v>42851</v>
      </c>
      <c r="D116" s="58"/>
      <c r="E116" s="58"/>
      <c r="F116" s="58"/>
      <c r="G116" s="58"/>
      <c r="H116" s="58"/>
      <c r="I116" s="58"/>
    </row>
    <row r="117" spans="2:9" x14ac:dyDescent="0.35">
      <c r="B117" s="75">
        <v>43217</v>
      </c>
      <c r="C117" s="74">
        <v>42852</v>
      </c>
      <c r="D117" s="58"/>
      <c r="E117" s="58"/>
      <c r="F117" s="58"/>
      <c r="G117" s="58"/>
      <c r="H117" s="58"/>
      <c r="I117" s="58"/>
    </row>
    <row r="118" spans="2:9" x14ac:dyDescent="0.35">
      <c r="B118" s="75">
        <v>43218</v>
      </c>
      <c r="C118" s="74">
        <v>42853</v>
      </c>
      <c r="D118" s="58"/>
      <c r="E118" s="58"/>
      <c r="F118" s="58"/>
      <c r="G118" s="58"/>
      <c r="H118" s="58"/>
      <c r="I118" s="58"/>
    </row>
    <row r="119" spans="2:9" x14ac:dyDescent="0.35">
      <c r="B119" s="75">
        <v>43219</v>
      </c>
      <c r="C119" s="74">
        <v>42854</v>
      </c>
      <c r="D119" s="58"/>
      <c r="E119" s="58"/>
      <c r="F119" s="58"/>
      <c r="G119" s="58"/>
      <c r="H119" s="58"/>
      <c r="I119" s="58"/>
    </row>
    <row r="120" spans="2:9" x14ac:dyDescent="0.35">
      <c r="B120" s="75">
        <v>43220</v>
      </c>
      <c r="C120" s="74">
        <v>42855</v>
      </c>
      <c r="D120" s="58"/>
      <c r="E120" s="58"/>
      <c r="F120" s="58"/>
      <c r="G120" s="58"/>
      <c r="H120" s="58"/>
      <c r="I120" s="58"/>
    </row>
    <row r="121" spans="2:9" x14ac:dyDescent="0.35">
      <c r="B121" s="75">
        <v>43221</v>
      </c>
      <c r="C121" s="74">
        <v>42856</v>
      </c>
      <c r="D121" s="58"/>
      <c r="E121" s="58"/>
      <c r="F121" s="58"/>
      <c r="G121" s="58"/>
      <c r="H121" s="58"/>
      <c r="I121" s="58"/>
    </row>
    <row r="122" spans="2:9" x14ac:dyDescent="0.35">
      <c r="B122" s="75">
        <v>43222</v>
      </c>
      <c r="C122" s="74">
        <v>42857</v>
      </c>
      <c r="D122" s="58"/>
      <c r="E122" s="58"/>
      <c r="F122" s="58"/>
      <c r="G122" s="58"/>
      <c r="H122" s="58"/>
      <c r="I122" s="58"/>
    </row>
    <row r="123" spans="2:9" x14ac:dyDescent="0.35">
      <c r="B123" s="75">
        <v>43223</v>
      </c>
      <c r="C123" s="74">
        <v>42858</v>
      </c>
      <c r="D123" s="58"/>
      <c r="E123" s="58"/>
      <c r="F123" s="58"/>
      <c r="G123" s="58"/>
      <c r="H123" s="58"/>
      <c r="I123" s="58"/>
    </row>
    <row r="124" spans="2:9" x14ac:dyDescent="0.35">
      <c r="B124" s="75">
        <v>43224</v>
      </c>
      <c r="C124" s="74">
        <v>42859</v>
      </c>
      <c r="D124" s="58"/>
      <c r="E124" s="58"/>
      <c r="F124" s="58"/>
      <c r="G124" s="58"/>
      <c r="H124" s="58"/>
      <c r="I124" s="58"/>
    </row>
    <row r="125" spans="2:9" x14ac:dyDescent="0.35">
      <c r="B125" s="75">
        <v>43225</v>
      </c>
      <c r="C125" s="74">
        <v>42860</v>
      </c>
      <c r="D125" s="58"/>
      <c r="E125" s="58"/>
      <c r="F125" s="58"/>
      <c r="G125" s="58"/>
      <c r="H125" s="58"/>
      <c r="I125" s="58"/>
    </row>
    <row r="126" spans="2:9" x14ac:dyDescent="0.35">
      <c r="B126" s="75">
        <v>43226</v>
      </c>
      <c r="C126" s="74">
        <v>42861</v>
      </c>
      <c r="D126" s="58"/>
      <c r="E126" s="58"/>
      <c r="F126" s="58"/>
      <c r="G126" s="58"/>
      <c r="H126" s="58"/>
      <c r="I126" s="58"/>
    </row>
    <row r="127" spans="2:9" x14ac:dyDescent="0.35">
      <c r="B127" s="75">
        <v>43227</v>
      </c>
      <c r="C127" s="74">
        <v>42862</v>
      </c>
      <c r="D127" s="58"/>
      <c r="E127" s="58"/>
      <c r="F127" s="58"/>
      <c r="G127" s="58"/>
      <c r="H127" s="58"/>
      <c r="I127" s="58"/>
    </row>
    <row r="128" spans="2:9" x14ac:dyDescent="0.35">
      <c r="B128" s="75">
        <v>43228</v>
      </c>
      <c r="C128" s="74">
        <v>42863</v>
      </c>
      <c r="D128" s="58"/>
      <c r="E128" s="58"/>
      <c r="F128" s="58"/>
      <c r="G128" s="58"/>
      <c r="H128" s="58"/>
      <c r="I128" s="58"/>
    </row>
    <row r="129" spans="2:9" x14ac:dyDescent="0.35">
      <c r="B129" s="75">
        <v>43229</v>
      </c>
      <c r="C129" s="74">
        <v>42864</v>
      </c>
      <c r="D129" s="58"/>
      <c r="E129" s="58"/>
      <c r="F129" s="58"/>
      <c r="G129" s="58"/>
      <c r="H129" s="58"/>
      <c r="I129" s="58"/>
    </row>
    <row r="130" spans="2:9" x14ac:dyDescent="0.35">
      <c r="B130" s="75">
        <v>43230</v>
      </c>
      <c r="C130" s="74">
        <v>42865</v>
      </c>
      <c r="D130" s="58"/>
      <c r="E130" s="58"/>
      <c r="F130" s="58"/>
      <c r="G130" s="58"/>
      <c r="H130" s="58"/>
      <c r="I130" s="58"/>
    </row>
    <row r="131" spans="2:9" x14ac:dyDescent="0.35">
      <c r="B131" s="75">
        <v>43231</v>
      </c>
      <c r="C131" s="74">
        <v>42866</v>
      </c>
      <c r="D131" s="58"/>
      <c r="E131" s="58"/>
      <c r="F131" s="58"/>
      <c r="G131" s="58"/>
      <c r="H131" s="58"/>
      <c r="I131" s="58"/>
    </row>
    <row r="132" spans="2:9" x14ac:dyDescent="0.35">
      <c r="B132" s="75">
        <v>43232</v>
      </c>
      <c r="C132" s="74">
        <v>42867</v>
      </c>
      <c r="D132" s="58"/>
      <c r="E132" s="58"/>
      <c r="F132" s="58"/>
      <c r="G132" s="58"/>
      <c r="H132" s="58"/>
      <c r="I132" s="58"/>
    </row>
    <row r="133" spans="2:9" x14ac:dyDescent="0.35">
      <c r="B133" s="75">
        <v>43233</v>
      </c>
      <c r="C133" s="74">
        <v>42868</v>
      </c>
      <c r="D133" s="58"/>
      <c r="E133" s="58"/>
      <c r="F133" s="58"/>
      <c r="G133" s="58"/>
      <c r="H133" s="58"/>
      <c r="I133" s="58"/>
    </row>
    <row r="134" spans="2:9" x14ac:dyDescent="0.35">
      <c r="B134" s="75">
        <v>43234</v>
      </c>
      <c r="C134" s="74">
        <v>42869</v>
      </c>
      <c r="D134" s="58"/>
      <c r="E134" s="58"/>
      <c r="F134" s="58"/>
      <c r="G134" s="58"/>
      <c r="H134" s="58"/>
      <c r="I134" s="58"/>
    </row>
    <row r="135" spans="2:9" x14ac:dyDescent="0.35">
      <c r="B135" s="75">
        <v>43235</v>
      </c>
      <c r="C135" s="74">
        <v>42870</v>
      </c>
      <c r="D135" s="58"/>
      <c r="E135" s="58"/>
      <c r="F135" s="58"/>
      <c r="G135" s="58"/>
      <c r="H135" s="58"/>
      <c r="I135" s="58"/>
    </row>
    <row r="136" spans="2:9" x14ac:dyDescent="0.35">
      <c r="B136" s="75">
        <v>43236</v>
      </c>
      <c r="C136" s="74">
        <v>42871</v>
      </c>
      <c r="D136" s="58"/>
      <c r="E136" s="58"/>
      <c r="F136" s="58"/>
      <c r="G136" s="58"/>
      <c r="H136" s="58"/>
      <c r="I136" s="58"/>
    </row>
    <row r="137" spans="2:9" x14ac:dyDescent="0.35">
      <c r="B137" s="75">
        <v>43237</v>
      </c>
      <c r="C137" s="74">
        <v>42872</v>
      </c>
      <c r="D137" s="58"/>
      <c r="E137" s="58"/>
      <c r="F137" s="58"/>
      <c r="G137" s="58"/>
      <c r="H137" s="58"/>
      <c r="I137" s="58"/>
    </row>
    <row r="138" spans="2:9" x14ac:dyDescent="0.35">
      <c r="B138" s="75">
        <v>43238</v>
      </c>
      <c r="C138" s="74">
        <v>42873</v>
      </c>
      <c r="D138" s="58"/>
      <c r="E138" s="58"/>
      <c r="F138" s="58"/>
      <c r="G138" s="58"/>
      <c r="H138" s="58"/>
      <c r="I138" s="58"/>
    </row>
    <row r="139" spans="2:9" x14ac:dyDescent="0.35">
      <c r="B139" s="75">
        <v>43239</v>
      </c>
      <c r="C139" s="74">
        <v>42874</v>
      </c>
      <c r="D139" s="58"/>
      <c r="E139" s="58"/>
      <c r="F139" s="58"/>
      <c r="G139" s="58"/>
      <c r="H139" s="58"/>
      <c r="I139" s="58"/>
    </row>
    <row r="140" spans="2:9" x14ac:dyDescent="0.35">
      <c r="B140" s="75">
        <v>43240</v>
      </c>
      <c r="C140" s="74">
        <v>42875</v>
      </c>
      <c r="D140" s="58"/>
      <c r="E140" s="58"/>
      <c r="F140" s="58"/>
      <c r="G140" s="58"/>
      <c r="H140" s="58"/>
      <c r="I140" s="58"/>
    </row>
    <row r="141" spans="2:9" x14ac:dyDescent="0.35">
      <c r="B141" s="75">
        <v>43241</v>
      </c>
      <c r="C141" s="74">
        <v>42876</v>
      </c>
      <c r="D141" s="58"/>
      <c r="E141" s="58"/>
      <c r="F141" s="58"/>
      <c r="G141" s="58"/>
      <c r="H141" s="58"/>
      <c r="I141" s="58"/>
    </row>
    <row r="142" spans="2:9" x14ac:dyDescent="0.35">
      <c r="B142" s="75">
        <v>43242</v>
      </c>
      <c r="C142" s="74">
        <v>42877</v>
      </c>
      <c r="D142" s="58"/>
      <c r="E142" s="58"/>
      <c r="F142" s="58"/>
      <c r="G142" s="58"/>
      <c r="H142" s="58"/>
      <c r="I142" s="58"/>
    </row>
    <row r="143" spans="2:9" x14ac:dyDescent="0.35">
      <c r="B143" s="75">
        <v>43243</v>
      </c>
      <c r="C143" s="74">
        <v>42878</v>
      </c>
      <c r="D143" s="58"/>
      <c r="E143" s="58"/>
      <c r="F143" s="58"/>
      <c r="G143" s="58"/>
      <c r="H143" s="58"/>
      <c r="I143" s="58"/>
    </row>
    <row r="144" spans="2:9" x14ac:dyDescent="0.35">
      <c r="B144" s="75">
        <v>43244</v>
      </c>
      <c r="C144" s="74">
        <v>42879</v>
      </c>
      <c r="D144" s="58"/>
      <c r="E144" s="58"/>
      <c r="F144" s="58"/>
      <c r="G144" s="58"/>
      <c r="H144" s="58"/>
      <c r="I144" s="58"/>
    </row>
    <row r="145" spans="2:9" x14ac:dyDescent="0.35">
      <c r="B145" s="75">
        <v>43245</v>
      </c>
      <c r="C145" s="74">
        <v>42880</v>
      </c>
      <c r="D145" s="58"/>
      <c r="E145" s="58"/>
      <c r="F145" s="58"/>
      <c r="G145" s="58"/>
      <c r="H145" s="58"/>
      <c r="I145" s="58"/>
    </row>
    <row r="146" spans="2:9" x14ac:dyDescent="0.35">
      <c r="B146" s="75">
        <v>43246</v>
      </c>
      <c r="C146" s="74">
        <v>42881</v>
      </c>
      <c r="D146" s="58"/>
      <c r="E146" s="58"/>
      <c r="F146" s="58"/>
      <c r="G146" s="58"/>
      <c r="H146" s="58"/>
      <c r="I146" s="58"/>
    </row>
    <row r="147" spans="2:9" x14ac:dyDescent="0.35">
      <c r="B147" s="75">
        <v>43247</v>
      </c>
      <c r="C147" s="74">
        <v>42882</v>
      </c>
      <c r="D147" s="58"/>
      <c r="E147" s="58"/>
      <c r="F147" s="58"/>
      <c r="G147" s="58"/>
      <c r="H147" s="58"/>
      <c r="I147" s="58"/>
    </row>
    <row r="148" spans="2:9" x14ac:dyDescent="0.35">
      <c r="B148" s="75">
        <v>43248</v>
      </c>
      <c r="C148" s="74">
        <v>42883</v>
      </c>
      <c r="D148" s="58"/>
      <c r="E148" s="58"/>
      <c r="F148" s="58"/>
      <c r="G148" s="58"/>
      <c r="H148" s="58"/>
      <c r="I148" s="58"/>
    </row>
    <row r="149" spans="2:9" x14ac:dyDescent="0.35">
      <c r="B149" s="75">
        <v>43249</v>
      </c>
      <c r="C149" s="74">
        <v>42884</v>
      </c>
      <c r="D149" s="58"/>
      <c r="E149" s="58"/>
      <c r="F149" s="58"/>
      <c r="G149" s="58"/>
      <c r="H149" s="58"/>
      <c r="I149" s="58"/>
    </row>
    <row r="150" spans="2:9" x14ac:dyDescent="0.35">
      <c r="B150" s="75">
        <v>43250</v>
      </c>
      <c r="C150" s="74">
        <v>42885</v>
      </c>
      <c r="D150" s="58"/>
      <c r="E150" s="58"/>
      <c r="F150" s="58"/>
      <c r="G150" s="58"/>
      <c r="H150" s="58"/>
      <c r="I150" s="58"/>
    </row>
    <row r="151" spans="2:9" x14ac:dyDescent="0.35">
      <c r="B151" s="75">
        <v>43252</v>
      </c>
      <c r="C151" s="74">
        <v>42886</v>
      </c>
      <c r="D151" s="58"/>
      <c r="E151" s="58"/>
      <c r="F151" s="58"/>
      <c r="G151" s="58"/>
      <c r="H151" s="58"/>
      <c r="I151" s="58"/>
    </row>
    <row r="152" spans="2:9" x14ac:dyDescent="0.35">
      <c r="B152" s="75">
        <v>43253</v>
      </c>
      <c r="C152" s="74">
        <v>42887</v>
      </c>
      <c r="D152" s="58"/>
      <c r="E152" s="58"/>
      <c r="F152" s="58"/>
      <c r="G152" s="58"/>
      <c r="H152" s="58"/>
      <c r="I152" s="58"/>
    </row>
    <row r="153" spans="2:9" x14ac:dyDescent="0.35">
      <c r="B153" s="75">
        <v>43254</v>
      </c>
      <c r="C153" s="74">
        <v>42888</v>
      </c>
      <c r="D153" s="58"/>
      <c r="E153" s="58"/>
      <c r="F153" s="58"/>
      <c r="G153" s="58"/>
      <c r="H153" s="58"/>
      <c r="I153" s="58"/>
    </row>
    <row r="154" spans="2:9" x14ac:dyDescent="0.35">
      <c r="B154" s="75">
        <v>43255</v>
      </c>
      <c r="C154" s="74">
        <v>42889</v>
      </c>
      <c r="D154" s="58"/>
      <c r="E154" s="58"/>
      <c r="F154" s="58"/>
      <c r="G154" s="58"/>
      <c r="H154" s="58"/>
      <c r="I154" s="58"/>
    </row>
    <row r="155" spans="2:9" x14ac:dyDescent="0.35">
      <c r="B155" s="75">
        <v>43256</v>
      </c>
      <c r="C155" s="74">
        <v>42890</v>
      </c>
      <c r="D155" s="58"/>
      <c r="E155" s="58"/>
      <c r="F155" s="58"/>
      <c r="G155" s="58"/>
      <c r="H155" s="58"/>
      <c r="I155" s="58"/>
    </row>
    <row r="156" spans="2:9" x14ac:dyDescent="0.35">
      <c r="B156" s="75">
        <v>43257</v>
      </c>
      <c r="C156" s="74">
        <v>42891</v>
      </c>
      <c r="D156" s="58"/>
      <c r="E156" s="58"/>
      <c r="F156" s="58"/>
      <c r="G156" s="58"/>
      <c r="H156" s="58"/>
      <c r="I156" s="58"/>
    </row>
    <row r="157" spans="2:9" x14ac:dyDescent="0.35">
      <c r="B157" s="75">
        <v>43258</v>
      </c>
      <c r="C157" s="74">
        <v>42892</v>
      </c>
      <c r="D157" s="58"/>
      <c r="E157" s="58"/>
      <c r="F157" s="58"/>
      <c r="G157" s="58"/>
      <c r="H157" s="58"/>
      <c r="I157" s="58"/>
    </row>
    <row r="158" spans="2:9" x14ac:dyDescent="0.35">
      <c r="B158" s="75">
        <v>43259</v>
      </c>
      <c r="C158" s="74">
        <v>42893</v>
      </c>
      <c r="D158" s="58"/>
      <c r="E158" s="58"/>
      <c r="F158" s="58"/>
      <c r="G158" s="58"/>
      <c r="H158" s="58"/>
      <c r="I158" s="58"/>
    </row>
    <row r="159" spans="2:9" x14ac:dyDescent="0.35">
      <c r="B159" s="75">
        <v>43260</v>
      </c>
      <c r="C159" s="74">
        <v>42894</v>
      </c>
      <c r="D159" s="58"/>
      <c r="E159" s="58"/>
      <c r="F159" s="58"/>
      <c r="G159" s="58"/>
      <c r="H159" s="58"/>
      <c r="I159" s="58"/>
    </row>
    <row r="160" spans="2:9" x14ac:dyDescent="0.35">
      <c r="B160" s="75">
        <v>43261</v>
      </c>
      <c r="C160" s="74">
        <v>42895</v>
      </c>
      <c r="D160" s="58"/>
      <c r="E160" s="58"/>
      <c r="F160" s="58"/>
      <c r="G160" s="58"/>
      <c r="H160" s="58"/>
      <c r="I160" s="58"/>
    </row>
    <row r="161" spans="2:9" x14ac:dyDescent="0.35">
      <c r="B161" s="75">
        <v>43262</v>
      </c>
      <c r="C161" s="74">
        <v>42896</v>
      </c>
      <c r="D161" s="58"/>
      <c r="E161" s="58"/>
      <c r="F161" s="58"/>
      <c r="G161" s="58"/>
      <c r="H161" s="58"/>
      <c r="I161" s="58"/>
    </row>
    <row r="162" spans="2:9" x14ac:dyDescent="0.35">
      <c r="B162" s="75">
        <v>43263</v>
      </c>
      <c r="C162" s="74">
        <v>42897</v>
      </c>
      <c r="D162" s="58"/>
      <c r="E162" s="58"/>
      <c r="F162" s="58"/>
      <c r="G162" s="58"/>
      <c r="H162" s="58"/>
      <c r="I162" s="58"/>
    </row>
    <row r="163" spans="2:9" x14ac:dyDescent="0.35">
      <c r="B163" s="75">
        <v>43264</v>
      </c>
      <c r="C163" s="74">
        <v>42898</v>
      </c>
      <c r="D163" s="58"/>
      <c r="E163" s="58"/>
      <c r="F163" s="58"/>
      <c r="G163" s="58"/>
      <c r="H163" s="58"/>
      <c r="I163" s="58"/>
    </row>
    <row r="164" spans="2:9" x14ac:dyDescent="0.35">
      <c r="B164" s="75">
        <v>43265</v>
      </c>
      <c r="C164" s="74">
        <v>42899</v>
      </c>
      <c r="D164" s="58"/>
      <c r="E164" s="58"/>
      <c r="F164" s="58"/>
      <c r="G164" s="58"/>
      <c r="H164" s="58"/>
      <c r="I164" s="58"/>
    </row>
    <row r="165" spans="2:9" x14ac:dyDescent="0.35">
      <c r="B165" s="75">
        <v>43266</v>
      </c>
      <c r="C165" s="74">
        <v>42900</v>
      </c>
      <c r="D165" s="58"/>
      <c r="E165" s="58"/>
      <c r="F165" s="58"/>
      <c r="G165" s="58"/>
      <c r="H165" s="58"/>
      <c r="I165" s="58"/>
    </row>
    <row r="166" spans="2:9" x14ac:dyDescent="0.35">
      <c r="B166" s="75">
        <v>43267</v>
      </c>
      <c r="C166" s="74">
        <v>42901</v>
      </c>
      <c r="D166" s="58"/>
      <c r="E166" s="58"/>
      <c r="F166" s="58"/>
      <c r="G166" s="58"/>
      <c r="H166" s="58"/>
      <c r="I166" s="58"/>
    </row>
    <row r="167" spans="2:9" x14ac:dyDescent="0.35">
      <c r="B167" s="75">
        <v>43268</v>
      </c>
      <c r="C167" s="74">
        <v>42902</v>
      </c>
      <c r="D167" s="58"/>
      <c r="E167" s="58"/>
      <c r="F167" s="58"/>
      <c r="G167" s="58"/>
      <c r="H167" s="58"/>
      <c r="I167" s="58"/>
    </row>
    <row r="168" spans="2:9" x14ac:dyDescent="0.35">
      <c r="B168" s="75">
        <v>43269</v>
      </c>
      <c r="C168" s="74">
        <v>42903</v>
      </c>
      <c r="D168" s="58"/>
      <c r="E168" s="58"/>
      <c r="F168" s="58"/>
      <c r="G168" s="58"/>
      <c r="H168" s="58"/>
      <c r="I168" s="58"/>
    </row>
    <row r="169" spans="2:9" x14ac:dyDescent="0.35">
      <c r="B169" s="75">
        <v>43270</v>
      </c>
      <c r="C169" s="74">
        <v>42904</v>
      </c>
      <c r="D169" s="58"/>
      <c r="E169" s="58"/>
      <c r="F169" s="58"/>
      <c r="G169" s="58"/>
      <c r="H169" s="58"/>
      <c r="I169" s="58"/>
    </row>
    <row r="170" spans="2:9" x14ac:dyDescent="0.35">
      <c r="B170" s="75">
        <v>43271</v>
      </c>
      <c r="C170" s="74">
        <v>42905</v>
      </c>
      <c r="D170" s="58"/>
      <c r="E170" s="58"/>
      <c r="F170" s="58"/>
      <c r="G170" s="58"/>
      <c r="H170" s="58"/>
      <c r="I170" s="58"/>
    </row>
    <row r="171" spans="2:9" x14ac:dyDescent="0.35">
      <c r="B171" s="75">
        <v>43272</v>
      </c>
      <c r="C171" s="74">
        <v>42906</v>
      </c>
      <c r="D171" s="58"/>
      <c r="E171" s="58"/>
      <c r="F171" s="58"/>
      <c r="G171" s="58"/>
      <c r="H171" s="58"/>
      <c r="I171" s="58"/>
    </row>
    <row r="172" spans="2:9" x14ac:dyDescent="0.35">
      <c r="B172" s="75">
        <v>43273</v>
      </c>
      <c r="C172" s="74">
        <v>42907</v>
      </c>
      <c r="D172" s="58"/>
      <c r="E172" s="58"/>
      <c r="F172" s="58"/>
      <c r="G172" s="58"/>
      <c r="H172" s="58"/>
      <c r="I172" s="58"/>
    </row>
    <row r="173" spans="2:9" x14ac:dyDescent="0.35">
      <c r="B173" s="75">
        <v>43274</v>
      </c>
      <c r="C173" s="74">
        <v>42908</v>
      </c>
      <c r="D173" s="58"/>
      <c r="E173" s="58"/>
      <c r="F173" s="58"/>
      <c r="G173" s="58"/>
      <c r="H173" s="58"/>
      <c r="I173" s="58"/>
    </row>
    <row r="174" spans="2:9" x14ac:dyDescent="0.35">
      <c r="B174" s="75">
        <v>43275</v>
      </c>
      <c r="C174" s="74">
        <v>42909</v>
      </c>
      <c r="D174" s="58"/>
      <c r="E174" s="58"/>
      <c r="F174" s="58"/>
      <c r="G174" s="58"/>
      <c r="H174" s="58"/>
      <c r="I174" s="58"/>
    </row>
    <row r="175" spans="2:9" x14ac:dyDescent="0.35">
      <c r="B175" s="75">
        <v>43276</v>
      </c>
      <c r="C175" s="74">
        <v>42910</v>
      </c>
      <c r="D175" s="58"/>
      <c r="E175" s="58"/>
      <c r="F175" s="58"/>
      <c r="G175" s="58"/>
      <c r="H175" s="58"/>
      <c r="I175" s="58"/>
    </row>
    <row r="176" spans="2:9" x14ac:dyDescent="0.35">
      <c r="B176" s="75">
        <v>43277</v>
      </c>
      <c r="C176" s="74">
        <v>42911</v>
      </c>
      <c r="D176" s="58"/>
      <c r="E176" s="58"/>
      <c r="F176" s="58"/>
      <c r="G176" s="58"/>
      <c r="H176" s="58"/>
      <c r="I176" s="58"/>
    </row>
    <row r="177" spans="2:9" x14ac:dyDescent="0.35">
      <c r="B177" s="75">
        <v>43278</v>
      </c>
      <c r="C177" s="74">
        <v>42912</v>
      </c>
      <c r="D177" s="58"/>
      <c r="E177" s="58"/>
      <c r="F177" s="58"/>
      <c r="G177" s="58"/>
      <c r="H177" s="58"/>
      <c r="I177" s="58"/>
    </row>
    <row r="178" spans="2:9" x14ac:dyDescent="0.35">
      <c r="B178" s="75">
        <v>43279</v>
      </c>
      <c r="C178" s="74">
        <v>42913</v>
      </c>
      <c r="D178" s="58"/>
      <c r="E178" s="58"/>
      <c r="F178" s="58"/>
      <c r="G178" s="58"/>
      <c r="H178" s="58"/>
      <c r="I178" s="58"/>
    </row>
    <row r="179" spans="2:9" x14ac:dyDescent="0.35">
      <c r="B179" s="75">
        <v>43280</v>
      </c>
      <c r="C179" s="74">
        <v>42914</v>
      </c>
      <c r="D179" s="58"/>
      <c r="E179" s="58"/>
      <c r="F179" s="58"/>
      <c r="G179" s="58"/>
      <c r="H179" s="58"/>
      <c r="I179" s="58"/>
    </row>
    <row r="180" spans="2:9" x14ac:dyDescent="0.35">
      <c r="B180" s="75">
        <v>43281</v>
      </c>
      <c r="C180" s="74">
        <v>42915</v>
      </c>
      <c r="D180" s="58"/>
      <c r="E180" s="58"/>
      <c r="F180" s="58"/>
      <c r="G180" s="58"/>
      <c r="H180" s="58"/>
      <c r="I180" s="58"/>
    </row>
    <row r="181" spans="2:9" x14ac:dyDescent="0.35">
      <c r="B181" s="75">
        <v>43251</v>
      </c>
      <c r="C181" s="74">
        <v>42916</v>
      </c>
      <c r="D181" s="58"/>
      <c r="E181" s="58"/>
      <c r="F181" s="58"/>
      <c r="G181" s="58"/>
      <c r="H181" s="58"/>
      <c r="I181" s="58"/>
    </row>
    <row r="182" spans="2:9" x14ac:dyDescent="0.35">
      <c r="B182" s="75">
        <v>43282</v>
      </c>
      <c r="C182" s="74">
        <v>42917</v>
      </c>
      <c r="D182" s="58"/>
      <c r="E182" s="58"/>
      <c r="F182" s="58"/>
      <c r="G182" s="58"/>
      <c r="H182" s="58"/>
      <c r="I182" s="58"/>
    </row>
    <row r="183" spans="2:9" x14ac:dyDescent="0.35">
      <c r="B183" s="75">
        <v>43283</v>
      </c>
      <c r="C183" s="74">
        <v>42918</v>
      </c>
      <c r="D183" s="58"/>
      <c r="E183" s="58"/>
      <c r="F183" s="58"/>
      <c r="G183" s="58"/>
      <c r="H183" s="58"/>
      <c r="I183" s="58"/>
    </row>
    <row r="184" spans="2:9" x14ac:dyDescent="0.35">
      <c r="B184" s="75">
        <v>43284</v>
      </c>
      <c r="C184" s="74">
        <v>42919</v>
      </c>
      <c r="D184" s="58"/>
      <c r="E184" s="58"/>
      <c r="F184" s="58"/>
      <c r="G184" s="58"/>
      <c r="H184" s="58"/>
      <c r="I184" s="58"/>
    </row>
    <row r="185" spans="2:9" x14ac:dyDescent="0.35">
      <c r="B185" s="75">
        <v>43285</v>
      </c>
      <c r="C185" s="74">
        <v>42920</v>
      </c>
      <c r="D185" s="58"/>
      <c r="E185" s="58"/>
      <c r="F185" s="58"/>
      <c r="G185" s="58"/>
      <c r="H185" s="58"/>
      <c r="I185" s="58"/>
    </row>
    <row r="186" spans="2:9" x14ac:dyDescent="0.35">
      <c r="B186" s="75">
        <v>43286</v>
      </c>
      <c r="C186" s="74">
        <v>42921</v>
      </c>
      <c r="D186" s="58"/>
      <c r="E186" s="58"/>
      <c r="F186" s="58"/>
      <c r="G186" s="58"/>
      <c r="H186" s="58"/>
      <c r="I186" s="58"/>
    </row>
    <row r="187" spans="2:9" x14ac:dyDescent="0.35">
      <c r="B187" s="75">
        <v>43287</v>
      </c>
      <c r="C187" s="74">
        <v>42922</v>
      </c>
      <c r="D187" s="58"/>
      <c r="E187" s="58"/>
      <c r="F187" s="58"/>
      <c r="G187" s="58"/>
      <c r="H187" s="58"/>
      <c r="I187" s="58"/>
    </row>
    <row r="188" spans="2:9" x14ac:dyDescent="0.35">
      <c r="B188" s="75">
        <v>43288</v>
      </c>
      <c r="C188" s="74">
        <v>42923</v>
      </c>
      <c r="D188" s="58"/>
      <c r="E188" s="58"/>
      <c r="F188" s="58"/>
      <c r="G188" s="58"/>
      <c r="H188" s="58"/>
      <c r="I188" s="58"/>
    </row>
    <row r="189" spans="2:9" x14ac:dyDescent="0.35">
      <c r="B189" s="75">
        <v>43289</v>
      </c>
      <c r="C189" s="74">
        <v>42924</v>
      </c>
      <c r="D189" s="58"/>
      <c r="E189" s="58"/>
      <c r="F189" s="58"/>
      <c r="G189" s="58"/>
      <c r="H189" s="58"/>
      <c r="I189" s="58"/>
    </row>
    <row r="190" spans="2:9" x14ac:dyDescent="0.35">
      <c r="B190" s="75">
        <v>43290</v>
      </c>
      <c r="C190" s="74">
        <v>42925</v>
      </c>
      <c r="D190" s="58"/>
      <c r="E190" s="58"/>
      <c r="F190" s="58"/>
      <c r="G190" s="58"/>
      <c r="H190" s="58"/>
      <c r="I190" s="58"/>
    </row>
    <row r="191" spans="2:9" x14ac:dyDescent="0.35">
      <c r="B191" s="75">
        <v>43291</v>
      </c>
      <c r="C191" s="74">
        <v>42926</v>
      </c>
      <c r="D191" s="58"/>
      <c r="E191" s="58"/>
      <c r="F191" s="58"/>
      <c r="G191" s="58"/>
      <c r="H191" s="58"/>
      <c r="I191" s="58"/>
    </row>
    <row r="192" spans="2:9" x14ac:dyDescent="0.35">
      <c r="B192" s="75">
        <v>43292</v>
      </c>
      <c r="C192" s="74">
        <v>42927</v>
      </c>
      <c r="D192" s="58"/>
      <c r="E192" s="58"/>
      <c r="F192" s="58"/>
      <c r="G192" s="58"/>
      <c r="H192" s="58"/>
      <c r="I192" s="58"/>
    </row>
    <row r="193" spans="2:9" x14ac:dyDescent="0.35">
      <c r="B193" s="75">
        <v>43293</v>
      </c>
      <c r="C193" s="74">
        <v>42928</v>
      </c>
      <c r="D193" s="58"/>
      <c r="E193" s="58"/>
      <c r="F193" s="58"/>
      <c r="G193" s="58"/>
      <c r="H193" s="58"/>
      <c r="I193" s="58"/>
    </row>
    <row r="194" spans="2:9" x14ac:dyDescent="0.35">
      <c r="B194" s="75">
        <v>43294</v>
      </c>
      <c r="C194" s="74">
        <v>42929</v>
      </c>
      <c r="D194" s="58"/>
      <c r="E194" s="58"/>
      <c r="F194" s="58"/>
      <c r="G194" s="58"/>
      <c r="H194" s="58"/>
      <c r="I194" s="58"/>
    </row>
    <row r="195" spans="2:9" x14ac:dyDescent="0.35">
      <c r="B195" s="75">
        <v>43295</v>
      </c>
      <c r="C195" s="74">
        <v>42930</v>
      </c>
      <c r="D195" s="58"/>
      <c r="E195" s="58"/>
      <c r="F195" s="58"/>
      <c r="G195" s="58"/>
      <c r="H195" s="58"/>
      <c r="I195" s="58"/>
    </row>
    <row r="196" spans="2:9" x14ac:dyDescent="0.35">
      <c r="B196" s="75">
        <v>43296</v>
      </c>
      <c r="C196" s="74">
        <v>42931</v>
      </c>
      <c r="D196" s="58"/>
      <c r="E196" s="58"/>
      <c r="F196" s="58"/>
      <c r="G196" s="58"/>
      <c r="H196" s="58"/>
      <c r="I196" s="58"/>
    </row>
    <row r="197" spans="2:9" x14ac:dyDescent="0.35">
      <c r="B197" s="75">
        <v>43297</v>
      </c>
      <c r="C197" s="74">
        <v>42932</v>
      </c>
      <c r="D197" s="58"/>
      <c r="E197" s="58"/>
      <c r="F197" s="58"/>
      <c r="G197" s="58"/>
      <c r="H197" s="58"/>
      <c r="I197" s="58"/>
    </row>
    <row r="198" spans="2:9" x14ac:dyDescent="0.35">
      <c r="B198" s="75">
        <v>43298</v>
      </c>
      <c r="C198" s="74">
        <v>42933</v>
      </c>
      <c r="D198" s="58"/>
      <c r="E198" s="58"/>
      <c r="F198" s="58"/>
      <c r="G198" s="58"/>
      <c r="H198" s="58"/>
      <c r="I198" s="58"/>
    </row>
    <row r="199" spans="2:9" x14ac:dyDescent="0.35">
      <c r="B199" s="75">
        <v>43299</v>
      </c>
      <c r="C199" s="74">
        <v>42934</v>
      </c>
      <c r="D199" s="58"/>
      <c r="E199" s="58"/>
      <c r="F199" s="58"/>
      <c r="G199" s="58"/>
      <c r="H199" s="58"/>
      <c r="I199" s="58"/>
    </row>
    <row r="200" spans="2:9" x14ac:dyDescent="0.35">
      <c r="B200" s="75">
        <v>43300</v>
      </c>
      <c r="C200" s="74">
        <v>42935</v>
      </c>
      <c r="D200" s="58"/>
      <c r="E200" s="58"/>
      <c r="F200" s="58"/>
      <c r="G200" s="58"/>
      <c r="H200" s="58"/>
      <c r="I200" s="58"/>
    </row>
    <row r="201" spans="2:9" x14ac:dyDescent="0.35">
      <c r="B201" s="75">
        <v>43301</v>
      </c>
      <c r="C201" s="74">
        <v>42936</v>
      </c>
      <c r="D201" s="58"/>
      <c r="E201" s="58"/>
      <c r="F201" s="58"/>
      <c r="G201" s="58"/>
      <c r="H201" s="58"/>
      <c r="I201" s="58"/>
    </row>
    <row r="202" spans="2:9" x14ac:dyDescent="0.35">
      <c r="B202" s="75">
        <v>43302</v>
      </c>
      <c r="C202" s="74">
        <v>42937</v>
      </c>
      <c r="D202" s="58"/>
      <c r="E202" s="58"/>
      <c r="F202" s="58"/>
      <c r="G202" s="58"/>
      <c r="H202" s="58"/>
      <c r="I202" s="58"/>
    </row>
    <row r="203" spans="2:9" x14ac:dyDescent="0.35">
      <c r="B203" s="75">
        <v>43303</v>
      </c>
      <c r="C203" s="74">
        <v>42938</v>
      </c>
      <c r="D203" s="58"/>
      <c r="E203" s="58"/>
      <c r="F203" s="58"/>
      <c r="G203" s="58"/>
      <c r="H203" s="58"/>
      <c r="I203" s="58"/>
    </row>
    <row r="204" spans="2:9" x14ac:dyDescent="0.35">
      <c r="B204" s="75">
        <v>43304</v>
      </c>
      <c r="C204" s="74">
        <v>42939</v>
      </c>
      <c r="D204" s="58"/>
      <c r="E204" s="58"/>
      <c r="F204" s="58"/>
      <c r="G204" s="58"/>
      <c r="H204" s="58"/>
      <c r="I204" s="58"/>
    </row>
    <row r="205" spans="2:9" x14ac:dyDescent="0.35">
      <c r="B205" s="75">
        <v>43305</v>
      </c>
      <c r="C205" s="74">
        <v>42940</v>
      </c>
      <c r="D205" s="58"/>
      <c r="E205" s="58"/>
      <c r="F205" s="58"/>
      <c r="G205" s="58"/>
      <c r="H205" s="58"/>
      <c r="I205" s="58"/>
    </row>
    <row r="206" spans="2:9" x14ac:dyDescent="0.35">
      <c r="B206" s="75">
        <v>43306</v>
      </c>
      <c r="C206" s="74">
        <v>42941</v>
      </c>
      <c r="D206" s="58"/>
      <c r="E206" s="58"/>
      <c r="F206" s="58"/>
      <c r="G206" s="58"/>
      <c r="H206" s="58"/>
      <c r="I206" s="58"/>
    </row>
    <row r="207" spans="2:9" x14ac:dyDescent="0.35">
      <c r="B207" s="75">
        <v>43307</v>
      </c>
      <c r="C207" s="74">
        <v>42942</v>
      </c>
      <c r="D207" s="58"/>
      <c r="E207" s="58"/>
      <c r="F207" s="58"/>
      <c r="G207" s="58"/>
      <c r="H207" s="58"/>
      <c r="I207" s="58"/>
    </row>
    <row r="208" spans="2:9" x14ac:dyDescent="0.35">
      <c r="B208" s="75">
        <v>43308</v>
      </c>
      <c r="C208" s="74">
        <v>42943</v>
      </c>
      <c r="D208" s="58"/>
      <c r="E208" s="58"/>
      <c r="F208" s="58"/>
      <c r="G208" s="58"/>
      <c r="H208" s="58"/>
      <c r="I208" s="58"/>
    </row>
    <row r="209" spans="2:9" x14ac:dyDescent="0.35">
      <c r="B209" s="75">
        <v>43309</v>
      </c>
      <c r="C209" s="74">
        <v>42944</v>
      </c>
      <c r="D209" s="58"/>
      <c r="E209" s="58"/>
      <c r="F209" s="58"/>
      <c r="G209" s="58"/>
      <c r="H209" s="58"/>
      <c r="I209" s="58"/>
    </row>
    <row r="210" spans="2:9" x14ac:dyDescent="0.35">
      <c r="B210" s="75">
        <v>43310</v>
      </c>
      <c r="C210" s="74">
        <v>42945</v>
      </c>
      <c r="D210" s="58"/>
      <c r="E210" s="58"/>
      <c r="F210" s="58"/>
      <c r="G210" s="58"/>
      <c r="H210" s="58"/>
      <c r="I210" s="58"/>
    </row>
    <row r="211" spans="2:9" x14ac:dyDescent="0.35">
      <c r="B211" s="75">
        <v>43311</v>
      </c>
      <c r="C211" s="74">
        <v>42946</v>
      </c>
      <c r="D211" s="58"/>
      <c r="E211" s="58"/>
      <c r="F211" s="58"/>
      <c r="G211" s="58"/>
      <c r="H211" s="58"/>
      <c r="I211" s="58"/>
    </row>
    <row r="212" spans="2:9" x14ac:dyDescent="0.35">
      <c r="B212" s="75">
        <v>43313</v>
      </c>
      <c r="C212" s="74">
        <v>42947</v>
      </c>
      <c r="D212" s="58"/>
      <c r="E212" s="58"/>
      <c r="F212" s="58"/>
      <c r="G212" s="58"/>
      <c r="H212" s="58"/>
      <c r="I212" s="58"/>
    </row>
    <row r="213" spans="2:9" x14ac:dyDescent="0.35">
      <c r="B213" s="75">
        <v>43314</v>
      </c>
      <c r="C213" s="74">
        <v>42948</v>
      </c>
      <c r="D213" s="58"/>
      <c r="E213" s="58"/>
      <c r="F213" s="58"/>
      <c r="G213" s="58"/>
      <c r="H213" s="58"/>
      <c r="I213" s="58"/>
    </row>
    <row r="214" spans="2:9" x14ac:dyDescent="0.35">
      <c r="B214" s="75">
        <v>43315</v>
      </c>
      <c r="C214" s="74">
        <v>42949</v>
      </c>
      <c r="D214" s="58"/>
      <c r="E214" s="58"/>
      <c r="F214" s="58"/>
      <c r="G214" s="58"/>
      <c r="H214" s="58"/>
      <c r="I214" s="58"/>
    </row>
    <row r="215" spans="2:9" x14ac:dyDescent="0.35">
      <c r="B215" s="75">
        <v>43316</v>
      </c>
      <c r="C215" s="74">
        <v>42950</v>
      </c>
      <c r="D215" s="58"/>
      <c r="E215" s="58"/>
      <c r="F215" s="58"/>
      <c r="G215" s="58"/>
      <c r="H215" s="58"/>
      <c r="I215" s="58"/>
    </row>
    <row r="216" spans="2:9" x14ac:dyDescent="0.35">
      <c r="B216" s="75">
        <v>43317</v>
      </c>
      <c r="C216" s="74">
        <v>42951</v>
      </c>
      <c r="D216" s="58"/>
      <c r="E216" s="58"/>
      <c r="F216" s="58"/>
      <c r="G216" s="58"/>
      <c r="H216" s="58"/>
      <c r="I216" s="58"/>
    </row>
    <row r="217" spans="2:9" x14ac:dyDescent="0.35">
      <c r="B217" s="75">
        <v>43318</v>
      </c>
      <c r="C217" s="74">
        <v>42952</v>
      </c>
      <c r="D217" s="58"/>
      <c r="E217" s="58"/>
      <c r="F217" s="58"/>
      <c r="G217" s="58"/>
      <c r="H217" s="58"/>
      <c r="I217" s="58"/>
    </row>
    <row r="218" spans="2:9" x14ac:dyDescent="0.35">
      <c r="B218" s="75">
        <v>43319</v>
      </c>
      <c r="C218" s="74">
        <v>42953</v>
      </c>
      <c r="D218" s="58"/>
      <c r="E218" s="58"/>
      <c r="F218" s="58"/>
      <c r="G218" s="58"/>
      <c r="H218" s="58"/>
      <c r="I218" s="58"/>
    </row>
    <row r="219" spans="2:9" x14ac:dyDescent="0.35">
      <c r="B219" s="75">
        <v>43320</v>
      </c>
      <c r="C219" s="74">
        <v>42954</v>
      </c>
      <c r="D219" s="58"/>
      <c r="E219" s="58"/>
      <c r="F219" s="58"/>
      <c r="G219" s="58"/>
      <c r="H219" s="58"/>
      <c r="I219" s="58"/>
    </row>
    <row r="220" spans="2:9" x14ac:dyDescent="0.35">
      <c r="B220" s="75">
        <v>43321</v>
      </c>
      <c r="C220" s="74">
        <v>42955</v>
      </c>
      <c r="D220" s="58"/>
      <c r="E220" s="58"/>
      <c r="F220" s="58"/>
      <c r="G220" s="58"/>
      <c r="H220" s="58"/>
      <c r="I220" s="58"/>
    </row>
    <row r="221" spans="2:9" x14ac:dyDescent="0.35">
      <c r="B221" s="75">
        <v>43322</v>
      </c>
      <c r="C221" s="74">
        <v>42956</v>
      </c>
      <c r="D221" s="58"/>
      <c r="E221" s="58"/>
      <c r="F221" s="58"/>
      <c r="G221" s="58"/>
      <c r="H221" s="58"/>
      <c r="I221" s="58"/>
    </row>
    <row r="222" spans="2:9" x14ac:dyDescent="0.35">
      <c r="B222" s="75">
        <v>43323</v>
      </c>
      <c r="C222" s="74">
        <v>42957</v>
      </c>
      <c r="D222" s="58"/>
      <c r="E222" s="58"/>
      <c r="F222" s="58"/>
      <c r="G222" s="58"/>
      <c r="H222" s="58"/>
      <c r="I222" s="58"/>
    </row>
    <row r="223" spans="2:9" x14ac:dyDescent="0.35">
      <c r="B223" s="75">
        <v>43324</v>
      </c>
      <c r="C223" s="74">
        <v>42958</v>
      </c>
      <c r="D223" s="58"/>
      <c r="E223" s="58"/>
      <c r="F223" s="58"/>
      <c r="G223" s="58"/>
      <c r="H223" s="58"/>
      <c r="I223" s="58"/>
    </row>
    <row r="224" spans="2:9" x14ac:dyDescent="0.35">
      <c r="B224" s="75">
        <v>43325</v>
      </c>
      <c r="C224" s="74">
        <v>42959</v>
      </c>
      <c r="D224" s="58"/>
      <c r="E224" s="58"/>
      <c r="F224" s="58"/>
      <c r="G224" s="58"/>
      <c r="H224" s="58"/>
      <c r="I224" s="58"/>
    </row>
    <row r="225" spans="2:9" x14ac:dyDescent="0.35">
      <c r="B225" s="75">
        <v>43326</v>
      </c>
      <c r="C225" s="74">
        <v>42960</v>
      </c>
      <c r="D225" s="58"/>
      <c r="E225" s="58"/>
      <c r="F225" s="58"/>
      <c r="G225" s="58"/>
      <c r="H225" s="58"/>
      <c r="I225" s="58"/>
    </row>
    <row r="226" spans="2:9" x14ac:dyDescent="0.35">
      <c r="B226" s="75">
        <v>43327</v>
      </c>
      <c r="C226" s="74">
        <v>42961</v>
      </c>
      <c r="D226" s="58"/>
      <c r="E226" s="58"/>
      <c r="F226" s="58"/>
      <c r="G226" s="58"/>
      <c r="H226" s="58"/>
      <c r="I226" s="58"/>
    </row>
    <row r="227" spans="2:9" x14ac:dyDescent="0.35">
      <c r="B227" s="75">
        <v>43328</v>
      </c>
      <c r="C227" s="74">
        <v>42962</v>
      </c>
      <c r="D227" s="58"/>
      <c r="E227" s="58"/>
      <c r="F227" s="58"/>
      <c r="G227" s="58"/>
      <c r="H227" s="58"/>
      <c r="I227" s="58"/>
    </row>
    <row r="228" spans="2:9" x14ac:dyDescent="0.35">
      <c r="B228" s="75">
        <v>43329</v>
      </c>
      <c r="C228" s="74">
        <v>42963</v>
      </c>
      <c r="D228" s="58"/>
      <c r="E228" s="58"/>
      <c r="F228" s="58"/>
      <c r="G228" s="58"/>
      <c r="H228" s="58"/>
      <c r="I228" s="58"/>
    </row>
    <row r="229" spans="2:9" x14ac:dyDescent="0.35">
      <c r="B229" s="75">
        <v>43330</v>
      </c>
      <c r="C229" s="74">
        <v>42964</v>
      </c>
      <c r="D229" s="58"/>
      <c r="E229" s="58"/>
      <c r="F229" s="58"/>
      <c r="G229" s="58"/>
      <c r="H229" s="58"/>
      <c r="I229" s="58"/>
    </row>
    <row r="230" spans="2:9" x14ac:dyDescent="0.35">
      <c r="B230" s="75">
        <v>43331</v>
      </c>
      <c r="C230" s="74">
        <v>42965</v>
      </c>
      <c r="D230" s="58"/>
      <c r="E230" s="58"/>
      <c r="F230" s="58"/>
      <c r="G230" s="58"/>
      <c r="H230" s="58"/>
      <c r="I230" s="58"/>
    </row>
    <row r="231" spans="2:9" x14ac:dyDescent="0.35">
      <c r="B231" s="75">
        <v>43332</v>
      </c>
      <c r="C231" s="74">
        <v>42966</v>
      </c>
      <c r="D231" s="58"/>
      <c r="E231" s="58"/>
      <c r="F231" s="58"/>
      <c r="G231" s="58"/>
      <c r="H231" s="58"/>
      <c r="I231" s="58"/>
    </row>
    <row r="232" spans="2:9" x14ac:dyDescent="0.35">
      <c r="B232" s="75">
        <v>43333</v>
      </c>
      <c r="C232" s="74">
        <v>42967</v>
      </c>
      <c r="D232" s="58"/>
      <c r="E232" s="58"/>
      <c r="F232" s="58"/>
      <c r="G232" s="58"/>
      <c r="H232" s="58"/>
      <c r="I232" s="58"/>
    </row>
    <row r="233" spans="2:9" x14ac:dyDescent="0.35">
      <c r="B233" s="75">
        <v>43334</v>
      </c>
      <c r="C233" s="74">
        <v>42968</v>
      </c>
      <c r="D233" s="58"/>
      <c r="E233" s="58"/>
      <c r="F233" s="58"/>
      <c r="G233" s="58"/>
      <c r="H233" s="58"/>
      <c r="I233" s="58"/>
    </row>
    <row r="234" spans="2:9" x14ac:dyDescent="0.35">
      <c r="B234" s="75">
        <v>43335</v>
      </c>
      <c r="C234" s="74">
        <v>42969</v>
      </c>
      <c r="D234" s="58"/>
      <c r="E234" s="58"/>
      <c r="F234" s="58"/>
      <c r="G234" s="58"/>
      <c r="H234" s="58"/>
      <c r="I234" s="58"/>
    </row>
    <row r="235" spans="2:9" x14ac:dyDescent="0.35">
      <c r="B235" s="75">
        <v>43336</v>
      </c>
      <c r="C235" s="74">
        <v>42970</v>
      </c>
      <c r="D235" s="58"/>
      <c r="E235" s="58"/>
      <c r="F235" s="58"/>
      <c r="G235" s="58"/>
      <c r="H235" s="58"/>
      <c r="I235" s="58"/>
    </row>
    <row r="236" spans="2:9" x14ac:dyDescent="0.35">
      <c r="B236" s="75">
        <v>43337</v>
      </c>
      <c r="C236" s="74">
        <v>42971</v>
      </c>
      <c r="D236" s="58"/>
      <c r="E236" s="58"/>
      <c r="F236" s="58"/>
      <c r="G236" s="58"/>
      <c r="H236" s="58"/>
      <c r="I236" s="58"/>
    </row>
    <row r="237" spans="2:9" x14ac:dyDescent="0.35">
      <c r="B237" s="75">
        <v>43338</v>
      </c>
      <c r="C237" s="74">
        <v>42972</v>
      </c>
      <c r="D237" s="58"/>
      <c r="E237" s="58"/>
      <c r="F237" s="58"/>
      <c r="G237" s="58"/>
      <c r="H237" s="58"/>
      <c r="I237" s="58"/>
    </row>
    <row r="238" spans="2:9" x14ac:dyDescent="0.35">
      <c r="B238" s="75">
        <v>43339</v>
      </c>
      <c r="C238" s="74">
        <v>42973</v>
      </c>
      <c r="D238" s="58"/>
      <c r="E238" s="58"/>
      <c r="F238" s="58"/>
      <c r="G238" s="58"/>
      <c r="H238" s="58"/>
      <c r="I238" s="58"/>
    </row>
    <row r="239" spans="2:9" x14ac:dyDescent="0.35">
      <c r="B239" s="75">
        <v>43340</v>
      </c>
      <c r="C239" s="74">
        <v>42974</v>
      </c>
      <c r="D239" s="58"/>
      <c r="E239" s="58"/>
      <c r="F239" s="58"/>
      <c r="G239" s="58"/>
      <c r="H239" s="58"/>
      <c r="I239" s="58"/>
    </row>
    <row r="240" spans="2:9" x14ac:dyDescent="0.35">
      <c r="B240" s="75">
        <v>43341</v>
      </c>
      <c r="C240" s="74">
        <v>42975</v>
      </c>
      <c r="D240" s="58"/>
      <c r="E240" s="58"/>
      <c r="F240" s="58"/>
      <c r="G240" s="58"/>
      <c r="H240" s="58"/>
      <c r="I240" s="58"/>
    </row>
    <row r="241" spans="2:9" x14ac:dyDescent="0.35">
      <c r="B241" s="75">
        <v>43342</v>
      </c>
      <c r="C241" s="74">
        <v>42976</v>
      </c>
      <c r="D241" s="58"/>
      <c r="E241" s="58"/>
      <c r="F241" s="58"/>
      <c r="G241" s="58"/>
      <c r="H241" s="58"/>
      <c r="I241" s="58"/>
    </row>
    <row r="242" spans="2:9" x14ac:dyDescent="0.35">
      <c r="B242" s="75">
        <v>43312</v>
      </c>
      <c r="C242" s="74">
        <v>42977</v>
      </c>
      <c r="D242" s="58"/>
      <c r="E242" s="58"/>
      <c r="F242" s="58"/>
      <c r="G242" s="58"/>
      <c r="H242" s="58"/>
      <c r="I242" s="58"/>
    </row>
    <row r="243" spans="2:9" x14ac:dyDescent="0.35">
      <c r="B243" s="75">
        <v>43344</v>
      </c>
      <c r="C243" s="74">
        <v>42978</v>
      </c>
      <c r="D243" s="58"/>
      <c r="E243" s="58"/>
      <c r="F243" s="58"/>
      <c r="G243" s="58"/>
      <c r="H243" s="58"/>
      <c r="I243" s="58"/>
    </row>
    <row r="244" spans="2:9" x14ac:dyDescent="0.35">
      <c r="B244" s="75">
        <v>43345</v>
      </c>
      <c r="C244" s="74">
        <v>42979</v>
      </c>
      <c r="D244" s="58"/>
      <c r="E244" s="58"/>
      <c r="F244" s="58"/>
      <c r="G244" s="58"/>
      <c r="H244" s="58"/>
      <c r="I244" s="58"/>
    </row>
    <row r="245" spans="2:9" x14ac:dyDescent="0.35">
      <c r="B245" s="75">
        <v>43346</v>
      </c>
      <c r="C245" s="74">
        <v>42980</v>
      </c>
      <c r="D245" s="58"/>
      <c r="E245" s="58"/>
      <c r="F245" s="58"/>
      <c r="G245" s="58"/>
      <c r="H245" s="58"/>
      <c r="I245" s="58"/>
    </row>
    <row r="246" spans="2:9" x14ac:dyDescent="0.35">
      <c r="B246" s="75">
        <v>43347</v>
      </c>
      <c r="C246" s="74">
        <v>42981</v>
      </c>
      <c r="D246" s="58"/>
      <c r="E246" s="58"/>
      <c r="F246" s="58"/>
      <c r="G246" s="58"/>
      <c r="H246" s="58"/>
      <c r="I246" s="58"/>
    </row>
    <row r="247" spans="2:9" x14ac:dyDescent="0.35">
      <c r="B247" s="75">
        <v>43348</v>
      </c>
      <c r="C247" s="74">
        <v>42982</v>
      </c>
      <c r="D247" s="58"/>
      <c r="E247" s="58"/>
      <c r="F247" s="58"/>
      <c r="G247" s="58"/>
      <c r="H247" s="58"/>
      <c r="I247" s="58"/>
    </row>
    <row r="248" spans="2:9" x14ac:dyDescent="0.35">
      <c r="B248" s="75">
        <v>43349</v>
      </c>
      <c r="C248" s="74">
        <v>42983</v>
      </c>
      <c r="D248" s="58"/>
      <c r="E248" s="58"/>
      <c r="F248" s="58"/>
      <c r="G248" s="58"/>
      <c r="H248" s="58"/>
      <c r="I248" s="58"/>
    </row>
    <row r="249" spans="2:9" x14ac:dyDescent="0.35">
      <c r="B249" s="75">
        <v>43350</v>
      </c>
      <c r="C249" s="74">
        <v>42984</v>
      </c>
      <c r="D249" s="58"/>
      <c r="E249" s="58"/>
      <c r="F249" s="58"/>
      <c r="G249" s="58"/>
      <c r="H249" s="58"/>
      <c r="I249" s="58"/>
    </row>
    <row r="250" spans="2:9" x14ac:dyDescent="0.35">
      <c r="B250" s="75">
        <v>43351</v>
      </c>
      <c r="C250" s="74">
        <v>42985</v>
      </c>
      <c r="D250" s="58"/>
      <c r="E250" s="58"/>
      <c r="F250" s="58"/>
      <c r="G250" s="58"/>
      <c r="H250" s="58"/>
      <c r="I250" s="58"/>
    </row>
    <row r="251" spans="2:9" x14ac:dyDescent="0.35">
      <c r="B251" s="75">
        <v>43352</v>
      </c>
      <c r="C251" s="74">
        <v>42986</v>
      </c>
      <c r="D251" s="58"/>
      <c r="E251" s="58"/>
      <c r="F251" s="58"/>
      <c r="G251" s="58"/>
      <c r="H251" s="58"/>
      <c r="I251" s="58"/>
    </row>
    <row r="252" spans="2:9" x14ac:dyDescent="0.35">
      <c r="B252" s="75">
        <v>43353</v>
      </c>
      <c r="C252" s="74">
        <v>42987</v>
      </c>
      <c r="D252" s="58"/>
      <c r="E252" s="58"/>
      <c r="F252" s="58"/>
      <c r="G252" s="58"/>
      <c r="H252" s="58"/>
      <c r="I252" s="58"/>
    </row>
    <row r="253" spans="2:9" x14ac:dyDescent="0.35">
      <c r="B253" s="75">
        <v>43354</v>
      </c>
      <c r="C253" s="74">
        <v>42988</v>
      </c>
      <c r="D253" s="58"/>
      <c r="E253" s="58"/>
      <c r="F253" s="58"/>
      <c r="G253" s="58"/>
      <c r="H253" s="58"/>
      <c r="I253" s="58"/>
    </row>
    <row r="254" spans="2:9" x14ac:dyDescent="0.35">
      <c r="B254" s="75">
        <v>43355</v>
      </c>
      <c r="C254" s="74">
        <v>42989</v>
      </c>
      <c r="D254" s="58"/>
      <c r="E254" s="58"/>
      <c r="F254" s="58"/>
      <c r="G254" s="58"/>
      <c r="H254" s="58"/>
      <c r="I254" s="58"/>
    </row>
    <row r="255" spans="2:9" x14ac:dyDescent="0.35">
      <c r="B255" s="75">
        <v>43356</v>
      </c>
      <c r="C255" s="74">
        <v>42990</v>
      </c>
      <c r="D255" s="58"/>
      <c r="E255" s="58"/>
      <c r="F255" s="58"/>
      <c r="G255" s="58"/>
      <c r="H255" s="58"/>
      <c r="I255" s="58"/>
    </row>
    <row r="256" spans="2:9" x14ac:dyDescent="0.35">
      <c r="B256" s="75">
        <v>43357</v>
      </c>
      <c r="C256" s="74">
        <v>42991</v>
      </c>
      <c r="D256" s="58"/>
      <c r="E256" s="58"/>
      <c r="F256" s="58"/>
      <c r="G256" s="58"/>
      <c r="H256" s="58"/>
      <c r="I256" s="58"/>
    </row>
    <row r="257" spans="2:9" x14ac:dyDescent="0.35">
      <c r="B257" s="75">
        <v>43358</v>
      </c>
      <c r="C257" s="74">
        <v>42992</v>
      </c>
      <c r="D257" s="58"/>
      <c r="E257" s="58"/>
      <c r="F257" s="58"/>
      <c r="G257" s="58"/>
      <c r="H257" s="58"/>
      <c r="I257" s="58"/>
    </row>
    <row r="258" spans="2:9" x14ac:dyDescent="0.35">
      <c r="B258" s="75">
        <v>43359</v>
      </c>
      <c r="C258" s="74">
        <v>42993</v>
      </c>
      <c r="D258" s="58"/>
      <c r="E258" s="58"/>
      <c r="F258" s="58"/>
      <c r="G258" s="58"/>
      <c r="H258" s="58"/>
      <c r="I258" s="58"/>
    </row>
    <row r="259" spans="2:9" x14ac:dyDescent="0.35">
      <c r="B259" s="75">
        <v>43360</v>
      </c>
      <c r="C259" s="74">
        <v>42994</v>
      </c>
      <c r="D259" s="58"/>
      <c r="E259" s="58"/>
      <c r="F259" s="58"/>
      <c r="G259" s="58"/>
      <c r="H259" s="58"/>
      <c r="I259" s="58"/>
    </row>
    <row r="260" spans="2:9" x14ac:dyDescent="0.35">
      <c r="B260" s="75">
        <v>43361</v>
      </c>
      <c r="C260" s="74">
        <v>42995</v>
      </c>
      <c r="D260" s="58"/>
      <c r="E260" s="58"/>
      <c r="F260" s="58"/>
      <c r="G260" s="58"/>
      <c r="H260" s="58"/>
      <c r="I260" s="58"/>
    </row>
    <row r="261" spans="2:9" x14ac:dyDescent="0.35">
      <c r="B261" s="75">
        <v>43362</v>
      </c>
      <c r="C261" s="74">
        <v>42996</v>
      </c>
      <c r="D261" s="58"/>
      <c r="E261" s="58"/>
      <c r="F261" s="58"/>
      <c r="G261" s="58"/>
      <c r="H261" s="58"/>
      <c r="I261" s="58"/>
    </row>
    <row r="262" spans="2:9" x14ac:dyDescent="0.35">
      <c r="B262" s="75">
        <v>43363</v>
      </c>
      <c r="C262" s="74">
        <v>42997</v>
      </c>
      <c r="D262" s="58"/>
      <c r="E262" s="58"/>
      <c r="F262" s="58"/>
      <c r="G262" s="58"/>
      <c r="H262" s="58"/>
      <c r="I262" s="58"/>
    </row>
    <row r="263" spans="2:9" x14ac:dyDescent="0.35">
      <c r="B263" s="75">
        <v>43364</v>
      </c>
      <c r="C263" s="74">
        <v>42998</v>
      </c>
      <c r="D263" s="58"/>
      <c r="E263" s="58"/>
      <c r="F263" s="58"/>
      <c r="G263" s="58"/>
      <c r="H263" s="58"/>
      <c r="I263" s="58"/>
    </row>
    <row r="264" spans="2:9" x14ac:dyDescent="0.35">
      <c r="B264" s="75">
        <v>43365</v>
      </c>
      <c r="C264" s="74">
        <v>42999</v>
      </c>
      <c r="D264" s="58"/>
      <c r="E264" s="58"/>
      <c r="F264" s="58"/>
      <c r="G264" s="58"/>
      <c r="H264" s="58"/>
      <c r="I264" s="58"/>
    </row>
    <row r="265" spans="2:9" x14ac:dyDescent="0.35">
      <c r="B265" s="75">
        <v>43366</v>
      </c>
      <c r="C265" s="74">
        <v>43000</v>
      </c>
      <c r="D265" s="58"/>
      <c r="E265" s="58"/>
      <c r="F265" s="58"/>
      <c r="G265" s="58"/>
      <c r="H265" s="58"/>
      <c r="I265" s="58"/>
    </row>
    <row r="266" spans="2:9" x14ac:dyDescent="0.35">
      <c r="B266" s="75">
        <v>43367</v>
      </c>
      <c r="C266" s="74">
        <v>43001</v>
      </c>
      <c r="D266" s="58"/>
      <c r="E266" s="58"/>
      <c r="F266" s="58"/>
      <c r="G266" s="58"/>
      <c r="H266" s="58"/>
      <c r="I266" s="58"/>
    </row>
    <row r="267" spans="2:9" x14ac:dyDescent="0.35">
      <c r="B267" s="75">
        <v>43368</v>
      </c>
      <c r="C267" s="74">
        <v>43002</v>
      </c>
      <c r="D267" s="58"/>
      <c r="E267" s="58"/>
      <c r="F267" s="58"/>
      <c r="G267" s="58"/>
      <c r="H267" s="58"/>
      <c r="I267" s="58"/>
    </row>
    <row r="268" spans="2:9" x14ac:dyDescent="0.35">
      <c r="B268" s="75">
        <v>43369</v>
      </c>
      <c r="C268" s="74">
        <v>43003</v>
      </c>
      <c r="D268" s="58"/>
      <c r="E268" s="58"/>
      <c r="F268" s="58"/>
      <c r="G268" s="58"/>
      <c r="H268" s="58"/>
      <c r="I268" s="58"/>
    </row>
    <row r="269" spans="2:9" x14ac:dyDescent="0.35">
      <c r="B269" s="75">
        <v>43370</v>
      </c>
      <c r="C269" s="74">
        <v>43004</v>
      </c>
      <c r="D269" s="58"/>
      <c r="E269" s="58"/>
      <c r="F269" s="58"/>
      <c r="G269" s="58"/>
      <c r="H269" s="58"/>
      <c r="I269" s="58"/>
    </row>
    <row r="270" spans="2:9" x14ac:dyDescent="0.35">
      <c r="B270" s="75">
        <v>43371</v>
      </c>
      <c r="C270" s="74">
        <v>43005</v>
      </c>
      <c r="D270" s="58"/>
      <c r="E270" s="58"/>
      <c r="F270" s="58"/>
      <c r="G270" s="58"/>
      <c r="H270" s="58"/>
      <c r="I270" s="58"/>
    </row>
    <row r="271" spans="2:9" x14ac:dyDescent="0.35">
      <c r="B271" s="75">
        <v>43372</v>
      </c>
      <c r="C271" s="74">
        <v>43006</v>
      </c>
      <c r="D271" s="58"/>
      <c r="E271" s="58"/>
      <c r="F271" s="58"/>
      <c r="G271" s="58"/>
      <c r="H271" s="58"/>
      <c r="I271" s="58"/>
    </row>
    <row r="272" spans="2:9" x14ac:dyDescent="0.35">
      <c r="B272" s="75">
        <v>43373</v>
      </c>
      <c r="C272" s="74">
        <v>43007</v>
      </c>
      <c r="D272" s="58"/>
      <c r="E272" s="58"/>
      <c r="F272" s="58"/>
      <c r="G272" s="58"/>
      <c r="H272" s="58"/>
      <c r="I272" s="58"/>
    </row>
    <row r="273" spans="2:9" x14ac:dyDescent="0.35">
      <c r="B273" s="75">
        <v>43343</v>
      </c>
      <c r="C273" s="74">
        <v>43008</v>
      </c>
      <c r="D273" s="58"/>
      <c r="E273" s="58"/>
      <c r="F273" s="58"/>
      <c r="G273" s="58"/>
      <c r="H273" s="58"/>
      <c r="I273" s="58"/>
    </row>
    <row r="274" spans="2:9" x14ac:dyDescent="0.35">
      <c r="B274" s="75">
        <v>43374</v>
      </c>
      <c r="C274" s="74">
        <v>43009</v>
      </c>
      <c r="D274" s="58"/>
      <c r="E274" s="58"/>
      <c r="F274" s="58"/>
      <c r="G274" s="58"/>
      <c r="H274" s="58"/>
      <c r="I274" s="58"/>
    </row>
    <row r="275" spans="2:9" x14ac:dyDescent="0.35">
      <c r="B275" s="75">
        <v>43375</v>
      </c>
      <c r="C275" s="74">
        <v>43010</v>
      </c>
      <c r="D275" s="58"/>
      <c r="E275" s="58"/>
      <c r="F275" s="58"/>
      <c r="G275" s="58"/>
      <c r="H275" s="58"/>
      <c r="I275" s="58"/>
    </row>
    <row r="276" spans="2:9" x14ac:dyDescent="0.35">
      <c r="B276" s="75">
        <v>43376</v>
      </c>
      <c r="C276" s="74">
        <v>43011</v>
      </c>
      <c r="D276" s="58"/>
      <c r="E276" s="58"/>
      <c r="F276" s="58"/>
      <c r="G276" s="58"/>
      <c r="H276" s="58"/>
      <c r="I276" s="58"/>
    </row>
    <row r="277" spans="2:9" x14ac:dyDescent="0.35">
      <c r="B277" s="75">
        <v>43377</v>
      </c>
      <c r="C277" s="74">
        <v>43012</v>
      </c>
      <c r="D277" s="58"/>
      <c r="E277" s="58"/>
      <c r="F277" s="58"/>
      <c r="G277" s="58"/>
      <c r="H277" s="58"/>
      <c r="I277" s="58"/>
    </row>
    <row r="278" spans="2:9" x14ac:dyDescent="0.35">
      <c r="B278" s="75">
        <v>43378</v>
      </c>
      <c r="C278" s="74">
        <v>43013</v>
      </c>
      <c r="D278" s="58"/>
      <c r="E278" s="58"/>
      <c r="F278" s="58"/>
      <c r="G278" s="58"/>
      <c r="H278" s="58"/>
      <c r="I278" s="58"/>
    </row>
    <row r="279" spans="2:9" x14ac:dyDescent="0.35">
      <c r="B279" s="75">
        <v>43379</v>
      </c>
      <c r="C279" s="74">
        <v>43014</v>
      </c>
      <c r="D279" s="58"/>
      <c r="E279" s="58"/>
      <c r="F279" s="58"/>
      <c r="G279" s="58"/>
      <c r="H279" s="58"/>
      <c r="I279" s="58"/>
    </row>
    <row r="280" spans="2:9" x14ac:dyDescent="0.35">
      <c r="B280" s="75">
        <v>43380</v>
      </c>
      <c r="C280" s="74">
        <v>43015</v>
      </c>
      <c r="D280" s="58"/>
      <c r="E280" s="58"/>
      <c r="F280" s="58"/>
      <c r="G280" s="58"/>
      <c r="H280" s="58"/>
      <c r="I280" s="58"/>
    </row>
    <row r="281" spans="2:9" x14ac:dyDescent="0.35">
      <c r="B281" s="75">
        <v>43381</v>
      </c>
      <c r="C281" s="74">
        <v>43016</v>
      </c>
      <c r="D281" s="58"/>
      <c r="E281" s="58"/>
      <c r="F281" s="58"/>
      <c r="G281" s="58"/>
      <c r="H281" s="58"/>
      <c r="I281" s="58"/>
    </row>
    <row r="282" spans="2:9" x14ac:dyDescent="0.35">
      <c r="B282" s="75">
        <v>43382</v>
      </c>
      <c r="C282" s="74">
        <v>43017</v>
      </c>
      <c r="D282" s="58"/>
      <c r="E282" s="58"/>
      <c r="F282" s="58"/>
      <c r="G282" s="58"/>
      <c r="H282" s="58"/>
      <c r="I282" s="58"/>
    </row>
    <row r="283" spans="2:9" x14ac:dyDescent="0.35">
      <c r="B283" s="75">
        <v>43383</v>
      </c>
      <c r="C283" s="74">
        <v>43018</v>
      </c>
      <c r="D283" s="58"/>
      <c r="E283" s="58"/>
      <c r="F283" s="58"/>
      <c r="G283" s="58"/>
      <c r="H283" s="58"/>
      <c r="I283" s="58"/>
    </row>
    <row r="284" spans="2:9" x14ac:dyDescent="0.35">
      <c r="B284" s="75">
        <v>43384</v>
      </c>
      <c r="C284" s="74">
        <v>43019</v>
      </c>
      <c r="D284" s="58"/>
      <c r="E284" s="58"/>
      <c r="F284" s="58"/>
      <c r="G284" s="58"/>
      <c r="H284" s="58"/>
      <c r="I284" s="58"/>
    </row>
    <row r="285" spans="2:9" x14ac:dyDescent="0.35">
      <c r="B285" s="75">
        <v>43385</v>
      </c>
      <c r="C285" s="74">
        <v>43020</v>
      </c>
      <c r="D285" s="58"/>
      <c r="E285" s="58"/>
      <c r="F285" s="58"/>
      <c r="G285" s="58"/>
      <c r="H285" s="58"/>
      <c r="I285" s="58"/>
    </row>
    <row r="286" spans="2:9" x14ac:dyDescent="0.35">
      <c r="B286" s="75">
        <v>43386</v>
      </c>
      <c r="C286" s="74">
        <v>43021</v>
      </c>
      <c r="D286" s="58"/>
      <c r="E286" s="58"/>
      <c r="F286" s="58"/>
      <c r="G286" s="58"/>
      <c r="H286" s="58"/>
      <c r="I286" s="58"/>
    </row>
    <row r="287" spans="2:9" x14ac:dyDescent="0.35">
      <c r="B287" s="75">
        <v>43387</v>
      </c>
      <c r="C287" s="74">
        <v>43022</v>
      </c>
      <c r="D287" s="58"/>
      <c r="E287" s="58"/>
      <c r="F287" s="58"/>
      <c r="G287" s="58"/>
      <c r="H287" s="58"/>
      <c r="I287" s="58"/>
    </row>
    <row r="288" spans="2:9" x14ac:dyDescent="0.35">
      <c r="B288" s="75">
        <v>43388</v>
      </c>
      <c r="C288" s="74">
        <v>43023</v>
      </c>
      <c r="D288" s="58"/>
      <c r="E288" s="58"/>
      <c r="F288" s="58"/>
      <c r="G288" s="58"/>
      <c r="H288" s="58"/>
      <c r="I288" s="58"/>
    </row>
    <row r="289" spans="2:9" x14ac:dyDescent="0.35">
      <c r="B289" s="75">
        <v>43389</v>
      </c>
      <c r="C289" s="74">
        <v>43024</v>
      </c>
      <c r="D289" s="58"/>
      <c r="E289" s="58"/>
      <c r="F289" s="58"/>
      <c r="G289" s="58"/>
      <c r="H289" s="58"/>
      <c r="I289" s="58"/>
    </row>
    <row r="290" spans="2:9" x14ac:dyDescent="0.35">
      <c r="B290" s="75">
        <v>43390</v>
      </c>
      <c r="C290" s="74">
        <v>43025</v>
      </c>
      <c r="D290" s="58"/>
      <c r="E290" s="58"/>
      <c r="F290" s="58"/>
      <c r="G290" s="58"/>
      <c r="H290" s="58"/>
      <c r="I290" s="58"/>
    </row>
    <row r="291" spans="2:9" x14ac:dyDescent="0.35">
      <c r="B291" s="75">
        <v>43391</v>
      </c>
      <c r="C291" s="74">
        <v>43026</v>
      </c>
      <c r="D291" s="58"/>
      <c r="E291" s="58"/>
      <c r="F291" s="58"/>
      <c r="G291" s="58"/>
      <c r="H291" s="58"/>
      <c r="I291" s="58"/>
    </row>
    <row r="292" spans="2:9" x14ac:dyDescent="0.35">
      <c r="B292" s="75">
        <v>43392</v>
      </c>
      <c r="C292" s="74">
        <v>43027</v>
      </c>
      <c r="D292" s="58"/>
      <c r="E292" s="58"/>
      <c r="F292" s="58"/>
      <c r="G292" s="58"/>
      <c r="H292" s="58"/>
      <c r="I292" s="58"/>
    </row>
    <row r="293" spans="2:9" x14ac:dyDescent="0.35">
      <c r="B293" s="75">
        <v>43393</v>
      </c>
      <c r="C293" s="74">
        <v>43028</v>
      </c>
      <c r="D293" s="58"/>
      <c r="E293" s="58"/>
      <c r="F293" s="58"/>
      <c r="G293" s="58"/>
      <c r="H293" s="58"/>
      <c r="I293" s="58"/>
    </row>
    <row r="294" spans="2:9" x14ac:dyDescent="0.35">
      <c r="B294" s="75">
        <v>43394</v>
      </c>
      <c r="C294" s="74">
        <v>43029</v>
      </c>
      <c r="D294" s="58"/>
      <c r="E294" s="58"/>
      <c r="F294" s="58"/>
      <c r="G294" s="58"/>
      <c r="H294" s="58"/>
      <c r="I294" s="58"/>
    </row>
    <row r="295" spans="2:9" x14ac:dyDescent="0.35">
      <c r="B295" s="75">
        <v>43395</v>
      </c>
      <c r="C295" s="74">
        <v>43030</v>
      </c>
      <c r="D295" s="58"/>
      <c r="E295" s="58"/>
      <c r="F295" s="58"/>
      <c r="G295" s="58"/>
      <c r="H295" s="58"/>
      <c r="I295" s="58"/>
    </row>
    <row r="296" spans="2:9" x14ac:dyDescent="0.35">
      <c r="B296" s="75">
        <v>43396</v>
      </c>
      <c r="C296" s="74">
        <v>43031</v>
      </c>
      <c r="D296" s="58"/>
      <c r="E296" s="58"/>
      <c r="F296" s="58"/>
      <c r="G296" s="58"/>
      <c r="H296" s="58"/>
      <c r="I296" s="58"/>
    </row>
    <row r="297" spans="2:9" x14ac:dyDescent="0.35">
      <c r="B297" s="75">
        <v>43397</v>
      </c>
      <c r="C297" s="74">
        <v>43032</v>
      </c>
      <c r="D297" s="58"/>
      <c r="E297" s="58"/>
      <c r="F297" s="58"/>
      <c r="G297" s="58"/>
      <c r="H297" s="58"/>
      <c r="I297" s="58"/>
    </row>
    <row r="298" spans="2:9" x14ac:dyDescent="0.35">
      <c r="B298" s="75">
        <v>43398</v>
      </c>
      <c r="C298" s="74">
        <v>43033</v>
      </c>
      <c r="D298" s="58"/>
      <c r="E298" s="58"/>
      <c r="F298" s="58"/>
      <c r="G298" s="58"/>
      <c r="H298" s="58"/>
      <c r="I298" s="58"/>
    </row>
    <row r="299" spans="2:9" x14ac:dyDescent="0.35">
      <c r="B299" s="75">
        <v>43399</v>
      </c>
      <c r="C299" s="74">
        <v>43034</v>
      </c>
      <c r="D299" s="58"/>
      <c r="E299" s="58"/>
      <c r="F299" s="58"/>
      <c r="G299" s="58"/>
      <c r="H299" s="58"/>
      <c r="I299" s="58"/>
    </row>
    <row r="300" spans="2:9" x14ac:dyDescent="0.35">
      <c r="B300" s="75">
        <v>43400</v>
      </c>
      <c r="C300" s="74">
        <v>43035</v>
      </c>
      <c r="D300" s="58"/>
      <c r="E300" s="58"/>
      <c r="F300" s="58"/>
      <c r="G300" s="58"/>
      <c r="H300" s="58"/>
      <c r="I300" s="58"/>
    </row>
    <row r="301" spans="2:9" x14ac:dyDescent="0.35">
      <c r="B301" s="75">
        <v>43401</v>
      </c>
      <c r="C301" s="74">
        <v>43036</v>
      </c>
      <c r="D301" s="58"/>
      <c r="E301" s="58"/>
      <c r="F301" s="58"/>
      <c r="G301" s="58"/>
      <c r="H301" s="58"/>
      <c r="I301" s="58"/>
    </row>
    <row r="302" spans="2:9" x14ac:dyDescent="0.35">
      <c r="B302" s="75">
        <v>43402</v>
      </c>
      <c r="C302" s="74">
        <v>43037</v>
      </c>
      <c r="D302" s="58"/>
      <c r="E302" s="58"/>
      <c r="F302" s="58"/>
      <c r="G302" s="58"/>
      <c r="H302" s="58"/>
      <c r="I302" s="58"/>
    </row>
    <row r="303" spans="2:9" x14ac:dyDescent="0.35">
      <c r="B303" s="75">
        <v>43403</v>
      </c>
      <c r="C303" s="74">
        <v>43038</v>
      </c>
      <c r="D303" s="58"/>
      <c r="E303" s="58"/>
      <c r="F303" s="58"/>
      <c r="G303" s="58"/>
      <c r="H303" s="58"/>
      <c r="I303" s="58"/>
    </row>
    <row r="304" spans="2:9" x14ac:dyDescent="0.35">
      <c r="B304" s="75">
        <v>43405</v>
      </c>
      <c r="C304" s="74">
        <v>43039</v>
      </c>
      <c r="D304" s="58"/>
      <c r="E304" s="58"/>
      <c r="F304" s="58"/>
      <c r="G304" s="58"/>
      <c r="H304" s="58"/>
      <c r="I304" s="58"/>
    </row>
    <row r="305" spans="2:9" x14ac:dyDescent="0.35">
      <c r="B305" s="75">
        <v>43406</v>
      </c>
      <c r="C305" s="74">
        <v>43040</v>
      </c>
      <c r="D305" s="58"/>
      <c r="E305" s="58"/>
      <c r="F305" s="58"/>
      <c r="G305" s="58"/>
      <c r="H305" s="58"/>
      <c r="I305" s="58"/>
    </row>
    <row r="306" spans="2:9" x14ac:dyDescent="0.35">
      <c r="B306" s="75">
        <v>43407</v>
      </c>
      <c r="C306" s="74">
        <v>43041</v>
      </c>
      <c r="D306" s="58"/>
      <c r="E306" s="58"/>
      <c r="F306" s="58"/>
      <c r="G306" s="58"/>
      <c r="H306" s="58"/>
      <c r="I306" s="58"/>
    </row>
    <row r="307" spans="2:9" x14ac:dyDescent="0.35">
      <c r="B307" s="75">
        <v>43408</v>
      </c>
      <c r="C307" s="74">
        <v>43042</v>
      </c>
      <c r="D307" s="58"/>
      <c r="E307" s="58"/>
      <c r="F307" s="58"/>
      <c r="G307" s="58"/>
      <c r="H307" s="58"/>
      <c r="I307" s="58"/>
    </row>
    <row r="308" spans="2:9" x14ac:dyDescent="0.35">
      <c r="B308" s="75">
        <v>43409</v>
      </c>
      <c r="C308" s="74">
        <v>43043</v>
      </c>
      <c r="D308" s="58"/>
      <c r="E308" s="58"/>
      <c r="F308" s="58"/>
      <c r="G308" s="58"/>
      <c r="H308" s="58"/>
      <c r="I308" s="58"/>
    </row>
    <row r="309" spans="2:9" x14ac:dyDescent="0.35">
      <c r="B309" s="75">
        <v>43410</v>
      </c>
      <c r="C309" s="74">
        <v>43044</v>
      </c>
      <c r="D309" s="58"/>
      <c r="E309" s="58"/>
      <c r="F309" s="58"/>
      <c r="G309" s="58"/>
      <c r="H309" s="58"/>
      <c r="I309" s="58"/>
    </row>
    <row r="310" spans="2:9" x14ac:dyDescent="0.35">
      <c r="B310" s="75">
        <v>43411</v>
      </c>
      <c r="C310" s="74">
        <v>43045</v>
      </c>
      <c r="D310" s="58"/>
      <c r="E310" s="58"/>
      <c r="F310" s="58"/>
      <c r="G310" s="58"/>
      <c r="H310" s="58"/>
      <c r="I310" s="58"/>
    </row>
    <row r="311" spans="2:9" x14ac:dyDescent="0.35">
      <c r="B311" s="75">
        <v>43412</v>
      </c>
      <c r="C311" s="74">
        <v>43046</v>
      </c>
      <c r="D311" s="58"/>
      <c r="E311" s="58"/>
      <c r="F311" s="58"/>
      <c r="G311" s="58"/>
      <c r="H311" s="58"/>
      <c r="I311" s="58"/>
    </row>
    <row r="312" spans="2:9" x14ac:dyDescent="0.35">
      <c r="B312" s="75">
        <v>43413</v>
      </c>
      <c r="C312" s="74">
        <v>43047</v>
      </c>
      <c r="D312" s="58"/>
      <c r="E312" s="58"/>
      <c r="F312" s="58"/>
      <c r="G312" s="58"/>
      <c r="H312" s="58"/>
      <c r="I312" s="58"/>
    </row>
    <row r="313" spans="2:9" x14ac:dyDescent="0.35">
      <c r="B313" s="75">
        <v>43414</v>
      </c>
      <c r="C313" s="74">
        <v>43048</v>
      </c>
      <c r="D313" s="58"/>
      <c r="E313" s="58"/>
      <c r="F313" s="58"/>
      <c r="G313" s="58"/>
      <c r="H313" s="58"/>
      <c r="I313" s="58"/>
    </row>
    <row r="314" spans="2:9" x14ac:dyDescent="0.35">
      <c r="B314" s="75">
        <v>43415</v>
      </c>
      <c r="C314" s="74">
        <v>43049</v>
      </c>
      <c r="D314" s="58"/>
      <c r="E314" s="58"/>
      <c r="F314" s="58"/>
      <c r="G314" s="58"/>
      <c r="H314" s="58"/>
      <c r="I314" s="58"/>
    </row>
    <row r="315" spans="2:9" x14ac:dyDescent="0.35">
      <c r="B315" s="75">
        <v>43416</v>
      </c>
      <c r="C315" s="74">
        <v>43050</v>
      </c>
      <c r="D315" s="58"/>
      <c r="E315" s="58"/>
      <c r="F315" s="58"/>
      <c r="G315" s="58"/>
      <c r="H315" s="58"/>
      <c r="I315" s="58"/>
    </row>
    <row r="316" spans="2:9" x14ac:dyDescent="0.35">
      <c r="B316" s="75">
        <v>43417</v>
      </c>
      <c r="C316" s="74">
        <v>43051</v>
      </c>
      <c r="D316" s="58"/>
      <c r="E316" s="58"/>
      <c r="F316" s="58"/>
      <c r="G316" s="58"/>
      <c r="H316" s="58"/>
      <c r="I316" s="58"/>
    </row>
    <row r="317" spans="2:9" x14ac:dyDescent="0.35">
      <c r="B317" s="75">
        <v>43418</v>
      </c>
      <c r="C317" s="74">
        <v>43052</v>
      </c>
      <c r="D317" s="58"/>
      <c r="E317" s="58"/>
      <c r="F317" s="58"/>
      <c r="G317" s="58"/>
      <c r="H317" s="58"/>
      <c r="I317" s="58"/>
    </row>
    <row r="318" spans="2:9" x14ac:dyDescent="0.35">
      <c r="B318" s="75">
        <v>43419</v>
      </c>
      <c r="C318" s="74">
        <v>43053</v>
      </c>
      <c r="D318" s="58"/>
      <c r="E318" s="58"/>
      <c r="F318" s="58"/>
      <c r="G318" s="58"/>
      <c r="H318" s="58"/>
      <c r="I318" s="58"/>
    </row>
    <row r="319" spans="2:9" x14ac:dyDescent="0.35">
      <c r="B319" s="75">
        <v>43420</v>
      </c>
      <c r="C319" s="74">
        <v>43054</v>
      </c>
      <c r="D319" s="58"/>
      <c r="E319" s="58"/>
      <c r="F319" s="58"/>
      <c r="G319" s="58"/>
      <c r="H319" s="58"/>
      <c r="I319" s="58"/>
    </row>
    <row r="320" spans="2:9" x14ac:dyDescent="0.35">
      <c r="B320" s="75">
        <v>43421</v>
      </c>
      <c r="C320" s="74">
        <v>43055</v>
      </c>
      <c r="D320" s="58"/>
      <c r="E320" s="58"/>
      <c r="F320" s="58"/>
      <c r="G320" s="58"/>
      <c r="H320" s="58"/>
      <c r="I320" s="58"/>
    </row>
    <row r="321" spans="2:9" x14ac:dyDescent="0.35">
      <c r="B321" s="75">
        <v>43422</v>
      </c>
      <c r="C321" s="74">
        <v>43056</v>
      </c>
      <c r="D321" s="58"/>
      <c r="E321" s="58"/>
      <c r="F321" s="58"/>
      <c r="G321" s="58"/>
      <c r="H321" s="58"/>
      <c r="I321" s="58"/>
    </row>
    <row r="322" spans="2:9" x14ac:dyDescent="0.35">
      <c r="B322" s="75">
        <v>43423</v>
      </c>
      <c r="C322" s="74">
        <v>43057</v>
      </c>
      <c r="D322" s="58"/>
      <c r="E322" s="58"/>
      <c r="F322" s="58"/>
      <c r="G322" s="58"/>
      <c r="H322" s="58"/>
      <c r="I322" s="58"/>
    </row>
    <row r="323" spans="2:9" x14ac:dyDescent="0.35">
      <c r="B323" s="75">
        <v>43424</v>
      </c>
      <c r="C323" s="74">
        <v>43058</v>
      </c>
      <c r="D323" s="58"/>
      <c r="E323" s="58"/>
      <c r="F323" s="58"/>
      <c r="G323" s="58"/>
      <c r="H323" s="58"/>
      <c r="I323" s="58"/>
    </row>
    <row r="324" spans="2:9" x14ac:dyDescent="0.35">
      <c r="B324" s="75">
        <v>43425</v>
      </c>
      <c r="C324" s="74">
        <v>43059</v>
      </c>
      <c r="D324" s="58"/>
      <c r="E324" s="58"/>
      <c r="F324" s="58"/>
      <c r="G324" s="58"/>
      <c r="H324" s="58"/>
      <c r="I324" s="58"/>
    </row>
    <row r="325" spans="2:9" x14ac:dyDescent="0.35">
      <c r="B325" s="75">
        <v>43426</v>
      </c>
      <c r="C325" s="74">
        <v>43060</v>
      </c>
      <c r="D325" s="58"/>
      <c r="E325" s="58"/>
      <c r="F325" s="58"/>
      <c r="G325" s="58"/>
      <c r="H325" s="58"/>
      <c r="I325" s="58"/>
    </row>
    <row r="326" spans="2:9" x14ac:dyDescent="0.35">
      <c r="B326" s="75">
        <v>43427</v>
      </c>
      <c r="C326" s="74">
        <v>43061</v>
      </c>
      <c r="D326" s="58"/>
      <c r="E326" s="58"/>
      <c r="F326" s="58"/>
      <c r="G326" s="58"/>
      <c r="H326" s="58"/>
      <c r="I326" s="58"/>
    </row>
    <row r="327" spans="2:9" x14ac:dyDescent="0.35">
      <c r="B327" s="75">
        <v>43428</v>
      </c>
      <c r="C327" s="74">
        <v>43062</v>
      </c>
      <c r="D327" s="58"/>
      <c r="E327" s="58"/>
      <c r="F327" s="58"/>
      <c r="G327" s="58"/>
      <c r="H327" s="58"/>
      <c r="I327" s="58"/>
    </row>
    <row r="328" spans="2:9" x14ac:dyDescent="0.35">
      <c r="B328" s="75">
        <v>43429</v>
      </c>
      <c r="C328" s="74">
        <v>43063</v>
      </c>
      <c r="D328" s="58"/>
      <c r="E328" s="58"/>
      <c r="F328" s="58"/>
      <c r="G328" s="58"/>
      <c r="H328" s="58"/>
      <c r="I328" s="58"/>
    </row>
    <row r="329" spans="2:9" x14ac:dyDescent="0.35">
      <c r="B329" s="75">
        <v>43430</v>
      </c>
      <c r="C329" s="74">
        <v>43064</v>
      </c>
      <c r="D329" s="58"/>
      <c r="E329" s="58"/>
      <c r="F329" s="58"/>
      <c r="G329" s="58"/>
      <c r="H329" s="58"/>
      <c r="I329" s="58"/>
    </row>
    <row r="330" spans="2:9" x14ac:dyDescent="0.35">
      <c r="B330" s="75">
        <v>43431</v>
      </c>
      <c r="C330" s="74">
        <v>43065</v>
      </c>
      <c r="D330" s="58"/>
      <c r="E330" s="58"/>
      <c r="F330" s="58"/>
      <c r="G330" s="58"/>
      <c r="H330" s="58"/>
      <c r="I330" s="58"/>
    </row>
    <row r="331" spans="2:9" x14ac:dyDescent="0.35">
      <c r="B331" s="75">
        <v>43432</v>
      </c>
      <c r="C331" s="74">
        <v>43066</v>
      </c>
      <c r="D331" s="58"/>
      <c r="E331" s="58"/>
      <c r="F331" s="58"/>
      <c r="G331" s="58"/>
      <c r="H331" s="58"/>
      <c r="I331" s="58"/>
    </row>
    <row r="332" spans="2:9" x14ac:dyDescent="0.35">
      <c r="B332" s="75">
        <v>43433</v>
      </c>
      <c r="C332" s="74">
        <v>43067</v>
      </c>
      <c r="D332" s="58"/>
      <c r="E332" s="58"/>
      <c r="F332" s="58"/>
      <c r="G332" s="58"/>
      <c r="H332" s="58"/>
      <c r="I332" s="58"/>
    </row>
    <row r="333" spans="2:9" x14ac:dyDescent="0.35">
      <c r="B333" s="75">
        <v>43434</v>
      </c>
      <c r="C333" s="74">
        <v>43068</v>
      </c>
      <c r="D333" s="58"/>
      <c r="E333" s="58"/>
      <c r="F333" s="58"/>
      <c r="G333" s="58"/>
      <c r="H333" s="58"/>
      <c r="I333" s="58"/>
    </row>
    <row r="334" spans="2:9" x14ac:dyDescent="0.35">
      <c r="B334" s="75">
        <v>43435</v>
      </c>
      <c r="C334" s="74">
        <v>43069</v>
      </c>
      <c r="D334" s="58"/>
      <c r="E334" s="58"/>
      <c r="F334" s="58"/>
      <c r="G334" s="58"/>
      <c r="H334" s="58"/>
      <c r="I334" s="58"/>
    </row>
    <row r="335" spans="2:9" x14ac:dyDescent="0.35">
      <c r="B335" s="75">
        <v>43436</v>
      </c>
      <c r="C335" s="74">
        <v>43070</v>
      </c>
      <c r="D335" s="58"/>
      <c r="E335" s="58"/>
      <c r="F335" s="58"/>
      <c r="G335" s="58"/>
      <c r="H335" s="58"/>
      <c r="I335" s="58"/>
    </row>
    <row r="336" spans="2:9" x14ac:dyDescent="0.35">
      <c r="B336" s="75">
        <v>43437</v>
      </c>
      <c r="C336" s="74">
        <v>43071</v>
      </c>
      <c r="D336" s="58"/>
      <c r="E336" s="58"/>
      <c r="F336" s="58"/>
      <c r="G336" s="58"/>
      <c r="H336" s="58"/>
      <c r="I336" s="58"/>
    </row>
    <row r="337" spans="2:9" x14ac:dyDescent="0.35">
      <c r="B337" s="75">
        <v>43438</v>
      </c>
      <c r="C337" s="74">
        <v>43072</v>
      </c>
      <c r="D337" s="58"/>
      <c r="E337" s="58"/>
      <c r="F337" s="58"/>
      <c r="G337" s="58"/>
      <c r="H337" s="58"/>
      <c r="I337" s="58"/>
    </row>
    <row r="338" spans="2:9" x14ac:dyDescent="0.35">
      <c r="B338" s="75">
        <v>43439</v>
      </c>
      <c r="C338" s="74">
        <v>43073</v>
      </c>
      <c r="D338" s="58"/>
      <c r="E338" s="58"/>
      <c r="F338" s="58"/>
      <c r="G338" s="58"/>
      <c r="H338" s="58"/>
      <c r="I338" s="58"/>
    </row>
    <row r="339" spans="2:9" x14ac:dyDescent="0.35">
      <c r="B339" s="75">
        <v>43440</v>
      </c>
      <c r="C339" s="74">
        <v>43074</v>
      </c>
      <c r="D339" s="58"/>
      <c r="E339" s="58"/>
      <c r="F339" s="58"/>
      <c r="G339" s="58"/>
      <c r="H339" s="58"/>
      <c r="I339" s="58"/>
    </row>
    <row r="340" spans="2:9" x14ac:dyDescent="0.35">
      <c r="B340" s="75">
        <v>43441</v>
      </c>
      <c r="C340" s="74">
        <v>43075</v>
      </c>
      <c r="D340" s="58"/>
      <c r="E340" s="58"/>
      <c r="F340" s="58"/>
      <c r="G340" s="58"/>
      <c r="H340" s="58"/>
      <c r="I340" s="58"/>
    </row>
    <row r="341" spans="2:9" x14ac:dyDescent="0.35">
      <c r="B341" s="75">
        <v>43442</v>
      </c>
      <c r="C341" s="74">
        <v>43076</v>
      </c>
      <c r="D341" s="58"/>
      <c r="E341" s="58"/>
      <c r="F341" s="58"/>
      <c r="G341" s="58"/>
      <c r="H341" s="58"/>
      <c r="I341" s="58"/>
    </row>
    <row r="342" spans="2:9" x14ac:dyDescent="0.35">
      <c r="B342" s="75">
        <v>43443</v>
      </c>
      <c r="C342" s="74">
        <v>43077</v>
      </c>
      <c r="D342" s="58"/>
      <c r="E342" s="58"/>
      <c r="F342" s="58"/>
      <c r="G342" s="58"/>
      <c r="H342" s="58"/>
      <c r="I342" s="58"/>
    </row>
    <row r="343" spans="2:9" x14ac:dyDescent="0.35">
      <c r="B343" s="75">
        <v>43444</v>
      </c>
      <c r="C343" s="74">
        <v>43078</v>
      </c>
      <c r="D343" s="58"/>
      <c r="E343" s="58"/>
      <c r="F343" s="58"/>
      <c r="G343" s="58"/>
      <c r="H343" s="58"/>
      <c r="I343" s="58"/>
    </row>
    <row r="344" spans="2:9" x14ac:dyDescent="0.35">
      <c r="B344" s="75">
        <v>43445</v>
      </c>
      <c r="C344" s="74">
        <v>43079</v>
      </c>
      <c r="D344" s="58"/>
      <c r="E344" s="58"/>
      <c r="F344" s="58"/>
      <c r="G344" s="58"/>
      <c r="H344" s="58"/>
      <c r="I344" s="58"/>
    </row>
    <row r="345" spans="2:9" x14ac:dyDescent="0.35">
      <c r="B345" s="75">
        <v>43446</v>
      </c>
      <c r="C345" s="74">
        <v>43080</v>
      </c>
      <c r="D345" s="58"/>
      <c r="E345" s="58"/>
      <c r="F345" s="58"/>
      <c r="G345" s="58"/>
      <c r="H345" s="58"/>
      <c r="I345" s="58"/>
    </row>
    <row r="346" spans="2:9" x14ac:dyDescent="0.35">
      <c r="B346" s="75">
        <v>43447</v>
      </c>
      <c r="C346" s="74">
        <v>43081</v>
      </c>
      <c r="D346" s="58"/>
      <c r="E346" s="58"/>
      <c r="F346" s="58"/>
      <c r="G346" s="58"/>
      <c r="H346" s="58"/>
      <c r="I346" s="58"/>
    </row>
    <row r="347" spans="2:9" x14ac:dyDescent="0.35">
      <c r="B347" s="75">
        <v>43448</v>
      </c>
      <c r="C347" s="74">
        <v>43082</v>
      </c>
      <c r="D347" s="58"/>
      <c r="E347" s="58"/>
      <c r="F347" s="58"/>
      <c r="G347" s="58"/>
      <c r="H347" s="58"/>
      <c r="I347" s="58"/>
    </row>
    <row r="348" spans="2:9" x14ac:dyDescent="0.35">
      <c r="B348" s="75">
        <v>43449</v>
      </c>
      <c r="C348" s="74">
        <v>43083</v>
      </c>
      <c r="D348" s="58"/>
      <c r="E348" s="58"/>
      <c r="F348" s="58"/>
      <c r="G348" s="58"/>
      <c r="H348" s="58"/>
      <c r="I348" s="58"/>
    </row>
    <row r="349" spans="2:9" x14ac:dyDescent="0.35">
      <c r="B349" s="75">
        <v>43450</v>
      </c>
      <c r="C349" s="74">
        <v>43084</v>
      </c>
      <c r="D349" s="58"/>
      <c r="E349" s="58"/>
      <c r="F349" s="58"/>
      <c r="G349" s="58"/>
      <c r="H349" s="58"/>
      <c r="I349" s="58"/>
    </row>
    <row r="350" spans="2:9" x14ac:dyDescent="0.35">
      <c r="B350" s="75">
        <v>43451</v>
      </c>
      <c r="C350" s="74">
        <v>43085</v>
      </c>
      <c r="D350" s="58"/>
      <c r="E350" s="58"/>
      <c r="F350" s="58"/>
      <c r="G350" s="58"/>
      <c r="H350" s="58"/>
      <c r="I350" s="58"/>
    </row>
    <row r="351" spans="2:9" x14ac:dyDescent="0.35">
      <c r="B351" s="75">
        <v>43452</v>
      </c>
      <c r="C351" s="74">
        <v>43086</v>
      </c>
      <c r="D351" s="58"/>
      <c r="E351" s="58"/>
      <c r="F351" s="58"/>
      <c r="G351" s="58"/>
      <c r="H351" s="58"/>
      <c r="I351" s="58"/>
    </row>
    <row r="352" spans="2:9" x14ac:dyDescent="0.35">
      <c r="B352" s="75">
        <v>43453</v>
      </c>
      <c r="C352" s="74">
        <v>43087</v>
      </c>
      <c r="D352" s="58"/>
      <c r="E352" s="58"/>
      <c r="F352" s="58"/>
      <c r="G352" s="58"/>
      <c r="H352" s="58"/>
      <c r="I352" s="58"/>
    </row>
    <row r="353" spans="2:9" x14ac:dyDescent="0.35">
      <c r="B353" s="75">
        <v>43454</v>
      </c>
      <c r="C353" s="74">
        <v>43088</v>
      </c>
      <c r="D353" s="58"/>
      <c r="E353" s="58"/>
      <c r="F353" s="58"/>
      <c r="G353" s="58"/>
      <c r="H353" s="58"/>
      <c r="I353" s="58"/>
    </row>
    <row r="354" spans="2:9" x14ac:dyDescent="0.35">
      <c r="B354" s="75">
        <v>43455</v>
      </c>
      <c r="C354" s="74">
        <v>43089</v>
      </c>
      <c r="D354" s="58"/>
      <c r="E354" s="58"/>
      <c r="F354" s="58"/>
      <c r="G354" s="58"/>
      <c r="H354" s="58"/>
      <c r="I354" s="58"/>
    </row>
    <row r="355" spans="2:9" x14ac:dyDescent="0.35">
      <c r="B355" s="75">
        <v>43456</v>
      </c>
      <c r="C355" s="74">
        <v>43090</v>
      </c>
      <c r="D355" s="58"/>
      <c r="E355" s="58"/>
      <c r="F355" s="58"/>
      <c r="G355" s="58"/>
      <c r="H355" s="58"/>
      <c r="I355" s="58"/>
    </row>
    <row r="356" spans="2:9" x14ac:dyDescent="0.35">
      <c r="B356" s="75">
        <v>43457</v>
      </c>
      <c r="C356" s="74">
        <v>43091</v>
      </c>
      <c r="D356" s="58"/>
      <c r="E356" s="58"/>
      <c r="F356" s="58"/>
      <c r="G356" s="58"/>
      <c r="H356" s="58"/>
      <c r="I356" s="58"/>
    </row>
    <row r="357" spans="2:9" x14ac:dyDescent="0.35">
      <c r="B357" s="75">
        <v>43458</v>
      </c>
      <c r="C357" s="74">
        <v>43092</v>
      </c>
      <c r="D357" s="58"/>
      <c r="E357" s="58"/>
      <c r="F357" s="58"/>
      <c r="G357" s="58"/>
      <c r="H357" s="58"/>
      <c r="I357" s="58"/>
    </row>
    <row r="358" spans="2:9" x14ac:dyDescent="0.35">
      <c r="B358" s="75">
        <v>43459</v>
      </c>
      <c r="C358" s="74">
        <v>43093</v>
      </c>
      <c r="D358" s="58"/>
      <c r="E358" s="58"/>
      <c r="F358" s="58"/>
      <c r="G358" s="58"/>
      <c r="H358" s="58"/>
      <c r="I358" s="58"/>
    </row>
    <row r="359" spans="2:9" x14ac:dyDescent="0.35">
      <c r="B359" s="75">
        <v>43460</v>
      </c>
      <c r="C359" s="74">
        <v>43094</v>
      </c>
      <c r="D359" s="58"/>
      <c r="E359" s="58"/>
      <c r="F359" s="58"/>
      <c r="G359" s="58"/>
      <c r="H359" s="58"/>
      <c r="I359" s="58"/>
    </row>
    <row r="360" spans="2:9" x14ac:dyDescent="0.35">
      <c r="B360" s="75">
        <v>43461</v>
      </c>
      <c r="C360" s="74">
        <v>43095</v>
      </c>
      <c r="D360" s="58"/>
      <c r="E360" s="58"/>
      <c r="F360" s="58"/>
      <c r="G360" s="58"/>
      <c r="H360" s="58"/>
      <c r="I360" s="58"/>
    </row>
    <row r="361" spans="2:9" x14ac:dyDescent="0.35">
      <c r="B361" s="75">
        <v>43462</v>
      </c>
      <c r="C361" s="74">
        <v>43096</v>
      </c>
      <c r="D361" s="58"/>
      <c r="E361" s="58"/>
      <c r="F361" s="58"/>
      <c r="G361" s="58"/>
      <c r="H361" s="58"/>
      <c r="I361" s="58"/>
    </row>
    <row r="362" spans="2:9" x14ac:dyDescent="0.35">
      <c r="B362" s="75">
        <v>43463</v>
      </c>
      <c r="C362" s="74">
        <v>43097</v>
      </c>
      <c r="D362" s="58"/>
      <c r="E362" s="58"/>
      <c r="F362" s="58"/>
      <c r="G362" s="58"/>
      <c r="H362" s="58"/>
      <c r="I362" s="58"/>
    </row>
    <row r="363" spans="2:9" x14ac:dyDescent="0.35">
      <c r="B363" s="75">
        <v>43464</v>
      </c>
      <c r="C363" s="74">
        <v>43098</v>
      </c>
      <c r="D363" s="58"/>
      <c r="E363" s="58"/>
      <c r="F363" s="58"/>
      <c r="G363" s="58"/>
      <c r="H363" s="58"/>
      <c r="I363" s="58"/>
    </row>
    <row r="364" spans="2:9" x14ac:dyDescent="0.35">
      <c r="B364" s="75">
        <v>43465</v>
      </c>
      <c r="C364" s="74">
        <v>43099</v>
      </c>
      <c r="D364" s="58"/>
      <c r="E364" s="58"/>
      <c r="F364" s="58"/>
      <c r="G364" s="58"/>
      <c r="H364" s="58"/>
      <c r="I364" s="58"/>
    </row>
    <row r="365" spans="2:9" x14ac:dyDescent="0.35">
      <c r="B365" s="66"/>
      <c r="C365" s="74">
        <v>43100</v>
      </c>
      <c r="D365" s="58"/>
      <c r="E365" s="58"/>
      <c r="F365" s="58"/>
      <c r="G365" s="58"/>
      <c r="H365" s="58"/>
      <c r="I365" s="58"/>
    </row>
    <row r="366" spans="2:9" x14ac:dyDescent="0.35">
      <c r="B366" s="66"/>
      <c r="C366" s="74">
        <v>43101</v>
      </c>
      <c r="D366" s="58"/>
      <c r="E366" s="58"/>
      <c r="F366" s="58"/>
      <c r="G366" s="58"/>
      <c r="H366" s="58"/>
      <c r="I366" s="58"/>
    </row>
    <row r="367" spans="2:9" x14ac:dyDescent="0.35">
      <c r="B367" s="66"/>
      <c r="C367" s="74">
        <v>43102</v>
      </c>
      <c r="D367" s="58"/>
      <c r="E367" s="58"/>
      <c r="F367" s="58"/>
      <c r="G367" s="58"/>
      <c r="H367" s="58"/>
      <c r="I367" s="58"/>
    </row>
    <row r="368" spans="2:9" x14ac:dyDescent="0.35">
      <c r="B368" s="66"/>
      <c r="C368" s="74">
        <v>43103</v>
      </c>
      <c r="D368" s="58"/>
      <c r="E368" s="58"/>
      <c r="F368" s="58"/>
      <c r="G368" s="58"/>
      <c r="H368" s="58"/>
      <c r="I368" s="58"/>
    </row>
    <row r="369" spans="2:9" x14ac:dyDescent="0.35">
      <c r="B369" s="66"/>
      <c r="C369" s="74">
        <v>43104</v>
      </c>
      <c r="D369" s="58"/>
      <c r="E369" s="58"/>
      <c r="F369" s="58"/>
      <c r="G369" s="58"/>
      <c r="H369" s="58"/>
      <c r="I369" s="58"/>
    </row>
    <row r="370" spans="2:9" x14ac:dyDescent="0.35">
      <c r="B370" s="66"/>
      <c r="C370" s="74">
        <v>43105</v>
      </c>
      <c r="D370" s="58"/>
      <c r="E370" s="58"/>
      <c r="F370" s="58"/>
      <c r="G370" s="58"/>
      <c r="H370" s="58"/>
      <c r="I370" s="58"/>
    </row>
    <row r="371" spans="2:9" x14ac:dyDescent="0.35">
      <c r="B371" s="66"/>
      <c r="C371" s="74">
        <v>43106</v>
      </c>
      <c r="D371" s="58"/>
      <c r="E371" s="58"/>
      <c r="F371" s="58"/>
      <c r="G371" s="58"/>
      <c r="H371" s="58"/>
      <c r="I371" s="58"/>
    </row>
    <row r="372" spans="2:9" x14ac:dyDescent="0.35">
      <c r="B372" s="66"/>
      <c r="C372" s="74">
        <v>43107</v>
      </c>
      <c r="D372" s="58"/>
      <c r="E372" s="58"/>
      <c r="F372" s="58"/>
      <c r="G372" s="58"/>
      <c r="H372" s="58"/>
      <c r="I372" s="58"/>
    </row>
    <row r="373" spans="2:9" x14ac:dyDescent="0.35">
      <c r="B373" s="66"/>
      <c r="C373" s="74">
        <v>43108</v>
      </c>
      <c r="D373" s="58"/>
      <c r="E373" s="58"/>
      <c r="F373" s="58"/>
      <c r="G373" s="58"/>
      <c r="H373" s="58"/>
      <c r="I373" s="58"/>
    </row>
    <row r="374" spans="2:9" x14ac:dyDescent="0.35">
      <c r="B374" s="66"/>
      <c r="C374" s="74">
        <v>43109</v>
      </c>
      <c r="D374" s="58"/>
      <c r="E374" s="58"/>
      <c r="F374" s="58"/>
      <c r="G374" s="58"/>
      <c r="H374" s="58"/>
      <c r="I374" s="58"/>
    </row>
    <row r="375" spans="2:9" x14ac:dyDescent="0.35">
      <c r="B375" s="66"/>
      <c r="C375" s="74">
        <v>43110</v>
      </c>
      <c r="D375" s="58"/>
      <c r="E375" s="58"/>
      <c r="F375" s="58"/>
      <c r="G375" s="58"/>
      <c r="H375" s="58"/>
      <c r="I375" s="58"/>
    </row>
    <row r="376" spans="2:9" x14ac:dyDescent="0.35">
      <c r="B376" s="66"/>
      <c r="C376" s="74">
        <v>43111</v>
      </c>
      <c r="D376" s="58"/>
      <c r="E376" s="58"/>
      <c r="F376" s="58"/>
      <c r="G376" s="58"/>
      <c r="H376" s="58"/>
      <c r="I376" s="58"/>
    </row>
    <row r="377" spans="2:9" x14ac:dyDescent="0.35">
      <c r="B377" s="66"/>
      <c r="C377" s="74">
        <v>43112</v>
      </c>
      <c r="D377" s="58"/>
      <c r="E377" s="58"/>
      <c r="F377" s="58"/>
      <c r="G377" s="58"/>
      <c r="H377" s="58"/>
      <c r="I377" s="58"/>
    </row>
    <row r="378" spans="2:9" x14ac:dyDescent="0.35">
      <c r="B378" s="66"/>
      <c r="C378" s="74">
        <v>43113</v>
      </c>
      <c r="D378" s="58"/>
      <c r="E378" s="58"/>
      <c r="F378" s="58"/>
      <c r="G378" s="58"/>
      <c r="H378" s="58"/>
      <c r="I378" s="58"/>
    </row>
    <row r="379" spans="2:9" x14ac:dyDescent="0.35">
      <c r="B379" s="66"/>
      <c r="C379" s="74">
        <v>43114</v>
      </c>
      <c r="D379" s="58"/>
      <c r="E379" s="58"/>
      <c r="F379" s="58"/>
      <c r="G379" s="58"/>
      <c r="H379" s="58"/>
      <c r="I379" s="58"/>
    </row>
    <row r="380" spans="2:9" x14ac:dyDescent="0.35">
      <c r="B380" s="66"/>
      <c r="C380" s="74">
        <v>43115</v>
      </c>
      <c r="D380" s="58"/>
      <c r="E380" s="58"/>
      <c r="F380" s="58"/>
      <c r="G380" s="58"/>
      <c r="H380" s="58"/>
      <c r="I380" s="58"/>
    </row>
    <row r="381" spans="2:9" x14ac:dyDescent="0.35">
      <c r="B381" s="66"/>
      <c r="C381" s="74">
        <v>43116</v>
      </c>
      <c r="D381" s="58"/>
      <c r="E381" s="58"/>
      <c r="F381" s="58"/>
      <c r="G381" s="58"/>
      <c r="H381" s="58"/>
      <c r="I381" s="58"/>
    </row>
    <row r="382" spans="2:9" x14ac:dyDescent="0.35">
      <c r="B382" s="66"/>
      <c r="C382" s="74">
        <v>43117</v>
      </c>
      <c r="D382" s="58"/>
      <c r="E382" s="58"/>
      <c r="F382" s="58"/>
      <c r="G382" s="58"/>
      <c r="H382" s="58"/>
      <c r="I382" s="58"/>
    </row>
    <row r="383" spans="2:9" x14ac:dyDescent="0.35">
      <c r="B383" s="66"/>
      <c r="C383" s="74">
        <v>43118</v>
      </c>
      <c r="D383" s="58"/>
      <c r="E383" s="58"/>
      <c r="F383" s="58"/>
      <c r="G383" s="58"/>
      <c r="H383" s="58"/>
      <c r="I383" s="58"/>
    </row>
    <row r="384" spans="2:9" x14ac:dyDescent="0.35">
      <c r="B384" s="66"/>
      <c r="C384" s="74">
        <v>43119</v>
      </c>
      <c r="D384" s="58"/>
      <c r="E384" s="58"/>
      <c r="F384" s="58"/>
      <c r="G384" s="58"/>
      <c r="H384" s="58"/>
      <c r="I384" s="58"/>
    </row>
    <row r="385" spans="2:9" x14ac:dyDescent="0.35">
      <c r="B385" s="66"/>
      <c r="C385" s="74">
        <v>43120</v>
      </c>
      <c r="D385" s="58"/>
      <c r="E385" s="58"/>
      <c r="F385" s="58"/>
      <c r="G385" s="58"/>
      <c r="H385" s="58"/>
      <c r="I385" s="58"/>
    </row>
    <row r="386" spans="2:9" x14ac:dyDescent="0.35">
      <c r="B386" s="66"/>
      <c r="C386" s="74">
        <v>43121</v>
      </c>
      <c r="D386" s="58"/>
      <c r="E386" s="58"/>
      <c r="F386" s="58"/>
      <c r="G386" s="58"/>
      <c r="H386" s="58"/>
      <c r="I386" s="58"/>
    </row>
    <row r="387" spans="2:9" x14ac:dyDescent="0.35">
      <c r="B387" s="66"/>
      <c r="C387" s="74">
        <v>43122</v>
      </c>
      <c r="D387" s="58"/>
      <c r="E387" s="58"/>
      <c r="F387" s="58"/>
      <c r="G387" s="58"/>
      <c r="H387" s="58"/>
      <c r="I387" s="58"/>
    </row>
    <row r="388" spans="2:9" x14ac:dyDescent="0.35">
      <c r="B388" s="66"/>
      <c r="C388" s="74">
        <v>43123</v>
      </c>
      <c r="D388" s="58"/>
      <c r="E388" s="58"/>
      <c r="F388" s="58"/>
      <c r="G388" s="58"/>
      <c r="H388" s="58"/>
      <c r="I388" s="58"/>
    </row>
    <row r="389" spans="2:9" x14ac:dyDescent="0.35">
      <c r="B389" s="66"/>
      <c r="C389" s="74">
        <v>43124</v>
      </c>
      <c r="D389" s="58"/>
      <c r="E389" s="58"/>
      <c r="F389" s="58"/>
      <c r="G389" s="58"/>
      <c r="H389" s="58"/>
      <c r="I389" s="58"/>
    </row>
    <row r="390" spans="2:9" x14ac:dyDescent="0.35">
      <c r="B390" s="66"/>
      <c r="C390" s="74">
        <v>43125</v>
      </c>
      <c r="D390" s="58"/>
      <c r="E390" s="58"/>
      <c r="F390" s="58"/>
      <c r="G390" s="58"/>
      <c r="H390" s="58"/>
      <c r="I390" s="58"/>
    </row>
    <row r="391" spans="2:9" x14ac:dyDescent="0.35">
      <c r="B391" s="66"/>
      <c r="C391" s="74">
        <v>43126</v>
      </c>
      <c r="D391" s="58"/>
      <c r="E391" s="58"/>
      <c r="F391" s="58"/>
      <c r="G391" s="58"/>
      <c r="H391" s="58"/>
      <c r="I391" s="58"/>
    </row>
    <row r="392" spans="2:9" x14ac:dyDescent="0.35">
      <c r="B392" s="66"/>
      <c r="C392" s="74">
        <v>43127</v>
      </c>
      <c r="D392" s="58"/>
      <c r="E392" s="58"/>
      <c r="F392" s="58"/>
      <c r="G392" s="58"/>
      <c r="H392" s="58"/>
      <c r="I392" s="58"/>
    </row>
    <row r="393" spans="2:9" x14ac:dyDescent="0.35">
      <c r="B393" s="66"/>
      <c r="C393" s="74">
        <v>43128</v>
      </c>
      <c r="D393" s="58"/>
      <c r="E393" s="58"/>
      <c r="F393" s="58"/>
      <c r="G393" s="58"/>
      <c r="H393" s="58"/>
      <c r="I393" s="58"/>
    </row>
    <row r="394" spans="2:9" x14ac:dyDescent="0.35">
      <c r="B394" s="66"/>
      <c r="C394" s="74">
        <v>43129</v>
      </c>
      <c r="D394" s="58"/>
      <c r="E394" s="58"/>
      <c r="F394" s="58"/>
      <c r="G394" s="58"/>
      <c r="H394" s="58"/>
      <c r="I394" s="58"/>
    </row>
    <row r="395" spans="2:9" x14ac:dyDescent="0.35">
      <c r="B395" s="66"/>
      <c r="C395" s="74">
        <v>43130</v>
      </c>
      <c r="D395" s="58"/>
      <c r="E395" s="58"/>
      <c r="F395" s="58"/>
      <c r="G395" s="58"/>
      <c r="H395" s="58"/>
      <c r="I395" s="58"/>
    </row>
    <row r="396" spans="2:9" x14ac:dyDescent="0.35">
      <c r="B396" s="66"/>
      <c r="C396" s="74">
        <v>43131</v>
      </c>
      <c r="D396" s="58"/>
      <c r="E396" s="58"/>
      <c r="F396" s="58"/>
      <c r="G396" s="58"/>
      <c r="H396" s="58"/>
      <c r="I396" s="58"/>
    </row>
    <row r="397" spans="2:9" x14ac:dyDescent="0.35">
      <c r="B397" s="66"/>
      <c r="C397" s="74">
        <v>43132</v>
      </c>
      <c r="D397" s="58"/>
      <c r="E397" s="58"/>
      <c r="F397" s="58"/>
      <c r="G397" s="58"/>
      <c r="H397" s="58"/>
      <c r="I397" s="58"/>
    </row>
    <row r="398" spans="2:9" x14ac:dyDescent="0.35">
      <c r="B398" s="66"/>
      <c r="C398" s="74">
        <v>43133</v>
      </c>
      <c r="D398" s="58"/>
      <c r="E398" s="58"/>
      <c r="F398" s="58"/>
      <c r="G398" s="58"/>
      <c r="H398" s="58"/>
      <c r="I398" s="58"/>
    </row>
    <row r="399" spans="2:9" x14ac:dyDescent="0.35">
      <c r="B399" s="66"/>
      <c r="C399" s="74">
        <v>43134</v>
      </c>
      <c r="D399" s="58"/>
      <c r="E399" s="58"/>
      <c r="F399" s="58"/>
      <c r="G399" s="58"/>
      <c r="H399" s="58"/>
      <c r="I399" s="58"/>
    </row>
    <row r="400" spans="2:9" x14ac:dyDescent="0.35">
      <c r="B400" s="66"/>
      <c r="C400" s="74">
        <v>43135</v>
      </c>
      <c r="D400" s="58"/>
      <c r="E400" s="58"/>
      <c r="F400" s="58"/>
      <c r="G400" s="58"/>
      <c r="H400" s="58"/>
      <c r="I400" s="58"/>
    </row>
    <row r="401" spans="2:9" x14ac:dyDescent="0.35">
      <c r="B401" s="66"/>
      <c r="C401" s="74">
        <v>43136</v>
      </c>
      <c r="D401" s="58"/>
      <c r="E401" s="58"/>
      <c r="F401" s="58"/>
      <c r="G401" s="58"/>
      <c r="H401" s="58"/>
      <c r="I401" s="58"/>
    </row>
    <row r="402" spans="2:9" x14ac:dyDescent="0.35">
      <c r="B402" s="66"/>
      <c r="C402" s="74">
        <v>43137</v>
      </c>
      <c r="D402" s="58"/>
      <c r="E402" s="58"/>
      <c r="F402" s="58"/>
      <c r="G402" s="58"/>
      <c r="H402" s="58"/>
      <c r="I402" s="58"/>
    </row>
    <row r="403" spans="2:9" x14ac:dyDescent="0.35">
      <c r="B403" s="66"/>
      <c r="C403" s="74">
        <v>43138</v>
      </c>
      <c r="D403" s="58"/>
      <c r="E403" s="58"/>
      <c r="F403" s="58"/>
      <c r="G403" s="58"/>
      <c r="H403" s="58"/>
      <c r="I403" s="58"/>
    </row>
    <row r="404" spans="2:9" x14ac:dyDescent="0.35">
      <c r="B404" s="66"/>
      <c r="C404" s="74">
        <v>43139</v>
      </c>
      <c r="D404" s="58"/>
      <c r="E404" s="58"/>
      <c r="F404" s="58"/>
      <c r="G404" s="58"/>
      <c r="H404" s="58"/>
      <c r="I404" s="58"/>
    </row>
    <row r="405" spans="2:9" x14ac:dyDescent="0.35">
      <c r="B405" s="66"/>
      <c r="C405" s="74">
        <v>43140</v>
      </c>
      <c r="D405" s="58"/>
      <c r="E405" s="58"/>
      <c r="F405" s="58"/>
      <c r="G405" s="58"/>
      <c r="H405" s="58"/>
      <c r="I405" s="58"/>
    </row>
    <row r="406" spans="2:9" x14ac:dyDescent="0.35">
      <c r="B406" s="66"/>
      <c r="C406" s="74">
        <v>43141</v>
      </c>
      <c r="D406" s="58"/>
      <c r="E406" s="58"/>
      <c r="F406" s="58"/>
      <c r="G406" s="58"/>
      <c r="H406" s="58"/>
      <c r="I406" s="58"/>
    </row>
    <row r="407" spans="2:9" x14ac:dyDescent="0.35">
      <c r="B407" s="66"/>
      <c r="C407" s="74">
        <v>43142</v>
      </c>
      <c r="D407" s="58"/>
      <c r="E407" s="58"/>
      <c r="F407" s="58"/>
      <c r="G407" s="58"/>
      <c r="H407" s="58"/>
      <c r="I407" s="58"/>
    </row>
    <row r="408" spans="2:9" x14ac:dyDescent="0.35">
      <c r="B408" s="66"/>
      <c r="C408" s="74">
        <v>43143</v>
      </c>
      <c r="D408" s="58"/>
      <c r="E408" s="58"/>
      <c r="F408" s="58"/>
      <c r="G408" s="58"/>
      <c r="H408" s="58"/>
      <c r="I408" s="58"/>
    </row>
    <row r="409" spans="2:9" x14ac:dyDescent="0.35">
      <c r="B409" s="66"/>
      <c r="C409" s="74">
        <v>43144</v>
      </c>
      <c r="D409" s="58"/>
      <c r="E409" s="58"/>
      <c r="F409" s="58"/>
      <c r="G409" s="58"/>
      <c r="H409" s="58"/>
      <c r="I409" s="58"/>
    </row>
    <row r="410" spans="2:9" x14ac:dyDescent="0.35">
      <c r="B410" s="66"/>
      <c r="C410" s="74">
        <v>43145</v>
      </c>
      <c r="D410" s="58"/>
      <c r="E410" s="58"/>
      <c r="F410" s="58"/>
      <c r="G410" s="58"/>
      <c r="H410" s="58"/>
      <c r="I410" s="58"/>
    </row>
    <row r="411" spans="2:9" x14ac:dyDescent="0.35">
      <c r="B411" s="66"/>
      <c r="C411" s="74">
        <v>43146</v>
      </c>
      <c r="D411" s="58"/>
      <c r="E411" s="58"/>
      <c r="F411" s="58"/>
      <c r="G411" s="58"/>
      <c r="H411" s="58"/>
      <c r="I411" s="58"/>
    </row>
    <row r="412" spans="2:9" x14ac:dyDescent="0.35">
      <c r="B412" s="66"/>
      <c r="C412" s="74">
        <v>43147</v>
      </c>
      <c r="D412" s="58"/>
      <c r="E412" s="58"/>
      <c r="F412" s="58"/>
      <c r="G412" s="58"/>
      <c r="H412" s="58"/>
      <c r="I412" s="58"/>
    </row>
    <row r="413" spans="2:9" x14ac:dyDescent="0.35">
      <c r="B413" s="66"/>
      <c r="C413" s="74">
        <v>43148</v>
      </c>
      <c r="D413" s="58"/>
      <c r="E413" s="58"/>
      <c r="F413" s="58"/>
      <c r="G413" s="58"/>
      <c r="H413" s="58"/>
      <c r="I413" s="58"/>
    </row>
    <row r="414" spans="2:9" x14ac:dyDescent="0.35">
      <c r="B414" s="66"/>
      <c r="C414" s="74">
        <v>43149</v>
      </c>
      <c r="D414" s="58"/>
      <c r="E414" s="58"/>
      <c r="F414" s="58"/>
      <c r="G414" s="58"/>
      <c r="H414" s="58"/>
      <c r="I414" s="58"/>
    </row>
    <row r="415" spans="2:9" x14ac:dyDescent="0.35">
      <c r="B415" s="66"/>
      <c r="C415" s="74">
        <v>43150</v>
      </c>
      <c r="D415" s="58"/>
      <c r="E415" s="58"/>
      <c r="F415" s="58"/>
      <c r="G415" s="58"/>
      <c r="H415" s="58"/>
      <c r="I415" s="58"/>
    </row>
    <row r="416" spans="2:9" x14ac:dyDescent="0.35">
      <c r="B416" s="66"/>
      <c r="C416" s="74">
        <v>43151</v>
      </c>
      <c r="D416" s="58"/>
      <c r="E416" s="58"/>
      <c r="F416" s="58"/>
      <c r="G416" s="58"/>
      <c r="H416" s="58"/>
      <c r="I416" s="58"/>
    </row>
    <row r="417" spans="2:9" x14ac:dyDescent="0.35">
      <c r="B417" s="66"/>
      <c r="C417" s="74">
        <v>43152</v>
      </c>
      <c r="D417" s="58"/>
      <c r="E417" s="58"/>
      <c r="F417" s="58"/>
      <c r="G417" s="58"/>
      <c r="H417" s="58"/>
      <c r="I417" s="58"/>
    </row>
    <row r="418" spans="2:9" x14ac:dyDescent="0.35">
      <c r="B418" s="66"/>
      <c r="C418" s="74">
        <v>43153</v>
      </c>
      <c r="D418" s="58"/>
      <c r="E418" s="58"/>
      <c r="F418" s="58"/>
      <c r="G418" s="58"/>
      <c r="H418" s="58"/>
      <c r="I418" s="58"/>
    </row>
    <row r="419" spans="2:9" x14ac:dyDescent="0.35">
      <c r="B419" s="66"/>
      <c r="C419" s="74">
        <v>43154</v>
      </c>
      <c r="D419" s="58"/>
      <c r="E419" s="58"/>
      <c r="F419" s="58"/>
      <c r="G419" s="58"/>
      <c r="H419" s="58"/>
      <c r="I419" s="58"/>
    </row>
    <row r="420" spans="2:9" x14ac:dyDescent="0.35">
      <c r="B420" s="66"/>
      <c r="C420" s="74">
        <v>43155</v>
      </c>
      <c r="D420" s="58"/>
      <c r="E420" s="58"/>
      <c r="F420" s="58"/>
      <c r="G420" s="58"/>
      <c r="H420" s="58"/>
      <c r="I420" s="58"/>
    </row>
    <row r="421" spans="2:9" x14ac:dyDescent="0.35">
      <c r="B421" s="66"/>
      <c r="C421" s="74">
        <v>43156</v>
      </c>
      <c r="D421" s="58"/>
      <c r="E421" s="58"/>
      <c r="F421" s="58"/>
      <c r="G421" s="58"/>
      <c r="H421" s="58"/>
      <c r="I421" s="58"/>
    </row>
    <row r="422" spans="2:9" x14ac:dyDescent="0.35">
      <c r="B422" s="66"/>
      <c r="C422" s="74">
        <v>43157</v>
      </c>
      <c r="D422" s="58"/>
      <c r="E422" s="58"/>
      <c r="F422" s="58"/>
      <c r="G422" s="58"/>
      <c r="H422" s="58"/>
      <c r="I422" s="58"/>
    </row>
    <row r="423" spans="2:9" x14ac:dyDescent="0.35">
      <c r="B423" s="66"/>
      <c r="C423" s="74">
        <v>43158</v>
      </c>
      <c r="D423" s="58"/>
      <c r="E423" s="58"/>
      <c r="F423" s="58"/>
      <c r="G423" s="58"/>
      <c r="H423" s="58"/>
      <c r="I423" s="58"/>
    </row>
    <row r="424" spans="2:9" x14ac:dyDescent="0.35">
      <c r="B424" s="66"/>
      <c r="C424" s="74">
        <v>43159</v>
      </c>
      <c r="D424" s="58"/>
      <c r="E424" s="58"/>
      <c r="F424" s="58"/>
      <c r="G424" s="58"/>
      <c r="H424" s="58"/>
      <c r="I424" s="58"/>
    </row>
    <row r="425" spans="2:9" x14ac:dyDescent="0.35">
      <c r="B425" s="66"/>
      <c r="C425" s="74">
        <v>43160</v>
      </c>
      <c r="D425" s="58"/>
      <c r="E425" s="58"/>
      <c r="F425" s="58"/>
      <c r="G425" s="58"/>
      <c r="H425" s="58"/>
      <c r="I425" s="58"/>
    </row>
    <row r="426" spans="2:9" x14ac:dyDescent="0.35">
      <c r="B426" s="66"/>
      <c r="C426" s="74">
        <v>43161</v>
      </c>
      <c r="D426" s="58"/>
      <c r="E426" s="58"/>
      <c r="F426" s="58"/>
      <c r="G426" s="58"/>
      <c r="H426" s="58"/>
      <c r="I426" s="58"/>
    </row>
    <row r="427" spans="2:9" x14ac:dyDescent="0.35">
      <c r="B427" s="66"/>
      <c r="C427" s="74">
        <v>43162</v>
      </c>
      <c r="D427" s="58"/>
      <c r="E427" s="58"/>
      <c r="F427" s="58"/>
      <c r="G427" s="58"/>
      <c r="H427" s="58"/>
      <c r="I427" s="58"/>
    </row>
    <row r="428" spans="2:9" x14ac:dyDescent="0.35">
      <c r="B428" s="66"/>
      <c r="C428" s="74">
        <v>43163</v>
      </c>
      <c r="D428" s="58"/>
      <c r="E428" s="58"/>
      <c r="F428" s="58"/>
      <c r="G428" s="58"/>
      <c r="H428" s="58"/>
      <c r="I428" s="58"/>
    </row>
    <row r="429" spans="2:9" x14ac:dyDescent="0.35">
      <c r="B429" s="66"/>
      <c r="C429" s="74">
        <v>43164</v>
      </c>
      <c r="D429" s="58"/>
      <c r="E429" s="58"/>
      <c r="F429" s="58"/>
      <c r="G429" s="58"/>
      <c r="H429" s="58"/>
      <c r="I429" s="58"/>
    </row>
    <row r="430" spans="2:9" x14ac:dyDescent="0.35">
      <c r="B430" s="66"/>
      <c r="C430" s="74">
        <v>43165</v>
      </c>
      <c r="D430" s="58"/>
      <c r="E430" s="58"/>
      <c r="F430" s="58"/>
      <c r="G430" s="58"/>
      <c r="H430" s="58"/>
      <c r="I430" s="58"/>
    </row>
    <row r="431" spans="2:9" x14ac:dyDescent="0.35">
      <c r="B431" s="66"/>
      <c r="C431" s="74">
        <v>43166</v>
      </c>
      <c r="D431" s="58"/>
      <c r="E431" s="58"/>
      <c r="F431" s="58"/>
      <c r="G431" s="58"/>
      <c r="H431" s="58"/>
      <c r="I431" s="58"/>
    </row>
    <row r="432" spans="2:9" x14ac:dyDescent="0.35">
      <c r="B432" s="66"/>
      <c r="C432" s="74">
        <v>43167</v>
      </c>
      <c r="D432" s="58"/>
      <c r="E432" s="58"/>
      <c r="F432" s="58"/>
      <c r="G432" s="58"/>
      <c r="H432" s="58"/>
      <c r="I432" s="58"/>
    </row>
    <row r="433" spans="2:9" x14ac:dyDescent="0.35">
      <c r="B433" s="66"/>
      <c r="C433" s="74">
        <v>43168</v>
      </c>
      <c r="D433" s="58"/>
      <c r="E433" s="58"/>
      <c r="F433" s="58"/>
      <c r="G433" s="58"/>
      <c r="H433" s="58"/>
      <c r="I433" s="58"/>
    </row>
    <row r="434" spans="2:9" x14ac:dyDescent="0.35">
      <c r="B434" s="66"/>
      <c r="C434" s="74">
        <v>43169</v>
      </c>
      <c r="D434" s="58"/>
      <c r="E434" s="58"/>
      <c r="F434" s="58"/>
      <c r="G434" s="58"/>
      <c r="H434" s="58"/>
      <c r="I434" s="58"/>
    </row>
    <row r="435" spans="2:9" x14ac:dyDescent="0.35">
      <c r="B435" s="66"/>
      <c r="C435" s="74">
        <v>43170</v>
      </c>
      <c r="D435" s="58"/>
      <c r="E435" s="58"/>
      <c r="F435" s="58"/>
      <c r="G435" s="58"/>
      <c r="H435" s="58"/>
      <c r="I435" s="58"/>
    </row>
    <row r="436" spans="2:9" x14ac:dyDescent="0.35">
      <c r="B436" s="66"/>
      <c r="C436" s="74">
        <v>43171</v>
      </c>
      <c r="D436" s="58"/>
      <c r="E436" s="58"/>
      <c r="F436" s="58"/>
      <c r="G436" s="58"/>
      <c r="H436" s="58"/>
      <c r="I436" s="58"/>
    </row>
    <row r="437" spans="2:9" x14ac:dyDescent="0.35">
      <c r="B437" s="66"/>
      <c r="C437" s="74">
        <v>43172</v>
      </c>
      <c r="D437" s="58"/>
      <c r="E437" s="58"/>
      <c r="F437" s="58"/>
      <c r="G437" s="58"/>
      <c r="H437" s="58"/>
      <c r="I437" s="58"/>
    </row>
    <row r="438" spans="2:9" x14ac:dyDescent="0.35">
      <c r="B438" s="66"/>
      <c r="C438" s="74">
        <v>43173</v>
      </c>
      <c r="D438" s="58"/>
      <c r="E438" s="58"/>
      <c r="F438" s="58"/>
      <c r="G438" s="58"/>
      <c r="H438" s="58"/>
      <c r="I438" s="58"/>
    </row>
    <row r="439" spans="2:9" x14ac:dyDescent="0.35">
      <c r="B439" s="66"/>
      <c r="C439" s="74">
        <v>43174</v>
      </c>
      <c r="D439" s="58"/>
      <c r="E439" s="58"/>
      <c r="F439" s="58"/>
      <c r="G439" s="58"/>
      <c r="H439" s="58"/>
      <c r="I439" s="58"/>
    </row>
    <row r="440" spans="2:9" x14ac:dyDescent="0.35">
      <c r="B440" s="66"/>
      <c r="C440" s="74">
        <v>43175</v>
      </c>
      <c r="D440" s="58"/>
      <c r="E440" s="58"/>
      <c r="F440" s="58"/>
      <c r="G440" s="58"/>
      <c r="H440" s="58"/>
      <c r="I440" s="58"/>
    </row>
    <row r="441" spans="2:9" x14ac:dyDescent="0.35">
      <c r="B441" s="66"/>
      <c r="C441" s="74">
        <v>43176</v>
      </c>
      <c r="D441" s="58"/>
      <c r="E441" s="58"/>
      <c r="F441" s="58"/>
      <c r="G441" s="58"/>
      <c r="H441" s="58"/>
      <c r="I441" s="58"/>
    </row>
    <row r="442" spans="2:9" x14ac:dyDescent="0.35">
      <c r="B442" s="66"/>
      <c r="C442" s="74">
        <v>43177</v>
      </c>
      <c r="D442" s="58"/>
      <c r="E442" s="58"/>
      <c r="F442" s="58"/>
      <c r="G442" s="58"/>
      <c r="H442" s="58"/>
      <c r="I442" s="58"/>
    </row>
    <row r="443" spans="2:9" x14ac:dyDescent="0.35">
      <c r="B443" s="66"/>
      <c r="C443" s="74">
        <v>43178</v>
      </c>
      <c r="D443" s="58"/>
      <c r="E443" s="58"/>
      <c r="F443" s="58"/>
      <c r="G443" s="58"/>
      <c r="H443" s="58"/>
      <c r="I443" s="58"/>
    </row>
    <row r="444" spans="2:9" x14ac:dyDescent="0.35">
      <c r="B444" s="66"/>
      <c r="C444" s="74">
        <v>43179</v>
      </c>
      <c r="D444" s="58"/>
      <c r="E444" s="58"/>
      <c r="F444" s="58"/>
      <c r="G444" s="58"/>
      <c r="H444" s="58"/>
      <c r="I444" s="58"/>
    </row>
    <row r="445" spans="2:9" x14ac:dyDescent="0.35">
      <c r="B445" s="66"/>
      <c r="C445" s="74">
        <v>43180</v>
      </c>
      <c r="D445" s="58"/>
      <c r="E445" s="58"/>
      <c r="F445" s="58"/>
      <c r="G445" s="58"/>
      <c r="H445" s="58"/>
      <c r="I445" s="58"/>
    </row>
    <row r="446" spans="2:9" x14ac:dyDescent="0.35">
      <c r="B446" s="66"/>
      <c r="C446" s="74">
        <v>43181</v>
      </c>
      <c r="D446" s="58"/>
      <c r="E446" s="58"/>
      <c r="F446" s="58"/>
      <c r="G446" s="58"/>
      <c r="H446" s="58"/>
      <c r="I446" s="58"/>
    </row>
    <row r="447" spans="2:9" x14ac:dyDescent="0.35">
      <c r="B447" s="66"/>
      <c r="C447" s="74">
        <v>43182</v>
      </c>
      <c r="D447" s="58"/>
      <c r="E447" s="58"/>
      <c r="F447" s="58"/>
      <c r="G447" s="58"/>
      <c r="H447" s="58"/>
      <c r="I447" s="58"/>
    </row>
    <row r="448" spans="2:9" x14ac:dyDescent="0.35">
      <c r="B448" s="66"/>
      <c r="C448" s="74">
        <v>43183</v>
      </c>
      <c r="D448" s="58"/>
      <c r="E448" s="58"/>
      <c r="F448" s="58"/>
      <c r="G448" s="58"/>
      <c r="H448" s="58"/>
      <c r="I448" s="58"/>
    </row>
    <row r="449" spans="2:9" x14ac:dyDescent="0.35">
      <c r="B449" s="66"/>
      <c r="C449" s="74">
        <v>43184</v>
      </c>
      <c r="D449" s="58"/>
      <c r="E449" s="58"/>
      <c r="F449" s="58"/>
      <c r="G449" s="58"/>
      <c r="H449" s="58"/>
      <c r="I449" s="58"/>
    </row>
    <row r="450" spans="2:9" x14ac:dyDescent="0.35">
      <c r="B450" s="66"/>
      <c r="C450" s="74">
        <v>43185</v>
      </c>
      <c r="D450" s="58"/>
      <c r="E450" s="58"/>
      <c r="F450" s="58"/>
      <c r="G450" s="58"/>
      <c r="H450" s="58"/>
      <c r="I450" s="58"/>
    </row>
    <row r="451" spans="2:9" x14ac:dyDescent="0.35">
      <c r="B451" s="66"/>
      <c r="C451" s="74">
        <v>43186</v>
      </c>
      <c r="D451" s="58"/>
      <c r="E451" s="58"/>
      <c r="F451" s="58"/>
      <c r="G451" s="58"/>
      <c r="H451" s="58"/>
      <c r="I451" s="58"/>
    </row>
    <row r="452" spans="2:9" x14ac:dyDescent="0.35">
      <c r="B452" s="66"/>
      <c r="C452" s="74">
        <v>43187</v>
      </c>
      <c r="D452" s="58"/>
      <c r="E452" s="58"/>
      <c r="F452" s="58"/>
      <c r="G452" s="58"/>
      <c r="H452" s="58"/>
      <c r="I452" s="58"/>
    </row>
    <row r="453" spans="2:9" x14ac:dyDescent="0.35">
      <c r="B453" s="66"/>
      <c r="C453" s="74">
        <v>43188</v>
      </c>
      <c r="D453" s="58"/>
      <c r="E453" s="58"/>
      <c r="F453" s="58"/>
      <c r="G453" s="58"/>
      <c r="H453" s="58"/>
      <c r="I453" s="58"/>
    </row>
    <row r="454" spans="2:9" x14ac:dyDescent="0.35">
      <c r="B454" s="66"/>
      <c r="C454" s="74">
        <v>43189</v>
      </c>
      <c r="D454" s="58"/>
      <c r="E454" s="58"/>
      <c r="F454" s="58"/>
      <c r="G454" s="58"/>
      <c r="H454" s="58"/>
      <c r="I454" s="58"/>
    </row>
    <row r="455" spans="2:9" x14ac:dyDescent="0.35">
      <c r="B455" s="66"/>
      <c r="C455" s="74">
        <v>43190</v>
      </c>
      <c r="D455" s="58"/>
      <c r="E455" s="58"/>
      <c r="F455" s="58"/>
      <c r="G455" s="58"/>
      <c r="H455" s="58"/>
      <c r="I455" s="58"/>
    </row>
    <row r="456" spans="2:9" x14ac:dyDescent="0.35">
      <c r="B456" s="66"/>
      <c r="C456" s="74">
        <v>43191</v>
      </c>
      <c r="D456" s="58"/>
      <c r="E456" s="58"/>
      <c r="F456" s="58"/>
      <c r="G456" s="58"/>
      <c r="H456" s="58"/>
      <c r="I456" s="58"/>
    </row>
    <row r="457" spans="2:9" x14ac:dyDescent="0.35">
      <c r="B457" s="66"/>
      <c r="C457" s="74">
        <v>43192</v>
      </c>
      <c r="D457" s="58"/>
      <c r="E457" s="58"/>
      <c r="F457" s="58"/>
      <c r="G457" s="58"/>
      <c r="H457" s="58"/>
      <c r="I457" s="58"/>
    </row>
    <row r="458" spans="2:9" x14ac:dyDescent="0.35">
      <c r="B458" s="66"/>
      <c r="C458" s="74">
        <v>43193</v>
      </c>
      <c r="D458" s="58"/>
      <c r="E458" s="58"/>
      <c r="F458" s="58"/>
      <c r="G458" s="58"/>
      <c r="H458" s="58"/>
      <c r="I458" s="58"/>
    </row>
    <row r="459" spans="2:9" x14ac:dyDescent="0.35">
      <c r="B459" s="66"/>
      <c r="C459" s="74">
        <v>43194</v>
      </c>
      <c r="D459" s="58"/>
      <c r="E459" s="58"/>
      <c r="F459" s="58"/>
      <c r="G459" s="58"/>
      <c r="H459" s="58"/>
      <c r="I459" s="58"/>
    </row>
    <row r="460" spans="2:9" x14ac:dyDescent="0.35">
      <c r="B460" s="66"/>
      <c r="C460" s="74">
        <v>43195</v>
      </c>
      <c r="D460" s="58"/>
      <c r="E460" s="58"/>
      <c r="F460" s="58"/>
      <c r="G460" s="58"/>
      <c r="H460" s="58"/>
      <c r="I460" s="58"/>
    </row>
    <row r="461" spans="2:9" x14ac:dyDescent="0.35">
      <c r="B461" s="66"/>
      <c r="C461" s="74">
        <v>43196</v>
      </c>
      <c r="D461" s="58"/>
      <c r="E461" s="58"/>
      <c r="F461" s="58"/>
      <c r="G461" s="58"/>
      <c r="H461" s="58"/>
      <c r="I461" s="58"/>
    </row>
    <row r="462" spans="2:9" x14ac:dyDescent="0.35">
      <c r="B462" s="66"/>
      <c r="C462" s="74">
        <v>43197</v>
      </c>
      <c r="D462" s="58"/>
      <c r="E462" s="58"/>
      <c r="F462" s="58"/>
      <c r="G462" s="58"/>
      <c r="H462" s="58"/>
      <c r="I462" s="58"/>
    </row>
    <row r="463" spans="2:9" x14ac:dyDescent="0.35">
      <c r="B463" s="66"/>
      <c r="C463" s="74">
        <v>43198</v>
      </c>
      <c r="D463" s="58"/>
      <c r="E463" s="58"/>
      <c r="F463" s="58"/>
      <c r="G463" s="58"/>
      <c r="H463" s="58"/>
      <c r="I463" s="58"/>
    </row>
    <row r="464" spans="2:9" x14ac:dyDescent="0.35">
      <c r="B464" s="66"/>
      <c r="C464" s="74">
        <v>43199</v>
      </c>
      <c r="D464" s="58"/>
      <c r="E464" s="58"/>
      <c r="F464" s="58"/>
      <c r="G464" s="58"/>
      <c r="H464" s="58"/>
      <c r="I464" s="58"/>
    </row>
    <row r="465" spans="2:9" x14ac:dyDescent="0.35">
      <c r="B465" s="66"/>
      <c r="C465" s="74">
        <v>43200</v>
      </c>
      <c r="D465" s="58"/>
      <c r="E465" s="58"/>
      <c r="F465" s="58"/>
      <c r="G465" s="58"/>
      <c r="H465" s="58"/>
      <c r="I465" s="58"/>
    </row>
    <row r="466" spans="2:9" x14ac:dyDescent="0.35">
      <c r="B466" s="66"/>
      <c r="C466" s="74">
        <v>43201</v>
      </c>
      <c r="D466" s="58"/>
      <c r="E466" s="58"/>
      <c r="F466" s="58"/>
      <c r="G466" s="58"/>
      <c r="H466" s="58"/>
      <c r="I466" s="58"/>
    </row>
    <row r="467" spans="2:9" x14ac:dyDescent="0.35">
      <c r="B467" s="66"/>
      <c r="C467" s="74">
        <v>43202</v>
      </c>
      <c r="D467" s="58"/>
      <c r="E467" s="58"/>
      <c r="F467" s="58"/>
      <c r="G467" s="58"/>
      <c r="H467" s="58"/>
      <c r="I467" s="58"/>
    </row>
    <row r="468" spans="2:9" x14ac:dyDescent="0.35">
      <c r="B468" s="66"/>
      <c r="C468" s="74">
        <v>43203</v>
      </c>
      <c r="D468" s="58"/>
      <c r="E468" s="58"/>
      <c r="F468" s="58"/>
      <c r="G468" s="58"/>
      <c r="H468" s="58"/>
      <c r="I468" s="58"/>
    </row>
    <row r="469" spans="2:9" x14ac:dyDescent="0.35">
      <c r="B469" s="66"/>
      <c r="C469" s="74">
        <v>43204</v>
      </c>
      <c r="D469" s="58"/>
      <c r="E469" s="58"/>
      <c r="F469" s="58"/>
      <c r="G469" s="58"/>
      <c r="H469" s="58"/>
      <c r="I469" s="58"/>
    </row>
    <row r="470" spans="2:9" x14ac:dyDescent="0.35">
      <c r="B470" s="66"/>
      <c r="C470" s="74">
        <v>43205</v>
      </c>
      <c r="D470" s="58"/>
      <c r="E470" s="58"/>
      <c r="F470" s="58"/>
      <c r="G470" s="58"/>
      <c r="H470" s="58"/>
      <c r="I470" s="58"/>
    </row>
    <row r="471" spans="2:9" x14ac:dyDescent="0.35">
      <c r="B471" s="66"/>
      <c r="C471" s="74">
        <v>43206</v>
      </c>
      <c r="D471" s="58"/>
      <c r="E471" s="58"/>
      <c r="F471" s="58"/>
      <c r="G471" s="58"/>
      <c r="H471" s="58"/>
      <c r="I471" s="58"/>
    </row>
    <row r="472" spans="2:9" x14ac:dyDescent="0.35">
      <c r="B472" s="66"/>
      <c r="C472" s="74">
        <v>43207</v>
      </c>
      <c r="D472" s="58"/>
      <c r="E472" s="58"/>
      <c r="F472" s="58"/>
      <c r="G472" s="58"/>
      <c r="H472" s="58"/>
      <c r="I472" s="58"/>
    </row>
    <row r="473" spans="2:9" x14ac:dyDescent="0.35">
      <c r="B473" s="66"/>
      <c r="C473" s="74">
        <v>43208</v>
      </c>
      <c r="D473" s="58"/>
      <c r="E473" s="58"/>
      <c r="F473" s="58"/>
      <c r="G473" s="58"/>
      <c r="H473" s="58"/>
      <c r="I473" s="58"/>
    </row>
    <row r="474" spans="2:9" x14ac:dyDescent="0.35">
      <c r="B474" s="66"/>
      <c r="C474" s="74">
        <v>43209</v>
      </c>
      <c r="D474" s="58"/>
      <c r="E474" s="58"/>
      <c r="F474" s="58"/>
      <c r="G474" s="58"/>
      <c r="H474" s="58"/>
      <c r="I474" s="58"/>
    </row>
    <row r="475" spans="2:9" x14ac:dyDescent="0.35">
      <c r="B475" s="66"/>
      <c r="C475" s="74">
        <v>43210</v>
      </c>
      <c r="D475" s="58"/>
      <c r="E475" s="58"/>
      <c r="F475" s="58"/>
      <c r="G475" s="58"/>
      <c r="H475" s="58"/>
      <c r="I475" s="58"/>
    </row>
    <row r="476" spans="2:9" x14ac:dyDescent="0.35">
      <c r="B476" s="66"/>
      <c r="C476" s="74">
        <v>43211</v>
      </c>
      <c r="D476" s="58"/>
      <c r="E476" s="58"/>
      <c r="F476" s="58"/>
      <c r="G476" s="58"/>
      <c r="H476" s="58"/>
      <c r="I476" s="58"/>
    </row>
    <row r="477" spans="2:9" x14ac:dyDescent="0.35">
      <c r="B477" s="66"/>
      <c r="C477" s="74">
        <v>43212</v>
      </c>
      <c r="D477" s="58"/>
      <c r="E477" s="58"/>
      <c r="F477" s="58"/>
      <c r="G477" s="58"/>
      <c r="H477" s="58"/>
      <c r="I477" s="58"/>
    </row>
    <row r="478" spans="2:9" x14ac:dyDescent="0.35">
      <c r="B478" s="66"/>
      <c r="C478" s="74">
        <v>43213</v>
      </c>
      <c r="D478" s="58"/>
      <c r="E478" s="58"/>
      <c r="F478" s="58"/>
      <c r="G478" s="58"/>
      <c r="H478" s="58"/>
      <c r="I478" s="58"/>
    </row>
    <row r="479" spans="2:9" x14ac:dyDescent="0.35">
      <c r="B479" s="66"/>
      <c r="C479" s="74">
        <v>43214</v>
      </c>
      <c r="D479" s="58"/>
      <c r="E479" s="58"/>
      <c r="F479" s="58"/>
      <c r="G479" s="58"/>
      <c r="H479" s="58"/>
      <c r="I479" s="58"/>
    </row>
    <row r="480" spans="2:9" x14ac:dyDescent="0.35">
      <c r="B480" s="66"/>
      <c r="C480" s="74">
        <v>43215</v>
      </c>
      <c r="D480" s="58"/>
      <c r="E480" s="58"/>
      <c r="F480" s="58"/>
      <c r="G480" s="58"/>
      <c r="H480" s="58"/>
      <c r="I480" s="58"/>
    </row>
    <row r="481" spans="2:9" x14ac:dyDescent="0.35">
      <c r="B481" s="66"/>
      <c r="C481" s="74">
        <v>43216</v>
      </c>
      <c r="D481" s="58"/>
      <c r="E481" s="58"/>
      <c r="F481" s="58"/>
      <c r="G481" s="58"/>
      <c r="H481" s="58"/>
      <c r="I481" s="58"/>
    </row>
    <row r="482" spans="2:9" x14ac:dyDescent="0.35">
      <c r="B482" s="66"/>
      <c r="C482" s="74">
        <v>43217</v>
      </c>
      <c r="D482" s="58"/>
      <c r="E482" s="58"/>
      <c r="F482" s="58"/>
      <c r="G482" s="58"/>
      <c r="H482" s="58"/>
      <c r="I482" s="58"/>
    </row>
    <row r="483" spans="2:9" x14ac:dyDescent="0.35">
      <c r="B483" s="66"/>
      <c r="C483" s="74">
        <v>43218</v>
      </c>
      <c r="D483" s="58"/>
      <c r="E483" s="58"/>
      <c r="F483" s="58"/>
      <c r="G483" s="58"/>
      <c r="H483" s="58"/>
      <c r="I483" s="58"/>
    </row>
    <row r="484" spans="2:9" x14ac:dyDescent="0.35">
      <c r="B484" s="66"/>
      <c r="C484" s="74">
        <v>43219</v>
      </c>
      <c r="D484" s="58"/>
      <c r="E484" s="58"/>
      <c r="F484" s="58"/>
      <c r="G484" s="58"/>
      <c r="H484" s="58"/>
      <c r="I484" s="58"/>
    </row>
    <row r="485" spans="2:9" x14ac:dyDescent="0.35">
      <c r="B485" s="66"/>
      <c r="C485" s="74">
        <v>43220</v>
      </c>
      <c r="D485" s="58"/>
      <c r="E485" s="58"/>
      <c r="F485" s="58"/>
      <c r="G485" s="58"/>
      <c r="H485" s="58"/>
      <c r="I485" s="58"/>
    </row>
    <row r="486" spans="2:9" x14ac:dyDescent="0.35">
      <c r="B486" s="66"/>
      <c r="C486" s="74">
        <v>43221</v>
      </c>
      <c r="D486" s="58"/>
      <c r="E486" s="58"/>
      <c r="F486" s="58"/>
      <c r="G486" s="58"/>
      <c r="H486" s="58"/>
      <c r="I486" s="58"/>
    </row>
    <row r="487" spans="2:9" x14ac:dyDescent="0.35">
      <c r="B487" s="66"/>
      <c r="C487" s="74">
        <v>43222</v>
      </c>
      <c r="D487" s="58"/>
      <c r="E487" s="58"/>
      <c r="F487" s="58"/>
      <c r="G487" s="58"/>
      <c r="H487" s="58"/>
      <c r="I487" s="58"/>
    </row>
    <row r="488" spans="2:9" x14ac:dyDescent="0.35">
      <c r="B488" s="66"/>
      <c r="C488" s="74">
        <v>43223</v>
      </c>
      <c r="D488" s="58"/>
      <c r="E488" s="58"/>
      <c r="F488" s="58"/>
      <c r="G488" s="58"/>
      <c r="H488" s="58"/>
      <c r="I488" s="58"/>
    </row>
    <row r="489" spans="2:9" x14ac:dyDescent="0.35">
      <c r="B489" s="66"/>
      <c r="C489" s="74">
        <v>43224</v>
      </c>
      <c r="D489" s="58"/>
      <c r="E489" s="58"/>
      <c r="F489" s="58"/>
      <c r="G489" s="58"/>
      <c r="H489" s="58"/>
      <c r="I489" s="58"/>
    </row>
    <row r="490" spans="2:9" x14ac:dyDescent="0.35">
      <c r="B490" s="66"/>
      <c r="C490" s="74">
        <v>43225</v>
      </c>
      <c r="D490" s="58"/>
      <c r="E490" s="58"/>
      <c r="F490" s="58"/>
      <c r="G490" s="58"/>
      <c r="H490" s="58"/>
      <c r="I490" s="58"/>
    </row>
    <row r="491" spans="2:9" x14ac:dyDescent="0.35">
      <c r="B491" s="66"/>
      <c r="C491" s="74">
        <v>43226</v>
      </c>
      <c r="D491" s="58"/>
      <c r="E491" s="58"/>
      <c r="F491" s="58"/>
      <c r="G491" s="58"/>
      <c r="H491" s="58"/>
      <c r="I491" s="58"/>
    </row>
    <row r="492" spans="2:9" x14ac:dyDescent="0.35">
      <c r="B492" s="66"/>
      <c r="C492" s="74">
        <v>43227</v>
      </c>
      <c r="D492" s="58"/>
      <c r="E492" s="58"/>
      <c r="F492" s="58"/>
      <c r="G492" s="58"/>
      <c r="H492" s="58"/>
      <c r="I492" s="58"/>
    </row>
    <row r="493" spans="2:9" x14ac:dyDescent="0.35">
      <c r="B493" s="66"/>
      <c r="C493" s="74">
        <v>43228</v>
      </c>
      <c r="D493" s="58"/>
      <c r="E493" s="58"/>
      <c r="F493" s="58"/>
      <c r="G493" s="58"/>
      <c r="H493" s="58"/>
      <c r="I493" s="58"/>
    </row>
    <row r="494" spans="2:9" x14ac:dyDescent="0.35">
      <c r="B494" s="66"/>
      <c r="C494" s="74">
        <v>43229</v>
      </c>
      <c r="D494" s="58"/>
      <c r="E494" s="58"/>
      <c r="F494" s="58"/>
      <c r="G494" s="58"/>
      <c r="H494" s="58"/>
      <c r="I494" s="58"/>
    </row>
    <row r="495" spans="2:9" x14ac:dyDescent="0.35">
      <c r="B495" s="66"/>
      <c r="C495" s="74">
        <v>43230</v>
      </c>
      <c r="D495" s="58"/>
      <c r="E495" s="58"/>
      <c r="F495" s="58"/>
      <c r="G495" s="58"/>
      <c r="H495" s="58"/>
      <c r="I495" s="58"/>
    </row>
    <row r="496" spans="2:9" x14ac:dyDescent="0.35">
      <c r="B496" s="66"/>
      <c r="C496" s="74">
        <v>43231</v>
      </c>
      <c r="D496" s="58"/>
      <c r="E496" s="58"/>
      <c r="F496" s="58"/>
      <c r="G496" s="58"/>
      <c r="H496" s="58"/>
      <c r="I496" s="58"/>
    </row>
    <row r="497" spans="2:9" x14ac:dyDescent="0.35">
      <c r="B497" s="66"/>
      <c r="C497" s="74">
        <v>43232</v>
      </c>
      <c r="D497" s="58"/>
      <c r="E497" s="58"/>
      <c r="F497" s="58"/>
      <c r="G497" s="58"/>
      <c r="H497" s="58"/>
      <c r="I497" s="58"/>
    </row>
    <row r="498" spans="2:9" x14ac:dyDescent="0.35">
      <c r="B498" s="66"/>
      <c r="C498" s="74">
        <v>43233</v>
      </c>
      <c r="D498" s="58"/>
      <c r="E498" s="58"/>
      <c r="F498" s="58"/>
      <c r="G498" s="58"/>
      <c r="H498" s="58"/>
      <c r="I498" s="58"/>
    </row>
    <row r="499" spans="2:9" x14ac:dyDescent="0.35">
      <c r="B499" s="66"/>
      <c r="C499" s="74">
        <v>43234</v>
      </c>
      <c r="D499" s="58"/>
      <c r="E499" s="58"/>
      <c r="F499" s="58"/>
      <c r="G499" s="58"/>
      <c r="H499" s="58"/>
      <c r="I499" s="58"/>
    </row>
    <row r="500" spans="2:9" x14ac:dyDescent="0.35">
      <c r="B500" s="66"/>
      <c r="C500" s="74">
        <v>43235</v>
      </c>
      <c r="D500" s="58"/>
      <c r="E500" s="58"/>
      <c r="F500" s="58"/>
      <c r="G500" s="58"/>
      <c r="H500" s="58"/>
      <c r="I500" s="58"/>
    </row>
    <row r="501" spans="2:9" x14ac:dyDescent="0.35">
      <c r="B501" s="66"/>
      <c r="C501" s="74">
        <v>43236</v>
      </c>
      <c r="D501" s="58"/>
      <c r="E501" s="58"/>
      <c r="F501" s="58"/>
      <c r="G501" s="58"/>
      <c r="H501" s="58"/>
      <c r="I501" s="58"/>
    </row>
    <row r="502" spans="2:9" x14ac:dyDescent="0.35">
      <c r="B502" s="58"/>
      <c r="C502" s="57">
        <v>43237</v>
      </c>
      <c r="D502" s="58"/>
      <c r="E502" s="58"/>
      <c r="F502" s="58"/>
      <c r="G502" s="58"/>
      <c r="H502" s="58"/>
      <c r="I502" s="58"/>
    </row>
    <row r="503" spans="2:9" x14ac:dyDescent="0.35">
      <c r="B503" s="58"/>
      <c r="C503" s="57">
        <v>43238</v>
      </c>
      <c r="D503" s="58"/>
      <c r="E503" s="58"/>
      <c r="F503" s="58"/>
      <c r="G503" s="58"/>
      <c r="H503" s="58"/>
      <c r="I503" s="58"/>
    </row>
    <row r="504" spans="2:9" x14ac:dyDescent="0.35">
      <c r="B504" s="58"/>
      <c r="C504" s="57">
        <v>43239</v>
      </c>
      <c r="D504" s="58"/>
      <c r="E504" s="58"/>
      <c r="F504" s="58"/>
      <c r="G504" s="58"/>
      <c r="H504" s="58"/>
      <c r="I504" s="58"/>
    </row>
    <row r="505" spans="2:9" x14ac:dyDescent="0.35">
      <c r="B505" s="58"/>
      <c r="C505" s="57">
        <v>43240</v>
      </c>
      <c r="D505" s="58"/>
      <c r="E505" s="58"/>
      <c r="F505" s="58"/>
      <c r="G505" s="58"/>
      <c r="H505" s="58"/>
      <c r="I505" s="58"/>
    </row>
    <row r="506" spans="2:9" x14ac:dyDescent="0.35">
      <c r="B506" s="58"/>
      <c r="C506" s="57">
        <v>43241</v>
      </c>
      <c r="D506" s="58"/>
      <c r="E506" s="58"/>
      <c r="F506" s="58"/>
      <c r="G506" s="58"/>
      <c r="H506" s="58"/>
      <c r="I506" s="58"/>
    </row>
    <row r="507" spans="2:9" x14ac:dyDescent="0.35">
      <c r="B507" s="58"/>
      <c r="C507" s="57">
        <v>43242</v>
      </c>
      <c r="D507" s="58"/>
      <c r="E507" s="58"/>
      <c r="F507" s="58"/>
      <c r="G507" s="58"/>
      <c r="H507" s="58"/>
      <c r="I507" s="58"/>
    </row>
    <row r="508" spans="2:9" x14ac:dyDescent="0.35">
      <c r="B508" s="58"/>
      <c r="C508" s="57">
        <v>43243</v>
      </c>
      <c r="D508" s="58"/>
      <c r="E508" s="58"/>
      <c r="F508" s="58"/>
      <c r="G508" s="58"/>
      <c r="H508" s="58"/>
      <c r="I508" s="58"/>
    </row>
    <row r="509" spans="2:9" x14ac:dyDescent="0.35">
      <c r="B509" s="58"/>
      <c r="C509" s="57">
        <v>43244</v>
      </c>
      <c r="D509" s="58"/>
      <c r="E509" s="58"/>
      <c r="F509" s="58"/>
      <c r="G509" s="58"/>
      <c r="H509" s="58"/>
      <c r="I509" s="58"/>
    </row>
    <row r="510" spans="2:9" x14ac:dyDescent="0.35">
      <c r="B510" s="58"/>
      <c r="C510" s="57">
        <v>43245</v>
      </c>
      <c r="D510" s="58"/>
      <c r="E510" s="58"/>
      <c r="F510" s="58"/>
      <c r="G510" s="58"/>
      <c r="H510" s="58"/>
      <c r="I510" s="58"/>
    </row>
    <row r="511" spans="2:9" x14ac:dyDescent="0.35">
      <c r="B511" s="58"/>
      <c r="C511" s="57">
        <v>43246</v>
      </c>
      <c r="D511" s="58"/>
      <c r="E511" s="58"/>
      <c r="F511" s="58"/>
      <c r="G511" s="58"/>
      <c r="H511" s="58"/>
      <c r="I511" s="58"/>
    </row>
    <row r="512" spans="2:9" x14ac:dyDescent="0.35">
      <c r="B512" s="58"/>
      <c r="C512" s="57">
        <v>43247</v>
      </c>
      <c r="D512" s="58"/>
      <c r="E512" s="58"/>
      <c r="F512" s="58"/>
      <c r="G512" s="58"/>
      <c r="H512" s="58"/>
      <c r="I512" s="58"/>
    </row>
    <row r="513" spans="2:9" x14ac:dyDescent="0.35">
      <c r="B513" s="58"/>
      <c r="C513" s="57">
        <v>43248</v>
      </c>
      <c r="D513" s="58"/>
      <c r="E513" s="58"/>
      <c r="F513" s="58"/>
      <c r="G513" s="58"/>
      <c r="H513" s="58"/>
      <c r="I513" s="58"/>
    </row>
    <row r="514" spans="2:9" x14ac:dyDescent="0.35">
      <c r="B514" s="58"/>
      <c r="C514" s="57">
        <v>43249</v>
      </c>
      <c r="D514" s="58"/>
      <c r="E514" s="58"/>
      <c r="F514" s="58"/>
      <c r="G514" s="58"/>
      <c r="H514" s="58"/>
      <c r="I514" s="58"/>
    </row>
    <row r="515" spans="2:9" x14ac:dyDescent="0.35">
      <c r="B515" s="58"/>
      <c r="C515" s="57">
        <v>43250</v>
      </c>
      <c r="D515" s="58"/>
      <c r="E515" s="58"/>
      <c r="F515" s="58"/>
      <c r="G515" s="58"/>
      <c r="H515" s="58"/>
      <c r="I515" s="58"/>
    </row>
    <row r="516" spans="2:9" x14ac:dyDescent="0.35">
      <c r="B516" s="58"/>
      <c r="C516" s="57">
        <v>43252</v>
      </c>
      <c r="D516" s="58"/>
      <c r="E516" s="58"/>
      <c r="F516" s="58"/>
      <c r="G516" s="58"/>
      <c r="H516" s="58"/>
      <c r="I516" s="58"/>
    </row>
    <row r="517" spans="2:9" x14ac:dyDescent="0.35">
      <c r="B517" s="58"/>
      <c r="C517" s="57">
        <v>43253</v>
      </c>
      <c r="D517" s="58"/>
      <c r="E517" s="58"/>
      <c r="F517" s="58"/>
      <c r="G517" s="58"/>
      <c r="H517" s="58"/>
      <c r="I517" s="58"/>
    </row>
    <row r="518" spans="2:9" x14ac:dyDescent="0.35">
      <c r="B518" s="58"/>
      <c r="C518" s="57">
        <v>43254</v>
      </c>
      <c r="D518" s="58"/>
      <c r="E518" s="58"/>
      <c r="F518" s="58"/>
      <c r="G518" s="58"/>
      <c r="H518" s="58"/>
      <c r="I518" s="58"/>
    </row>
    <row r="519" spans="2:9" x14ac:dyDescent="0.35">
      <c r="B519" s="58"/>
      <c r="C519" s="57">
        <v>43255</v>
      </c>
      <c r="D519" s="58"/>
      <c r="E519" s="58"/>
      <c r="F519" s="58"/>
      <c r="G519" s="58"/>
      <c r="H519" s="58"/>
      <c r="I519" s="58"/>
    </row>
    <row r="520" spans="2:9" x14ac:dyDescent="0.35">
      <c r="B520" s="58"/>
      <c r="C520" s="57">
        <v>43256</v>
      </c>
      <c r="D520" s="58"/>
      <c r="E520" s="58"/>
      <c r="F520" s="58"/>
      <c r="G520" s="58"/>
      <c r="H520" s="58"/>
      <c r="I520" s="58"/>
    </row>
    <row r="521" spans="2:9" x14ac:dyDescent="0.35">
      <c r="B521" s="58"/>
      <c r="C521" s="57">
        <v>43257</v>
      </c>
      <c r="D521" s="58"/>
      <c r="E521" s="58"/>
      <c r="F521" s="58"/>
      <c r="G521" s="58"/>
      <c r="H521" s="58"/>
      <c r="I521" s="58"/>
    </row>
    <row r="522" spans="2:9" x14ac:dyDescent="0.35">
      <c r="B522" s="58"/>
      <c r="C522" s="57">
        <v>43258</v>
      </c>
      <c r="D522" s="58"/>
      <c r="E522" s="58"/>
      <c r="F522" s="58"/>
      <c r="G522" s="58"/>
      <c r="H522" s="58"/>
      <c r="I522" s="58"/>
    </row>
    <row r="523" spans="2:9" x14ac:dyDescent="0.35">
      <c r="B523" s="58"/>
      <c r="C523" s="57">
        <v>43259</v>
      </c>
      <c r="D523" s="58"/>
      <c r="E523" s="58"/>
      <c r="F523" s="58"/>
      <c r="G523" s="58"/>
      <c r="H523" s="58"/>
      <c r="I523" s="58"/>
    </row>
    <row r="524" spans="2:9" x14ac:dyDescent="0.35">
      <c r="B524" s="58"/>
      <c r="C524" s="57">
        <v>43260</v>
      </c>
      <c r="D524" s="58"/>
      <c r="E524" s="58"/>
      <c r="F524" s="58"/>
      <c r="G524" s="58"/>
      <c r="H524" s="58"/>
      <c r="I524" s="58"/>
    </row>
    <row r="525" spans="2:9" x14ac:dyDescent="0.35">
      <c r="B525" s="58"/>
      <c r="C525" s="57">
        <v>43261</v>
      </c>
      <c r="D525" s="58"/>
      <c r="E525" s="58"/>
      <c r="F525" s="58"/>
      <c r="G525" s="58"/>
      <c r="H525" s="58"/>
      <c r="I525" s="58"/>
    </row>
    <row r="526" spans="2:9" x14ac:dyDescent="0.35">
      <c r="B526" s="58"/>
      <c r="C526" s="57">
        <v>43262</v>
      </c>
      <c r="D526" s="58"/>
      <c r="E526" s="58"/>
      <c r="F526" s="58"/>
      <c r="G526" s="58"/>
      <c r="H526" s="58"/>
      <c r="I526" s="58"/>
    </row>
    <row r="527" spans="2:9" x14ac:dyDescent="0.35">
      <c r="B527" s="58"/>
      <c r="C527" s="57">
        <v>43263</v>
      </c>
      <c r="D527" s="58"/>
      <c r="E527" s="58"/>
      <c r="F527" s="58"/>
      <c r="G527" s="58"/>
      <c r="H527" s="58"/>
      <c r="I527" s="58"/>
    </row>
    <row r="528" spans="2:9" x14ac:dyDescent="0.35">
      <c r="B528" s="58"/>
      <c r="C528" s="57">
        <v>43264</v>
      </c>
      <c r="D528" s="58"/>
      <c r="E528" s="58"/>
      <c r="F528" s="58"/>
      <c r="G528" s="58"/>
      <c r="H528" s="58"/>
      <c r="I528" s="58"/>
    </row>
    <row r="529" spans="2:9" x14ac:dyDescent="0.35">
      <c r="B529" s="58"/>
      <c r="C529" s="57">
        <v>43265</v>
      </c>
      <c r="D529" s="58"/>
      <c r="E529" s="58"/>
      <c r="F529" s="58"/>
      <c r="G529" s="58"/>
      <c r="H529" s="58"/>
      <c r="I529" s="58"/>
    </row>
    <row r="530" spans="2:9" x14ac:dyDescent="0.35">
      <c r="B530" s="58"/>
      <c r="C530" s="57">
        <v>43266</v>
      </c>
      <c r="D530" s="58"/>
      <c r="E530" s="58"/>
      <c r="F530" s="58"/>
      <c r="G530" s="58"/>
      <c r="H530" s="58"/>
      <c r="I530" s="58"/>
    </row>
    <row r="531" spans="2:9" x14ac:dyDescent="0.35">
      <c r="B531" s="58"/>
      <c r="C531" s="57">
        <v>43267</v>
      </c>
      <c r="D531" s="58"/>
      <c r="E531" s="58"/>
      <c r="F531" s="58"/>
      <c r="G531" s="58"/>
      <c r="H531" s="58"/>
      <c r="I531" s="58"/>
    </row>
    <row r="532" spans="2:9" x14ac:dyDescent="0.35">
      <c r="B532" s="58"/>
      <c r="C532" s="57">
        <v>43268</v>
      </c>
      <c r="D532" s="58"/>
      <c r="E532" s="58"/>
      <c r="F532" s="58"/>
      <c r="G532" s="58"/>
      <c r="H532" s="58"/>
      <c r="I532" s="58"/>
    </row>
    <row r="533" spans="2:9" x14ac:dyDescent="0.35">
      <c r="B533" s="58"/>
      <c r="C533" s="57">
        <v>43269</v>
      </c>
      <c r="D533" s="58"/>
      <c r="E533" s="58"/>
      <c r="F533" s="58"/>
      <c r="G533" s="58"/>
      <c r="H533" s="58"/>
      <c r="I533" s="58"/>
    </row>
    <row r="534" spans="2:9" x14ac:dyDescent="0.35">
      <c r="B534" s="58"/>
      <c r="C534" s="57">
        <v>43270</v>
      </c>
      <c r="D534" s="58"/>
      <c r="E534" s="58"/>
      <c r="F534" s="58"/>
      <c r="G534" s="58"/>
      <c r="H534" s="58"/>
      <c r="I534" s="58"/>
    </row>
    <row r="535" spans="2:9" x14ac:dyDescent="0.35">
      <c r="B535" s="58"/>
      <c r="C535" s="57">
        <v>43271</v>
      </c>
      <c r="D535" s="58"/>
      <c r="E535" s="58"/>
      <c r="F535" s="58"/>
      <c r="G535" s="58"/>
      <c r="H535" s="58"/>
      <c r="I535" s="58"/>
    </row>
    <row r="536" spans="2:9" x14ac:dyDescent="0.35">
      <c r="B536" s="58"/>
      <c r="C536" s="57">
        <v>43272</v>
      </c>
      <c r="D536" s="58"/>
      <c r="E536" s="58"/>
      <c r="F536" s="58"/>
      <c r="G536" s="58"/>
      <c r="H536" s="58"/>
      <c r="I536" s="58"/>
    </row>
    <row r="537" spans="2:9" x14ac:dyDescent="0.35">
      <c r="B537" s="58"/>
      <c r="C537" s="57">
        <v>43273</v>
      </c>
      <c r="D537" s="58"/>
      <c r="E537" s="58"/>
      <c r="F537" s="58"/>
      <c r="G537" s="58"/>
      <c r="H537" s="58"/>
      <c r="I537" s="58"/>
    </row>
    <row r="538" spans="2:9" x14ac:dyDescent="0.35">
      <c r="B538" s="58"/>
      <c r="C538" s="57">
        <v>43274</v>
      </c>
      <c r="D538" s="58"/>
      <c r="E538" s="58"/>
      <c r="F538" s="58"/>
      <c r="G538" s="58"/>
      <c r="H538" s="58"/>
      <c r="I538" s="58"/>
    </row>
    <row r="539" spans="2:9" x14ac:dyDescent="0.35">
      <c r="B539" s="58"/>
      <c r="C539" s="57">
        <v>43275</v>
      </c>
      <c r="D539" s="58"/>
      <c r="E539" s="58"/>
      <c r="F539" s="58"/>
      <c r="G539" s="58"/>
      <c r="H539" s="58"/>
      <c r="I539" s="58"/>
    </row>
    <row r="540" spans="2:9" x14ac:dyDescent="0.35">
      <c r="B540" s="58"/>
      <c r="C540" s="57">
        <v>43276</v>
      </c>
      <c r="D540" s="58"/>
      <c r="E540" s="58"/>
      <c r="F540" s="58"/>
      <c r="G540" s="58"/>
      <c r="H540" s="58"/>
      <c r="I540" s="58"/>
    </row>
    <row r="541" spans="2:9" x14ac:dyDescent="0.35">
      <c r="B541" s="58"/>
      <c r="C541" s="57">
        <v>43277</v>
      </c>
      <c r="D541" s="58"/>
      <c r="E541" s="58"/>
      <c r="F541" s="58"/>
      <c r="G541" s="58"/>
      <c r="H541" s="58"/>
      <c r="I541" s="58"/>
    </row>
    <row r="542" spans="2:9" x14ac:dyDescent="0.35">
      <c r="B542" s="58"/>
      <c r="C542" s="57">
        <v>43278</v>
      </c>
      <c r="D542" s="58"/>
      <c r="E542" s="58"/>
      <c r="F542" s="58"/>
      <c r="G542" s="58"/>
      <c r="H542" s="58"/>
      <c r="I542" s="58"/>
    </row>
    <row r="543" spans="2:9" x14ac:dyDescent="0.35">
      <c r="B543" s="58"/>
      <c r="C543" s="57">
        <v>43279</v>
      </c>
      <c r="D543" s="58"/>
      <c r="E543" s="58"/>
      <c r="F543" s="58"/>
      <c r="G543" s="58"/>
      <c r="H543" s="58"/>
      <c r="I543" s="58"/>
    </row>
    <row r="544" spans="2:9" x14ac:dyDescent="0.35">
      <c r="B544" s="58"/>
      <c r="C544" s="57">
        <v>43280</v>
      </c>
      <c r="D544" s="58"/>
      <c r="E544" s="58"/>
      <c r="F544" s="58"/>
      <c r="G544" s="58"/>
      <c r="H544" s="58"/>
      <c r="I544" s="58"/>
    </row>
    <row r="545" spans="2:9" x14ac:dyDescent="0.35">
      <c r="B545" s="58"/>
      <c r="C545" s="57">
        <v>43281</v>
      </c>
      <c r="D545" s="58"/>
      <c r="E545" s="58"/>
      <c r="F545" s="58"/>
      <c r="G545" s="58"/>
      <c r="H545" s="58"/>
      <c r="I545" s="58"/>
    </row>
    <row r="546" spans="2:9" x14ac:dyDescent="0.35">
      <c r="B546" s="58"/>
      <c r="C546" s="57">
        <v>43251</v>
      </c>
      <c r="D546" s="58"/>
      <c r="E546" s="58"/>
      <c r="F546" s="58"/>
      <c r="G546" s="58"/>
      <c r="H546" s="58"/>
      <c r="I546" s="58"/>
    </row>
    <row r="547" spans="2:9" x14ac:dyDescent="0.35">
      <c r="B547" s="58"/>
      <c r="C547" s="57">
        <v>43282</v>
      </c>
      <c r="D547" s="58"/>
      <c r="E547" s="58"/>
      <c r="F547" s="58"/>
      <c r="G547" s="58"/>
      <c r="H547" s="58"/>
      <c r="I547" s="58"/>
    </row>
    <row r="548" spans="2:9" x14ac:dyDescent="0.35">
      <c r="B548" s="58"/>
      <c r="C548" s="57">
        <v>43283</v>
      </c>
      <c r="D548" s="58"/>
      <c r="E548" s="58"/>
      <c r="F548" s="58"/>
      <c r="G548" s="58"/>
      <c r="H548" s="58"/>
      <c r="I548" s="58"/>
    </row>
    <row r="549" spans="2:9" x14ac:dyDescent="0.35">
      <c r="B549" s="58"/>
      <c r="C549" s="57">
        <v>43284</v>
      </c>
      <c r="D549" s="58"/>
      <c r="E549" s="58"/>
      <c r="F549" s="58"/>
      <c r="G549" s="58"/>
      <c r="H549" s="58"/>
      <c r="I549" s="58"/>
    </row>
    <row r="550" spans="2:9" x14ac:dyDescent="0.35">
      <c r="B550" s="58"/>
      <c r="C550" s="57">
        <v>43285</v>
      </c>
      <c r="D550" s="58"/>
      <c r="E550" s="58"/>
      <c r="F550" s="58"/>
      <c r="G550" s="58"/>
      <c r="H550" s="58"/>
      <c r="I550" s="58"/>
    </row>
    <row r="551" spans="2:9" x14ac:dyDescent="0.35">
      <c r="B551" s="58"/>
      <c r="C551" s="57">
        <v>43286</v>
      </c>
      <c r="D551" s="58"/>
      <c r="E551" s="58"/>
      <c r="F551" s="58"/>
      <c r="G551" s="58"/>
      <c r="H551" s="58"/>
      <c r="I551" s="58"/>
    </row>
    <row r="552" spans="2:9" x14ac:dyDescent="0.35">
      <c r="B552" s="58"/>
      <c r="C552" s="57">
        <v>43287</v>
      </c>
      <c r="D552" s="58"/>
      <c r="E552" s="58"/>
      <c r="F552" s="58"/>
      <c r="G552" s="58"/>
      <c r="H552" s="58"/>
      <c r="I552" s="58"/>
    </row>
    <row r="553" spans="2:9" x14ac:dyDescent="0.35">
      <c r="B553" s="58"/>
      <c r="C553" s="57">
        <v>43288</v>
      </c>
      <c r="D553" s="58"/>
      <c r="E553" s="58"/>
      <c r="F553" s="58"/>
      <c r="G553" s="58"/>
      <c r="H553" s="58"/>
      <c r="I553" s="58"/>
    </row>
    <row r="554" spans="2:9" x14ac:dyDescent="0.35">
      <c r="B554" s="58"/>
      <c r="C554" s="57">
        <v>43289</v>
      </c>
      <c r="D554" s="58"/>
      <c r="E554" s="58"/>
      <c r="F554" s="58"/>
      <c r="G554" s="58"/>
      <c r="H554" s="58"/>
      <c r="I554" s="58"/>
    </row>
    <row r="555" spans="2:9" x14ac:dyDescent="0.35">
      <c r="B555" s="58"/>
      <c r="C555" s="57">
        <v>43290</v>
      </c>
      <c r="D555" s="58"/>
      <c r="E555" s="58"/>
      <c r="F555" s="58"/>
      <c r="G555" s="58"/>
      <c r="H555" s="58"/>
      <c r="I555" s="58"/>
    </row>
    <row r="556" spans="2:9" x14ac:dyDescent="0.35">
      <c r="B556" s="58"/>
      <c r="C556" s="57">
        <v>43291</v>
      </c>
      <c r="D556" s="58"/>
      <c r="E556" s="58"/>
      <c r="F556" s="58"/>
      <c r="G556" s="58"/>
      <c r="H556" s="58"/>
      <c r="I556" s="58"/>
    </row>
    <row r="557" spans="2:9" x14ac:dyDescent="0.35">
      <c r="B557" s="58"/>
      <c r="C557" s="57">
        <v>43292</v>
      </c>
      <c r="D557" s="58"/>
      <c r="E557" s="58"/>
      <c r="F557" s="58"/>
      <c r="G557" s="58"/>
      <c r="H557" s="58"/>
      <c r="I557" s="58"/>
    </row>
    <row r="558" spans="2:9" x14ac:dyDescent="0.35">
      <c r="B558" s="58"/>
      <c r="C558" s="57">
        <v>43293</v>
      </c>
      <c r="D558" s="58"/>
      <c r="E558" s="58"/>
      <c r="F558" s="58"/>
      <c r="G558" s="58"/>
      <c r="H558" s="58"/>
      <c r="I558" s="58"/>
    </row>
    <row r="559" spans="2:9" x14ac:dyDescent="0.35">
      <c r="B559" s="58"/>
      <c r="C559" s="57">
        <v>43294</v>
      </c>
      <c r="D559" s="58"/>
      <c r="E559" s="58"/>
      <c r="F559" s="58"/>
      <c r="G559" s="58"/>
      <c r="H559" s="58"/>
      <c r="I559" s="58"/>
    </row>
    <row r="560" spans="2:9" x14ac:dyDescent="0.35">
      <c r="B560" s="58"/>
      <c r="C560" s="57">
        <v>43295</v>
      </c>
      <c r="D560" s="58"/>
      <c r="E560" s="58"/>
      <c r="F560" s="58"/>
      <c r="G560" s="58"/>
      <c r="H560" s="58"/>
      <c r="I560" s="58"/>
    </row>
    <row r="561" spans="2:9" x14ac:dyDescent="0.35">
      <c r="B561" s="58"/>
      <c r="C561" s="57">
        <v>43296</v>
      </c>
      <c r="D561" s="58"/>
      <c r="E561" s="58"/>
      <c r="F561" s="58"/>
      <c r="G561" s="58"/>
      <c r="H561" s="58"/>
      <c r="I561" s="58"/>
    </row>
    <row r="562" spans="2:9" x14ac:dyDescent="0.35">
      <c r="B562" s="58"/>
      <c r="C562" s="57">
        <v>43297</v>
      </c>
      <c r="D562" s="58"/>
      <c r="E562" s="58"/>
      <c r="F562" s="58"/>
      <c r="G562" s="58"/>
      <c r="H562" s="58"/>
      <c r="I562" s="58"/>
    </row>
    <row r="563" spans="2:9" x14ac:dyDescent="0.35">
      <c r="B563" s="58"/>
      <c r="C563" s="57">
        <v>43298</v>
      </c>
      <c r="D563" s="58"/>
      <c r="E563" s="58"/>
      <c r="F563" s="58"/>
      <c r="G563" s="58"/>
      <c r="H563" s="58"/>
      <c r="I563" s="58"/>
    </row>
    <row r="564" spans="2:9" x14ac:dyDescent="0.35">
      <c r="B564" s="58"/>
      <c r="C564" s="57">
        <v>43299</v>
      </c>
      <c r="D564" s="58"/>
      <c r="E564" s="58"/>
      <c r="F564" s="58"/>
      <c r="G564" s="58"/>
      <c r="H564" s="58"/>
      <c r="I564" s="58"/>
    </row>
    <row r="565" spans="2:9" x14ac:dyDescent="0.35">
      <c r="B565" s="58"/>
      <c r="C565" s="57">
        <v>43300</v>
      </c>
      <c r="D565" s="58"/>
      <c r="E565" s="58"/>
      <c r="F565" s="58"/>
      <c r="G565" s="58"/>
      <c r="H565" s="58"/>
      <c r="I565" s="58"/>
    </row>
    <row r="566" spans="2:9" x14ac:dyDescent="0.35">
      <c r="B566" s="58"/>
      <c r="C566" s="57">
        <v>43301</v>
      </c>
      <c r="D566" s="58"/>
      <c r="E566" s="58"/>
      <c r="F566" s="58"/>
      <c r="G566" s="58"/>
      <c r="H566" s="58"/>
      <c r="I566" s="58"/>
    </row>
    <row r="567" spans="2:9" x14ac:dyDescent="0.35">
      <c r="B567" s="58"/>
      <c r="C567" s="57">
        <v>43302</v>
      </c>
      <c r="D567" s="58"/>
      <c r="E567" s="58"/>
      <c r="F567" s="58"/>
      <c r="G567" s="58"/>
      <c r="H567" s="58"/>
      <c r="I567" s="58"/>
    </row>
    <row r="568" spans="2:9" x14ac:dyDescent="0.35">
      <c r="B568" s="58"/>
      <c r="C568" s="57">
        <v>43303</v>
      </c>
      <c r="D568" s="58"/>
      <c r="E568" s="58"/>
      <c r="F568" s="58"/>
      <c r="G568" s="58"/>
      <c r="H568" s="58"/>
      <c r="I568" s="58"/>
    </row>
    <row r="569" spans="2:9" x14ac:dyDescent="0.35">
      <c r="B569" s="58"/>
      <c r="C569" s="57">
        <v>43304</v>
      </c>
      <c r="D569" s="58"/>
      <c r="E569" s="58"/>
      <c r="F569" s="58"/>
      <c r="G569" s="58"/>
      <c r="H569" s="58"/>
      <c r="I569" s="58"/>
    </row>
    <row r="570" spans="2:9" x14ac:dyDescent="0.35">
      <c r="B570" s="58"/>
      <c r="C570" s="57">
        <v>43305</v>
      </c>
      <c r="D570" s="58"/>
      <c r="E570" s="58"/>
      <c r="F570" s="58"/>
      <c r="G570" s="58"/>
      <c r="H570" s="58"/>
      <c r="I570" s="58"/>
    </row>
    <row r="571" spans="2:9" x14ac:dyDescent="0.35">
      <c r="B571" s="58"/>
      <c r="C571" s="57">
        <v>43306</v>
      </c>
      <c r="D571" s="58"/>
      <c r="E571" s="58"/>
      <c r="F571" s="58"/>
      <c r="G571" s="58"/>
      <c r="H571" s="58"/>
      <c r="I571" s="58"/>
    </row>
    <row r="572" spans="2:9" x14ac:dyDescent="0.35">
      <c r="B572" s="58"/>
      <c r="C572" s="57">
        <v>43307</v>
      </c>
      <c r="D572" s="58"/>
      <c r="E572" s="58"/>
      <c r="F572" s="58"/>
      <c r="G572" s="58"/>
      <c r="H572" s="58"/>
      <c r="I572" s="58"/>
    </row>
    <row r="573" spans="2:9" x14ac:dyDescent="0.35">
      <c r="B573" s="58"/>
      <c r="C573" s="57">
        <v>43308</v>
      </c>
      <c r="D573" s="58"/>
      <c r="E573" s="58"/>
      <c r="F573" s="58"/>
      <c r="G573" s="58"/>
      <c r="H573" s="58"/>
      <c r="I573" s="58"/>
    </row>
    <row r="574" spans="2:9" x14ac:dyDescent="0.35">
      <c r="B574" s="58"/>
      <c r="C574" s="57">
        <v>43309</v>
      </c>
      <c r="D574" s="58"/>
      <c r="E574" s="58"/>
      <c r="F574" s="58"/>
      <c r="G574" s="58"/>
      <c r="H574" s="58"/>
      <c r="I574" s="58"/>
    </row>
    <row r="575" spans="2:9" x14ac:dyDescent="0.35">
      <c r="B575" s="58"/>
      <c r="C575" s="57">
        <v>43310</v>
      </c>
      <c r="D575" s="58"/>
      <c r="E575" s="58"/>
      <c r="F575" s="58"/>
      <c r="G575" s="58"/>
      <c r="H575" s="58"/>
      <c r="I575" s="58"/>
    </row>
    <row r="576" spans="2:9" x14ac:dyDescent="0.35">
      <c r="B576" s="58"/>
      <c r="C576" s="57">
        <v>43311</v>
      </c>
      <c r="D576" s="58"/>
      <c r="E576" s="58"/>
      <c r="F576" s="58"/>
      <c r="G576" s="58"/>
      <c r="H576" s="58"/>
      <c r="I576" s="58"/>
    </row>
    <row r="577" spans="2:9" x14ac:dyDescent="0.35">
      <c r="B577" s="58"/>
      <c r="C577" s="57">
        <v>43313</v>
      </c>
      <c r="D577" s="58"/>
      <c r="E577" s="58"/>
      <c r="F577" s="58"/>
      <c r="G577" s="58"/>
      <c r="H577" s="58"/>
      <c r="I577" s="58"/>
    </row>
    <row r="578" spans="2:9" x14ac:dyDescent="0.35">
      <c r="B578" s="58"/>
      <c r="C578" s="57">
        <v>43314</v>
      </c>
      <c r="D578" s="58"/>
      <c r="E578" s="58"/>
      <c r="F578" s="58"/>
      <c r="G578" s="58"/>
      <c r="H578" s="58"/>
      <c r="I578" s="58"/>
    </row>
    <row r="579" spans="2:9" x14ac:dyDescent="0.35">
      <c r="B579" s="58"/>
      <c r="C579" s="57">
        <v>43315</v>
      </c>
      <c r="D579" s="58"/>
      <c r="E579" s="58"/>
      <c r="F579" s="58"/>
      <c r="G579" s="58"/>
      <c r="H579" s="58"/>
      <c r="I579" s="58"/>
    </row>
    <row r="580" spans="2:9" x14ac:dyDescent="0.35">
      <c r="B580" s="58"/>
      <c r="C580" s="57">
        <v>43316</v>
      </c>
      <c r="D580" s="58"/>
      <c r="E580" s="58"/>
      <c r="F580" s="58"/>
      <c r="G580" s="58"/>
      <c r="H580" s="58"/>
      <c r="I580" s="58"/>
    </row>
    <row r="581" spans="2:9" x14ac:dyDescent="0.35">
      <c r="B581" s="58"/>
      <c r="C581" s="57">
        <v>43317</v>
      </c>
      <c r="D581" s="58"/>
      <c r="E581" s="58"/>
      <c r="F581" s="58"/>
      <c r="G581" s="58"/>
      <c r="H581" s="58"/>
      <c r="I581" s="58"/>
    </row>
    <row r="582" spans="2:9" x14ac:dyDescent="0.35">
      <c r="B582" s="58"/>
      <c r="C582" s="57">
        <v>43318</v>
      </c>
      <c r="D582" s="58"/>
      <c r="E582" s="58"/>
      <c r="F582" s="58"/>
      <c r="G582" s="58"/>
      <c r="H582" s="58"/>
      <c r="I582" s="58"/>
    </row>
    <row r="583" spans="2:9" x14ac:dyDescent="0.35">
      <c r="B583" s="58"/>
      <c r="C583" s="57">
        <v>43319</v>
      </c>
      <c r="D583" s="58"/>
      <c r="E583" s="58"/>
      <c r="F583" s="58"/>
      <c r="G583" s="58"/>
      <c r="H583" s="58"/>
      <c r="I583" s="58"/>
    </row>
    <row r="584" spans="2:9" x14ac:dyDescent="0.35">
      <c r="B584" s="58"/>
      <c r="C584" s="57">
        <v>43320</v>
      </c>
      <c r="D584" s="58"/>
      <c r="E584" s="58"/>
      <c r="F584" s="58"/>
      <c r="G584" s="58"/>
      <c r="H584" s="58"/>
      <c r="I584" s="58"/>
    </row>
    <row r="585" spans="2:9" x14ac:dyDescent="0.35">
      <c r="B585" s="58"/>
      <c r="C585" s="57">
        <v>43321</v>
      </c>
      <c r="D585" s="58"/>
      <c r="E585" s="58"/>
      <c r="F585" s="58"/>
      <c r="G585" s="58"/>
      <c r="H585" s="58"/>
      <c r="I585" s="58"/>
    </row>
    <row r="586" spans="2:9" x14ac:dyDescent="0.35">
      <c r="B586" s="58"/>
      <c r="C586" s="57">
        <v>43322</v>
      </c>
      <c r="D586" s="58"/>
      <c r="E586" s="58"/>
      <c r="F586" s="58"/>
      <c r="G586" s="58"/>
      <c r="H586" s="58"/>
      <c r="I586" s="58"/>
    </row>
    <row r="587" spans="2:9" x14ac:dyDescent="0.35">
      <c r="B587" s="58"/>
      <c r="C587" s="57">
        <v>43323</v>
      </c>
      <c r="D587" s="58"/>
      <c r="E587" s="58"/>
      <c r="F587" s="58"/>
      <c r="G587" s="58"/>
      <c r="H587" s="58"/>
      <c r="I587" s="58"/>
    </row>
    <row r="588" spans="2:9" x14ac:dyDescent="0.35">
      <c r="B588" s="58"/>
      <c r="C588" s="57">
        <v>43324</v>
      </c>
      <c r="D588" s="58"/>
      <c r="E588" s="58"/>
      <c r="F588" s="58"/>
      <c r="G588" s="58"/>
      <c r="H588" s="58"/>
      <c r="I588" s="58"/>
    </row>
    <row r="589" spans="2:9" x14ac:dyDescent="0.35">
      <c r="B589" s="58"/>
      <c r="C589" s="57">
        <v>43325</v>
      </c>
      <c r="D589" s="58"/>
      <c r="E589" s="58"/>
      <c r="F589" s="58"/>
      <c r="G589" s="58"/>
      <c r="H589" s="58"/>
      <c r="I589" s="58"/>
    </row>
    <row r="590" spans="2:9" x14ac:dyDescent="0.35">
      <c r="B590" s="58"/>
      <c r="C590" s="57">
        <v>43326</v>
      </c>
      <c r="D590" s="58"/>
      <c r="E590" s="58"/>
      <c r="F590" s="58"/>
      <c r="G590" s="58"/>
      <c r="H590" s="58"/>
      <c r="I590" s="58"/>
    </row>
    <row r="591" spans="2:9" x14ac:dyDescent="0.35">
      <c r="B591" s="58"/>
      <c r="C591" s="57">
        <v>43327</v>
      </c>
      <c r="D591" s="58"/>
      <c r="E591" s="58"/>
      <c r="F591" s="58"/>
      <c r="G591" s="58"/>
      <c r="H591" s="58"/>
      <c r="I591" s="58"/>
    </row>
    <row r="592" spans="2:9" x14ac:dyDescent="0.35">
      <c r="B592" s="58"/>
      <c r="C592" s="57">
        <v>43328</v>
      </c>
      <c r="D592" s="58"/>
      <c r="E592" s="58"/>
      <c r="F592" s="58"/>
      <c r="G592" s="58"/>
      <c r="H592" s="58"/>
      <c r="I592" s="58"/>
    </row>
    <row r="593" spans="2:9" x14ac:dyDescent="0.35">
      <c r="B593" s="58"/>
      <c r="C593" s="57">
        <v>43329</v>
      </c>
      <c r="D593" s="58"/>
      <c r="E593" s="58"/>
      <c r="F593" s="58"/>
      <c r="G593" s="58"/>
      <c r="H593" s="58"/>
      <c r="I593" s="58"/>
    </row>
    <row r="594" spans="2:9" x14ac:dyDescent="0.35">
      <c r="B594" s="58"/>
      <c r="C594" s="57">
        <v>43330</v>
      </c>
      <c r="D594" s="58"/>
      <c r="E594" s="58"/>
      <c r="F594" s="58"/>
      <c r="G594" s="58"/>
      <c r="H594" s="58"/>
      <c r="I594" s="58"/>
    </row>
    <row r="595" spans="2:9" x14ac:dyDescent="0.35">
      <c r="B595" s="58"/>
      <c r="C595" s="57">
        <v>43331</v>
      </c>
      <c r="D595" s="58"/>
      <c r="E595" s="58"/>
      <c r="F595" s="58"/>
      <c r="G595" s="58"/>
      <c r="H595" s="58"/>
      <c r="I595" s="58"/>
    </row>
    <row r="596" spans="2:9" x14ac:dyDescent="0.35">
      <c r="B596" s="58"/>
      <c r="C596" s="57">
        <v>43332</v>
      </c>
      <c r="D596" s="58"/>
      <c r="E596" s="58"/>
      <c r="F596" s="58"/>
      <c r="G596" s="58"/>
      <c r="H596" s="58"/>
      <c r="I596" s="58"/>
    </row>
    <row r="597" spans="2:9" x14ac:dyDescent="0.35">
      <c r="B597" s="58"/>
      <c r="C597" s="57">
        <v>43333</v>
      </c>
      <c r="D597" s="58"/>
      <c r="E597" s="58"/>
      <c r="F597" s="58"/>
      <c r="G597" s="58"/>
      <c r="H597" s="58"/>
      <c r="I597" s="58"/>
    </row>
    <row r="598" spans="2:9" x14ac:dyDescent="0.35">
      <c r="B598" s="58"/>
      <c r="C598" s="57">
        <v>43334</v>
      </c>
      <c r="D598" s="58"/>
      <c r="E598" s="58"/>
      <c r="F598" s="58"/>
      <c r="G598" s="58"/>
      <c r="H598" s="58"/>
      <c r="I598" s="58"/>
    </row>
    <row r="599" spans="2:9" x14ac:dyDescent="0.35">
      <c r="B599" s="58"/>
      <c r="C599" s="57">
        <v>43335</v>
      </c>
      <c r="D599" s="58"/>
      <c r="E599" s="58"/>
      <c r="F599" s="58"/>
      <c r="G599" s="58"/>
      <c r="H599" s="58"/>
      <c r="I599" s="58"/>
    </row>
    <row r="600" spans="2:9" x14ac:dyDescent="0.35">
      <c r="B600" s="58"/>
      <c r="C600" s="57">
        <v>43336</v>
      </c>
      <c r="D600" s="58"/>
      <c r="E600" s="58"/>
      <c r="F600" s="58"/>
      <c r="G600" s="58"/>
      <c r="H600" s="58"/>
      <c r="I600" s="58"/>
    </row>
    <row r="601" spans="2:9" x14ac:dyDescent="0.35">
      <c r="B601" s="58"/>
      <c r="C601" s="57">
        <v>43337</v>
      </c>
      <c r="D601" s="58"/>
      <c r="E601" s="58"/>
      <c r="F601" s="58"/>
      <c r="G601" s="58"/>
      <c r="H601" s="58"/>
      <c r="I601" s="58"/>
    </row>
    <row r="602" spans="2:9" x14ac:dyDescent="0.35">
      <c r="B602" s="58"/>
      <c r="C602" s="57">
        <v>43338</v>
      </c>
      <c r="D602" s="58"/>
      <c r="E602" s="58"/>
      <c r="F602" s="58"/>
      <c r="G602" s="58"/>
      <c r="H602" s="58"/>
      <c r="I602" s="58"/>
    </row>
    <row r="603" spans="2:9" x14ac:dyDescent="0.35">
      <c r="B603" s="58"/>
      <c r="C603" s="57">
        <v>43339</v>
      </c>
      <c r="D603" s="58"/>
      <c r="E603" s="58"/>
      <c r="F603" s="58"/>
      <c r="G603" s="58"/>
      <c r="H603" s="58"/>
      <c r="I603" s="58"/>
    </row>
    <row r="604" spans="2:9" x14ac:dyDescent="0.35">
      <c r="B604" s="58"/>
      <c r="C604" s="57">
        <v>43340</v>
      </c>
      <c r="D604" s="58"/>
      <c r="E604" s="58"/>
      <c r="F604" s="58"/>
      <c r="G604" s="58"/>
      <c r="H604" s="58"/>
      <c r="I604" s="58"/>
    </row>
    <row r="605" spans="2:9" x14ac:dyDescent="0.35">
      <c r="B605" s="58"/>
      <c r="C605" s="57">
        <v>43341</v>
      </c>
      <c r="D605" s="58"/>
      <c r="E605" s="58"/>
      <c r="F605" s="58"/>
      <c r="G605" s="58"/>
      <c r="H605" s="58"/>
      <c r="I605" s="58"/>
    </row>
    <row r="606" spans="2:9" x14ac:dyDescent="0.35">
      <c r="B606" s="58"/>
      <c r="C606" s="57">
        <v>43342</v>
      </c>
      <c r="D606" s="58"/>
      <c r="E606" s="58"/>
      <c r="F606" s="58"/>
      <c r="G606" s="58"/>
      <c r="H606" s="58"/>
      <c r="I606" s="58"/>
    </row>
    <row r="607" spans="2:9" x14ac:dyDescent="0.35">
      <c r="B607" s="58"/>
      <c r="C607" s="57">
        <v>43312</v>
      </c>
      <c r="D607" s="58"/>
      <c r="E607" s="58"/>
      <c r="F607" s="58"/>
      <c r="G607" s="58"/>
      <c r="H607" s="58"/>
      <c r="I607" s="58"/>
    </row>
    <row r="608" spans="2:9" x14ac:dyDescent="0.35">
      <c r="B608" s="58"/>
      <c r="C608" s="57">
        <v>43344</v>
      </c>
      <c r="D608" s="58"/>
      <c r="E608" s="58"/>
      <c r="F608" s="58"/>
      <c r="G608" s="58"/>
      <c r="H608" s="58"/>
      <c r="I608" s="58"/>
    </row>
    <row r="609" spans="2:9" x14ac:dyDescent="0.35">
      <c r="B609" s="58"/>
      <c r="C609" s="57">
        <v>43345</v>
      </c>
      <c r="D609" s="58"/>
      <c r="E609" s="58"/>
      <c r="F609" s="58"/>
      <c r="G609" s="58"/>
      <c r="H609" s="58"/>
      <c r="I609" s="58"/>
    </row>
    <row r="610" spans="2:9" x14ac:dyDescent="0.35">
      <c r="B610" s="58"/>
      <c r="C610" s="57">
        <v>43346</v>
      </c>
      <c r="D610" s="58"/>
      <c r="E610" s="58"/>
      <c r="F610" s="58"/>
      <c r="G610" s="58"/>
      <c r="H610" s="58"/>
      <c r="I610" s="58"/>
    </row>
    <row r="611" spans="2:9" x14ac:dyDescent="0.35">
      <c r="B611" s="58"/>
      <c r="C611" s="57">
        <v>43347</v>
      </c>
      <c r="D611" s="58"/>
      <c r="E611" s="58"/>
      <c r="F611" s="58"/>
      <c r="G611" s="58"/>
      <c r="H611" s="58"/>
      <c r="I611" s="58"/>
    </row>
    <row r="612" spans="2:9" x14ac:dyDescent="0.35">
      <c r="B612" s="58"/>
      <c r="C612" s="57">
        <v>43348</v>
      </c>
      <c r="D612" s="58"/>
      <c r="E612" s="58"/>
      <c r="F612" s="58"/>
      <c r="G612" s="58"/>
      <c r="H612" s="58"/>
      <c r="I612" s="58"/>
    </row>
    <row r="613" spans="2:9" x14ac:dyDescent="0.35">
      <c r="B613" s="58"/>
      <c r="C613" s="57">
        <v>43349</v>
      </c>
      <c r="D613" s="58"/>
      <c r="E613" s="58"/>
      <c r="F613" s="58"/>
      <c r="G613" s="58"/>
      <c r="H613" s="58"/>
      <c r="I613" s="58"/>
    </row>
    <row r="614" spans="2:9" x14ac:dyDescent="0.35">
      <c r="B614" s="58"/>
      <c r="C614" s="57">
        <v>43350</v>
      </c>
      <c r="D614" s="58"/>
      <c r="E614" s="58"/>
      <c r="F614" s="58"/>
      <c r="G614" s="58"/>
      <c r="H614" s="58"/>
      <c r="I614" s="58"/>
    </row>
    <row r="615" spans="2:9" x14ac:dyDescent="0.35">
      <c r="B615" s="58"/>
      <c r="C615" s="57">
        <v>43351</v>
      </c>
      <c r="D615" s="58"/>
      <c r="E615" s="58"/>
      <c r="F615" s="58"/>
      <c r="G615" s="58"/>
      <c r="H615" s="58"/>
      <c r="I615" s="58"/>
    </row>
    <row r="616" spans="2:9" x14ac:dyDescent="0.35">
      <c r="B616" s="58"/>
      <c r="C616" s="57">
        <v>43352</v>
      </c>
      <c r="D616" s="58"/>
      <c r="E616" s="58"/>
      <c r="F616" s="58"/>
      <c r="G616" s="58"/>
      <c r="H616" s="58"/>
      <c r="I616" s="58"/>
    </row>
    <row r="617" spans="2:9" x14ac:dyDescent="0.35">
      <c r="B617" s="58"/>
      <c r="C617" s="57">
        <v>43353</v>
      </c>
      <c r="D617" s="58"/>
      <c r="E617" s="58"/>
      <c r="F617" s="58"/>
      <c r="G617" s="58"/>
      <c r="H617" s="58"/>
      <c r="I617" s="58"/>
    </row>
    <row r="618" spans="2:9" x14ac:dyDescent="0.35">
      <c r="B618" s="58"/>
      <c r="C618" s="57">
        <v>43354</v>
      </c>
      <c r="D618" s="58"/>
      <c r="E618" s="58"/>
      <c r="F618" s="58"/>
      <c r="G618" s="58"/>
      <c r="H618" s="58"/>
      <c r="I618" s="58"/>
    </row>
    <row r="619" spans="2:9" x14ac:dyDescent="0.35">
      <c r="B619" s="58"/>
      <c r="C619" s="57">
        <v>43355</v>
      </c>
      <c r="D619" s="58"/>
      <c r="E619" s="58"/>
      <c r="F619" s="58"/>
      <c r="G619" s="58"/>
      <c r="H619" s="58"/>
      <c r="I619" s="58"/>
    </row>
    <row r="620" spans="2:9" x14ac:dyDescent="0.35">
      <c r="B620" s="58"/>
      <c r="C620" s="57">
        <v>43356</v>
      </c>
      <c r="D620" s="58"/>
      <c r="E620" s="58"/>
      <c r="F620" s="58"/>
      <c r="G620" s="58"/>
      <c r="H620" s="58"/>
      <c r="I620" s="58"/>
    </row>
    <row r="621" spans="2:9" x14ac:dyDescent="0.35">
      <c r="B621" s="58"/>
      <c r="C621" s="57">
        <v>43357</v>
      </c>
      <c r="D621" s="58"/>
      <c r="E621" s="58"/>
      <c r="F621" s="58"/>
      <c r="G621" s="58"/>
      <c r="H621" s="58"/>
      <c r="I621" s="58"/>
    </row>
    <row r="622" spans="2:9" x14ac:dyDescent="0.35">
      <c r="B622" s="58"/>
      <c r="C622" s="57">
        <v>43358</v>
      </c>
      <c r="D622" s="58"/>
      <c r="E622" s="58"/>
      <c r="F622" s="58"/>
      <c r="G622" s="58"/>
      <c r="H622" s="58"/>
      <c r="I622" s="58"/>
    </row>
    <row r="623" spans="2:9" x14ac:dyDescent="0.35">
      <c r="B623" s="58"/>
      <c r="C623" s="57">
        <v>43359</v>
      </c>
      <c r="D623" s="58"/>
      <c r="E623" s="58"/>
      <c r="F623" s="58"/>
      <c r="G623" s="58"/>
      <c r="H623" s="58"/>
      <c r="I623" s="58"/>
    </row>
    <row r="624" spans="2:9" x14ac:dyDescent="0.35">
      <c r="B624" s="58"/>
      <c r="C624" s="57">
        <v>43360</v>
      </c>
      <c r="D624" s="58"/>
      <c r="E624" s="58"/>
      <c r="F624" s="58"/>
      <c r="G624" s="58"/>
      <c r="H624" s="58"/>
      <c r="I624" s="58"/>
    </row>
    <row r="625" spans="2:9" x14ac:dyDescent="0.35">
      <c r="B625" s="58"/>
      <c r="C625" s="57">
        <v>43361</v>
      </c>
      <c r="D625" s="58"/>
      <c r="E625" s="58"/>
      <c r="F625" s="58"/>
      <c r="G625" s="58"/>
      <c r="H625" s="58"/>
      <c r="I625" s="58"/>
    </row>
    <row r="626" spans="2:9" x14ac:dyDescent="0.35">
      <c r="B626" s="58"/>
      <c r="C626" s="57">
        <v>43362</v>
      </c>
      <c r="D626" s="58"/>
      <c r="E626" s="58"/>
      <c r="F626" s="58"/>
      <c r="G626" s="58"/>
      <c r="H626" s="58"/>
      <c r="I626" s="58"/>
    </row>
    <row r="627" spans="2:9" x14ac:dyDescent="0.35">
      <c r="B627" s="58"/>
      <c r="C627" s="57">
        <v>43363</v>
      </c>
      <c r="D627" s="58"/>
      <c r="E627" s="58"/>
      <c r="F627" s="58"/>
      <c r="G627" s="58"/>
      <c r="H627" s="58"/>
      <c r="I627" s="58"/>
    </row>
    <row r="628" spans="2:9" x14ac:dyDescent="0.35">
      <c r="B628" s="58"/>
      <c r="C628" s="57">
        <v>43364</v>
      </c>
      <c r="D628" s="58"/>
      <c r="E628" s="58"/>
      <c r="F628" s="58"/>
      <c r="G628" s="58"/>
      <c r="H628" s="58"/>
      <c r="I628" s="58"/>
    </row>
    <row r="629" spans="2:9" x14ac:dyDescent="0.35">
      <c r="B629" s="58"/>
      <c r="C629" s="57">
        <v>43365</v>
      </c>
      <c r="D629" s="58"/>
      <c r="E629" s="58"/>
      <c r="F629" s="58"/>
      <c r="G629" s="58"/>
      <c r="H629" s="58"/>
      <c r="I629" s="58"/>
    </row>
    <row r="630" spans="2:9" x14ac:dyDescent="0.35">
      <c r="B630" s="58"/>
      <c r="C630" s="57">
        <v>43366</v>
      </c>
      <c r="D630" s="58"/>
      <c r="E630" s="58"/>
      <c r="F630" s="58"/>
      <c r="G630" s="58"/>
      <c r="H630" s="58"/>
      <c r="I630" s="58"/>
    </row>
    <row r="631" spans="2:9" x14ac:dyDescent="0.35">
      <c r="B631" s="58"/>
      <c r="C631" s="57">
        <v>43367</v>
      </c>
      <c r="D631" s="58"/>
      <c r="E631" s="58"/>
      <c r="F631" s="58"/>
      <c r="G631" s="58"/>
      <c r="H631" s="58"/>
      <c r="I631" s="58"/>
    </row>
    <row r="632" spans="2:9" x14ac:dyDescent="0.35">
      <c r="B632" s="58"/>
      <c r="C632" s="57">
        <v>43368</v>
      </c>
      <c r="D632" s="58"/>
      <c r="E632" s="58"/>
      <c r="F632" s="58"/>
      <c r="G632" s="58"/>
      <c r="H632" s="58"/>
      <c r="I632" s="58"/>
    </row>
    <row r="633" spans="2:9" x14ac:dyDescent="0.35">
      <c r="B633" s="58"/>
      <c r="C633" s="57">
        <v>43369</v>
      </c>
      <c r="D633" s="58"/>
      <c r="E633" s="58"/>
      <c r="F633" s="58"/>
      <c r="G633" s="58"/>
      <c r="H633" s="58"/>
      <c r="I633" s="58"/>
    </row>
    <row r="634" spans="2:9" x14ac:dyDescent="0.35">
      <c r="B634" s="58"/>
      <c r="C634" s="57">
        <v>43370</v>
      </c>
      <c r="D634" s="58"/>
      <c r="E634" s="58"/>
      <c r="F634" s="58"/>
      <c r="G634" s="58"/>
      <c r="H634" s="58"/>
      <c r="I634" s="58"/>
    </row>
    <row r="635" spans="2:9" x14ac:dyDescent="0.35">
      <c r="B635" s="58"/>
      <c r="C635" s="57">
        <v>43371</v>
      </c>
      <c r="D635" s="58"/>
      <c r="E635" s="58"/>
      <c r="F635" s="58"/>
      <c r="G635" s="58"/>
      <c r="H635" s="58"/>
      <c r="I635" s="58"/>
    </row>
    <row r="636" spans="2:9" x14ac:dyDescent="0.35">
      <c r="B636" s="58"/>
      <c r="C636" s="57">
        <v>43372</v>
      </c>
      <c r="D636" s="58"/>
      <c r="E636" s="58"/>
      <c r="F636" s="58"/>
      <c r="G636" s="58"/>
      <c r="H636" s="58"/>
      <c r="I636" s="58"/>
    </row>
    <row r="637" spans="2:9" x14ac:dyDescent="0.35">
      <c r="B637" s="58"/>
      <c r="C637" s="57">
        <v>43373</v>
      </c>
      <c r="D637" s="58"/>
      <c r="E637" s="58"/>
      <c r="F637" s="58"/>
      <c r="G637" s="58"/>
      <c r="H637" s="58"/>
      <c r="I637" s="58"/>
    </row>
    <row r="638" spans="2:9" x14ac:dyDescent="0.35">
      <c r="B638" s="58"/>
      <c r="C638" s="57">
        <v>43343</v>
      </c>
      <c r="D638" s="58"/>
      <c r="E638" s="58"/>
      <c r="F638" s="58"/>
      <c r="G638" s="58"/>
      <c r="H638" s="58"/>
      <c r="I638" s="58"/>
    </row>
    <row r="639" spans="2:9" x14ac:dyDescent="0.35">
      <c r="B639" s="58"/>
      <c r="C639" s="57">
        <v>43374</v>
      </c>
      <c r="D639" s="58"/>
      <c r="E639" s="58"/>
      <c r="F639" s="58"/>
      <c r="G639" s="58"/>
      <c r="H639" s="58"/>
      <c r="I639" s="58"/>
    </row>
    <row r="640" spans="2:9" x14ac:dyDescent="0.35">
      <c r="B640" s="58"/>
      <c r="C640" s="57">
        <v>43375</v>
      </c>
      <c r="D640" s="58"/>
      <c r="E640" s="58"/>
      <c r="F640" s="58"/>
      <c r="G640" s="58"/>
      <c r="H640" s="58"/>
      <c r="I640" s="58"/>
    </row>
    <row r="641" spans="2:9" x14ac:dyDescent="0.35">
      <c r="B641" s="58"/>
      <c r="C641" s="57">
        <v>43376</v>
      </c>
      <c r="D641" s="58"/>
      <c r="E641" s="58"/>
      <c r="F641" s="58"/>
      <c r="G641" s="58"/>
      <c r="H641" s="58"/>
      <c r="I641" s="58"/>
    </row>
    <row r="642" spans="2:9" x14ac:dyDescent="0.35">
      <c r="B642" s="58"/>
      <c r="C642" s="57">
        <v>43377</v>
      </c>
      <c r="D642" s="58"/>
      <c r="E642" s="58"/>
      <c r="F642" s="58"/>
      <c r="G642" s="58"/>
      <c r="H642" s="58"/>
      <c r="I642" s="58"/>
    </row>
    <row r="643" spans="2:9" x14ac:dyDescent="0.35">
      <c r="B643" s="58"/>
      <c r="C643" s="57">
        <v>43378</v>
      </c>
      <c r="D643" s="58"/>
      <c r="E643" s="58"/>
      <c r="F643" s="58"/>
      <c r="G643" s="58"/>
      <c r="H643" s="58"/>
      <c r="I643" s="58"/>
    </row>
    <row r="644" spans="2:9" x14ac:dyDescent="0.35">
      <c r="B644" s="58"/>
      <c r="C644" s="57">
        <v>43379</v>
      </c>
      <c r="D644" s="58"/>
      <c r="E644" s="58"/>
      <c r="F644" s="58"/>
      <c r="G644" s="58"/>
      <c r="H644" s="58"/>
      <c r="I644" s="58"/>
    </row>
    <row r="645" spans="2:9" x14ac:dyDescent="0.35">
      <c r="B645" s="58"/>
      <c r="C645" s="57">
        <v>43380</v>
      </c>
      <c r="D645" s="58"/>
      <c r="E645" s="58"/>
      <c r="F645" s="58"/>
      <c r="G645" s="58"/>
      <c r="H645" s="58"/>
      <c r="I645" s="58"/>
    </row>
    <row r="646" spans="2:9" x14ac:dyDescent="0.35">
      <c r="B646" s="58"/>
      <c r="C646" s="57">
        <v>43381</v>
      </c>
      <c r="D646" s="58"/>
      <c r="E646" s="58"/>
      <c r="F646" s="58"/>
      <c r="G646" s="58"/>
      <c r="H646" s="58"/>
      <c r="I646" s="58"/>
    </row>
    <row r="647" spans="2:9" x14ac:dyDescent="0.35">
      <c r="B647" s="58"/>
      <c r="C647" s="57">
        <v>43382</v>
      </c>
      <c r="D647" s="58"/>
      <c r="E647" s="58"/>
      <c r="F647" s="58"/>
      <c r="G647" s="58"/>
      <c r="H647" s="58"/>
      <c r="I647" s="58"/>
    </row>
    <row r="648" spans="2:9" x14ac:dyDescent="0.35">
      <c r="B648" s="58"/>
      <c r="C648" s="57">
        <v>43383</v>
      </c>
      <c r="D648" s="58"/>
      <c r="E648" s="58"/>
      <c r="F648" s="58"/>
      <c r="G648" s="58"/>
      <c r="H648" s="58"/>
      <c r="I648" s="58"/>
    </row>
    <row r="649" spans="2:9" x14ac:dyDescent="0.35">
      <c r="B649" s="58"/>
      <c r="C649" s="57">
        <v>43384</v>
      </c>
      <c r="D649" s="58"/>
      <c r="E649" s="58"/>
      <c r="F649" s="58"/>
      <c r="G649" s="58"/>
      <c r="H649" s="58"/>
      <c r="I649" s="58"/>
    </row>
    <row r="650" spans="2:9" x14ac:dyDescent="0.35">
      <c r="B650" s="58"/>
      <c r="C650" s="57">
        <v>43385</v>
      </c>
      <c r="D650" s="58"/>
      <c r="E650" s="58"/>
      <c r="F650" s="58"/>
      <c r="G650" s="58"/>
      <c r="H650" s="58"/>
      <c r="I650" s="58"/>
    </row>
    <row r="651" spans="2:9" x14ac:dyDescent="0.35">
      <c r="B651" s="58"/>
      <c r="C651" s="57">
        <v>43386</v>
      </c>
      <c r="D651" s="58"/>
      <c r="E651" s="58"/>
      <c r="F651" s="58"/>
      <c r="G651" s="58"/>
      <c r="H651" s="58"/>
      <c r="I651" s="58"/>
    </row>
    <row r="652" spans="2:9" x14ac:dyDescent="0.35">
      <c r="B652" s="58"/>
      <c r="C652" s="57">
        <v>43387</v>
      </c>
      <c r="D652" s="58"/>
      <c r="E652" s="58"/>
      <c r="F652" s="58"/>
      <c r="G652" s="58"/>
      <c r="H652" s="58"/>
      <c r="I652" s="58"/>
    </row>
    <row r="653" spans="2:9" x14ac:dyDescent="0.35">
      <c r="B653" s="58"/>
      <c r="C653" s="57">
        <v>43388</v>
      </c>
      <c r="D653" s="58"/>
      <c r="E653" s="58"/>
      <c r="F653" s="58"/>
      <c r="G653" s="58"/>
      <c r="H653" s="58"/>
      <c r="I653" s="58"/>
    </row>
    <row r="654" spans="2:9" x14ac:dyDescent="0.35">
      <c r="B654" s="58"/>
      <c r="C654" s="57">
        <v>43389</v>
      </c>
      <c r="D654" s="58"/>
      <c r="E654" s="58"/>
      <c r="F654" s="58"/>
      <c r="G654" s="58"/>
      <c r="H654" s="58"/>
      <c r="I654" s="58"/>
    </row>
    <row r="655" spans="2:9" x14ac:dyDescent="0.35">
      <c r="B655" s="58"/>
      <c r="C655" s="57">
        <v>43390</v>
      </c>
      <c r="D655" s="58"/>
      <c r="E655" s="58"/>
      <c r="F655" s="58"/>
      <c r="G655" s="58"/>
      <c r="H655" s="58"/>
      <c r="I655" s="58"/>
    </row>
    <row r="656" spans="2:9" x14ac:dyDescent="0.35">
      <c r="B656" s="58"/>
      <c r="C656" s="57">
        <v>43391</v>
      </c>
      <c r="D656" s="58"/>
      <c r="E656" s="58"/>
      <c r="F656" s="58"/>
      <c r="G656" s="58"/>
      <c r="H656" s="58"/>
      <c r="I656" s="58"/>
    </row>
    <row r="657" spans="2:9" x14ac:dyDescent="0.35">
      <c r="B657" s="58"/>
      <c r="C657" s="57">
        <v>43392</v>
      </c>
      <c r="D657" s="58"/>
      <c r="E657" s="58"/>
      <c r="F657" s="58"/>
      <c r="G657" s="58"/>
      <c r="H657" s="58"/>
      <c r="I657" s="58"/>
    </row>
    <row r="658" spans="2:9" x14ac:dyDescent="0.35">
      <c r="B658" s="58"/>
      <c r="C658" s="57">
        <v>43393</v>
      </c>
      <c r="D658" s="58"/>
      <c r="E658" s="58"/>
      <c r="F658" s="58"/>
      <c r="G658" s="58"/>
      <c r="H658" s="58"/>
      <c r="I658" s="58"/>
    </row>
    <row r="659" spans="2:9" x14ac:dyDescent="0.35">
      <c r="B659" s="58"/>
      <c r="C659" s="57">
        <v>43394</v>
      </c>
      <c r="D659" s="58"/>
      <c r="E659" s="58"/>
      <c r="F659" s="58"/>
      <c r="G659" s="58"/>
      <c r="H659" s="58"/>
      <c r="I659" s="58"/>
    </row>
    <row r="660" spans="2:9" x14ac:dyDescent="0.35">
      <c r="B660" s="58"/>
      <c r="C660" s="57">
        <v>43395</v>
      </c>
      <c r="D660" s="58"/>
      <c r="E660" s="58"/>
      <c r="F660" s="58"/>
      <c r="G660" s="58"/>
      <c r="H660" s="58"/>
      <c r="I660" s="58"/>
    </row>
    <row r="661" spans="2:9" x14ac:dyDescent="0.35">
      <c r="B661" s="58"/>
      <c r="C661" s="57">
        <v>43396</v>
      </c>
      <c r="D661" s="58"/>
      <c r="E661" s="58"/>
      <c r="F661" s="58"/>
      <c r="G661" s="58"/>
      <c r="H661" s="58"/>
      <c r="I661" s="58"/>
    </row>
    <row r="662" spans="2:9" x14ac:dyDescent="0.35">
      <c r="B662" s="58"/>
      <c r="C662" s="57">
        <v>43397</v>
      </c>
      <c r="D662" s="58"/>
      <c r="E662" s="58"/>
      <c r="F662" s="58"/>
      <c r="G662" s="58"/>
      <c r="H662" s="58"/>
      <c r="I662" s="58"/>
    </row>
    <row r="663" spans="2:9" x14ac:dyDescent="0.35">
      <c r="B663" s="58"/>
      <c r="C663" s="57">
        <v>43398</v>
      </c>
      <c r="D663" s="58"/>
      <c r="E663" s="58"/>
      <c r="F663" s="58"/>
      <c r="G663" s="58"/>
      <c r="H663" s="58"/>
      <c r="I663" s="58"/>
    </row>
    <row r="664" spans="2:9" x14ac:dyDescent="0.35">
      <c r="B664" s="58"/>
      <c r="C664" s="57">
        <v>43399</v>
      </c>
      <c r="D664" s="58"/>
      <c r="E664" s="58"/>
      <c r="F664" s="58"/>
      <c r="G664" s="58"/>
      <c r="H664" s="58"/>
      <c r="I664" s="58"/>
    </row>
    <row r="665" spans="2:9" x14ac:dyDescent="0.35">
      <c r="B665" s="58"/>
      <c r="C665" s="57">
        <v>43400</v>
      </c>
      <c r="D665" s="58"/>
      <c r="E665" s="58"/>
      <c r="F665" s="58"/>
      <c r="G665" s="58"/>
      <c r="H665" s="58"/>
      <c r="I665" s="58"/>
    </row>
    <row r="666" spans="2:9" x14ac:dyDescent="0.35">
      <c r="B666" s="58"/>
      <c r="C666" s="57">
        <v>43401</v>
      </c>
      <c r="D666" s="58"/>
      <c r="E666" s="58"/>
      <c r="F666" s="58"/>
      <c r="G666" s="58"/>
      <c r="H666" s="58"/>
      <c r="I666" s="58"/>
    </row>
    <row r="667" spans="2:9" x14ac:dyDescent="0.35">
      <c r="B667" s="58"/>
      <c r="C667" s="57">
        <v>43402</v>
      </c>
      <c r="D667" s="58"/>
      <c r="E667" s="58"/>
      <c r="F667" s="58"/>
      <c r="G667" s="58"/>
      <c r="H667" s="58"/>
      <c r="I667" s="58"/>
    </row>
    <row r="668" spans="2:9" x14ac:dyDescent="0.35">
      <c r="B668" s="58"/>
      <c r="C668" s="57">
        <v>43403</v>
      </c>
      <c r="D668" s="58"/>
      <c r="E668" s="58"/>
      <c r="F668" s="58"/>
      <c r="G668" s="58"/>
      <c r="H668" s="58"/>
      <c r="I668" s="58"/>
    </row>
    <row r="669" spans="2:9" x14ac:dyDescent="0.35">
      <c r="B669" s="58"/>
      <c r="C669" s="57">
        <v>43405</v>
      </c>
      <c r="D669" s="58"/>
      <c r="E669" s="58"/>
      <c r="F669" s="58"/>
      <c r="G669" s="58"/>
      <c r="H669" s="58"/>
      <c r="I669" s="58"/>
    </row>
    <row r="670" spans="2:9" x14ac:dyDescent="0.35">
      <c r="B670" s="58"/>
      <c r="C670" s="57">
        <v>43406</v>
      </c>
      <c r="D670" s="58"/>
      <c r="E670" s="58"/>
      <c r="F670" s="58"/>
      <c r="G670" s="58"/>
      <c r="H670" s="58"/>
      <c r="I670" s="58"/>
    </row>
    <row r="671" spans="2:9" x14ac:dyDescent="0.35">
      <c r="B671" s="58"/>
      <c r="C671" s="57">
        <v>43407</v>
      </c>
      <c r="D671" s="58"/>
      <c r="E671" s="58"/>
      <c r="F671" s="58"/>
      <c r="G671" s="58"/>
      <c r="H671" s="58"/>
      <c r="I671" s="58"/>
    </row>
    <row r="672" spans="2:9" x14ac:dyDescent="0.35">
      <c r="B672" s="58"/>
      <c r="C672" s="57">
        <v>43408</v>
      </c>
      <c r="D672" s="58"/>
      <c r="E672" s="58"/>
      <c r="F672" s="58"/>
      <c r="G672" s="58"/>
      <c r="H672" s="58"/>
      <c r="I672" s="58"/>
    </row>
    <row r="673" spans="2:9" x14ac:dyDescent="0.35">
      <c r="B673" s="58"/>
      <c r="C673" s="57">
        <v>43409</v>
      </c>
      <c r="D673" s="58"/>
      <c r="E673" s="58"/>
      <c r="F673" s="58"/>
      <c r="G673" s="58"/>
      <c r="H673" s="58"/>
      <c r="I673" s="58"/>
    </row>
    <row r="674" spans="2:9" x14ac:dyDescent="0.35">
      <c r="B674" s="58"/>
      <c r="C674" s="57">
        <v>43410</v>
      </c>
      <c r="D674" s="58"/>
      <c r="E674" s="58"/>
      <c r="F674" s="58"/>
      <c r="G674" s="58"/>
      <c r="H674" s="58"/>
      <c r="I674" s="58"/>
    </row>
    <row r="675" spans="2:9" x14ac:dyDescent="0.35">
      <c r="B675" s="58"/>
      <c r="C675" s="57">
        <v>43411</v>
      </c>
      <c r="D675" s="58"/>
      <c r="E675" s="58"/>
      <c r="F675" s="58"/>
      <c r="G675" s="58"/>
      <c r="H675" s="58"/>
      <c r="I675" s="58"/>
    </row>
    <row r="676" spans="2:9" x14ac:dyDescent="0.35">
      <c r="B676" s="58"/>
      <c r="C676" s="57">
        <v>43412</v>
      </c>
      <c r="D676" s="58"/>
      <c r="E676" s="58"/>
      <c r="F676" s="58"/>
      <c r="G676" s="58"/>
      <c r="H676" s="58"/>
      <c r="I676" s="58"/>
    </row>
    <row r="677" spans="2:9" x14ac:dyDescent="0.35">
      <c r="B677" s="58"/>
      <c r="C677" s="57">
        <v>43413</v>
      </c>
      <c r="D677" s="58"/>
      <c r="E677" s="58"/>
      <c r="F677" s="58"/>
      <c r="G677" s="58"/>
      <c r="H677" s="58"/>
      <c r="I677" s="58"/>
    </row>
    <row r="678" spans="2:9" x14ac:dyDescent="0.35">
      <c r="B678" s="58"/>
      <c r="C678" s="57">
        <v>43414</v>
      </c>
      <c r="D678" s="58"/>
      <c r="E678" s="58"/>
      <c r="F678" s="58"/>
      <c r="G678" s="58"/>
      <c r="H678" s="58"/>
      <c r="I678" s="58"/>
    </row>
    <row r="679" spans="2:9" x14ac:dyDescent="0.35">
      <c r="B679" s="58"/>
      <c r="C679" s="57">
        <v>43415</v>
      </c>
      <c r="D679" s="58"/>
      <c r="E679" s="58"/>
      <c r="F679" s="58"/>
      <c r="G679" s="58"/>
      <c r="H679" s="58"/>
      <c r="I679" s="58"/>
    </row>
    <row r="680" spans="2:9" x14ac:dyDescent="0.35">
      <c r="B680" s="58"/>
      <c r="C680" s="57">
        <v>43416</v>
      </c>
      <c r="D680" s="58"/>
      <c r="E680" s="58"/>
      <c r="F680" s="58"/>
      <c r="G680" s="58"/>
      <c r="H680" s="58"/>
      <c r="I680" s="58"/>
    </row>
    <row r="681" spans="2:9" x14ac:dyDescent="0.35">
      <c r="B681" s="58"/>
      <c r="C681" s="57">
        <v>43417</v>
      </c>
      <c r="D681" s="58"/>
      <c r="E681" s="58"/>
      <c r="F681" s="58"/>
      <c r="G681" s="58"/>
      <c r="H681" s="58"/>
      <c r="I681" s="58"/>
    </row>
    <row r="682" spans="2:9" x14ac:dyDescent="0.35">
      <c r="B682" s="58"/>
      <c r="C682" s="57">
        <v>43418</v>
      </c>
      <c r="D682" s="58"/>
      <c r="E682" s="58"/>
      <c r="F682" s="58"/>
      <c r="G682" s="58"/>
      <c r="H682" s="58"/>
      <c r="I682" s="58"/>
    </row>
    <row r="683" spans="2:9" x14ac:dyDescent="0.35">
      <c r="B683" s="58"/>
      <c r="C683" s="57">
        <v>43419</v>
      </c>
      <c r="D683" s="58"/>
      <c r="E683" s="58"/>
      <c r="F683" s="58"/>
      <c r="G683" s="58"/>
      <c r="H683" s="58"/>
      <c r="I683" s="58"/>
    </row>
    <row r="684" spans="2:9" x14ac:dyDescent="0.35">
      <c r="B684" s="58"/>
      <c r="C684" s="57">
        <v>43420</v>
      </c>
      <c r="D684" s="58"/>
      <c r="E684" s="58"/>
      <c r="F684" s="58"/>
      <c r="G684" s="58"/>
      <c r="H684" s="58"/>
      <c r="I684" s="58"/>
    </row>
    <row r="685" spans="2:9" x14ac:dyDescent="0.35">
      <c r="B685" s="58"/>
      <c r="C685" s="57">
        <v>43421</v>
      </c>
      <c r="D685" s="58"/>
      <c r="E685" s="58"/>
      <c r="F685" s="58"/>
      <c r="G685" s="58"/>
      <c r="H685" s="58"/>
      <c r="I685" s="58"/>
    </row>
    <row r="686" spans="2:9" x14ac:dyDescent="0.35">
      <c r="B686" s="58"/>
      <c r="C686" s="57">
        <v>43422</v>
      </c>
      <c r="D686" s="58"/>
      <c r="E686" s="58"/>
      <c r="F686" s="58"/>
      <c r="G686" s="58"/>
      <c r="H686" s="58"/>
      <c r="I686" s="58"/>
    </row>
    <row r="687" spans="2:9" x14ac:dyDescent="0.35">
      <c r="B687" s="58"/>
      <c r="C687" s="57">
        <v>43423</v>
      </c>
      <c r="D687" s="58"/>
      <c r="E687" s="58"/>
      <c r="F687" s="58"/>
      <c r="G687" s="58"/>
      <c r="H687" s="58"/>
      <c r="I687" s="58"/>
    </row>
    <row r="688" spans="2:9" x14ac:dyDescent="0.35">
      <c r="B688" s="58"/>
      <c r="C688" s="57">
        <v>43424</v>
      </c>
      <c r="D688" s="58"/>
      <c r="E688" s="58"/>
      <c r="F688" s="58"/>
      <c r="G688" s="58"/>
      <c r="H688" s="58"/>
      <c r="I688" s="58"/>
    </row>
    <row r="689" spans="2:9" x14ac:dyDescent="0.35">
      <c r="B689" s="58"/>
      <c r="C689" s="57">
        <v>43425</v>
      </c>
      <c r="D689" s="58"/>
      <c r="E689" s="58"/>
      <c r="F689" s="58"/>
      <c r="G689" s="58"/>
      <c r="H689" s="58"/>
      <c r="I689" s="58"/>
    </row>
    <row r="690" spans="2:9" x14ac:dyDescent="0.35">
      <c r="B690" s="58"/>
      <c r="C690" s="57">
        <v>43426</v>
      </c>
      <c r="D690" s="58"/>
      <c r="E690" s="58"/>
      <c r="F690" s="58"/>
      <c r="G690" s="58"/>
      <c r="H690" s="58"/>
      <c r="I690" s="58"/>
    </row>
    <row r="691" spans="2:9" x14ac:dyDescent="0.35">
      <c r="B691" s="58"/>
      <c r="C691" s="57">
        <v>43427</v>
      </c>
      <c r="D691" s="58"/>
      <c r="E691" s="58"/>
      <c r="F691" s="58"/>
      <c r="G691" s="58"/>
      <c r="H691" s="58"/>
      <c r="I691" s="58"/>
    </row>
    <row r="692" spans="2:9" x14ac:dyDescent="0.35">
      <c r="B692" s="58"/>
      <c r="C692" s="57">
        <v>43428</v>
      </c>
      <c r="D692" s="58"/>
      <c r="E692" s="58"/>
      <c r="F692" s="58"/>
      <c r="G692" s="58"/>
      <c r="H692" s="58"/>
      <c r="I692" s="58"/>
    </row>
    <row r="693" spans="2:9" x14ac:dyDescent="0.35">
      <c r="B693" s="58"/>
      <c r="C693" s="57">
        <v>43429</v>
      </c>
      <c r="D693" s="58"/>
      <c r="E693" s="58"/>
      <c r="F693" s="58"/>
      <c r="G693" s="58"/>
      <c r="H693" s="58"/>
      <c r="I693" s="58"/>
    </row>
    <row r="694" spans="2:9" x14ac:dyDescent="0.35">
      <c r="B694" s="58"/>
      <c r="C694" s="57">
        <v>43430</v>
      </c>
      <c r="D694" s="58"/>
      <c r="E694" s="58"/>
      <c r="F694" s="58"/>
      <c r="G694" s="58"/>
      <c r="H694" s="58"/>
      <c r="I694" s="58"/>
    </row>
    <row r="695" spans="2:9" x14ac:dyDescent="0.35">
      <c r="B695" s="58"/>
      <c r="C695" s="57">
        <v>43431</v>
      </c>
      <c r="D695" s="58"/>
      <c r="E695" s="58"/>
      <c r="F695" s="58"/>
      <c r="G695" s="58"/>
      <c r="H695" s="58"/>
      <c r="I695" s="58"/>
    </row>
    <row r="696" spans="2:9" x14ac:dyDescent="0.35">
      <c r="B696" s="58"/>
      <c r="C696" s="57">
        <v>43432</v>
      </c>
      <c r="D696" s="58"/>
      <c r="E696" s="58"/>
      <c r="F696" s="58"/>
      <c r="G696" s="58"/>
      <c r="H696" s="58"/>
      <c r="I696" s="58"/>
    </row>
    <row r="697" spans="2:9" x14ac:dyDescent="0.35">
      <c r="B697" s="58"/>
      <c r="C697" s="57">
        <v>43433</v>
      </c>
      <c r="D697" s="58"/>
      <c r="E697" s="58"/>
      <c r="F697" s="58"/>
      <c r="G697" s="58"/>
      <c r="H697" s="58"/>
      <c r="I697" s="58"/>
    </row>
    <row r="698" spans="2:9" x14ac:dyDescent="0.35">
      <c r="B698" s="58"/>
      <c r="C698" s="57">
        <v>43434</v>
      </c>
      <c r="D698" s="58"/>
      <c r="E698" s="58"/>
      <c r="F698" s="58"/>
      <c r="G698" s="58"/>
      <c r="H698" s="58"/>
      <c r="I698" s="58"/>
    </row>
    <row r="699" spans="2:9" x14ac:dyDescent="0.35">
      <c r="B699" s="58"/>
      <c r="C699" s="57">
        <v>43435</v>
      </c>
      <c r="D699" s="58"/>
      <c r="E699" s="58"/>
      <c r="F699" s="58"/>
      <c r="G699" s="58"/>
      <c r="H699" s="58"/>
      <c r="I699" s="58"/>
    </row>
    <row r="700" spans="2:9" x14ac:dyDescent="0.35">
      <c r="B700" s="58"/>
      <c r="C700" s="57">
        <v>43436</v>
      </c>
      <c r="D700" s="58"/>
      <c r="E700" s="58"/>
      <c r="F700" s="58"/>
      <c r="G700" s="58"/>
      <c r="H700" s="58"/>
      <c r="I700" s="58"/>
    </row>
    <row r="701" spans="2:9" x14ac:dyDescent="0.35">
      <c r="B701" s="58"/>
      <c r="C701" s="57">
        <v>43437</v>
      </c>
      <c r="D701" s="58"/>
      <c r="E701" s="58"/>
      <c r="F701" s="58"/>
      <c r="G701" s="58"/>
      <c r="H701" s="58"/>
      <c r="I701" s="58"/>
    </row>
    <row r="702" spans="2:9" x14ac:dyDescent="0.35">
      <c r="B702" s="58"/>
      <c r="C702" s="57">
        <v>43438</v>
      </c>
      <c r="D702" s="58"/>
      <c r="E702" s="58"/>
      <c r="F702" s="58"/>
      <c r="G702" s="58"/>
      <c r="H702" s="58"/>
      <c r="I702" s="58"/>
    </row>
    <row r="703" spans="2:9" x14ac:dyDescent="0.35">
      <c r="B703" s="58"/>
      <c r="C703" s="57">
        <v>43439</v>
      </c>
      <c r="D703" s="58"/>
      <c r="E703" s="58"/>
      <c r="F703" s="58"/>
      <c r="G703" s="58"/>
      <c r="H703" s="58"/>
      <c r="I703" s="58"/>
    </row>
    <row r="704" spans="2:9" x14ac:dyDescent="0.35">
      <c r="B704" s="58"/>
      <c r="C704" s="57">
        <v>43440</v>
      </c>
      <c r="D704" s="58"/>
      <c r="E704" s="58"/>
      <c r="F704" s="58"/>
      <c r="G704" s="58"/>
      <c r="H704" s="58"/>
      <c r="I704" s="58"/>
    </row>
    <row r="705" spans="2:9" x14ac:dyDescent="0.35">
      <c r="B705" s="58"/>
      <c r="C705" s="57">
        <v>43441</v>
      </c>
      <c r="D705" s="58"/>
      <c r="E705" s="58"/>
      <c r="F705" s="58"/>
      <c r="G705" s="58"/>
      <c r="H705" s="58"/>
      <c r="I705" s="58"/>
    </row>
    <row r="706" spans="2:9" x14ac:dyDescent="0.35">
      <c r="B706" s="58"/>
      <c r="C706" s="57">
        <v>43442</v>
      </c>
      <c r="D706" s="58"/>
      <c r="E706" s="58"/>
      <c r="F706" s="58"/>
      <c r="G706" s="58"/>
      <c r="H706" s="58"/>
      <c r="I706" s="58"/>
    </row>
    <row r="707" spans="2:9" x14ac:dyDescent="0.35">
      <c r="B707" s="58"/>
      <c r="C707" s="57">
        <v>43443</v>
      </c>
      <c r="D707" s="58"/>
      <c r="E707" s="58"/>
      <c r="F707" s="58"/>
      <c r="G707" s="58"/>
      <c r="H707" s="58"/>
      <c r="I707" s="58"/>
    </row>
    <row r="708" spans="2:9" x14ac:dyDescent="0.35">
      <c r="B708" s="58"/>
      <c r="C708" s="57">
        <v>43444</v>
      </c>
      <c r="D708" s="58"/>
      <c r="E708" s="58"/>
      <c r="F708" s="58"/>
      <c r="G708" s="58"/>
      <c r="H708" s="58"/>
      <c r="I708" s="58"/>
    </row>
    <row r="709" spans="2:9" x14ac:dyDescent="0.35">
      <c r="B709" s="58"/>
      <c r="C709" s="57">
        <v>43445</v>
      </c>
      <c r="D709" s="58"/>
      <c r="E709" s="58"/>
      <c r="F709" s="58"/>
      <c r="G709" s="58"/>
      <c r="H709" s="58"/>
      <c r="I709" s="58"/>
    </row>
    <row r="710" spans="2:9" x14ac:dyDescent="0.35">
      <c r="B710" s="58"/>
      <c r="C710" s="57">
        <v>43446</v>
      </c>
      <c r="D710" s="58"/>
      <c r="E710" s="58"/>
      <c r="F710" s="58"/>
      <c r="G710" s="58"/>
      <c r="H710" s="58"/>
      <c r="I710" s="58"/>
    </row>
    <row r="711" spans="2:9" x14ac:dyDescent="0.35">
      <c r="B711" s="58"/>
      <c r="C711" s="57">
        <v>43447</v>
      </c>
      <c r="D711" s="58"/>
      <c r="E711" s="58"/>
      <c r="F711" s="58"/>
      <c r="G711" s="58"/>
      <c r="H711" s="58"/>
      <c r="I711" s="58"/>
    </row>
    <row r="712" spans="2:9" x14ac:dyDescent="0.35">
      <c r="B712" s="58"/>
      <c r="C712" s="57">
        <v>43448</v>
      </c>
      <c r="D712" s="58"/>
      <c r="E712" s="58"/>
      <c r="F712" s="58"/>
      <c r="G712" s="58"/>
      <c r="H712" s="58"/>
      <c r="I712" s="58"/>
    </row>
    <row r="713" spans="2:9" x14ac:dyDescent="0.35">
      <c r="B713" s="58"/>
      <c r="C713" s="57">
        <v>43449</v>
      </c>
      <c r="D713" s="58"/>
      <c r="E713" s="58"/>
      <c r="F713" s="58"/>
      <c r="G713" s="58"/>
      <c r="H713" s="58"/>
      <c r="I713" s="58"/>
    </row>
    <row r="714" spans="2:9" x14ac:dyDescent="0.35">
      <c r="B714" s="58"/>
      <c r="C714" s="57">
        <v>43450</v>
      </c>
      <c r="D714" s="58"/>
      <c r="E714" s="58"/>
      <c r="F714" s="58"/>
      <c r="G714" s="58"/>
      <c r="H714" s="58"/>
      <c r="I714" s="58"/>
    </row>
    <row r="715" spans="2:9" x14ac:dyDescent="0.35">
      <c r="B715" s="58"/>
      <c r="C715" s="57">
        <v>43451</v>
      </c>
      <c r="D715" s="58"/>
      <c r="E715" s="58"/>
      <c r="F715" s="58"/>
      <c r="G715" s="58"/>
      <c r="H715" s="58"/>
      <c r="I715" s="58"/>
    </row>
    <row r="716" spans="2:9" x14ac:dyDescent="0.35">
      <c r="B716" s="58"/>
      <c r="C716" s="57">
        <v>43452</v>
      </c>
      <c r="D716" s="58"/>
      <c r="E716" s="58"/>
      <c r="F716" s="58"/>
      <c r="G716" s="58"/>
      <c r="H716" s="58"/>
      <c r="I716" s="58"/>
    </row>
    <row r="717" spans="2:9" x14ac:dyDescent="0.35">
      <c r="B717" s="58"/>
      <c r="C717" s="57">
        <v>43453</v>
      </c>
      <c r="D717" s="58"/>
      <c r="E717" s="58"/>
      <c r="F717" s="58"/>
      <c r="G717" s="58"/>
      <c r="H717" s="58"/>
      <c r="I717" s="58"/>
    </row>
    <row r="718" spans="2:9" x14ac:dyDescent="0.35">
      <c r="B718" s="58"/>
      <c r="C718" s="57">
        <v>43454</v>
      </c>
      <c r="D718" s="58"/>
      <c r="E718" s="58"/>
      <c r="F718" s="58"/>
      <c r="G718" s="58"/>
      <c r="H718" s="58"/>
      <c r="I718" s="58"/>
    </row>
    <row r="719" spans="2:9" x14ac:dyDescent="0.35">
      <c r="B719" s="58"/>
      <c r="C719" s="57">
        <v>43455</v>
      </c>
      <c r="D719" s="58"/>
      <c r="E719" s="58"/>
      <c r="F719" s="58"/>
      <c r="G719" s="58"/>
      <c r="H719" s="58"/>
      <c r="I719" s="58"/>
    </row>
    <row r="720" spans="2:9" x14ac:dyDescent="0.35">
      <c r="B720" s="58"/>
      <c r="C720" s="57">
        <v>43456</v>
      </c>
      <c r="D720" s="58"/>
      <c r="E720" s="58"/>
      <c r="F720" s="58"/>
      <c r="G720" s="58"/>
      <c r="H720" s="58"/>
      <c r="I720" s="58"/>
    </row>
    <row r="721" spans="2:9" x14ac:dyDescent="0.35">
      <c r="B721" s="58"/>
      <c r="C721" s="57">
        <v>43457</v>
      </c>
      <c r="D721" s="58"/>
      <c r="E721" s="58"/>
      <c r="F721" s="58"/>
      <c r="G721" s="58"/>
      <c r="H721" s="58"/>
      <c r="I721" s="58"/>
    </row>
    <row r="722" spans="2:9" x14ac:dyDescent="0.35">
      <c r="B722" s="58"/>
      <c r="C722" s="57">
        <v>43458</v>
      </c>
      <c r="D722" s="58"/>
      <c r="E722" s="58"/>
      <c r="F722" s="58"/>
      <c r="G722" s="58"/>
      <c r="H722" s="58"/>
      <c r="I722" s="58"/>
    </row>
    <row r="723" spans="2:9" x14ac:dyDescent="0.35">
      <c r="B723" s="58"/>
      <c r="C723" s="57">
        <v>43459</v>
      </c>
      <c r="D723" s="58"/>
      <c r="E723" s="58"/>
      <c r="F723" s="58"/>
      <c r="G723" s="58"/>
      <c r="H723" s="58"/>
      <c r="I723" s="58"/>
    </row>
    <row r="724" spans="2:9" x14ac:dyDescent="0.35">
      <c r="B724" s="58"/>
      <c r="C724" s="57">
        <v>43460</v>
      </c>
      <c r="D724" s="58"/>
      <c r="E724" s="58"/>
      <c r="F724" s="58"/>
      <c r="G724" s="58"/>
      <c r="H724" s="58"/>
      <c r="I724" s="58"/>
    </row>
    <row r="725" spans="2:9" x14ac:dyDescent="0.35">
      <c r="B725" s="58"/>
      <c r="C725" s="57">
        <v>43461</v>
      </c>
      <c r="D725" s="58"/>
      <c r="E725" s="58"/>
      <c r="F725" s="58"/>
      <c r="G725" s="58"/>
      <c r="H725" s="58"/>
      <c r="I725" s="58"/>
    </row>
    <row r="726" spans="2:9" x14ac:dyDescent="0.35">
      <c r="B726" s="58"/>
      <c r="C726" s="57">
        <v>43462</v>
      </c>
      <c r="D726" s="58"/>
      <c r="E726" s="58"/>
      <c r="F726" s="58"/>
      <c r="G726" s="58"/>
      <c r="H726" s="58"/>
      <c r="I726" s="58"/>
    </row>
    <row r="727" spans="2:9" x14ac:dyDescent="0.35">
      <c r="B727" s="58"/>
      <c r="C727" s="57">
        <v>43463</v>
      </c>
      <c r="D727" s="58"/>
      <c r="E727" s="58"/>
      <c r="F727" s="58"/>
      <c r="G727" s="58"/>
      <c r="H727" s="58"/>
      <c r="I727" s="58"/>
    </row>
    <row r="728" spans="2:9" x14ac:dyDescent="0.35">
      <c r="B728" s="58"/>
      <c r="C728" s="57">
        <v>43464</v>
      </c>
      <c r="D728" s="58"/>
      <c r="E728" s="58"/>
      <c r="F728" s="58"/>
      <c r="G728" s="58"/>
      <c r="H728" s="58"/>
      <c r="I728" s="58"/>
    </row>
    <row r="729" spans="2:9" x14ac:dyDescent="0.35">
      <c r="B729" s="58"/>
      <c r="C729" s="57">
        <v>43465</v>
      </c>
      <c r="D729" s="58"/>
      <c r="E729" s="58"/>
      <c r="F729" s="58"/>
      <c r="G729" s="58"/>
      <c r="H729" s="58"/>
      <c r="I729" s="58"/>
    </row>
  </sheetData>
  <mergeCells count="7">
    <mergeCell ref="H11:S11"/>
    <mergeCell ref="H12:S12"/>
    <mergeCell ref="G13:I13"/>
    <mergeCell ref="F17:H49"/>
    <mergeCell ref="J17:L49"/>
    <mergeCell ref="F16:H16"/>
    <mergeCell ref="J16:L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19</vt:i4>
      </vt:variant>
      <vt:variant>
        <vt:lpstr>Plages nommées</vt:lpstr>
      </vt:variant>
      <vt:variant>
        <vt:i4>38</vt:i4>
      </vt:variant>
    </vt:vector>
  </HeadingPairs>
  <TitlesOfParts>
    <vt:vector size="57" baseType="lpstr">
      <vt:lpstr>Tableau de référence</vt:lpstr>
      <vt:lpstr>Tableau impact 1</vt:lpstr>
      <vt:lpstr>Tableau impact 2</vt:lpstr>
      <vt:lpstr>Tableau délégation niv 0</vt:lpstr>
      <vt:lpstr>Tableau délégation niv 1</vt:lpstr>
      <vt:lpstr>Tableau délégation 2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Paramètres</vt:lpstr>
      <vt:lpstr>aPPU</vt:lpstr>
      <vt:lpstr>Appui1</vt:lpstr>
      <vt:lpstr>Catégorie1</vt:lpstr>
      <vt:lpstr>Date1</vt:lpstr>
      <vt:lpstr>Date2</vt:lpstr>
      <vt:lpstr>Initiative</vt:lpstr>
      <vt:lpstr>Interv</vt:lpstr>
      <vt:lpstr>Interv.01</vt:lpstr>
      <vt:lpstr>Interv1</vt:lpstr>
      <vt:lpstr>Intervention</vt:lpstr>
      <vt:lpstr>Interventions</vt:lpstr>
      <vt:lpstr>Interventions01</vt:lpstr>
      <vt:lpstr>Liste</vt:lpstr>
      <vt:lpstr>Liste_avril</vt:lpstr>
      <vt:lpstr>Liste_mai</vt:lpstr>
      <vt:lpstr>Liste0001</vt:lpstr>
      <vt:lpstr>Liste001</vt:lpstr>
      <vt:lpstr>Liste004</vt:lpstr>
      <vt:lpstr>Liste005</vt:lpstr>
      <vt:lpstr>Liste01</vt:lpstr>
      <vt:lpstr>Liste02</vt:lpstr>
      <vt:lpstr>Liste03</vt:lpstr>
      <vt:lpstr>Liste1</vt:lpstr>
      <vt:lpstr>Liste3</vt:lpstr>
      <vt:lpstr>Listedates</vt:lpstr>
      <vt:lpstr>Listemai</vt:lpstr>
      <vt:lpstr>NatureRV</vt:lpstr>
      <vt:lpstr>NatureRV0</vt:lpstr>
      <vt:lpstr>NatureRV2</vt:lpstr>
      <vt:lpstr>Produit</vt:lpstr>
      <vt:lpstr>Signé</vt:lpstr>
      <vt:lpstr>Stade01</vt:lpstr>
      <vt:lpstr>StadeRV</vt:lpstr>
      <vt:lpstr>StadeRV001</vt:lpstr>
      <vt:lpstr>StadeRV002</vt:lpstr>
      <vt:lpstr>StadeRV01</vt:lpstr>
      <vt:lpstr>StadeRV1</vt:lpstr>
      <vt:lpstr>StadeRV2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BONNARDC</dc:creator>
  <cp:lastModifiedBy>BONNARDC</cp:lastModifiedBy>
  <cp:lastPrinted>2018-05-24T08:07:40Z</cp:lastPrinted>
  <dcterms:created xsi:type="dcterms:W3CDTF">2018-05-23T08:44:24Z</dcterms:created>
  <dcterms:modified xsi:type="dcterms:W3CDTF">2018-06-14T08:48:21Z</dcterms:modified>
</cp:coreProperties>
</file>