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9226"/>
  <workbookPr filterPrivacy="1"/>
  <xr:revisionPtr revIDLastSave="0" documentId="10_ncr:8100000_{A614F1F7-B585-4A0E-BFBF-6CD633156CC4}" xr6:coauthVersionLast="32" xr6:coauthVersionMax="32" xr10:uidLastSave="{00000000-0000-0000-0000-000000000000}"/>
  <bookViews>
    <workbookView xWindow="0" yWindow="0" windowWidth="22260" windowHeight="12645" xr2:uid="{00000000-000D-0000-FFFF-FFFF00000000}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61" i="1" l="1"/>
  <c r="I58" i="1" l="1"/>
  <c r="I60" i="1"/>
  <c r="I59" i="1"/>
  <c r="I57" i="1"/>
  <c r="I56" i="1"/>
  <c r="I55" i="1"/>
  <c r="J61" i="1" s="1"/>
  <c r="I53" i="1" l="1"/>
  <c r="I52" i="1" l="1"/>
  <c r="I36" i="1" l="1"/>
  <c r="I12" i="1" l="1"/>
  <c r="I43" i="1"/>
  <c r="I38" i="1" l="1"/>
  <c r="I37" i="1"/>
  <c r="I35" i="1" l="1"/>
  <c r="I34" i="1"/>
  <c r="J38" i="1" l="1"/>
  <c r="I75" i="1"/>
  <c r="I9" i="1" l="1"/>
  <c r="I8" i="1"/>
  <c r="I32" i="1" l="1"/>
  <c r="I11" i="1"/>
  <c r="I84" i="1"/>
  <c r="I83" i="1"/>
  <c r="I82" i="1"/>
  <c r="I81" i="1"/>
  <c r="I78" i="1"/>
  <c r="I77" i="1"/>
  <c r="I74" i="1"/>
  <c r="I73" i="1"/>
  <c r="I72" i="1"/>
  <c r="I71" i="1"/>
  <c r="I69" i="1"/>
  <c r="I68" i="1"/>
  <c r="I67" i="1"/>
  <c r="I65" i="1"/>
  <c r="I64" i="1"/>
  <c r="I63" i="1"/>
  <c r="I50" i="1"/>
  <c r="I49" i="1"/>
  <c r="I48" i="1"/>
  <c r="I47" i="1"/>
  <c r="I46" i="1"/>
  <c r="I45" i="1"/>
  <c r="I42" i="1"/>
  <c r="I41" i="1"/>
  <c r="I40" i="1"/>
  <c r="I31" i="1"/>
  <c r="I30" i="1"/>
  <c r="I29" i="1"/>
  <c r="I28" i="1"/>
  <c r="I27" i="1"/>
  <c r="I26" i="1"/>
  <c r="I24" i="1"/>
  <c r="I23" i="1"/>
  <c r="I22" i="1"/>
  <c r="I21" i="1"/>
  <c r="I20" i="1"/>
  <c r="I19" i="1"/>
  <c r="I18" i="1"/>
  <c r="I17" i="1"/>
  <c r="I16" i="1"/>
  <c r="I15" i="1"/>
  <c r="I10" i="1"/>
  <c r="J50" i="1" l="1"/>
  <c r="J78" i="1"/>
  <c r="J13" i="1"/>
  <c r="J43" i="1"/>
  <c r="J32" i="1"/>
  <c r="J22" i="1"/>
  <c r="J75" i="1"/>
  <c r="J69" i="1"/>
  <c r="J65" i="1"/>
  <c r="J24" i="1"/>
  <c r="J92" i="1" l="1"/>
</calcChain>
</file>

<file path=xl/sharedStrings.xml><?xml version="1.0" encoding="utf-8"?>
<sst xmlns="http://schemas.openxmlformats.org/spreadsheetml/2006/main" count="157" uniqueCount="87">
  <si>
    <t>designation</t>
  </si>
  <si>
    <t>long reel</t>
  </si>
  <si>
    <t>ep</t>
  </si>
  <si>
    <t>larg</t>
  </si>
  <si>
    <t>long</t>
  </si>
  <si>
    <t>quantité</t>
  </si>
  <si>
    <t>pxm2</t>
  </si>
  <si>
    <t>sous total</t>
  </si>
  <si>
    <t>FERME</t>
  </si>
  <si>
    <t>poincon</t>
  </si>
  <si>
    <t>EMPANNAGE</t>
  </si>
  <si>
    <t>sabliere</t>
  </si>
  <si>
    <t>chevron</t>
  </si>
  <si>
    <t>panne</t>
  </si>
  <si>
    <t>filant solivage</t>
  </si>
  <si>
    <t>tasseau sous face /muraliere</t>
  </si>
  <si>
    <t>contrebandeau</t>
  </si>
  <si>
    <t>SOUS FACE 25cm</t>
  </si>
  <si>
    <t>Bandeau long 5000</t>
  </si>
  <si>
    <t>jonction pvc</t>
  </si>
  <si>
    <t>coin d about</t>
  </si>
  <si>
    <t>frise long 4000</t>
  </si>
  <si>
    <t>p109  au ml</t>
  </si>
  <si>
    <t>pointe polytop</t>
  </si>
  <si>
    <t>OPTION GARAGE 3,00</t>
  </si>
  <si>
    <t>SABLIERE</t>
  </si>
  <si>
    <t xml:space="preserve">PANNE </t>
  </si>
  <si>
    <t>CHEVRON</t>
  </si>
  <si>
    <t>faux arba</t>
  </si>
  <si>
    <t xml:space="preserve">coin d about </t>
  </si>
  <si>
    <t>contre bandeau</t>
  </si>
  <si>
    <t>tasseau sous face</t>
  </si>
  <si>
    <t>option echelle de rive maison x2 pignon en 25 cm</t>
  </si>
  <si>
    <t xml:space="preserve">SOUS FACE </t>
  </si>
  <si>
    <t>option echelle de rive garage x1 pignon en 25 cm</t>
  </si>
  <si>
    <t>option lucarne</t>
  </si>
  <si>
    <t xml:space="preserve">chevron </t>
  </si>
  <si>
    <t>faitage</t>
  </si>
  <si>
    <t xml:space="preserve">solive </t>
  </si>
  <si>
    <t>muralieres</t>
  </si>
  <si>
    <t>sabot solivage</t>
  </si>
  <si>
    <t>QUINCAILLERIE SPECIFIQUE</t>
  </si>
  <si>
    <t>boulon 16*240</t>
  </si>
  <si>
    <t>boulon 16*225</t>
  </si>
  <si>
    <t>boitier 75*150petit</t>
  </si>
  <si>
    <t>boitier 75*150 gros</t>
  </si>
  <si>
    <t>quicaillerie de lucarne</t>
  </si>
  <si>
    <t>boitier 75*150</t>
  </si>
  <si>
    <t>boitier 63</t>
  </si>
  <si>
    <t>3,530et0,980</t>
  </si>
  <si>
    <t>1,090x4</t>
  </si>
  <si>
    <t>1,16X4</t>
  </si>
  <si>
    <t>solivage plafond</t>
  </si>
  <si>
    <t>grille de ventil</t>
  </si>
  <si>
    <t>Quincaillerie Garage 3,20</t>
  </si>
  <si>
    <t>euros HT</t>
  </si>
  <si>
    <t>total globale sans quincaille</t>
  </si>
  <si>
    <t>*</t>
  </si>
  <si>
    <t>c</t>
  </si>
  <si>
    <t>s</t>
  </si>
  <si>
    <t>coin d'about</t>
  </si>
  <si>
    <t>option solivage plancher garage 3,20</t>
  </si>
  <si>
    <t>maison C5</t>
  </si>
  <si>
    <t>option module avancé X1</t>
  </si>
  <si>
    <t>coin d'about pvc</t>
  </si>
  <si>
    <t>echantignoles et liens</t>
  </si>
  <si>
    <t>arbas</t>
  </si>
  <si>
    <t xml:space="preserve">jambes de force </t>
  </si>
  <si>
    <t>entraits</t>
  </si>
  <si>
    <t>blochets</t>
  </si>
  <si>
    <t>sablieres</t>
  </si>
  <si>
    <t>chevrons</t>
  </si>
  <si>
    <t>pannes</t>
  </si>
  <si>
    <t xml:space="preserve">frise </t>
  </si>
  <si>
    <t xml:space="preserve">total </t>
  </si>
  <si>
    <t xml:space="preserve">panne </t>
  </si>
  <si>
    <t>quincaillerie module X1</t>
  </si>
  <si>
    <t>boitier 75</t>
  </si>
  <si>
    <t>OPTION SOUS FACE GARAGE3,20 CM</t>
  </si>
  <si>
    <t>option garage 6M</t>
  </si>
  <si>
    <t>contre bandeaux</t>
  </si>
  <si>
    <t>liteaux</t>
  </si>
  <si>
    <t>bandeaux PVC</t>
  </si>
  <si>
    <t>sous face</t>
  </si>
  <si>
    <t>anglr PVC</t>
  </si>
  <si>
    <t>attention uniquement sur raval</t>
  </si>
  <si>
    <t xml:space="preserve">jonction PVC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</si>
</sst>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12"/>
      <color rgb="FF000000"/>
      <name val="Calibri"/>
      <family val="2"/>
    </font>
    <font>
      <b/>
      <sz val="11"/>
      <color rgb="FF000000"/>
      <name val="Calibri"/>
      <family val="2"/>
    </font>
    <font>
      <sz val="11"/>
      <color rgb="FFFF0000"/>
      <name val="Calibri"/>
      <family val="2"/>
      <scheme val="minor"/>
    </font>
  </fonts>
  <fills count="18">
    <fill>
      <patternFill patternType="none"/>
    </fill>
    <fill>
      <patternFill patternType="gray125"/>
    </fill>
    <fill>
      <patternFill patternType="solid">
        <fgColor rgb="FFD9D9D9"/>
        <bgColor rgb="FFD9D9D9"/>
      </patternFill>
    </fill>
    <fill>
      <patternFill patternType="solid">
        <fgColor rgb="FFFDE9D9"/>
        <bgColor rgb="FFFDE9D9"/>
      </patternFill>
    </fill>
    <fill>
      <patternFill patternType="solid">
        <fgColor rgb="FFBFBFBF"/>
        <bgColor rgb="FFBFBFBF"/>
      </patternFill>
    </fill>
    <fill>
      <patternFill patternType="solid">
        <fgColor rgb="FFF2DCDB"/>
        <bgColor rgb="FFF2DCDB"/>
      </patternFill>
    </fill>
    <fill>
      <patternFill patternType="solid">
        <fgColor rgb="FF92D050"/>
        <bgColor rgb="FF92D050"/>
      </patternFill>
    </fill>
    <fill>
      <patternFill patternType="solid">
        <fgColor rgb="FFC5D9F1"/>
        <bgColor rgb="FFC5D9F1"/>
      </patternFill>
    </fill>
    <fill>
      <patternFill patternType="solid">
        <fgColor rgb="FFE6B8B7"/>
        <bgColor rgb="FFE6B8B7"/>
      </patternFill>
    </fill>
    <fill>
      <patternFill patternType="solid">
        <fgColor theme="0" tint="-0.249977111117893"/>
        <bgColor rgb="FF70AD47"/>
      </patternFill>
    </fill>
    <fill>
      <patternFill patternType="solid">
        <fgColor theme="9" tint="0.39997558519241921"/>
        <bgColor rgb="FF70AD47"/>
      </patternFill>
    </fill>
    <fill>
      <patternFill patternType="solid">
        <fgColor rgb="FF70AD47"/>
        <bgColor rgb="FF70AD47"/>
      </patternFill>
    </fill>
    <fill>
      <patternFill patternType="solid">
        <fgColor theme="0" tint="-0.249977111117893"/>
        <bgColor rgb="FFF2DCDB"/>
      </patternFill>
    </fill>
    <fill>
      <patternFill patternType="solid">
        <fgColor theme="5" tint="-0.249977111117893"/>
        <bgColor rgb="FFF2DCDB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5" tint="-0.249977111117893"/>
        <bgColor rgb="FF70AD47"/>
      </patternFill>
    </fill>
    <fill>
      <patternFill patternType="solid">
        <fgColor theme="0" tint="-0.249977111117893"/>
        <bgColor rgb="FF92D050"/>
      </patternFill>
    </fill>
    <fill>
      <patternFill patternType="solid">
        <fgColor rgb="FF00B0F0"/>
        <bgColor rgb="FF92D050"/>
      </patternFill>
    </fill>
  </fills>
  <borders count="32">
    <border>
      <left/>
      <right/>
      <top/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/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 style="medium">
        <color rgb="FF000000"/>
      </bottom>
      <diagonal/>
    </border>
    <border>
      <left/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/>
      <diagonal/>
    </border>
    <border>
      <left style="medium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/>
      <right style="medium">
        <color rgb="FF000000"/>
      </right>
      <top style="medium">
        <color rgb="FF000000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/>
      <right/>
      <top/>
      <bottom style="medium">
        <color rgb="FF000000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/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/>
      <right style="medium">
        <color rgb="FF000000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90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2" borderId="6" xfId="0" applyFill="1" applyBorder="1" applyAlignment="1">
      <alignment horizontal="center"/>
    </xf>
    <xf numFmtId="0" fontId="0" fillId="3" borderId="7" xfId="0" applyFill="1" applyBorder="1" applyAlignment="1">
      <alignment horizontal="center"/>
    </xf>
    <xf numFmtId="0" fontId="0" fillId="3" borderId="8" xfId="0" applyFill="1" applyBorder="1" applyAlignment="1">
      <alignment horizontal="center"/>
    </xf>
    <xf numFmtId="0" fontId="0" fillId="0" borderId="9" xfId="0" applyBorder="1" applyAlignment="1">
      <alignment horizontal="center"/>
    </xf>
    <xf numFmtId="0" fontId="0" fillId="3" borderId="10" xfId="0" applyFill="1" applyBorder="1" applyAlignment="1">
      <alignment horizontal="center"/>
    </xf>
    <xf numFmtId="0" fontId="0" fillId="3" borderId="11" xfId="0" applyFill="1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3" borderId="13" xfId="0" applyFill="1" applyBorder="1" applyAlignment="1">
      <alignment horizontal="center"/>
    </xf>
    <xf numFmtId="0" fontId="0" fillId="3" borderId="14" xfId="0" applyFill="1" applyBorder="1" applyAlignment="1">
      <alignment horizontal="center"/>
    </xf>
    <xf numFmtId="0" fontId="0" fillId="5" borderId="7" xfId="0" applyFill="1" applyBorder="1" applyAlignment="1">
      <alignment horizontal="center"/>
    </xf>
    <xf numFmtId="0" fontId="2" fillId="5" borderId="8" xfId="0" applyFont="1" applyFill="1" applyBorder="1" applyAlignment="1">
      <alignment horizontal="center"/>
    </xf>
    <xf numFmtId="0" fontId="0" fillId="5" borderId="8" xfId="0" applyFont="1" applyFill="1" applyBorder="1" applyAlignment="1">
      <alignment horizontal="center"/>
    </xf>
    <xf numFmtId="0" fontId="0" fillId="5" borderId="9" xfId="0" applyFont="1" applyFill="1" applyBorder="1" applyAlignment="1">
      <alignment horizontal="center"/>
    </xf>
    <xf numFmtId="0" fontId="0" fillId="5" borderId="10" xfId="0" applyFill="1" applyBorder="1" applyAlignment="1">
      <alignment horizontal="center"/>
    </xf>
    <xf numFmtId="0" fontId="0" fillId="5" borderId="11" xfId="0" applyFill="1" applyBorder="1" applyAlignment="1">
      <alignment horizontal="center"/>
    </xf>
    <xf numFmtId="0" fontId="0" fillId="5" borderId="13" xfId="0" applyFill="1" applyBorder="1" applyAlignment="1">
      <alignment horizontal="center"/>
    </xf>
    <xf numFmtId="0" fontId="0" fillId="5" borderId="14" xfId="0" applyFill="1" applyBorder="1" applyAlignment="1">
      <alignment horizontal="center"/>
    </xf>
    <xf numFmtId="0" fontId="0" fillId="5" borderId="18" xfId="0" applyFont="1" applyFill="1" applyBorder="1" applyAlignment="1">
      <alignment horizontal="center"/>
    </xf>
    <xf numFmtId="0" fontId="0" fillId="6" borderId="7" xfId="0" applyFill="1" applyBorder="1" applyAlignment="1">
      <alignment horizontal="center"/>
    </xf>
    <xf numFmtId="0" fontId="0" fillId="6" borderId="8" xfId="0" applyFill="1" applyBorder="1" applyAlignment="1">
      <alignment horizontal="center"/>
    </xf>
    <xf numFmtId="0" fontId="0" fillId="6" borderId="9" xfId="0" applyFill="1" applyBorder="1" applyAlignment="1">
      <alignment horizontal="center"/>
    </xf>
    <xf numFmtId="0" fontId="0" fillId="6" borderId="10" xfId="0" applyFill="1" applyBorder="1" applyAlignment="1">
      <alignment horizontal="center"/>
    </xf>
    <xf numFmtId="0" fontId="0" fillId="6" borderId="11" xfId="0" applyFill="1" applyBorder="1" applyAlignment="1">
      <alignment horizontal="center"/>
    </xf>
    <xf numFmtId="0" fontId="0" fillId="6" borderId="12" xfId="0" applyFill="1" applyBorder="1" applyAlignment="1">
      <alignment horizontal="center"/>
    </xf>
    <xf numFmtId="0" fontId="0" fillId="6" borderId="13" xfId="0" applyFill="1" applyBorder="1" applyAlignment="1">
      <alignment horizontal="center"/>
    </xf>
    <xf numFmtId="0" fontId="0" fillId="6" borderId="14" xfId="0" applyFill="1" applyBorder="1" applyAlignment="1">
      <alignment horizontal="center"/>
    </xf>
    <xf numFmtId="0" fontId="0" fillId="6" borderId="15" xfId="0" applyFill="1" applyBorder="1" applyAlignment="1">
      <alignment horizontal="center"/>
    </xf>
    <xf numFmtId="0" fontId="0" fillId="6" borderId="19" xfId="0" applyFill="1" applyBorder="1" applyAlignment="1">
      <alignment horizontal="center"/>
    </xf>
    <xf numFmtId="0" fontId="0" fillId="6" borderId="20" xfId="0" applyFill="1" applyBorder="1" applyAlignment="1">
      <alignment horizontal="center"/>
    </xf>
    <xf numFmtId="0" fontId="0" fillId="6" borderId="21" xfId="0" applyFill="1" applyBorder="1" applyAlignment="1">
      <alignment horizontal="center"/>
    </xf>
    <xf numFmtId="0" fontId="0" fillId="4" borderId="1" xfId="0" applyFill="1" applyBorder="1" applyAlignment="1">
      <alignment horizontal="center"/>
    </xf>
    <xf numFmtId="0" fontId="0" fillId="4" borderId="2" xfId="0" applyFill="1" applyBorder="1" applyAlignment="1">
      <alignment horizontal="center"/>
    </xf>
    <xf numFmtId="0" fontId="0" fillId="4" borderId="22" xfId="0" applyFill="1" applyBorder="1" applyAlignment="1">
      <alignment horizontal="center"/>
    </xf>
    <xf numFmtId="0" fontId="0" fillId="7" borderId="10" xfId="0" applyFill="1" applyBorder="1" applyAlignment="1">
      <alignment horizontal="center"/>
    </xf>
    <xf numFmtId="0" fontId="0" fillId="7" borderId="11" xfId="0" applyFill="1" applyBorder="1" applyAlignment="1">
      <alignment horizontal="center"/>
    </xf>
    <xf numFmtId="0" fontId="0" fillId="7" borderId="12" xfId="0" applyFill="1" applyBorder="1" applyAlignment="1">
      <alignment horizontal="center"/>
    </xf>
    <xf numFmtId="0" fontId="0" fillId="7" borderId="19" xfId="0" applyFill="1" applyBorder="1" applyAlignment="1">
      <alignment horizontal="center"/>
    </xf>
    <xf numFmtId="0" fontId="0" fillId="7" borderId="20" xfId="0" applyFill="1" applyBorder="1" applyAlignment="1">
      <alignment horizontal="center"/>
    </xf>
    <xf numFmtId="0" fontId="0" fillId="7" borderId="21" xfId="0" applyFill="1" applyBorder="1" applyAlignment="1">
      <alignment horizontal="center"/>
    </xf>
    <xf numFmtId="0" fontId="0" fillId="4" borderId="0" xfId="0" applyFill="1" applyAlignment="1">
      <alignment horizontal="center"/>
    </xf>
    <xf numFmtId="0" fontId="0" fillId="8" borderId="11" xfId="0" applyFill="1" applyBorder="1" applyAlignment="1">
      <alignment horizontal="center"/>
    </xf>
    <xf numFmtId="0" fontId="0" fillId="9" borderId="0" xfId="0" applyFill="1" applyBorder="1" applyAlignment="1">
      <alignment horizontal="center"/>
    </xf>
    <xf numFmtId="0" fontId="0" fillId="10" borderId="23" xfId="0" applyFill="1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9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8" borderId="14" xfId="0" applyFill="1" applyBorder="1" applyAlignment="1">
      <alignment horizontal="center"/>
    </xf>
    <xf numFmtId="0" fontId="0" fillId="4" borderId="24" xfId="0" applyFill="1" applyBorder="1"/>
    <xf numFmtId="0" fontId="0" fillId="4" borderId="11" xfId="0" applyFill="1" applyBorder="1" applyAlignment="1">
      <alignment horizontal="center"/>
    </xf>
    <xf numFmtId="0" fontId="0" fillId="11" borderId="11" xfId="0" applyFill="1" applyBorder="1" applyAlignment="1">
      <alignment horizontal="center"/>
    </xf>
    <xf numFmtId="0" fontId="0" fillId="4" borderId="25" xfId="0" applyFill="1" applyBorder="1" applyAlignment="1">
      <alignment horizontal="center"/>
    </xf>
    <xf numFmtId="0" fontId="0" fillId="4" borderId="26" xfId="0" applyFill="1" applyBorder="1" applyAlignment="1">
      <alignment horizontal="center"/>
    </xf>
    <xf numFmtId="0" fontId="0" fillId="5" borderId="23" xfId="0" applyFill="1" applyBorder="1" applyAlignment="1">
      <alignment horizontal="center"/>
    </xf>
    <xf numFmtId="0" fontId="2" fillId="4" borderId="27" xfId="0" applyFont="1" applyFill="1" applyBorder="1" applyAlignment="1">
      <alignment horizontal="center"/>
    </xf>
    <xf numFmtId="0" fontId="0" fillId="5" borderId="23" xfId="0" applyFont="1" applyFill="1" applyBorder="1" applyAlignment="1">
      <alignment horizontal="center"/>
    </xf>
    <xf numFmtId="0" fontId="0" fillId="8" borderId="23" xfId="0" applyFill="1" applyBorder="1" applyAlignment="1">
      <alignment horizontal="center"/>
    </xf>
    <xf numFmtId="0" fontId="0" fillId="12" borderId="0" xfId="0" applyFill="1" applyBorder="1" applyAlignment="1">
      <alignment horizontal="center"/>
    </xf>
    <xf numFmtId="0" fontId="0" fillId="12" borderId="0" xfId="0" applyFill="1" applyBorder="1" applyAlignment="1">
      <alignment horizontal="right"/>
    </xf>
    <xf numFmtId="0" fontId="0" fillId="12" borderId="0" xfId="0" applyFont="1" applyFill="1" applyBorder="1" applyAlignment="1">
      <alignment horizontal="right"/>
    </xf>
    <xf numFmtId="0" fontId="0" fillId="13" borderId="23" xfId="0" applyFill="1" applyBorder="1" applyAlignment="1">
      <alignment horizontal="center"/>
    </xf>
    <xf numFmtId="0" fontId="0" fillId="13" borderId="23" xfId="0" applyFont="1" applyFill="1" applyBorder="1" applyAlignment="1">
      <alignment horizontal="center"/>
    </xf>
    <xf numFmtId="0" fontId="0" fillId="14" borderId="23" xfId="0" applyFill="1" applyBorder="1" applyAlignment="1">
      <alignment horizontal="center"/>
    </xf>
    <xf numFmtId="0" fontId="0" fillId="15" borderId="23" xfId="0" applyFill="1" applyBorder="1" applyAlignment="1">
      <alignment horizontal="center"/>
    </xf>
    <xf numFmtId="0" fontId="0" fillId="4" borderId="29" xfId="0" applyFill="1" applyBorder="1" applyAlignment="1">
      <alignment horizontal="center"/>
    </xf>
    <xf numFmtId="0" fontId="0" fillId="4" borderId="0" xfId="0" applyFill="1" applyBorder="1" applyAlignment="1">
      <alignment horizontal="center"/>
    </xf>
    <xf numFmtId="0" fontId="0" fillId="4" borderId="30" xfId="0" applyFill="1" applyBorder="1" applyAlignment="1">
      <alignment horizontal="center"/>
    </xf>
    <xf numFmtId="0" fontId="0" fillId="16" borderId="0" xfId="0" applyFill="1" applyBorder="1" applyAlignment="1">
      <alignment horizontal="center"/>
    </xf>
    <xf numFmtId="0" fontId="0" fillId="16" borderId="29" xfId="0" applyFill="1" applyBorder="1" applyAlignment="1">
      <alignment horizontal="center"/>
    </xf>
    <xf numFmtId="0" fontId="0" fillId="16" borderId="30" xfId="0" applyFill="1" applyBorder="1" applyAlignment="1">
      <alignment horizontal="center"/>
    </xf>
    <xf numFmtId="0" fontId="0" fillId="17" borderId="23" xfId="0" applyFill="1" applyBorder="1" applyAlignment="1">
      <alignment horizontal="center"/>
    </xf>
    <xf numFmtId="0" fontId="3" fillId="0" borderId="0" xfId="0" applyFont="1"/>
    <xf numFmtId="0" fontId="0" fillId="17" borderId="31" xfId="0" applyFill="1" applyBorder="1" applyAlignment="1">
      <alignment horizontal="center"/>
    </xf>
    <xf numFmtId="0" fontId="0" fillId="4" borderId="28" xfId="0" applyFill="1" applyBorder="1" applyAlignment="1">
      <alignment horizontal="center"/>
    </xf>
    <xf numFmtId="0" fontId="0" fillId="4" borderId="16" xfId="0" applyFill="1" applyBorder="1" applyAlignment="1">
      <alignment horizontal="center"/>
    </xf>
    <xf numFmtId="0" fontId="0" fillId="0" borderId="0" xfId="0" applyAlignment="1">
      <alignment horizontal="center"/>
    </xf>
    <xf numFmtId="0" fontId="1" fillId="2" borderId="5" xfId="0" applyFont="1" applyFill="1" applyBorder="1" applyAlignment="1">
      <alignment horizontal="center"/>
    </xf>
    <xf numFmtId="0" fontId="2" fillId="2" borderId="16" xfId="0" applyFont="1" applyFill="1" applyBorder="1" applyAlignment="1">
      <alignment horizontal="center"/>
    </xf>
    <xf numFmtId="0" fontId="2" fillId="4" borderId="17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4:K92"/>
  <sheetViews>
    <sheetView tabSelected="1" topLeftCell="A58" zoomScaleNormal="100" workbookViewId="0">
      <selection activeCell="L78" sqref="L78"/>
    </sheetView>
  </sheetViews>
  <sheetFormatPr baseColWidth="10" defaultColWidth="9.140625" defaultRowHeight="15" x14ac:dyDescent="0.25"/>
  <cols>
    <col min="1" max="1" width="3.85546875" customWidth="1"/>
    <col min="2" max="2" width="24.42578125" customWidth="1"/>
    <col min="3" max="3" width="12.85546875" customWidth="1"/>
    <col min="16" max="16" width="11.7109375" customWidth="1"/>
    <col min="19" max="19" width="12.85546875" customWidth="1"/>
    <col min="20" max="20" width="14.7109375" customWidth="1"/>
  </cols>
  <sheetData>
    <row r="4" spans="2:11" x14ac:dyDescent="0.25">
      <c r="B4" s="86" t="s">
        <v>62</v>
      </c>
      <c r="C4" s="86"/>
      <c r="D4" s="86"/>
      <c r="E4" s="86"/>
      <c r="F4" s="86"/>
      <c r="G4" s="86"/>
      <c r="H4" s="86"/>
    </row>
    <row r="5" spans="2:11" ht="15.75" thickBot="1" x14ac:dyDescent="0.3">
      <c r="B5" s="1"/>
      <c r="C5" s="1"/>
      <c r="D5" s="1"/>
      <c r="E5" s="1"/>
      <c r="F5" s="1"/>
      <c r="G5" s="1"/>
      <c r="H5" s="1"/>
      <c r="I5" s="1"/>
    </row>
    <row r="6" spans="2:11" ht="15.75" thickBot="1" x14ac:dyDescent="0.3">
      <c r="B6" s="2" t="s">
        <v>0</v>
      </c>
      <c r="C6" s="3" t="s">
        <v>1</v>
      </c>
      <c r="D6" s="4" t="s">
        <v>2</v>
      </c>
      <c r="E6" s="4" t="s">
        <v>3</v>
      </c>
      <c r="F6" s="4" t="s">
        <v>4</v>
      </c>
      <c r="G6" s="4" t="s">
        <v>5</v>
      </c>
      <c r="H6" s="4" t="s">
        <v>6</v>
      </c>
      <c r="I6" s="5" t="s">
        <v>7</v>
      </c>
    </row>
    <row r="7" spans="2:11" ht="16.5" thickBot="1" x14ac:dyDescent="0.3">
      <c r="B7" s="87" t="s">
        <v>8</v>
      </c>
      <c r="C7" s="87"/>
      <c r="D7" s="87"/>
      <c r="E7" s="87"/>
      <c r="F7" s="87"/>
      <c r="G7" s="87"/>
      <c r="H7" s="87"/>
      <c r="I7" s="6"/>
    </row>
    <row r="8" spans="2:11" x14ac:dyDescent="0.25">
      <c r="B8" s="7" t="s">
        <v>66</v>
      </c>
      <c r="C8" s="8">
        <v>4.91</v>
      </c>
      <c r="D8" s="8">
        <v>7.4999999999999997E-2</v>
      </c>
      <c r="E8" s="8">
        <v>0.22500000000000001</v>
      </c>
      <c r="F8" s="8">
        <v>5</v>
      </c>
      <c r="G8" s="8">
        <v>2</v>
      </c>
      <c r="H8" s="8">
        <v>248</v>
      </c>
      <c r="I8" s="9">
        <f>D8*E8*F8*G8*H9</f>
        <v>41.85</v>
      </c>
      <c r="K8" t="s">
        <v>57</v>
      </c>
    </row>
    <row r="9" spans="2:11" x14ac:dyDescent="0.25">
      <c r="B9" s="10" t="s">
        <v>67</v>
      </c>
      <c r="C9" s="11">
        <v>1.75</v>
      </c>
      <c r="D9" s="11">
        <v>7.4999999999999997E-2</v>
      </c>
      <c r="E9" s="11">
        <v>0.22500000000000001</v>
      </c>
      <c r="F9" s="11">
        <v>3.5</v>
      </c>
      <c r="G9" s="11">
        <v>1</v>
      </c>
      <c r="H9" s="11">
        <v>248</v>
      </c>
      <c r="I9" s="12">
        <f>D9*E9*F9*G9*H10</f>
        <v>14.647500000000001</v>
      </c>
      <c r="K9" t="s">
        <v>57</v>
      </c>
    </row>
    <row r="10" spans="2:11" x14ac:dyDescent="0.25">
      <c r="B10" s="10" t="s">
        <v>68</v>
      </c>
      <c r="C10" s="11" t="s">
        <v>49</v>
      </c>
      <c r="D10" s="11">
        <v>6.3E-2</v>
      </c>
      <c r="E10" s="11">
        <v>0.17499999999999999</v>
      </c>
      <c r="F10" s="11">
        <v>4.5</v>
      </c>
      <c r="G10" s="11">
        <v>2</v>
      </c>
      <c r="H10" s="11">
        <v>248</v>
      </c>
      <c r="I10" s="12">
        <f>PRODUCT(D10:H10)</f>
        <v>24.607800000000001</v>
      </c>
      <c r="K10" t="s">
        <v>57</v>
      </c>
    </row>
    <row r="11" spans="2:11" x14ac:dyDescent="0.25">
      <c r="B11" s="10" t="s">
        <v>9</v>
      </c>
      <c r="C11" s="11">
        <v>2.04</v>
      </c>
      <c r="D11" s="11">
        <v>7.4999999999999997E-2</v>
      </c>
      <c r="E11" s="11">
        <v>0.22500000000000001</v>
      </c>
      <c r="F11" s="11">
        <v>3</v>
      </c>
      <c r="G11" s="11">
        <v>1</v>
      </c>
      <c r="H11" s="11">
        <v>248</v>
      </c>
      <c r="I11" s="12">
        <f>PRODUCT(D11:H11)</f>
        <v>12.555000000000001</v>
      </c>
      <c r="K11" t="s">
        <v>57</v>
      </c>
    </row>
    <row r="12" spans="2:11" x14ac:dyDescent="0.25">
      <c r="B12" s="10" t="s">
        <v>69</v>
      </c>
      <c r="C12" s="11" t="s">
        <v>50</v>
      </c>
      <c r="D12" s="11">
        <v>6.3E-2</v>
      </c>
      <c r="E12" s="11">
        <v>0.17499999999999999</v>
      </c>
      <c r="F12" s="11">
        <v>4.5</v>
      </c>
      <c r="G12" s="11">
        <v>1</v>
      </c>
      <c r="H12" s="11">
        <v>248</v>
      </c>
      <c r="I12" s="12">
        <f>PRODUCT(D12:H12)</f>
        <v>12.303900000000001</v>
      </c>
      <c r="J12" t="s">
        <v>7</v>
      </c>
      <c r="K12" t="s">
        <v>57</v>
      </c>
    </row>
    <row r="13" spans="2:11" ht="15.75" thickBot="1" x14ac:dyDescent="0.3">
      <c r="B13" s="13"/>
      <c r="C13" s="14"/>
      <c r="D13" s="14"/>
      <c r="E13" s="14"/>
      <c r="F13" s="14"/>
      <c r="G13" s="14"/>
      <c r="H13" s="14"/>
      <c r="I13" s="15"/>
      <c r="J13">
        <f>I12+I11+I10+I9+I8</f>
        <v>105.96420000000001</v>
      </c>
    </row>
    <row r="14" spans="2:11" ht="15.75" thickBot="1" x14ac:dyDescent="0.3">
      <c r="B14" s="88" t="s">
        <v>10</v>
      </c>
      <c r="C14" s="88"/>
      <c r="D14" s="88"/>
      <c r="E14" s="88"/>
      <c r="F14" s="88"/>
      <c r="G14" s="88"/>
      <c r="H14" s="88"/>
      <c r="I14" s="88"/>
    </row>
    <row r="15" spans="2:11" x14ac:dyDescent="0.25">
      <c r="B15" s="7" t="s">
        <v>70</v>
      </c>
      <c r="C15" s="8"/>
      <c r="D15" s="8">
        <v>0.05</v>
      </c>
      <c r="E15" s="8">
        <v>0.15</v>
      </c>
      <c r="F15" s="8">
        <v>4.5</v>
      </c>
      <c r="G15" s="8">
        <v>4</v>
      </c>
      <c r="H15" s="8">
        <v>248</v>
      </c>
      <c r="I15" s="9">
        <f>PRODUCT(D15:H15)</f>
        <v>33.480000000000004</v>
      </c>
      <c r="K15" t="s">
        <v>57</v>
      </c>
    </row>
    <row r="16" spans="2:11" x14ac:dyDescent="0.25">
      <c r="B16" s="10" t="s">
        <v>71</v>
      </c>
      <c r="C16" s="11">
        <v>6</v>
      </c>
      <c r="D16" s="11">
        <v>0.05</v>
      </c>
      <c r="E16" s="11">
        <v>7.4999999999999997E-2</v>
      </c>
      <c r="F16" s="11">
        <v>6</v>
      </c>
      <c r="G16" s="11">
        <v>36</v>
      </c>
      <c r="H16" s="11">
        <v>268</v>
      </c>
      <c r="I16" s="12">
        <f>D16*E16*F16*G16*H16</f>
        <v>217.07999999999998</v>
      </c>
      <c r="K16" t="s">
        <v>57</v>
      </c>
    </row>
    <row r="17" spans="2:11" x14ac:dyDescent="0.25">
      <c r="B17" s="10"/>
      <c r="C17" s="11" t="s">
        <v>51</v>
      </c>
      <c r="D17" s="11">
        <v>0.05</v>
      </c>
      <c r="E17" s="11">
        <v>7.4999999999999997E-2</v>
      </c>
      <c r="F17" s="11">
        <v>5</v>
      </c>
      <c r="G17" s="11">
        <v>2</v>
      </c>
      <c r="H17" s="11">
        <v>258</v>
      </c>
      <c r="I17" s="12">
        <f t="shared" ref="I17:I24" si="0">PRODUCT(D17:H17)</f>
        <v>9.6749999999999989</v>
      </c>
      <c r="K17" t="s">
        <v>57</v>
      </c>
    </row>
    <row r="18" spans="2:11" x14ac:dyDescent="0.25">
      <c r="B18" s="10" t="s">
        <v>72</v>
      </c>
      <c r="C18" s="11"/>
      <c r="D18" s="11">
        <v>7.4999999999999997E-2</v>
      </c>
      <c r="E18" s="11">
        <v>0.22500000000000001</v>
      </c>
      <c r="F18" s="11">
        <v>5</v>
      </c>
      <c r="G18" s="11">
        <v>10</v>
      </c>
      <c r="H18" s="11">
        <v>248</v>
      </c>
      <c r="I18" s="12">
        <f t="shared" si="0"/>
        <v>209.25</v>
      </c>
      <c r="K18" t="s">
        <v>57</v>
      </c>
    </row>
    <row r="19" spans="2:11" x14ac:dyDescent="0.25">
      <c r="B19" s="10" t="s">
        <v>65</v>
      </c>
      <c r="C19" s="11"/>
      <c r="D19" s="11">
        <v>7.4999999999999997E-2</v>
      </c>
      <c r="E19" s="11">
        <v>0.22500000000000001</v>
      </c>
      <c r="F19" s="11">
        <v>4</v>
      </c>
      <c r="G19" s="11">
        <v>1</v>
      </c>
      <c r="H19" s="11">
        <v>248</v>
      </c>
      <c r="I19" s="12">
        <f t="shared" si="0"/>
        <v>16.740000000000002</v>
      </c>
      <c r="K19" t="s">
        <v>57</v>
      </c>
    </row>
    <row r="20" spans="2:11" x14ac:dyDescent="0.25">
      <c r="B20" s="10" t="s">
        <v>52</v>
      </c>
      <c r="C20" s="11"/>
      <c r="D20" s="11">
        <v>3.7999999999999999E-2</v>
      </c>
      <c r="E20" s="11">
        <v>0.22500000000000001</v>
      </c>
      <c r="F20" s="11">
        <v>4.5</v>
      </c>
      <c r="G20" s="11">
        <v>10</v>
      </c>
      <c r="H20" s="11">
        <v>260</v>
      </c>
      <c r="I20" s="12">
        <f t="shared" si="0"/>
        <v>100.03500000000001</v>
      </c>
      <c r="K20" t="s">
        <v>57</v>
      </c>
    </row>
    <row r="21" spans="2:11" x14ac:dyDescent="0.25">
      <c r="B21" s="10" t="s">
        <v>39</v>
      </c>
      <c r="C21" s="11"/>
      <c r="D21" s="11">
        <v>3.7999999999999999E-2</v>
      </c>
      <c r="E21" s="11">
        <v>0.22500000000000001</v>
      </c>
      <c r="F21" s="11">
        <v>4</v>
      </c>
      <c r="G21" s="11">
        <v>2</v>
      </c>
      <c r="H21" s="11">
        <v>260</v>
      </c>
      <c r="I21" s="12">
        <f t="shared" si="0"/>
        <v>17.783999999999999</v>
      </c>
      <c r="J21" t="s">
        <v>74</v>
      </c>
      <c r="K21" t="s">
        <v>57</v>
      </c>
    </row>
    <row r="22" spans="2:11" x14ac:dyDescent="0.25">
      <c r="B22" s="10" t="s">
        <v>14</v>
      </c>
      <c r="C22" s="11"/>
      <c r="D22" s="11">
        <v>2.5000000000000001E-2</v>
      </c>
      <c r="E22" s="11">
        <v>7.4999999999999997E-2</v>
      </c>
      <c r="F22" s="11">
        <v>4</v>
      </c>
      <c r="G22" s="11">
        <v>4</v>
      </c>
      <c r="H22" s="11">
        <v>249</v>
      </c>
      <c r="I22" s="12">
        <f t="shared" si="0"/>
        <v>7.47</v>
      </c>
      <c r="J22">
        <f>I21+I20+I19+I18+I17+I16+I15</f>
        <v>604.0440000000001</v>
      </c>
      <c r="K22" t="s">
        <v>58</v>
      </c>
    </row>
    <row r="23" spans="2:11" x14ac:dyDescent="0.25">
      <c r="B23" s="10" t="s">
        <v>15</v>
      </c>
      <c r="C23" s="11"/>
      <c r="D23" s="11">
        <v>3.7999999999999999E-2</v>
      </c>
      <c r="E23" s="11">
        <v>3.7999999999999999E-2</v>
      </c>
      <c r="F23" s="11">
        <v>35</v>
      </c>
      <c r="G23" s="11">
        <v>1</v>
      </c>
      <c r="H23" s="11">
        <v>250</v>
      </c>
      <c r="I23" s="12">
        <f t="shared" si="0"/>
        <v>12.635</v>
      </c>
      <c r="J23" t="s">
        <v>7</v>
      </c>
      <c r="K23" t="s">
        <v>58</v>
      </c>
    </row>
    <row r="24" spans="2:11" x14ac:dyDescent="0.25">
      <c r="B24" s="16" t="s">
        <v>16</v>
      </c>
      <c r="C24" s="17"/>
      <c r="D24" s="17">
        <v>2.5000000000000001E-2</v>
      </c>
      <c r="E24" s="17">
        <v>0.15</v>
      </c>
      <c r="F24" s="17">
        <v>5</v>
      </c>
      <c r="G24" s="17">
        <v>4</v>
      </c>
      <c r="H24" s="17">
        <v>260</v>
      </c>
      <c r="I24" s="15">
        <f t="shared" si="0"/>
        <v>19.5</v>
      </c>
      <c r="J24">
        <f>I24+I23+I22+I21+I20+I19+I18+I17+I16+I15</f>
        <v>643.649</v>
      </c>
      <c r="K24" t="s">
        <v>58</v>
      </c>
    </row>
    <row r="25" spans="2:11" ht="15.75" thickBot="1" x14ac:dyDescent="0.3">
      <c r="B25" s="89" t="s">
        <v>17</v>
      </c>
      <c r="C25" s="89"/>
      <c r="D25" s="89"/>
      <c r="E25" s="89"/>
      <c r="F25" s="89"/>
      <c r="G25" s="89"/>
      <c r="H25" s="89"/>
      <c r="I25" s="89"/>
    </row>
    <row r="26" spans="2:11" x14ac:dyDescent="0.25">
      <c r="B26" s="18" t="s">
        <v>18</v>
      </c>
      <c r="C26" s="19"/>
      <c r="D26" s="19"/>
      <c r="E26" s="19"/>
      <c r="F26" s="19">
        <v>5</v>
      </c>
      <c r="G26" s="19">
        <v>4</v>
      </c>
      <c r="H26" s="20">
        <v>12.8</v>
      </c>
      <c r="I26" s="21">
        <f>G26*H26</f>
        <v>51.2</v>
      </c>
      <c r="K26" t="s">
        <v>59</v>
      </c>
    </row>
    <row r="27" spans="2:11" x14ac:dyDescent="0.25">
      <c r="B27" s="22" t="s">
        <v>19</v>
      </c>
      <c r="C27" s="23"/>
      <c r="D27" s="23"/>
      <c r="E27" s="23"/>
      <c r="F27" s="23"/>
      <c r="G27" s="23">
        <v>2</v>
      </c>
      <c r="H27" s="23">
        <v>0.87</v>
      </c>
      <c r="I27" s="21">
        <f>PRODUCT(G27:H27)</f>
        <v>1.74</v>
      </c>
      <c r="K27" t="s">
        <v>59</v>
      </c>
    </row>
    <row r="28" spans="2:11" x14ac:dyDescent="0.25">
      <c r="B28" s="22" t="s">
        <v>20</v>
      </c>
      <c r="C28" s="23"/>
      <c r="D28" s="23"/>
      <c r="E28" s="23"/>
      <c r="F28" s="23"/>
      <c r="G28" s="23">
        <v>4</v>
      </c>
      <c r="H28" s="23">
        <v>1</v>
      </c>
      <c r="I28" s="21">
        <f>PRODUCT(F28:H28)</f>
        <v>4</v>
      </c>
      <c r="K28" t="s">
        <v>59</v>
      </c>
    </row>
    <row r="29" spans="2:11" x14ac:dyDescent="0.25">
      <c r="B29" s="22" t="s">
        <v>21</v>
      </c>
      <c r="C29" s="23"/>
      <c r="D29" s="23"/>
      <c r="E29" s="23"/>
      <c r="F29" s="23">
        <v>4</v>
      </c>
      <c r="G29" s="23">
        <v>5</v>
      </c>
      <c r="H29" s="23">
        <v>4.9800000000000004</v>
      </c>
      <c r="I29" s="21">
        <f>G29*H29</f>
        <v>24.900000000000002</v>
      </c>
      <c r="K29" t="s">
        <v>59</v>
      </c>
    </row>
    <row r="30" spans="2:11" x14ac:dyDescent="0.25">
      <c r="B30" s="22" t="s">
        <v>22</v>
      </c>
      <c r="C30" s="23"/>
      <c r="D30" s="23"/>
      <c r="E30" s="23"/>
      <c r="F30" s="23"/>
      <c r="G30" s="23">
        <v>20</v>
      </c>
      <c r="H30" s="23">
        <v>0.38</v>
      </c>
      <c r="I30" s="21">
        <f>PRODUCT(F30:H30)</f>
        <v>7.6</v>
      </c>
      <c r="K30" t="s">
        <v>59</v>
      </c>
    </row>
    <row r="31" spans="2:11" x14ac:dyDescent="0.25">
      <c r="B31" s="24" t="s">
        <v>23</v>
      </c>
      <c r="C31" s="25"/>
      <c r="D31" s="25"/>
      <c r="E31" s="25"/>
      <c r="F31" s="25"/>
      <c r="G31" s="25">
        <v>250</v>
      </c>
      <c r="H31" s="25">
        <v>0.05</v>
      </c>
      <c r="I31" s="26">
        <f>PRODUCT(F31:H31)</f>
        <v>12.5</v>
      </c>
      <c r="J31" t="s">
        <v>7</v>
      </c>
      <c r="K31" t="s">
        <v>59</v>
      </c>
    </row>
    <row r="32" spans="2:11" x14ac:dyDescent="0.25">
      <c r="B32" s="64" t="s">
        <v>53</v>
      </c>
      <c r="C32" s="64"/>
      <c r="D32" s="64"/>
      <c r="E32" s="64"/>
      <c r="F32" s="64"/>
      <c r="G32" s="64">
        <v>1</v>
      </c>
      <c r="H32" s="64">
        <v>1.86</v>
      </c>
      <c r="I32" s="66">
        <f>H32*G32</f>
        <v>1.86</v>
      </c>
      <c r="J32">
        <f>I32+I31+I30+I29+I28+I27+I26</f>
        <v>103.80000000000001</v>
      </c>
      <c r="K32" t="s">
        <v>59</v>
      </c>
    </row>
    <row r="33" spans="2:11" x14ac:dyDescent="0.25">
      <c r="B33" s="69"/>
      <c r="C33" s="69"/>
      <c r="D33" s="68" t="s">
        <v>63</v>
      </c>
      <c r="E33" s="69"/>
      <c r="F33" s="69"/>
      <c r="G33" s="69"/>
      <c r="H33" s="69"/>
      <c r="I33" s="70"/>
    </row>
    <row r="34" spans="2:11" x14ac:dyDescent="0.25">
      <c r="B34" s="71" t="s">
        <v>11</v>
      </c>
      <c r="C34" s="71"/>
      <c r="D34" s="71">
        <v>0.05</v>
      </c>
      <c r="E34" s="71">
        <v>0.15</v>
      </c>
      <c r="F34" s="71">
        <v>4.5</v>
      </c>
      <c r="G34" s="71">
        <v>1</v>
      </c>
      <c r="H34" s="71">
        <v>248</v>
      </c>
      <c r="I34" s="72">
        <f>H34*G34*F34*E34*D34</f>
        <v>8.370000000000001</v>
      </c>
      <c r="J34" s="82" t="s">
        <v>85</v>
      </c>
    </row>
    <row r="35" spans="2:11" x14ac:dyDescent="0.25">
      <c r="B35" s="71" t="s">
        <v>12</v>
      </c>
      <c r="C35" s="71"/>
      <c r="D35" s="71">
        <v>0.05</v>
      </c>
      <c r="E35" s="71">
        <v>7.4999999999999997E-2</v>
      </c>
      <c r="F35" s="71">
        <v>4</v>
      </c>
      <c r="G35" s="71">
        <v>6</v>
      </c>
      <c r="H35" s="71">
        <v>258</v>
      </c>
      <c r="I35" s="72">
        <f>H35*G35*F35*E35*D35</f>
        <v>23.22</v>
      </c>
    </row>
    <row r="36" spans="2:11" x14ac:dyDescent="0.25">
      <c r="B36" s="71" t="s">
        <v>75</v>
      </c>
      <c r="C36" s="71"/>
      <c r="D36" s="71">
        <v>7.4999999999999997E-2</v>
      </c>
      <c r="E36" s="71">
        <v>0.22500000000000001</v>
      </c>
      <c r="F36" s="71">
        <v>5</v>
      </c>
      <c r="G36" s="71">
        <v>1</v>
      </c>
      <c r="H36" s="71">
        <v>258</v>
      </c>
      <c r="I36" s="72">
        <f>H36*G36*F36*E36*D36</f>
        <v>21.768750000000001</v>
      </c>
    </row>
    <row r="37" spans="2:11" x14ac:dyDescent="0.25">
      <c r="B37" s="73" t="s">
        <v>64</v>
      </c>
      <c r="C37" s="71"/>
      <c r="D37" s="71"/>
      <c r="E37" s="71"/>
      <c r="F37" s="71"/>
      <c r="G37" s="71">
        <v>1</v>
      </c>
      <c r="H37" s="71">
        <v>1</v>
      </c>
      <c r="I37" s="72">
        <f>H37*G37</f>
        <v>1</v>
      </c>
      <c r="J37" t="s">
        <v>7</v>
      </c>
    </row>
    <row r="38" spans="2:11" x14ac:dyDescent="0.25">
      <c r="B38" s="73" t="s">
        <v>73</v>
      </c>
      <c r="C38" s="71"/>
      <c r="D38" s="71"/>
      <c r="E38" s="71"/>
      <c r="F38" s="71">
        <v>4</v>
      </c>
      <c r="G38" s="71">
        <v>1</v>
      </c>
      <c r="H38" s="71">
        <v>4.9800000000000004</v>
      </c>
      <c r="I38" s="72">
        <f>H38*G38</f>
        <v>4.9800000000000004</v>
      </c>
      <c r="J38">
        <f>I38+I37+I36+I35+I34</f>
        <v>59.338750000000005</v>
      </c>
    </row>
    <row r="39" spans="2:11" ht="15.75" thickBot="1" x14ac:dyDescent="0.3">
      <c r="B39" s="62"/>
      <c r="C39" s="63"/>
      <c r="D39" s="63" t="s">
        <v>24</v>
      </c>
      <c r="E39" s="63"/>
      <c r="F39" s="63"/>
      <c r="G39" s="63"/>
      <c r="H39" s="63"/>
      <c r="I39" s="65"/>
    </row>
    <row r="40" spans="2:11" x14ac:dyDescent="0.25">
      <c r="B40" s="27" t="s">
        <v>25</v>
      </c>
      <c r="C40" s="28">
        <v>3.2</v>
      </c>
      <c r="D40" s="28">
        <v>0.05</v>
      </c>
      <c r="E40" s="28">
        <v>0.15</v>
      </c>
      <c r="F40" s="28">
        <v>3.5</v>
      </c>
      <c r="G40" s="28">
        <v>2</v>
      </c>
      <c r="H40" s="28">
        <v>248</v>
      </c>
      <c r="I40" s="29">
        <f>PRODUCT(D40:H40)</f>
        <v>13.02</v>
      </c>
      <c r="K40" t="s">
        <v>57</v>
      </c>
    </row>
    <row r="41" spans="2:11" x14ac:dyDescent="0.25">
      <c r="B41" s="30" t="s">
        <v>26</v>
      </c>
      <c r="C41" s="31">
        <v>3.1</v>
      </c>
      <c r="D41" s="31">
        <v>6.3E-2</v>
      </c>
      <c r="E41" s="31">
        <v>0.17499999999999999</v>
      </c>
      <c r="F41" s="31">
        <v>3.5</v>
      </c>
      <c r="G41" s="31">
        <v>5</v>
      </c>
      <c r="H41" s="31">
        <v>248</v>
      </c>
      <c r="I41" s="32">
        <f>PRODUCT(D41:H41)</f>
        <v>47.848499999999994</v>
      </c>
      <c r="K41" t="s">
        <v>57</v>
      </c>
    </row>
    <row r="42" spans="2:11" x14ac:dyDescent="0.25">
      <c r="B42" s="33" t="s">
        <v>27</v>
      </c>
      <c r="C42" s="34">
        <v>5.39</v>
      </c>
      <c r="D42" s="34">
        <v>0.05</v>
      </c>
      <c r="E42" s="34">
        <v>7.4999999999999997E-2</v>
      </c>
      <c r="F42" s="34">
        <v>5.5</v>
      </c>
      <c r="G42" s="34">
        <v>16</v>
      </c>
      <c r="H42" s="34">
        <v>258</v>
      </c>
      <c r="I42" s="35">
        <f>D42*E42*F42*G42*H42</f>
        <v>85.139999999999986</v>
      </c>
      <c r="J42" t="s">
        <v>7</v>
      </c>
      <c r="K42" t="s">
        <v>57</v>
      </c>
    </row>
    <row r="43" spans="2:11" x14ac:dyDescent="0.25">
      <c r="B43" s="34" t="s">
        <v>28</v>
      </c>
      <c r="C43" s="34"/>
      <c r="D43" s="34">
        <v>3.7999999999999999E-2</v>
      </c>
      <c r="E43" s="34">
        <v>0.17499999999999999</v>
      </c>
      <c r="F43" s="34">
        <v>5</v>
      </c>
      <c r="G43" s="34">
        <v>2</v>
      </c>
      <c r="H43" s="34">
        <v>260</v>
      </c>
      <c r="I43" s="34">
        <f>D43*E43*F43*G43*H43</f>
        <v>17.29</v>
      </c>
      <c r="J43">
        <f>I43+I42+I41+I40</f>
        <v>163.29849999999999</v>
      </c>
      <c r="K43" t="s">
        <v>57</v>
      </c>
    </row>
    <row r="44" spans="2:11" x14ac:dyDescent="0.25">
      <c r="B44" s="84" t="s">
        <v>78</v>
      </c>
      <c r="C44" s="84"/>
      <c r="D44" s="84"/>
      <c r="E44" s="84"/>
      <c r="F44" s="84"/>
      <c r="G44" s="84"/>
      <c r="H44" s="84"/>
      <c r="I44" s="84"/>
    </row>
    <row r="45" spans="2:11" x14ac:dyDescent="0.25">
      <c r="B45" s="30" t="s">
        <v>18</v>
      </c>
      <c r="C45" s="31"/>
      <c r="D45" s="31"/>
      <c r="E45" s="31"/>
      <c r="F45" s="31">
        <v>5</v>
      </c>
      <c r="G45" s="31">
        <v>2</v>
      </c>
      <c r="H45" s="31">
        <v>12.8</v>
      </c>
      <c r="I45" s="32">
        <f>PRODUCT(G45:H45)</f>
        <v>25.6</v>
      </c>
      <c r="K45" t="s">
        <v>59</v>
      </c>
    </row>
    <row r="46" spans="2:11" x14ac:dyDescent="0.25">
      <c r="B46" s="30" t="s">
        <v>21</v>
      </c>
      <c r="C46" s="31"/>
      <c r="D46" s="31"/>
      <c r="E46" s="31"/>
      <c r="F46" s="31">
        <v>4</v>
      </c>
      <c r="G46" s="31">
        <v>2</v>
      </c>
      <c r="H46" s="31">
        <v>4.9800000000000004</v>
      </c>
      <c r="I46" s="32">
        <f>PRODUCT(G46:H46)</f>
        <v>9.9600000000000009</v>
      </c>
      <c r="K46" t="s">
        <v>59</v>
      </c>
    </row>
    <row r="47" spans="2:11" x14ac:dyDescent="0.25">
      <c r="B47" s="30" t="s">
        <v>29</v>
      </c>
      <c r="C47" s="31"/>
      <c r="D47" s="31"/>
      <c r="E47" s="31"/>
      <c r="F47" s="31"/>
      <c r="G47" s="31">
        <v>3</v>
      </c>
      <c r="H47" s="31">
        <v>1</v>
      </c>
      <c r="I47" s="32">
        <f>PRODUCT(G47:H47)</f>
        <v>3</v>
      </c>
      <c r="K47" t="s">
        <v>59</v>
      </c>
    </row>
    <row r="48" spans="2:11" x14ac:dyDescent="0.25">
      <c r="B48" s="30" t="s">
        <v>22</v>
      </c>
      <c r="C48" s="31"/>
      <c r="D48" s="31"/>
      <c r="E48" s="31"/>
      <c r="F48" s="31"/>
      <c r="G48" s="31">
        <v>7</v>
      </c>
      <c r="H48" s="31">
        <v>0.38</v>
      </c>
      <c r="I48" s="32">
        <f>PRODUCT(G48:H48)</f>
        <v>2.66</v>
      </c>
      <c r="K48" t="s">
        <v>59</v>
      </c>
    </row>
    <row r="49" spans="2:11" x14ac:dyDescent="0.25">
      <c r="B49" s="33" t="s">
        <v>30</v>
      </c>
      <c r="C49" s="34"/>
      <c r="D49" s="34">
        <v>2.5000000000000001E-2</v>
      </c>
      <c r="E49" s="34">
        <v>0.15</v>
      </c>
      <c r="F49" s="34">
        <v>3.5</v>
      </c>
      <c r="G49" s="34">
        <v>2</v>
      </c>
      <c r="H49" s="34">
        <v>260</v>
      </c>
      <c r="I49" s="35">
        <f>PRODUCT(D49:H49)</f>
        <v>6.8250000000000002</v>
      </c>
      <c r="J49" t="s">
        <v>7</v>
      </c>
      <c r="K49" t="s">
        <v>58</v>
      </c>
    </row>
    <row r="50" spans="2:11" ht="15.75" thickBot="1" x14ac:dyDescent="0.3">
      <c r="B50" s="36" t="s">
        <v>31</v>
      </c>
      <c r="C50" s="37"/>
      <c r="D50" s="37">
        <v>3.7999999999999999E-2</v>
      </c>
      <c r="E50" s="37">
        <v>3.7999999999999999E-2</v>
      </c>
      <c r="F50" s="37"/>
      <c r="G50" s="37">
        <v>7</v>
      </c>
      <c r="H50" s="37">
        <v>250</v>
      </c>
      <c r="I50" s="38">
        <f>PRODUCT(D50:H50)</f>
        <v>2.5269999999999997</v>
      </c>
      <c r="J50">
        <f>I50+I49+I48+I47+I46+I45</f>
        <v>50.572000000000003</v>
      </c>
      <c r="K50" t="s">
        <v>58</v>
      </c>
    </row>
    <row r="51" spans="2:11" x14ac:dyDescent="0.25">
      <c r="B51" s="79"/>
      <c r="C51" s="78"/>
      <c r="D51" s="78" t="s">
        <v>79</v>
      </c>
      <c r="E51" s="78"/>
      <c r="F51" s="78"/>
      <c r="G51" s="78"/>
      <c r="H51" s="78"/>
      <c r="I51" s="80"/>
    </row>
    <row r="52" spans="2:11" x14ac:dyDescent="0.25">
      <c r="B52" s="81" t="s">
        <v>11</v>
      </c>
      <c r="C52" s="81"/>
      <c r="D52" s="81">
        <v>0.05</v>
      </c>
      <c r="E52" s="81">
        <v>0.15</v>
      </c>
      <c r="F52" s="81">
        <v>3</v>
      </c>
      <c r="G52" s="81">
        <v>4</v>
      </c>
      <c r="H52" s="81">
        <v>248</v>
      </c>
      <c r="I52" s="81">
        <f>H52*G52*F52*E52*D52</f>
        <v>22.32</v>
      </c>
    </row>
    <row r="53" spans="2:11" x14ac:dyDescent="0.25">
      <c r="B53" s="81" t="s">
        <v>12</v>
      </c>
      <c r="C53" s="81"/>
      <c r="D53" s="81">
        <v>0.05</v>
      </c>
      <c r="E53" s="81">
        <v>7.4999999999999997E-2</v>
      </c>
      <c r="F53" s="81">
        <v>5.5</v>
      </c>
      <c r="G53" s="81">
        <v>25</v>
      </c>
      <c r="H53" s="81">
        <v>258</v>
      </c>
      <c r="I53" s="81">
        <f>H53*G53*F53*E53*D53</f>
        <v>133.03125</v>
      </c>
    </row>
    <row r="54" spans="2:11" x14ac:dyDescent="0.25">
      <c r="B54" s="81" t="s">
        <v>75</v>
      </c>
      <c r="C54" s="81"/>
      <c r="D54" s="81">
        <v>0.08</v>
      </c>
      <c r="E54" s="81">
        <v>0.26</v>
      </c>
      <c r="F54" s="81">
        <v>6.5</v>
      </c>
      <c r="G54" s="81">
        <v>7</v>
      </c>
      <c r="H54" s="81">
        <v>0</v>
      </c>
      <c r="I54" s="81">
        <v>0</v>
      </c>
    </row>
    <row r="55" spans="2:11" x14ac:dyDescent="0.25">
      <c r="B55" s="81" t="s">
        <v>80</v>
      </c>
      <c r="C55" s="81"/>
      <c r="D55" s="81">
        <v>2.5000000000000001E-2</v>
      </c>
      <c r="E55" s="81">
        <v>0.15</v>
      </c>
      <c r="F55" s="81">
        <v>5</v>
      </c>
      <c r="G55" s="81">
        <v>3</v>
      </c>
      <c r="H55" s="81">
        <v>260</v>
      </c>
      <c r="I55" s="81">
        <f>H55*G55*F55*E55*D55</f>
        <v>14.625</v>
      </c>
    </row>
    <row r="56" spans="2:11" x14ac:dyDescent="0.25">
      <c r="B56" s="81" t="s">
        <v>81</v>
      </c>
      <c r="C56" s="81"/>
      <c r="D56" s="81">
        <v>3.7999999999999999E-2</v>
      </c>
      <c r="E56" s="81">
        <v>3.7999999999999999E-2</v>
      </c>
      <c r="F56" s="81">
        <v>13</v>
      </c>
      <c r="G56" s="81">
        <v>1</v>
      </c>
      <c r="H56" s="81">
        <v>250</v>
      </c>
      <c r="I56" s="81">
        <f>H56*G56*F56*E56*D56</f>
        <v>4.6929999999999996</v>
      </c>
    </row>
    <row r="57" spans="2:11" x14ac:dyDescent="0.25">
      <c r="B57" s="81" t="s">
        <v>82</v>
      </c>
      <c r="C57" s="81"/>
      <c r="D57" s="81"/>
      <c r="E57" s="81"/>
      <c r="F57" s="81">
        <v>5</v>
      </c>
      <c r="G57" s="81">
        <v>3</v>
      </c>
      <c r="H57" s="81">
        <v>12.8</v>
      </c>
      <c r="I57" s="81">
        <f>H57*G57</f>
        <v>38.400000000000006</v>
      </c>
    </row>
    <row r="58" spans="2:11" x14ac:dyDescent="0.25">
      <c r="B58" s="81" t="s">
        <v>22</v>
      </c>
      <c r="C58" s="81"/>
      <c r="D58" s="81"/>
      <c r="E58" s="81"/>
      <c r="F58" s="81">
        <v>15</v>
      </c>
      <c r="G58" s="81">
        <v>1</v>
      </c>
      <c r="H58" s="81">
        <v>0.38</v>
      </c>
      <c r="I58" s="81">
        <f>F58*H58</f>
        <v>5.7</v>
      </c>
    </row>
    <row r="59" spans="2:11" x14ac:dyDescent="0.25">
      <c r="B59" s="81" t="s">
        <v>83</v>
      </c>
      <c r="C59" s="81"/>
      <c r="D59" s="81"/>
      <c r="E59" s="81"/>
      <c r="F59" s="81">
        <v>4</v>
      </c>
      <c r="G59" s="81">
        <v>4</v>
      </c>
      <c r="H59" s="81">
        <v>4.9800000000000004</v>
      </c>
      <c r="I59" s="81">
        <f>H59*G59</f>
        <v>19.920000000000002</v>
      </c>
    </row>
    <row r="60" spans="2:11" x14ac:dyDescent="0.25">
      <c r="B60" s="83" t="s">
        <v>84</v>
      </c>
      <c r="C60" s="83"/>
      <c r="D60" s="83"/>
      <c r="E60" s="83"/>
      <c r="F60" s="83"/>
      <c r="G60" s="83">
        <v>2</v>
      </c>
      <c r="H60" s="83">
        <v>1</v>
      </c>
      <c r="I60" s="83">
        <f>H60*G60</f>
        <v>2</v>
      </c>
      <c r="J60" t="s">
        <v>7</v>
      </c>
    </row>
    <row r="61" spans="2:11" x14ac:dyDescent="0.25">
      <c r="B61" s="81" t="s">
        <v>86</v>
      </c>
      <c r="C61" s="81"/>
      <c r="D61" s="81"/>
      <c r="E61" s="81"/>
      <c r="F61" s="81"/>
      <c r="G61" s="81">
        <v>2</v>
      </c>
      <c r="H61" s="81">
        <v>0.87</v>
      </c>
      <c r="I61" s="81">
        <f>H61*G61</f>
        <v>1.74</v>
      </c>
      <c r="J61">
        <f>I61+I60+I59+I58+I57+I56+I55+I54+I53+I52</f>
        <v>242.42925</v>
      </c>
    </row>
    <row r="62" spans="2:11" x14ac:dyDescent="0.25">
      <c r="B62" s="75"/>
      <c r="C62" s="76" t="s">
        <v>32</v>
      </c>
      <c r="D62" s="76"/>
      <c r="E62" s="76"/>
      <c r="F62" s="76"/>
      <c r="G62" s="76"/>
      <c r="H62" s="76"/>
      <c r="I62" s="77"/>
    </row>
    <row r="63" spans="2:11" x14ac:dyDescent="0.25">
      <c r="B63" s="42" t="s">
        <v>27</v>
      </c>
      <c r="C63" s="43">
        <v>6</v>
      </c>
      <c r="D63" s="43">
        <v>0.05</v>
      </c>
      <c r="E63" s="43">
        <v>7.4999999999999997E-2</v>
      </c>
      <c r="F63" s="43">
        <v>6</v>
      </c>
      <c r="G63" s="43">
        <v>6</v>
      </c>
      <c r="H63" s="43">
        <v>268</v>
      </c>
      <c r="I63" s="44">
        <f>D63*E63*F63*G63*H63</f>
        <v>36.18</v>
      </c>
      <c r="K63" t="s">
        <v>57</v>
      </c>
    </row>
    <row r="64" spans="2:11" x14ac:dyDescent="0.25">
      <c r="B64" s="42" t="s">
        <v>33</v>
      </c>
      <c r="C64" s="43"/>
      <c r="D64" s="43"/>
      <c r="E64" s="43"/>
      <c r="F64" s="43">
        <v>4</v>
      </c>
      <c r="G64" s="43">
        <v>6</v>
      </c>
      <c r="H64" s="43">
        <v>4.9800000000000004</v>
      </c>
      <c r="I64" s="44">
        <f>H64*G64</f>
        <v>29.880000000000003</v>
      </c>
      <c r="J64" t="s">
        <v>7</v>
      </c>
      <c r="K64" t="s">
        <v>59</v>
      </c>
    </row>
    <row r="65" spans="2:11" ht="15.75" thickBot="1" x14ac:dyDescent="0.3">
      <c r="B65" s="45" t="s">
        <v>22</v>
      </c>
      <c r="C65" s="46"/>
      <c r="D65" s="46"/>
      <c r="E65" s="46"/>
      <c r="F65" s="46"/>
      <c r="G65" s="46">
        <v>55</v>
      </c>
      <c r="H65" s="46">
        <v>0.38</v>
      </c>
      <c r="I65" s="47">
        <f>G65*H65</f>
        <v>20.9</v>
      </c>
      <c r="J65">
        <f>I65+I64+I63</f>
        <v>86.960000000000008</v>
      </c>
      <c r="K65" t="s">
        <v>59</v>
      </c>
    </row>
    <row r="66" spans="2:11" x14ac:dyDescent="0.25">
      <c r="B66" s="39"/>
      <c r="C66" s="40" t="s">
        <v>34</v>
      </c>
      <c r="D66" s="40"/>
      <c r="E66" s="40"/>
      <c r="F66" s="40"/>
      <c r="G66" s="40"/>
      <c r="H66" s="40"/>
      <c r="I66" s="41"/>
    </row>
    <row r="67" spans="2:11" x14ac:dyDescent="0.25">
      <c r="B67" s="42" t="s">
        <v>27</v>
      </c>
      <c r="C67" s="43">
        <v>5.39</v>
      </c>
      <c r="D67" s="43">
        <v>0.05</v>
      </c>
      <c r="E67" s="43">
        <v>7.4999999999999997E-2</v>
      </c>
      <c r="F67" s="43">
        <v>5.5</v>
      </c>
      <c r="G67" s="43">
        <v>4</v>
      </c>
      <c r="H67" s="43">
        <v>258</v>
      </c>
      <c r="I67" s="44">
        <f>D67*E67*F67*G67*H67</f>
        <v>21.284999999999997</v>
      </c>
      <c r="K67" t="s">
        <v>57</v>
      </c>
    </row>
    <row r="68" spans="2:11" x14ac:dyDescent="0.25">
      <c r="B68" s="42" t="s">
        <v>33</v>
      </c>
      <c r="C68" s="43"/>
      <c r="D68" s="43"/>
      <c r="E68" s="43"/>
      <c r="F68" s="43">
        <v>4</v>
      </c>
      <c r="G68" s="43">
        <v>4</v>
      </c>
      <c r="H68" s="43">
        <v>4.9800000000000004</v>
      </c>
      <c r="I68" s="44">
        <f>H68*G68</f>
        <v>19.920000000000002</v>
      </c>
      <c r="J68" t="s">
        <v>7</v>
      </c>
      <c r="K68" t="s">
        <v>59</v>
      </c>
    </row>
    <row r="69" spans="2:11" ht="15.75" thickBot="1" x14ac:dyDescent="0.3">
      <c r="B69" s="45" t="s">
        <v>22</v>
      </c>
      <c r="C69" s="46"/>
      <c r="D69" s="46"/>
      <c r="E69" s="46"/>
      <c r="F69" s="46"/>
      <c r="G69" s="46">
        <v>23</v>
      </c>
      <c r="H69" s="46">
        <v>0.38</v>
      </c>
      <c r="I69" s="47">
        <f>H69*G69</f>
        <v>8.74</v>
      </c>
      <c r="J69">
        <f>I69+I68+I67</f>
        <v>49.945</v>
      </c>
      <c r="K69" t="s">
        <v>59</v>
      </c>
    </row>
    <row r="70" spans="2:11" x14ac:dyDescent="0.25">
      <c r="B70" s="48"/>
      <c r="C70" s="48" t="s">
        <v>35</v>
      </c>
      <c r="D70" s="48"/>
      <c r="E70" s="48"/>
      <c r="F70" s="48"/>
      <c r="G70" s="48"/>
      <c r="H70" s="48"/>
      <c r="I70" s="48"/>
    </row>
    <row r="71" spans="2:11" x14ac:dyDescent="0.25">
      <c r="B71" s="49" t="s">
        <v>28</v>
      </c>
      <c r="C71" s="49"/>
      <c r="D71" s="49">
        <v>7.4999999999999997E-2</v>
      </c>
      <c r="E71" s="49">
        <v>0.22500000000000001</v>
      </c>
      <c r="F71" s="49">
        <v>3</v>
      </c>
      <c r="G71" s="49">
        <v>2</v>
      </c>
      <c r="H71" s="49">
        <v>248</v>
      </c>
      <c r="I71" s="49">
        <f>D71*E71*F71*G71*H71</f>
        <v>25.110000000000003</v>
      </c>
      <c r="K71" t="s">
        <v>57</v>
      </c>
    </row>
    <row r="72" spans="2:11" x14ac:dyDescent="0.25">
      <c r="B72" s="49" t="s">
        <v>13</v>
      </c>
      <c r="C72" s="49"/>
      <c r="D72" s="49">
        <v>7.4999999999999997E-2</v>
      </c>
      <c r="E72" s="49">
        <v>0.22500000000000001</v>
      </c>
      <c r="F72" s="49">
        <v>5</v>
      </c>
      <c r="G72" s="49">
        <v>1</v>
      </c>
      <c r="H72" s="49">
        <v>248</v>
      </c>
      <c r="I72" s="49">
        <f>D72*E72*F72*G72*H72</f>
        <v>20.925000000000001</v>
      </c>
      <c r="K72" t="s">
        <v>57</v>
      </c>
    </row>
    <row r="73" spans="2:11" x14ac:dyDescent="0.25">
      <c r="B73" s="49" t="s">
        <v>36</v>
      </c>
      <c r="C73" s="49"/>
      <c r="D73" s="49">
        <v>0.05</v>
      </c>
      <c r="E73" s="49">
        <v>7.4999999999999997E-2</v>
      </c>
      <c r="F73" s="49">
        <v>6</v>
      </c>
      <c r="G73" s="49">
        <v>3</v>
      </c>
      <c r="H73" s="49">
        <v>258</v>
      </c>
      <c r="I73" s="49">
        <f>H73*G73*F73*E73*D73</f>
        <v>17.415000000000003</v>
      </c>
      <c r="K73" t="s">
        <v>57</v>
      </c>
    </row>
    <row r="74" spans="2:11" x14ac:dyDescent="0.25">
      <c r="B74" s="58" t="s">
        <v>37</v>
      </c>
      <c r="C74" s="58"/>
      <c r="D74" s="58">
        <v>0.05</v>
      </c>
      <c r="E74" s="58">
        <v>0.15</v>
      </c>
      <c r="F74" s="58">
        <v>3</v>
      </c>
      <c r="G74" s="58">
        <v>1</v>
      </c>
      <c r="H74" s="58">
        <v>248</v>
      </c>
      <c r="I74" s="58">
        <f>H74*G74*F74*E74*D74</f>
        <v>5.58</v>
      </c>
      <c r="J74" t="s">
        <v>7</v>
      </c>
      <c r="K74" t="s">
        <v>57</v>
      </c>
    </row>
    <row r="75" spans="2:11" x14ac:dyDescent="0.25">
      <c r="B75" s="67" t="s">
        <v>60</v>
      </c>
      <c r="C75" s="67"/>
      <c r="D75" s="67"/>
      <c r="E75" s="67"/>
      <c r="F75" s="67"/>
      <c r="G75" s="67">
        <v>2</v>
      </c>
      <c r="H75" s="67">
        <v>1</v>
      </c>
      <c r="I75" s="67">
        <f>H75*G75</f>
        <v>2</v>
      </c>
      <c r="J75">
        <f>I75+I74+I73+I72+I71</f>
        <v>71.03</v>
      </c>
    </row>
    <row r="76" spans="2:11" x14ac:dyDescent="0.25">
      <c r="B76" s="50"/>
      <c r="C76" s="50"/>
      <c r="D76" s="50" t="s">
        <v>61</v>
      </c>
      <c r="E76" s="50"/>
      <c r="F76" s="50"/>
      <c r="G76" s="50"/>
      <c r="H76" s="50"/>
      <c r="I76" s="50"/>
    </row>
    <row r="77" spans="2:11" x14ac:dyDescent="0.25">
      <c r="B77" s="51" t="s">
        <v>38</v>
      </c>
      <c r="C77" s="51"/>
      <c r="D77" s="51">
        <v>6.3E-2</v>
      </c>
      <c r="E77" s="51">
        <v>0.17499999999999999</v>
      </c>
      <c r="F77" s="51">
        <v>3</v>
      </c>
      <c r="G77" s="51">
        <v>15</v>
      </c>
      <c r="H77" s="51">
        <v>248</v>
      </c>
      <c r="I77" s="51">
        <f>H77*G77*F77*E77*D77</f>
        <v>123.03899999999999</v>
      </c>
      <c r="J77" t="s">
        <v>7</v>
      </c>
    </row>
    <row r="78" spans="2:11" x14ac:dyDescent="0.25">
      <c r="B78" s="51" t="s">
        <v>39</v>
      </c>
      <c r="C78" s="51"/>
      <c r="D78" s="51">
        <v>3.7999999999999999E-2</v>
      </c>
      <c r="E78" s="51">
        <v>0.17499999999999999</v>
      </c>
      <c r="F78" s="51">
        <v>3.5</v>
      </c>
      <c r="G78" s="51">
        <v>4</v>
      </c>
      <c r="H78" s="51">
        <v>260</v>
      </c>
      <c r="I78" s="51">
        <f>H78*G78*F78*E78*D78</f>
        <v>24.206</v>
      </c>
      <c r="J78">
        <f>I78+I77</f>
        <v>147.24499999999998</v>
      </c>
    </row>
    <row r="79" spans="2:11" ht="15.75" thickBot="1" x14ac:dyDescent="0.3">
      <c r="B79" s="51" t="s">
        <v>40</v>
      </c>
      <c r="C79" s="51"/>
      <c r="D79" s="51"/>
      <c r="E79" s="51"/>
      <c r="F79" s="51"/>
      <c r="G79" s="51">
        <v>30</v>
      </c>
      <c r="H79" s="51"/>
      <c r="I79" s="51"/>
    </row>
    <row r="80" spans="2:11" ht="15.75" thickBot="1" x14ac:dyDescent="0.3">
      <c r="B80" s="85" t="s">
        <v>41</v>
      </c>
      <c r="C80" s="85"/>
      <c r="D80" s="85"/>
      <c r="E80" s="85"/>
      <c r="F80" s="85"/>
      <c r="G80" s="85"/>
      <c r="H80" s="85"/>
      <c r="I80" s="85"/>
    </row>
    <row r="81" spans="2:11" x14ac:dyDescent="0.25">
      <c r="B81" s="52" t="s">
        <v>42</v>
      </c>
      <c r="C81" s="53"/>
      <c r="D81" s="53"/>
      <c r="E81" s="53"/>
      <c r="F81" s="53"/>
      <c r="G81" s="53">
        <v>0</v>
      </c>
      <c r="H81" s="53">
        <v>1.5</v>
      </c>
      <c r="I81" s="9">
        <f>PRODUCT(G81:H81)</f>
        <v>0</v>
      </c>
      <c r="K81" t="s">
        <v>58</v>
      </c>
    </row>
    <row r="82" spans="2:11" x14ac:dyDescent="0.25">
      <c r="B82" s="54" t="s">
        <v>43</v>
      </c>
      <c r="C82" s="55"/>
      <c r="D82" s="55"/>
      <c r="E82" s="55"/>
      <c r="F82" s="55"/>
      <c r="G82" s="55">
        <v>19</v>
      </c>
      <c r="H82" s="55">
        <v>1.5</v>
      </c>
      <c r="I82" s="9">
        <f>PRODUCT(G82:H82)</f>
        <v>28.5</v>
      </c>
      <c r="K82" t="s">
        <v>58</v>
      </c>
    </row>
    <row r="83" spans="2:11" x14ac:dyDescent="0.25">
      <c r="B83" s="54" t="s">
        <v>44</v>
      </c>
      <c r="C83" s="55"/>
      <c r="D83" s="55"/>
      <c r="E83" s="55"/>
      <c r="F83" s="55"/>
      <c r="G83" s="55">
        <v>2</v>
      </c>
      <c r="H83" s="55">
        <v>2</v>
      </c>
      <c r="I83" s="9">
        <f>PRODUCT(G83:H83)</f>
        <v>4</v>
      </c>
      <c r="K83" t="s">
        <v>58</v>
      </c>
    </row>
    <row r="84" spans="2:11" ht="15.75" thickBot="1" x14ac:dyDescent="0.3">
      <c r="B84" s="56" t="s">
        <v>45</v>
      </c>
      <c r="C84" s="57"/>
      <c r="D84" s="57"/>
      <c r="E84" s="57"/>
      <c r="F84" s="57"/>
      <c r="G84" s="57">
        <v>2</v>
      </c>
      <c r="H84" s="57">
        <v>2</v>
      </c>
      <c r="I84" s="9">
        <f>PRODUCT(G84:H84)</f>
        <v>4</v>
      </c>
      <c r="K84" t="s">
        <v>58</v>
      </c>
    </row>
    <row r="85" spans="2:11" x14ac:dyDescent="0.25">
      <c r="B85" s="48"/>
      <c r="C85" s="48" t="s">
        <v>46</v>
      </c>
      <c r="D85" s="48"/>
      <c r="E85" s="48"/>
      <c r="F85" s="48"/>
      <c r="G85" s="48"/>
      <c r="H85" s="48"/>
      <c r="I85" s="48"/>
    </row>
    <row r="86" spans="2:11" x14ac:dyDescent="0.25">
      <c r="B86" s="58" t="s">
        <v>47</v>
      </c>
      <c r="C86" s="58"/>
      <c r="D86" s="58"/>
      <c r="E86" s="58"/>
      <c r="F86" s="58"/>
      <c r="G86" s="58"/>
      <c r="H86" s="58">
        <v>2</v>
      </c>
      <c r="I86" s="58">
        <v>2</v>
      </c>
      <c r="K86" t="s">
        <v>58</v>
      </c>
    </row>
    <row r="87" spans="2:11" x14ac:dyDescent="0.25">
      <c r="B87" s="59"/>
      <c r="C87" s="60"/>
      <c r="D87" s="60" t="s">
        <v>54</v>
      </c>
      <c r="E87" s="60"/>
      <c r="F87" s="60"/>
      <c r="G87" s="60"/>
      <c r="H87" s="60"/>
      <c r="I87" s="60"/>
    </row>
    <row r="88" spans="2:11" x14ac:dyDescent="0.25">
      <c r="B88" s="61" t="s">
        <v>48</v>
      </c>
      <c r="C88" s="61"/>
      <c r="D88" s="61"/>
      <c r="E88" s="61"/>
      <c r="F88" s="61"/>
      <c r="G88" s="61"/>
      <c r="H88" s="61">
        <v>5</v>
      </c>
      <c r="I88" s="61">
        <v>5</v>
      </c>
      <c r="K88" t="s">
        <v>58</v>
      </c>
    </row>
    <row r="89" spans="2:11" x14ac:dyDescent="0.25">
      <c r="B89" s="50"/>
      <c r="C89" s="50"/>
      <c r="D89" s="50" t="s">
        <v>76</v>
      </c>
      <c r="E89" s="50"/>
      <c r="F89" s="50"/>
      <c r="G89" s="50"/>
      <c r="H89" s="50"/>
      <c r="I89" s="50"/>
    </row>
    <row r="90" spans="2:11" x14ac:dyDescent="0.25">
      <c r="B90" s="74" t="s">
        <v>77</v>
      </c>
      <c r="C90" s="74"/>
      <c r="D90" s="74"/>
      <c r="E90" s="74"/>
      <c r="F90" s="74"/>
      <c r="G90" s="74"/>
      <c r="H90" s="74"/>
      <c r="I90" s="74">
        <v>1</v>
      </c>
    </row>
    <row r="92" spans="2:11" x14ac:dyDescent="0.25">
      <c r="G92" t="s">
        <v>56</v>
      </c>
      <c r="J92">
        <f>J78+J75+J69+J65+J61+J50+J43+J38+J32+J24+J13</f>
        <v>1724.2316999999998</v>
      </c>
      <c r="K92" t="s">
        <v>55</v>
      </c>
    </row>
  </sheetData>
  <mergeCells count="6">
    <mergeCell ref="B44:I44"/>
    <mergeCell ref="B80:I80"/>
    <mergeCell ref="B4:H4"/>
    <mergeCell ref="B7:H7"/>
    <mergeCell ref="B14:I14"/>
    <mergeCell ref="B25:I25"/>
  </mergeCells>
  <pageMargins left="0.70866141732283472" right="0.70866141732283472" top="0.74803149606299213" bottom="0.74803149606299213" header="0.31496062992125984" footer="0.31496062992125984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2018-05-17T05:15:33Z</dcterms:modified>
</cp:coreProperties>
</file>