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F:\Macro P2 - MODELE OK pour utilisation\"/>
    </mc:Choice>
  </mc:AlternateContent>
  <bookViews>
    <workbookView xWindow="0" yWindow="0" windowWidth="24000" windowHeight="9600" tabRatio="585" activeTab="1"/>
  </bookViews>
  <sheets>
    <sheet name="Liste" sheetId="5" r:id="rId1"/>
    <sheet name="BD" sheetId="2" r:id="rId2"/>
    <sheet name="page2" sheetId="7" r:id="rId3"/>
    <sheet name="Feuil3" sheetId="6" r:id="rId4"/>
  </sheets>
  <definedNames>
    <definedName name="_xlnm._FilterDatabase" localSheetId="1" hidden="1">BD!$Y$7:$AA$40</definedName>
    <definedName name="Ind_ListeCharge">OFFSET(Liste!$C$2,0,0,COUNTIF(Liste!$C:$C,"&gt;&lt;")-1,1)</definedName>
    <definedName name="ListCharge">Tab_Inter[Intervenant]</definedName>
    <definedName name="tableau1">BD!$Y$2:$WZ$2</definedName>
    <definedName name="ValContratInter">VLOOKUP(page2!G67,Tab_Inter[[Intervenant]:[UE5P]],2,FALSE)</definedName>
    <definedName name="_xlnm.Print_Area" localSheetId="2">page2!$A$1:$O$41</definedName>
    <definedName name="_xlnm.Print_Area">page2!$A$1:$N$40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" i="2" l="1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G35" i="2"/>
  <c r="G36" i="2"/>
  <c r="G37" i="2"/>
  <c r="G38" i="2"/>
  <c r="G39" i="2"/>
  <c r="G40" i="2"/>
  <c r="J35" i="2"/>
  <c r="J36" i="2"/>
  <c r="J37" i="2"/>
  <c r="J38" i="2"/>
  <c r="J39" i="2"/>
  <c r="J40" i="2"/>
  <c r="M35" i="2"/>
  <c r="N35" i="2" s="1"/>
  <c r="M36" i="2"/>
  <c r="N36" i="2" s="1"/>
  <c r="M37" i="2"/>
  <c r="O37" i="2" s="1"/>
  <c r="M38" i="2"/>
  <c r="O38" i="2" s="1"/>
  <c r="M39" i="2"/>
  <c r="N39" i="2" s="1"/>
  <c r="M40" i="2"/>
  <c r="N40" i="2" s="1"/>
  <c r="P35" i="2"/>
  <c r="R35" i="2" s="1"/>
  <c r="P36" i="2"/>
  <c r="R36" i="2" s="1"/>
  <c r="P37" i="2"/>
  <c r="Q37" i="2" s="1"/>
  <c r="P38" i="2"/>
  <c r="Q38" i="2" s="1"/>
  <c r="P39" i="2"/>
  <c r="R39" i="2" s="1"/>
  <c r="P40" i="2"/>
  <c r="R40" i="2" s="1"/>
  <c r="S35" i="2"/>
  <c r="T35" i="2" s="1"/>
  <c r="S36" i="2"/>
  <c r="T36" i="2" s="1"/>
  <c r="S37" i="2"/>
  <c r="T37" i="2" s="1"/>
  <c r="S38" i="2"/>
  <c r="T38" i="2" s="1"/>
  <c r="S39" i="2"/>
  <c r="U39" i="2" s="1"/>
  <c r="S40" i="2"/>
  <c r="U40" i="2" s="1"/>
  <c r="Z41" i="2"/>
  <c r="Y41" i="2"/>
  <c r="AH41" i="2"/>
  <c r="AE41" i="2"/>
  <c r="AF41" i="2"/>
  <c r="AG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DD41" i="2"/>
  <c r="DE41" i="2"/>
  <c r="DF41" i="2"/>
  <c r="DG41" i="2"/>
  <c r="DH41" i="2"/>
  <c r="DI41" i="2"/>
  <c r="DJ41" i="2"/>
  <c r="DK41" i="2"/>
  <c r="DL41" i="2"/>
  <c r="DM41" i="2"/>
  <c r="DN41" i="2"/>
  <c r="DO41" i="2"/>
  <c r="DP41" i="2"/>
  <c r="DQ41" i="2"/>
  <c r="DR41" i="2"/>
  <c r="DS41" i="2"/>
  <c r="DT41" i="2"/>
  <c r="DU41" i="2"/>
  <c r="DV41" i="2"/>
  <c r="DW41" i="2"/>
  <c r="DX41" i="2"/>
  <c r="DY41" i="2"/>
  <c r="DZ41" i="2"/>
  <c r="EA41" i="2"/>
  <c r="EB41" i="2"/>
  <c r="EC41" i="2"/>
  <c r="ED41" i="2"/>
  <c r="EE41" i="2"/>
  <c r="EF41" i="2"/>
  <c r="EG41" i="2"/>
  <c r="EH41" i="2"/>
  <c r="EI41" i="2"/>
  <c r="EJ41" i="2"/>
  <c r="EK41" i="2"/>
  <c r="EL41" i="2"/>
  <c r="EM41" i="2"/>
  <c r="EN41" i="2"/>
  <c r="EO41" i="2"/>
  <c r="EP41" i="2"/>
  <c r="EQ41" i="2"/>
  <c r="ER41" i="2"/>
  <c r="ES41" i="2"/>
  <c r="ET41" i="2"/>
  <c r="EU41" i="2"/>
  <c r="EV41" i="2"/>
  <c r="EW41" i="2"/>
  <c r="EX41" i="2"/>
  <c r="EY41" i="2"/>
  <c r="EZ41" i="2"/>
  <c r="FA41" i="2"/>
  <c r="FB41" i="2"/>
  <c r="FC41" i="2"/>
  <c r="FD41" i="2"/>
  <c r="FE41" i="2"/>
  <c r="FF41" i="2"/>
  <c r="FG41" i="2"/>
  <c r="FH41" i="2"/>
  <c r="FI41" i="2"/>
  <c r="FJ41" i="2"/>
  <c r="FK41" i="2"/>
  <c r="FL41" i="2"/>
  <c r="FM41" i="2"/>
  <c r="FN41" i="2"/>
  <c r="FO41" i="2"/>
  <c r="FP41" i="2"/>
  <c r="FQ41" i="2"/>
  <c r="FR41" i="2"/>
  <c r="FS41" i="2"/>
  <c r="FT41" i="2"/>
  <c r="FU41" i="2"/>
  <c r="FV41" i="2"/>
  <c r="FW41" i="2"/>
  <c r="FX41" i="2"/>
  <c r="FY41" i="2"/>
  <c r="FZ41" i="2"/>
  <c r="GA41" i="2"/>
  <c r="GB41" i="2"/>
  <c r="GC41" i="2"/>
  <c r="GD41" i="2"/>
  <c r="GE41" i="2"/>
  <c r="GF41" i="2"/>
  <c r="GG41" i="2"/>
  <c r="GH41" i="2"/>
  <c r="GI41" i="2"/>
  <c r="GJ41" i="2"/>
  <c r="GK41" i="2"/>
  <c r="GL41" i="2"/>
  <c r="GM41" i="2"/>
  <c r="GN41" i="2"/>
  <c r="GO41" i="2"/>
  <c r="GP41" i="2"/>
  <c r="GQ41" i="2"/>
  <c r="GR41" i="2"/>
  <c r="GS41" i="2"/>
  <c r="GT41" i="2"/>
  <c r="GU41" i="2"/>
  <c r="GV41" i="2"/>
  <c r="GW41" i="2"/>
  <c r="GX41" i="2"/>
  <c r="GY41" i="2"/>
  <c r="GZ41" i="2"/>
  <c r="HA41" i="2"/>
  <c r="HB41" i="2"/>
  <c r="HC41" i="2"/>
  <c r="HD41" i="2"/>
  <c r="HE41" i="2"/>
  <c r="HF41" i="2"/>
  <c r="HG41" i="2"/>
  <c r="HH41" i="2"/>
  <c r="HI41" i="2"/>
  <c r="HJ41" i="2"/>
  <c r="HK41" i="2"/>
  <c r="HL41" i="2"/>
  <c r="HM41" i="2"/>
  <c r="HN41" i="2"/>
  <c r="HO41" i="2"/>
  <c r="HP41" i="2"/>
  <c r="HQ41" i="2"/>
  <c r="HR41" i="2"/>
  <c r="HS41" i="2"/>
  <c r="HT41" i="2"/>
  <c r="HU41" i="2"/>
  <c r="HV41" i="2"/>
  <c r="HW41" i="2"/>
  <c r="HX41" i="2"/>
  <c r="HY41" i="2"/>
  <c r="HZ41" i="2"/>
  <c r="IA41" i="2"/>
  <c r="IB41" i="2"/>
  <c r="IC41" i="2"/>
  <c r="ID41" i="2"/>
  <c r="IE41" i="2"/>
  <c r="IF41" i="2"/>
  <c r="IG41" i="2"/>
  <c r="IH41" i="2"/>
  <c r="II41" i="2"/>
  <c r="IJ41" i="2"/>
  <c r="IK41" i="2"/>
  <c r="IL41" i="2"/>
  <c r="IM41" i="2"/>
  <c r="IN41" i="2"/>
  <c r="IO41" i="2"/>
  <c r="IP41" i="2"/>
  <c r="IQ41" i="2"/>
  <c r="IR41" i="2"/>
  <c r="IS41" i="2"/>
  <c r="IT41" i="2"/>
  <c r="IU41" i="2"/>
  <c r="IV41" i="2"/>
  <c r="IW41" i="2"/>
  <c r="IX41" i="2"/>
  <c r="IY41" i="2"/>
  <c r="IZ41" i="2"/>
  <c r="JA41" i="2"/>
  <c r="JB41" i="2"/>
  <c r="JC41" i="2"/>
  <c r="JD41" i="2"/>
  <c r="JE41" i="2"/>
  <c r="JF41" i="2"/>
  <c r="JG41" i="2"/>
  <c r="JH41" i="2"/>
  <c r="JI41" i="2"/>
  <c r="JJ41" i="2"/>
  <c r="JK41" i="2"/>
  <c r="JL41" i="2"/>
  <c r="JM41" i="2"/>
  <c r="JN41" i="2"/>
  <c r="JO41" i="2"/>
  <c r="JP41" i="2"/>
  <c r="JQ41" i="2"/>
  <c r="JR41" i="2"/>
  <c r="JS41" i="2"/>
  <c r="JT41" i="2"/>
  <c r="JU41" i="2"/>
  <c r="JV41" i="2"/>
  <c r="JW41" i="2"/>
  <c r="JX41" i="2"/>
  <c r="JY41" i="2"/>
  <c r="JZ41" i="2"/>
  <c r="KA41" i="2"/>
  <c r="KB41" i="2"/>
  <c r="KC41" i="2"/>
  <c r="KD41" i="2"/>
  <c r="KE41" i="2"/>
  <c r="KF41" i="2"/>
  <c r="KG41" i="2"/>
  <c r="KH41" i="2"/>
  <c r="KI41" i="2"/>
  <c r="KJ41" i="2"/>
  <c r="KK41" i="2"/>
  <c r="KL41" i="2"/>
  <c r="KM41" i="2"/>
  <c r="KN41" i="2"/>
  <c r="KO41" i="2"/>
  <c r="KP41" i="2"/>
  <c r="KQ41" i="2"/>
  <c r="KR41" i="2"/>
  <c r="KS41" i="2"/>
  <c r="KT41" i="2"/>
  <c r="KU41" i="2"/>
  <c r="KV41" i="2"/>
  <c r="KW41" i="2"/>
  <c r="KX41" i="2"/>
  <c r="KY41" i="2"/>
  <c r="KZ41" i="2"/>
  <c r="LA41" i="2"/>
  <c r="LB41" i="2"/>
  <c r="LC41" i="2"/>
  <c r="LD41" i="2"/>
  <c r="LE41" i="2"/>
  <c r="LF41" i="2"/>
  <c r="LG41" i="2"/>
  <c r="LH41" i="2"/>
  <c r="LI41" i="2"/>
  <c r="LJ41" i="2"/>
  <c r="LK41" i="2"/>
  <c r="LL41" i="2"/>
  <c r="LM41" i="2"/>
  <c r="LN41" i="2"/>
  <c r="LO41" i="2"/>
  <c r="LP41" i="2"/>
  <c r="LQ41" i="2"/>
  <c r="LR41" i="2"/>
  <c r="LS41" i="2"/>
  <c r="LT41" i="2"/>
  <c r="LU41" i="2"/>
  <c r="LV41" i="2"/>
  <c r="LW41" i="2"/>
  <c r="LX41" i="2"/>
  <c r="LY41" i="2"/>
  <c r="LZ41" i="2"/>
  <c r="MA41" i="2"/>
  <c r="MB41" i="2"/>
  <c r="MC41" i="2"/>
  <c r="MD41" i="2"/>
  <c r="ME41" i="2"/>
  <c r="MF41" i="2"/>
  <c r="MG41" i="2"/>
  <c r="MH41" i="2"/>
  <c r="MI41" i="2"/>
  <c r="MJ41" i="2"/>
  <c r="MK41" i="2"/>
  <c r="ML41" i="2"/>
  <c r="MM41" i="2"/>
  <c r="MN41" i="2"/>
  <c r="MO41" i="2"/>
  <c r="MP41" i="2"/>
  <c r="MQ41" i="2"/>
  <c r="MR41" i="2"/>
  <c r="MS41" i="2"/>
  <c r="MT41" i="2"/>
  <c r="MU41" i="2"/>
  <c r="MV41" i="2"/>
  <c r="MW41" i="2"/>
  <c r="MX41" i="2"/>
  <c r="MY41" i="2"/>
  <c r="MZ41" i="2"/>
  <c r="NA41" i="2"/>
  <c r="NB41" i="2"/>
  <c r="NC41" i="2"/>
  <c r="ND41" i="2"/>
  <c r="NE41" i="2"/>
  <c r="NF41" i="2"/>
  <c r="NG41" i="2"/>
  <c r="NH41" i="2"/>
  <c r="NI41" i="2"/>
  <c r="NJ41" i="2"/>
  <c r="NK41" i="2"/>
  <c r="NL41" i="2"/>
  <c r="NM41" i="2"/>
  <c r="NN41" i="2"/>
  <c r="NO41" i="2"/>
  <c r="NP41" i="2"/>
  <c r="NQ41" i="2"/>
  <c r="NR41" i="2"/>
  <c r="NS41" i="2"/>
  <c r="NT41" i="2"/>
  <c r="NU41" i="2"/>
  <c r="NV41" i="2"/>
  <c r="NW41" i="2"/>
  <c r="NX41" i="2"/>
  <c r="NY41" i="2"/>
  <c r="NZ41" i="2"/>
  <c r="OA41" i="2"/>
  <c r="OB41" i="2"/>
  <c r="OC41" i="2"/>
  <c r="OD41" i="2"/>
  <c r="OE41" i="2"/>
  <c r="OF41" i="2"/>
  <c r="OG41" i="2"/>
  <c r="OH41" i="2"/>
  <c r="OI41" i="2"/>
  <c r="OJ41" i="2"/>
  <c r="OK41" i="2"/>
  <c r="OL41" i="2"/>
  <c r="OM41" i="2"/>
  <c r="ON41" i="2"/>
  <c r="OO41" i="2"/>
  <c r="OP41" i="2"/>
  <c r="OQ41" i="2"/>
  <c r="OR41" i="2"/>
  <c r="OS41" i="2"/>
  <c r="OT41" i="2"/>
  <c r="OU41" i="2"/>
  <c r="OV41" i="2"/>
  <c r="OW41" i="2"/>
  <c r="OX41" i="2"/>
  <c r="OY41" i="2"/>
  <c r="OZ41" i="2"/>
  <c r="PA41" i="2"/>
  <c r="PB41" i="2"/>
  <c r="PC41" i="2"/>
  <c r="PD41" i="2"/>
  <c r="PE41" i="2"/>
  <c r="PF41" i="2"/>
  <c r="PG41" i="2"/>
  <c r="PH41" i="2"/>
  <c r="PI41" i="2"/>
  <c r="PJ41" i="2"/>
  <c r="PK41" i="2"/>
  <c r="PL41" i="2"/>
  <c r="PM41" i="2"/>
  <c r="PN41" i="2"/>
  <c r="PO41" i="2"/>
  <c r="PP41" i="2"/>
  <c r="PQ41" i="2"/>
  <c r="PR41" i="2"/>
  <c r="PS41" i="2"/>
  <c r="PT41" i="2"/>
  <c r="PU41" i="2"/>
  <c r="PV41" i="2"/>
  <c r="PW41" i="2"/>
  <c r="PX41" i="2"/>
  <c r="PY41" i="2"/>
  <c r="PZ41" i="2"/>
  <c r="QA41" i="2"/>
  <c r="QB41" i="2"/>
  <c r="QC41" i="2"/>
  <c r="QD41" i="2"/>
  <c r="QE41" i="2"/>
  <c r="QF41" i="2"/>
  <c r="QG41" i="2"/>
  <c r="QH41" i="2"/>
  <c r="QI41" i="2"/>
  <c r="QJ41" i="2"/>
  <c r="QK41" i="2"/>
  <c r="QL41" i="2"/>
  <c r="QM41" i="2"/>
  <c r="QN41" i="2"/>
  <c r="QO41" i="2"/>
  <c r="QP41" i="2"/>
  <c r="QQ41" i="2"/>
  <c r="QR41" i="2"/>
  <c r="QS41" i="2"/>
  <c r="QT41" i="2"/>
  <c r="QU41" i="2"/>
  <c r="QV41" i="2"/>
  <c r="QW41" i="2"/>
  <c r="QX41" i="2"/>
  <c r="QY41" i="2"/>
  <c r="QZ41" i="2"/>
  <c r="RA41" i="2"/>
  <c r="RB41" i="2"/>
  <c r="RC41" i="2"/>
  <c r="RD41" i="2"/>
  <c r="RE41" i="2"/>
  <c r="RF41" i="2"/>
  <c r="RG41" i="2"/>
  <c r="RH41" i="2"/>
  <c r="RI41" i="2"/>
  <c r="RJ41" i="2"/>
  <c r="RK41" i="2"/>
  <c r="RL41" i="2"/>
  <c r="RM41" i="2"/>
  <c r="RN41" i="2"/>
  <c r="RO41" i="2"/>
  <c r="RP41" i="2"/>
  <c r="RQ41" i="2"/>
  <c r="RR41" i="2"/>
  <c r="RS41" i="2"/>
  <c r="RT41" i="2"/>
  <c r="RU41" i="2"/>
  <c r="RV41" i="2"/>
  <c r="RW41" i="2"/>
  <c r="RX41" i="2"/>
  <c r="RY41" i="2"/>
  <c r="RZ41" i="2"/>
  <c r="SA41" i="2"/>
  <c r="SB41" i="2"/>
  <c r="SC41" i="2"/>
  <c r="SD41" i="2"/>
  <c r="SE41" i="2"/>
  <c r="SF41" i="2"/>
  <c r="SG41" i="2"/>
  <c r="SH41" i="2"/>
  <c r="SI41" i="2"/>
  <c r="SJ41" i="2"/>
  <c r="SK41" i="2"/>
  <c r="SL41" i="2"/>
  <c r="SM41" i="2"/>
  <c r="SN41" i="2"/>
  <c r="SO41" i="2"/>
  <c r="SP41" i="2"/>
  <c r="SQ41" i="2"/>
  <c r="SR41" i="2"/>
  <c r="SS41" i="2"/>
  <c r="ST41" i="2"/>
  <c r="SU41" i="2"/>
  <c r="SV41" i="2"/>
  <c r="SW41" i="2"/>
  <c r="SX41" i="2"/>
  <c r="SY41" i="2"/>
  <c r="SZ41" i="2"/>
  <c r="TA41" i="2"/>
  <c r="TB41" i="2"/>
  <c r="TC41" i="2"/>
  <c r="TD41" i="2"/>
  <c r="TE41" i="2"/>
  <c r="TF41" i="2"/>
  <c r="TG41" i="2"/>
  <c r="TH41" i="2"/>
  <c r="TI41" i="2"/>
  <c r="TJ41" i="2"/>
  <c r="TK41" i="2"/>
  <c r="TL41" i="2"/>
  <c r="TM41" i="2"/>
  <c r="TN41" i="2"/>
  <c r="TO41" i="2"/>
  <c r="TP41" i="2"/>
  <c r="TQ41" i="2"/>
  <c r="TR41" i="2"/>
  <c r="TS41" i="2"/>
  <c r="TT41" i="2"/>
  <c r="TU41" i="2"/>
  <c r="TV41" i="2"/>
  <c r="TW41" i="2"/>
  <c r="TX41" i="2"/>
  <c r="TY41" i="2"/>
  <c r="TZ41" i="2"/>
  <c r="UA41" i="2"/>
  <c r="UB41" i="2"/>
  <c r="UC41" i="2"/>
  <c r="UD41" i="2"/>
  <c r="UE41" i="2"/>
  <c r="UF41" i="2"/>
  <c r="UG41" i="2"/>
  <c r="UH41" i="2"/>
  <c r="UI41" i="2"/>
  <c r="UJ41" i="2"/>
  <c r="UK41" i="2"/>
  <c r="UL41" i="2"/>
  <c r="UM41" i="2"/>
  <c r="UN41" i="2"/>
  <c r="UO41" i="2"/>
  <c r="UP41" i="2"/>
  <c r="UQ41" i="2"/>
  <c r="UR41" i="2"/>
  <c r="US41" i="2"/>
  <c r="UT41" i="2"/>
  <c r="UU41" i="2"/>
  <c r="UV41" i="2"/>
  <c r="UW41" i="2"/>
  <c r="UX41" i="2"/>
  <c r="UY41" i="2"/>
  <c r="UZ41" i="2"/>
  <c r="VA41" i="2"/>
  <c r="VB41" i="2"/>
  <c r="VC41" i="2"/>
  <c r="VD41" i="2"/>
  <c r="VE41" i="2"/>
  <c r="VF41" i="2"/>
  <c r="VG41" i="2"/>
  <c r="VH41" i="2"/>
  <c r="VI41" i="2"/>
  <c r="VJ41" i="2"/>
  <c r="VK41" i="2"/>
  <c r="VL41" i="2"/>
  <c r="VM41" i="2"/>
  <c r="VN41" i="2"/>
  <c r="VO41" i="2"/>
  <c r="VP41" i="2"/>
  <c r="VQ41" i="2"/>
  <c r="VR41" i="2"/>
  <c r="VS41" i="2"/>
  <c r="VT41" i="2"/>
  <c r="VU41" i="2"/>
  <c r="VV41" i="2"/>
  <c r="VW41" i="2"/>
  <c r="VX41" i="2"/>
  <c r="VY41" i="2"/>
  <c r="VZ41" i="2"/>
  <c r="WA41" i="2"/>
  <c r="WB41" i="2"/>
  <c r="WC41" i="2"/>
  <c r="WD41" i="2"/>
  <c r="WE41" i="2"/>
  <c r="WF41" i="2"/>
  <c r="WG41" i="2"/>
  <c r="WH41" i="2"/>
  <c r="WI41" i="2"/>
  <c r="WJ41" i="2"/>
  <c r="WK41" i="2"/>
  <c r="WL41" i="2"/>
  <c r="WM41" i="2"/>
  <c r="WN41" i="2"/>
  <c r="WO41" i="2"/>
  <c r="WP41" i="2"/>
  <c r="WQ41" i="2"/>
  <c r="WR41" i="2"/>
  <c r="WS41" i="2"/>
  <c r="WT41" i="2"/>
  <c r="WU41" i="2"/>
  <c r="WV41" i="2"/>
  <c r="WW41" i="2"/>
  <c r="WX41" i="2"/>
  <c r="WY41" i="2"/>
  <c r="WZ41" i="2"/>
  <c r="AD41" i="2"/>
  <c r="AC41" i="2"/>
  <c r="AB41" i="2"/>
  <c r="AA41" i="2"/>
  <c r="U35" i="2" l="1"/>
  <c r="O40" i="2"/>
  <c r="Q40" i="2"/>
  <c r="T40" i="2"/>
  <c r="O39" i="2"/>
  <c r="T39" i="2"/>
  <c r="Q39" i="2"/>
  <c r="N38" i="2"/>
  <c r="R38" i="2"/>
  <c r="R37" i="2"/>
  <c r="N37" i="2"/>
  <c r="U36" i="2"/>
  <c r="O36" i="2"/>
  <c r="Q36" i="2"/>
  <c r="O35" i="2"/>
  <c r="Q35" i="2"/>
  <c r="U37" i="2"/>
  <c r="U38" i="2"/>
  <c r="G14" i="2" l="1"/>
  <c r="J14" i="2"/>
  <c r="M14" i="2"/>
  <c r="O14" i="2" s="1"/>
  <c r="P14" i="2"/>
  <c r="Q14" i="2" s="1"/>
  <c r="S14" i="2"/>
  <c r="U14" i="2" s="1"/>
  <c r="G15" i="2"/>
  <c r="J15" i="2"/>
  <c r="M15" i="2"/>
  <c r="P15" i="2"/>
  <c r="Q15" i="2" s="1"/>
  <c r="S15" i="2"/>
  <c r="T15" i="2" s="1"/>
  <c r="G16" i="2"/>
  <c r="J16" i="2"/>
  <c r="M16" i="2"/>
  <c r="N16" i="2" s="1"/>
  <c r="P16" i="2"/>
  <c r="R16" i="2" s="1"/>
  <c r="S16" i="2"/>
  <c r="T16" i="2" s="1"/>
  <c r="G17" i="2"/>
  <c r="J17" i="2"/>
  <c r="M17" i="2"/>
  <c r="P17" i="2"/>
  <c r="S17" i="2"/>
  <c r="T17" i="2" s="1"/>
  <c r="G18" i="2"/>
  <c r="J18" i="2"/>
  <c r="M18" i="2"/>
  <c r="P18" i="2"/>
  <c r="R18" i="2" s="1"/>
  <c r="S18" i="2"/>
  <c r="T18" i="2" s="1"/>
  <c r="G19" i="2"/>
  <c r="J19" i="2"/>
  <c r="M19" i="2"/>
  <c r="P19" i="2"/>
  <c r="R19" i="2" s="1"/>
  <c r="S19" i="2"/>
  <c r="T19" i="2" s="1"/>
  <c r="G20" i="2"/>
  <c r="J20" i="2"/>
  <c r="M20" i="2"/>
  <c r="P20" i="2"/>
  <c r="S20" i="2"/>
  <c r="U20" i="2" s="1"/>
  <c r="G21" i="2"/>
  <c r="J21" i="2"/>
  <c r="M21" i="2"/>
  <c r="P21" i="2"/>
  <c r="S21" i="2"/>
  <c r="T21" i="2" s="1"/>
  <c r="G22" i="2"/>
  <c r="J22" i="2"/>
  <c r="M22" i="2"/>
  <c r="O22" i="2" s="1"/>
  <c r="P22" i="2"/>
  <c r="Q22" i="2" s="1"/>
  <c r="S22" i="2"/>
  <c r="U22" i="2" s="1"/>
  <c r="G23" i="2"/>
  <c r="J23" i="2"/>
  <c r="M23" i="2"/>
  <c r="P23" i="2"/>
  <c r="S23" i="2"/>
  <c r="T23" i="2" s="1"/>
  <c r="G24" i="2"/>
  <c r="J24" i="2"/>
  <c r="M24" i="2"/>
  <c r="P24" i="2"/>
  <c r="S24" i="2"/>
  <c r="T24" i="2" s="1"/>
  <c r="G25" i="2"/>
  <c r="J25" i="2"/>
  <c r="M25" i="2"/>
  <c r="P25" i="2"/>
  <c r="S25" i="2"/>
  <c r="T25" i="2" s="1"/>
  <c r="G26" i="2"/>
  <c r="J26" i="2"/>
  <c r="M26" i="2"/>
  <c r="P26" i="2"/>
  <c r="Q26" i="2" s="1"/>
  <c r="S26" i="2"/>
  <c r="U26" i="2" s="1"/>
  <c r="G27" i="2"/>
  <c r="J27" i="2"/>
  <c r="M27" i="2"/>
  <c r="O27" i="2" s="1"/>
  <c r="P27" i="2"/>
  <c r="S27" i="2"/>
  <c r="T27" i="2" s="1"/>
  <c r="G28" i="2"/>
  <c r="J28" i="2"/>
  <c r="M28" i="2"/>
  <c r="P28" i="2"/>
  <c r="S28" i="2"/>
  <c r="T28" i="2" s="1"/>
  <c r="G29" i="2"/>
  <c r="J29" i="2"/>
  <c r="M29" i="2"/>
  <c r="P29" i="2"/>
  <c r="S29" i="2"/>
  <c r="U29" i="2" s="1"/>
  <c r="G30" i="2"/>
  <c r="J30" i="2"/>
  <c r="M30" i="2"/>
  <c r="O30" i="2" s="1"/>
  <c r="P30" i="2"/>
  <c r="R30" i="2" s="1"/>
  <c r="S30" i="2"/>
  <c r="T30" i="2" s="1"/>
  <c r="G31" i="2"/>
  <c r="J31" i="2"/>
  <c r="M31" i="2"/>
  <c r="P31" i="2"/>
  <c r="S31" i="2"/>
  <c r="T31" i="2" s="1"/>
  <c r="G32" i="2"/>
  <c r="J32" i="2"/>
  <c r="M32" i="2"/>
  <c r="P32" i="2"/>
  <c r="S32" i="2"/>
  <c r="T32" i="2" s="1"/>
  <c r="G33" i="2"/>
  <c r="J33" i="2"/>
  <c r="M33" i="2"/>
  <c r="P33" i="2"/>
  <c r="S33" i="2"/>
  <c r="T33" i="2" s="1"/>
  <c r="Q25" i="2" l="1"/>
  <c r="N14" i="2"/>
  <c r="T14" i="2"/>
  <c r="Q27" i="2"/>
  <c r="R25" i="2"/>
  <c r="R28" i="2"/>
  <c r="R17" i="2"/>
  <c r="T22" i="2"/>
  <c r="O31" i="2"/>
  <c r="N30" i="2"/>
  <c r="U24" i="2"/>
  <c r="O23" i="2"/>
  <c r="Q21" i="2"/>
  <c r="Q17" i="2"/>
  <c r="Q31" i="2"/>
  <c r="T29" i="2"/>
  <c r="Q29" i="2"/>
  <c r="N26" i="2"/>
  <c r="Q23" i="2"/>
  <c r="N20" i="2"/>
  <c r="U18" i="2"/>
  <c r="U25" i="2"/>
  <c r="T20" i="2"/>
  <c r="R21" i="2"/>
  <c r="Q20" i="2"/>
  <c r="U16" i="2"/>
  <c r="N28" i="2"/>
  <c r="R24" i="2"/>
  <c r="N21" i="2"/>
  <c r="N18" i="2"/>
  <c r="O15" i="2"/>
  <c r="R32" i="2"/>
  <c r="Q30" i="2"/>
  <c r="O32" i="2"/>
  <c r="N31" i="2"/>
  <c r="R29" i="2"/>
  <c r="U28" i="2"/>
  <c r="T26" i="2"/>
  <c r="N24" i="2"/>
  <c r="N22" i="2"/>
  <c r="U21" i="2"/>
  <c r="N19" i="2"/>
  <c r="O19" i="2"/>
  <c r="Q18" i="2"/>
  <c r="R31" i="2"/>
  <c r="U30" i="2"/>
  <c r="N29" i="2"/>
  <c r="Q28" i="2"/>
  <c r="R27" i="2"/>
  <c r="N27" i="2"/>
  <c r="R26" i="2"/>
  <c r="O26" i="2"/>
  <c r="N25" i="2"/>
  <c r="Q24" i="2"/>
  <c r="R23" i="2"/>
  <c r="N23" i="2"/>
  <c r="R22" i="2"/>
  <c r="R20" i="2"/>
  <c r="U17" i="2"/>
  <c r="N17" i="2"/>
  <c r="Q16" i="2"/>
  <c r="R15" i="2"/>
  <c r="N15" i="2"/>
  <c r="R14" i="2"/>
  <c r="Q19" i="2"/>
  <c r="O18" i="2"/>
  <c r="Q33" i="2"/>
  <c r="U32" i="2"/>
  <c r="Q32" i="2"/>
  <c r="O28" i="2"/>
  <c r="O24" i="2"/>
  <c r="O20" i="2"/>
  <c r="O16" i="2"/>
  <c r="O33" i="2"/>
  <c r="N32" i="2"/>
  <c r="U31" i="2"/>
  <c r="O29" i="2"/>
  <c r="U27" i="2"/>
  <c r="O25" i="2"/>
  <c r="U23" i="2"/>
  <c r="O21" i="2"/>
  <c r="U19" i="2"/>
  <c r="O17" i="2"/>
  <c r="U15" i="2"/>
  <c r="U33" i="2"/>
  <c r="R33" i="2"/>
  <c r="N33" i="2"/>
  <c r="G11" i="2"/>
  <c r="J11" i="2"/>
  <c r="M11" i="2"/>
  <c r="P11" i="2"/>
  <c r="S11" i="2"/>
  <c r="T11" i="2" s="1"/>
  <c r="G9" i="2"/>
  <c r="J9" i="2"/>
  <c r="M9" i="2"/>
  <c r="N9" i="2" s="1"/>
  <c r="P9" i="2"/>
  <c r="S9" i="2"/>
  <c r="T9" i="2" s="1"/>
  <c r="G12" i="2"/>
  <c r="J12" i="2"/>
  <c r="M12" i="2"/>
  <c r="P12" i="2"/>
  <c r="S12" i="2"/>
  <c r="U12" i="2" s="1"/>
  <c r="R9" i="2" l="1"/>
  <c r="N11" i="2"/>
  <c r="R11" i="2"/>
  <c r="R12" i="2"/>
  <c r="O12" i="2"/>
  <c r="Q11" i="2"/>
  <c r="O11" i="2"/>
  <c r="U11" i="2"/>
  <c r="Q9" i="2"/>
  <c r="O9" i="2"/>
  <c r="U9" i="2"/>
  <c r="N12" i="2"/>
  <c r="T12" i="2"/>
  <c r="Q12" i="2"/>
  <c r="M8" i="2"/>
  <c r="M10" i="2"/>
  <c r="M13" i="2"/>
  <c r="M34" i="2"/>
  <c r="J8" i="2" l="1"/>
  <c r="J10" i="2"/>
  <c r="J13" i="2"/>
  <c r="J34" i="2"/>
  <c r="J7" i="2"/>
  <c r="G8" i="2"/>
  <c r="N8" i="2" s="1"/>
  <c r="G10" i="2"/>
  <c r="N10" i="2" s="1"/>
  <c r="G13" i="2"/>
  <c r="G34" i="2"/>
  <c r="M7" i="2"/>
  <c r="S7" i="2"/>
  <c r="T7" i="2" s="1"/>
  <c r="N34" i="2" l="1"/>
  <c r="N13" i="2"/>
  <c r="Y1" i="2" l="1"/>
  <c r="J11" i="7" l="1"/>
  <c r="AE42" i="2" l="1"/>
  <c r="AH42" i="2"/>
  <c r="AB42" i="2"/>
  <c r="WX42" i="2"/>
  <c r="WR42" i="2"/>
  <c r="WL42" i="2"/>
  <c r="WF42" i="2"/>
  <c r="VZ42" i="2"/>
  <c r="VT42" i="2"/>
  <c r="VN42" i="2"/>
  <c r="VH42" i="2"/>
  <c r="VB42" i="2"/>
  <c r="UV42" i="2"/>
  <c r="UP42" i="2"/>
  <c r="UJ42" i="2"/>
  <c r="UD42" i="2"/>
  <c r="TX42" i="2"/>
  <c r="TR42" i="2"/>
  <c r="TL42" i="2"/>
  <c r="TF42" i="2"/>
  <c r="SZ42" i="2"/>
  <c r="ST42" i="2"/>
  <c r="SN42" i="2"/>
  <c r="SH42" i="2"/>
  <c r="SB42" i="2"/>
  <c r="RV42" i="2"/>
  <c r="RP42" i="2"/>
  <c r="RJ42" i="2"/>
  <c r="RD42" i="2"/>
  <c r="QX42" i="2"/>
  <c r="WU42" i="2"/>
  <c r="WO42" i="2"/>
  <c r="WI42" i="2"/>
  <c r="WC42" i="2"/>
  <c r="VW42" i="2"/>
  <c r="VQ42" i="2"/>
  <c r="VK42" i="2"/>
  <c r="VE42" i="2"/>
  <c r="UY42" i="2"/>
  <c r="US42" i="2"/>
  <c r="UM42" i="2"/>
  <c r="UG42" i="2"/>
  <c r="UA42" i="2"/>
  <c r="TU42" i="2"/>
  <c r="TO42" i="2"/>
  <c r="TI42" i="2"/>
  <c r="TC42" i="2"/>
  <c r="SW42" i="2"/>
  <c r="SQ42" i="2"/>
  <c r="SK42" i="2"/>
  <c r="SE42" i="2"/>
  <c r="RY42" i="2"/>
  <c r="RS42" i="2"/>
  <c r="RM42" i="2"/>
  <c r="RG42" i="2"/>
  <c r="RA42" i="2"/>
  <c r="QU42" i="2"/>
  <c r="QO42" i="2"/>
  <c r="QI42" i="2"/>
  <c r="QC42" i="2"/>
  <c r="PW42" i="2"/>
  <c r="PQ42" i="2"/>
  <c r="PK42" i="2"/>
  <c r="PE42" i="2"/>
  <c r="OY42" i="2"/>
  <c r="OS42" i="2"/>
  <c r="OM42" i="2"/>
  <c r="OG42" i="2"/>
  <c r="OA42" i="2"/>
  <c r="NU42" i="2"/>
  <c r="NO42" i="2"/>
  <c r="NI42" i="2"/>
  <c r="NC42" i="2"/>
  <c r="MW42" i="2"/>
  <c r="MQ42" i="2"/>
  <c r="MK42" i="2"/>
  <c r="ME42" i="2"/>
  <c r="LY42" i="2"/>
  <c r="LS42" i="2"/>
  <c r="LM42" i="2"/>
  <c r="LG42" i="2"/>
  <c r="LA42" i="2"/>
  <c r="KU42" i="2"/>
  <c r="KO42" i="2"/>
  <c r="KI42" i="2"/>
  <c r="KC42" i="2"/>
  <c r="JW42" i="2"/>
  <c r="JQ42" i="2"/>
  <c r="JK42" i="2"/>
  <c r="JE42" i="2"/>
  <c r="IY42" i="2"/>
  <c r="IS42" i="2"/>
  <c r="IM42" i="2"/>
  <c r="IG42" i="2"/>
  <c r="IA42" i="2"/>
  <c r="HU42" i="2"/>
  <c r="HO42" i="2"/>
  <c r="HI42" i="2"/>
  <c r="HC42" i="2"/>
  <c r="GW42" i="2"/>
  <c r="GQ42" i="2"/>
  <c r="GK42" i="2"/>
  <c r="GE42" i="2"/>
  <c r="FY42" i="2"/>
  <c r="FS42" i="2"/>
  <c r="FM42" i="2"/>
  <c r="FG42" i="2"/>
  <c r="FA42" i="2"/>
  <c r="EU42" i="2"/>
  <c r="EO42" i="2"/>
  <c r="EI42" i="2"/>
  <c r="EC42" i="2"/>
  <c r="DW42" i="2"/>
  <c r="DQ42" i="2"/>
  <c r="DK42" i="2"/>
  <c r="DE42" i="2"/>
  <c r="CY42" i="2"/>
  <c r="CS42" i="2"/>
  <c r="CM42" i="2"/>
  <c r="CG42" i="2"/>
  <c r="CA42" i="2"/>
  <c r="BU42" i="2"/>
  <c r="BO42" i="2"/>
  <c r="BI42" i="2"/>
  <c r="BC42" i="2"/>
  <c r="AW42" i="2"/>
  <c r="AQ42" i="2"/>
  <c r="AK42" i="2"/>
  <c r="QR42" i="2"/>
  <c r="QL42" i="2"/>
  <c r="QF42" i="2"/>
  <c r="PZ42" i="2"/>
  <c r="PT42" i="2"/>
  <c r="PN42" i="2"/>
  <c r="PH42" i="2"/>
  <c r="PB42" i="2"/>
  <c r="OV42" i="2"/>
  <c r="OP42" i="2"/>
  <c r="OJ42" i="2"/>
  <c r="OD42" i="2"/>
  <c r="NX42" i="2"/>
  <c r="NR42" i="2"/>
  <c r="NL42" i="2"/>
  <c r="NF42" i="2"/>
  <c r="MZ42" i="2"/>
  <c r="MT42" i="2"/>
  <c r="MN42" i="2"/>
  <c r="MH42" i="2"/>
  <c r="MB42" i="2"/>
  <c r="LV42" i="2"/>
  <c r="LP42" i="2"/>
  <c r="LJ42" i="2"/>
  <c r="LD42" i="2"/>
  <c r="KX42" i="2"/>
  <c r="KR42" i="2"/>
  <c r="KL42" i="2"/>
  <c r="KF42" i="2"/>
  <c r="JZ42" i="2"/>
  <c r="JT42" i="2"/>
  <c r="JN42" i="2"/>
  <c r="JH42" i="2"/>
  <c r="JB42" i="2"/>
  <c r="IV42" i="2"/>
  <c r="IP42" i="2"/>
  <c r="IJ42" i="2"/>
  <c r="ID42" i="2"/>
  <c r="HX42" i="2"/>
  <c r="HR42" i="2"/>
  <c r="HL42" i="2"/>
  <c r="HF42" i="2"/>
  <c r="GZ42" i="2"/>
  <c r="GT42" i="2"/>
  <c r="GN42" i="2"/>
  <c r="GH42" i="2"/>
  <c r="GB42" i="2"/>
  <c r="FV42" i="2"/>
  <c r="FP42" i="2"/>
  <c r="FJ42" i="2"/>
  <c r="FD42" i="2"/>
  <c r="EX42" i="2"/>
  <c r="ER42" i="2"/>
  <c r="EL42" i="2"/>
  <c r="EF42" i="2"/>
  <c r="DZ42" i="2"/>
  <c r="DT42" i="2"/>
  <c r="DN42" i="2"/>
  <c r="DH42" i="2"/>
  <c r="DB42" i="2"/>
  <c r="CV42" i="2"/>
  <c r="CP42" i="2"/>
  <c r="CJ42" i="2"/>
  <c r="CD42" i="2"/>
  <c r="BX42" i="2"/>
  <c r="BR42" i="2"/>
  <c r="BL42" i="2"/>
  <c r="BF42" i="2"/>
  <c r="AZ42" i="2"/>
  <c r="AT42" i="2"/>
  <c r="AN42" i="2"/>
  <c r="Y42" i="2"/>
  <c r="P7" i="2"/>
  <c r="P8" i="2"/>
  <c r="P10" i="2"/>
  <c r="P13" i="2"/>
  <c r="P34" i="2"/>
  <c r="S8" i="2"/>
  <c r="S10" i="2"/>
  <c r="S13" i="2"/>
  <c r="S34" i="2"/>
  <c r="G44" i="2" l="1"/>
  <c r="U34" i="2"/>
  <c r="T34" i="2"/>
  <c r="U13" i="2"/>
  <c r="T13" i="2"/>
  <c r="U10" i="2"/>
  <c r="T10" i="2"/>
  <c r="U8" i="2"/>
  <c r="T8" i="2"/>
  <c r="M4" i="2"/>
  <c r="P4" i="2"/>
  <c r="S4" i="2"/>
  <c r="O8" i="2"/>
  <c r="O10" i="2"/>
  <c r="O13" i="2"/>
  <c r="O34" i="2"/>
  <c r="U7" i="2" l="1"/>
  <c r="Q7" i="2" l="1"/>
  <c r="Q34" i="2" l="1"/>
  <c r="R34" i="2"/>
  <c r="Q10" i="2"/>
  <c r="R10" i="2"/>
  <c r="R7" i="2"/>
  <c r="Q13" i="2"/>
  <c r="R13" i="2"/>
  <c r="Q8" i="2"/>
  <c r="R8" i="2"/>
  <c r="C38" i="5" l="1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AH2" i="2" l="1"/>
  <c r="AN2" i="2"/>
  <c r="AT2" i="2"/>
  <c r="AZ2" i="2"/>
  <c r="BF2" i="2"/>
  <c r="BL2" i="2"/>
  <c r="BR2" i="2"/>
  <c r="BX2" i="2"/>
  <c r="CD2" i="2"/>
  <c r="CJ2" i="2"/>
  <c r="CP2" i="2"/>
  <c r="CV2" i="2"/>
  <c r="DB2" i="2"/>
  <c r="DH2" i="2"/>
  <c r="DN2" i="2"/>
  <c r="DT2" i="2"/>
  <c r="DZ2" i="2"/>
  <c r="EF2" i="2"/>
  <c r="EL2" i="2"/>
  <c r="ER2" i="2"/>
  <c r="EX2" i="2"/>
  <c r="FD2" i="2"/>
  <c r="FJ2" i="2"/>
  <c r="FP2" i="2"/>
  <c r="FV2" i="2"/>
  <c r="GB2" i="2"/>
  <c r="GH2" i="2"/>
  <c r="GN2" i="2"/>
  <c r="GT2" i="2"/>
  <c r="GZ2" i="2"/>
  <c r="HF2" i="2"/>
  <c r="HL2" i="2"/>
  <c r="HR2" i="2"/>
  <c r="HX2" i="2"/>
  <c r="ID2" i="2"/>
  <c r="IJ2" i="2"/>
  <c r="IP2" i="2"/>
  <c r="IV2" i="2"/>
  <c r="JB2" i="2"/>
  <c r="JH2" i="2"/>
  <c r="JN2" i="2"/>
  <c r="JT2" i="2"/>
  <c r="JZ2" i="2"/>
  <c r="KF2" i="2"/>
  <c r="KL2" i="2"/>
  <c r="KR2" i="2"/>
  <c r="KX2" i="2"/>
  <c r="LD2" i="2"/>
  <c r="LJ2" i="2"/>
  <c r="LP2" i="2"/>
  <c r="LV2" i="2"/>
  <c r="MB2" i="2"/>
  <c r="MH2" i="2"/>
  <c r="MN2" i="2"/>
  <c r="MT2" i="2"/>
  <c r="MZ2" i="2"/>
  <c r="NF2" i="2"/>
  <c r="NL2" i="2"/>
  <c r="NR2" i="2"/>
  <c r="NX2" i="2"/>
  <c r="OD2" i="2"/>
  <c r="OJ2" i="2"/>
  <c r="OP2" i="2"/>
  <c r="OV2" i="2"/>
  <c r="PB2" i="2"/>
  <c r="PH2" i="2"/>
  <c r="PN2" i="2"/>
  <c r="PT2" i="2"/>
  <c r="PZ2" i="2"/>
  <c r="QF2" i="2"/>
  <c r="QL2" i="2"/>
  <c r="QR2" i="2"/>
  <c r="QX2" i="2"/>
  <c r="RD2" i="2"/>
  <c r="RJ2" i="2"/>
  <c r="RP2" i="2"/>
  <c r="RV2" i="2"/>
  <c r="SB2" i="2"/>
  <c r="SH2" i="2"/>
  <c r="SN2" i="2"/>
  <c r="ST2" i="2"/>
  <c r="SZ2" i="2"/>
  <c r="TF2" i="2"/>
  <c r="TL2" i="2"/>
  <c r="AK2" i="2"/>
  <c r="AQ2" i="2"/>
  <c r="AW2" i="2"/>
  <c r="BC2" i="2"/>
  <c r="BI2" i="2"/>
  <c r="BO2" i="2"/>
  <c r="BU2" i="2"/>
  <c r="CA2" i="2"/>
  <c r="CG2" i="2"/>
  <c r="CM2" i="2"/>
  <c r="CS2" i="2"/>
  <c r="CY2" i="2"/>
  <c r="DE2" i="2"/>
  <c r="DK2" i="2"/>
  <c r="DQ2" i="2"/>
  <c r="DW2" i="2"/>
  <c r="EC2" i="2"/>
  <c r="EI2" i="2"/>
  <c r="EO2" i="2"/>
  <c r="EU2" i="2"/>
  <c r="FA2" i="2"/>
  <c r="FG2" i="2"/>
  <c r="FM2" i="2"/>
  <c r="FS2" i="2"/>
  <c r="FY2" i="2"/>
  <c r="GE2" i="2"/>
  <c r="GK2" i="2"/>
  <c r="GQ2" i="2"/>
  <c r="GW2" i="2"/>
  <c r="HC2" i="2"/>
  <c r="HI2" i="2"/>
  <c r="HO2" i="2"/>
  <c r="HU2" i="2"/>
  <c r="IA2" i="2"/>
  <c r="IG2" i="2"/>
  <c r="IM2" i="2"/>
  <c r="IS2" i="2"/>
  <c r="IY2" i="2"/>
  <c r="JE2" i="2"/>
  <c r="JK2" i="2"/>
  <c r="JQ2" i="2"/>
  <c r="JW2" i="2"/>
  <c r="KC2" i="2"/>
  <c r="KI2" i="2"/>
  <c r="KO2" i="2"/>
  <c r="KU2" i="2"/>
  <c r="LA2" i="2"/>
  <c r="LG2" i="2"/>
  <c r="LM2" i="2"/>
  <c r="LS2" i="2"/>
  <c r="LY2" i="2"/>
  <c r="ME2" i="2"/>
  <c r="MK2" i="2"/>
  <c r="MQ2" i="2"/>
  <c r="MW2" i="2"/>
  <c r="NC2" i="2"/>
  <c r="NI2" i="2"/>
  <c r="NO2" i="2"/>
  <c r="NU2" i="2"/>
  <c r="OA2" i="2"/>
  <c r="OG2" i="2"/>
  <c r="OM2" i="2"/>
  <c r="OS2" i="2"/>
  <c r="OY2" i="2"/>
  <c r="PE2" i="2"/>
  <c r="PK2" i="2"/>
  <c r="PQ2" i="2"/>
  <c r="PW2" i="2"/>
  <c r="QC2" i="2"/>
  <c r="QI2" i="2"/>
  <c r="QO2" i="2"/>
  <c r="QU2" i="2"/>
  <c r="RA2" i="2"/>
  <c r="RG2" i="2"/>
  <c r="RM2" i="2"/>
  <c r="RS2" i="2"/>
  <c r="RY2" i="2"/>
  <c r="SE2" i="2"/>
  <c r="SK2" i="2"/>
  <c r="SQ2" i="2"/>
  <c r="SW2" i="2"/>
  <c r="TC2" i="2"/>
  <c r="TI2" i="2"/>
  <c r="TO2" i="2"/>
  <c r="TU2" i="2"/>
  <c r="TR2" i="2"/>
  <c r="UA2" i="2"/>
  <c r="UG2" i="2"/>
  <c r="UM2" i="2"/>
  <c r="US2" i="2"/>
  <c r="UY2" i="2"/>
  <c r="VE2" i="2"/>
  <c r="VK2" i="2"/>
  <c r="VQ2" i="2"/>
  <c r="WC2" i="2"/>
  <c r="WU2" i="2"/>
  <c r="Y2" i="2"/>
  <c r="TX2" i="2"/>
  <c r="UD2" i="2"/>
  <c r="UJ2" i="2"/>
  <c r="UP2" i="2"/>
  <c r="UV2" i="2"/>
  <c r="VB2" i="2"/>
  <c r="VH2" i="2"/>
  <c r="VN2" i="2"/>
  <c r="VT2" i="2"/>
  <c r="VZ2" i="2"/>
  <c r="WF2" i="2"/>
  <c r="WL2" i="2"/>
  <c r="WR2" i="2"/>
  <c r="WX2" i="2"/>
  <c r="AB2" i="2"/>
  <c r="VW2" i="2"/>
  <c r="WI2" i="2"/>
  <c r="WO2" i="2"/>
  <c r="AE2" i="2"/>
  <c r="G7" i="2"/>
  <c r="L41" i="2" s="1"/>
  <c r="N7" i="2" l="1"/>
  <c r="O7" i="2"/>
  <c r="G43" i="2" l="1"/>
  <c r="G45" i="2" s="1"/>
</calcChain>
</file>

<file path=xl/comments1.xml><?xml version="1.0" encoding="utf-8"?>
<comments xmlns="http://schemas.openxmlformats.org/spreadsheetml/2006/main">
  <authors>
    <author>Qwazerty</author>
    <author>ALEX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</rPr>
          <t>Qwazerty:</t>
        </r>
        <r>
          <rPr>
            <sz val="9"/>
            <color indexed="81"/>
            <rFont val="Tahoma"/>
            <family val="2"/>
          </rPr>
          <t xml:space="preserve">
L pour licence,
M pour master, 
LP pour licence pro 
MP pour master pro</t>
        </r>
      </text>
    </comment>
    <comment ref="E12" authorId="1" shapeId="0">
      <text>
        <r>
          <rPr>
            <b/>
            <sz val="9"/>
            <color indexed="81"/>
            <rFont val="Tahoma"/>
            <family val="2"/>
          </rPr>
          <t>ALEX:</t>
        </r>
        <r>
          <rPr>
            <sz val="9"/>
            <color indexed="81"/>
            <rFont val="Tahoma"/>
            <family val="2"/>
          </rPr>
          <t xml:space="preserve">
FI : pour formation initiale
FC : pour formation continue
App : pour aprentissage</t>
        </r>
      </text>
    </comment>
  </commentList>
</comments>
</file>

<file path=xl/sharedStrings.xml><?xml version="1.0" encoding="utf-8"?>
<sst xmlns="http://schemas.openxmlformats.org/spreadsheetml/2006/main" count="898" uniqueCount="828">
  <si>
    <t xml:space="preserve">quotité de travail / situation </t>
  </si>
  <si>
    <t>service dû</t>
  </si>
  <si>
    <t>Code Pacome</t>
  </si>
  <si>
    <t>Code APOGEE</t>
  </si>
  <si>
    <t>CM</t>
  </si>
  <si>
    <t>TD</t>
  </si>
  <si>
    <t>Statut</t>
  </si>
  <si>
    <t>INFORMATIONS SUR LE MODULE</t>
  </si>
  <si>
    <t>intitulé de l' UE
(Obligatoire)</t>
  </si>
  <si>
    <t>Responsable de l'enseignement (1)</t>
  </si>
  <si>
    <t>Nombre
 total d'heures prévues</t>
  </si>
  <si>
    <t>TOTAL</t>
  </si>
  <si>
    <t>Dates prévues pour l'intervention
(ne pas mélanger les semestres)</t>
  </si>
  <si>
    <t>cocher  la période (obligatoire)</t>
  </si>
  <si>
    <t>Intitulé de l'UE</t>
  </si>
  <si>
    <t>Nom-prénom des intervenants</t>
  </si>
  <si>
    <t>Code de l' UE
(pacome)</t>
  </si>
  <si>
    <t>Code de l' UE
(Apogée)</t>
  </si>
  <si>
    <t>CM2</t>
  </si>
  <si>
    <t>TD3</t>
  </si>
  <si>
    <t>CM1</t>
  </si>
  <si>
    <t>CM3</t>
  </si>
  <si>
    <t>TD1</t>
  </si>
  <si>
    <t>TD2</t>
  </si>
  <si>
    <t>Nom</t>
  </si>
  <si>
    <t>Prénom</t>
  </si>
  <si>
    <t>Intervenant</t>
  </si>
  <si>
    <t>SFAD</t>
  </si>
  <si>
    <t>Contrat</t>
  </si>
  <si>
    <t>CADRES A COMPLETER PAR LE RESPONSABLE DE L'ENSEIGNEMENT</t>
  </si>
  <si>
    <t>A remplir par la composante, de manière très lisible, en précisant Formation Initiale (FI), ou Formation Continue (FC), ou Apprentissage (App)
Licence (L) - Master (M) - Licence professionnelle (LP) - Master professionnel (MP)</t>
  </si>
  <si>
    <t>FI
FC
APP</t>
  </si>
  <si>
    <t>L-M-LP-MP</t>
  </si>
  <si>
    <t>Crédits</t>
  </si>
  <si>
    <t>HCM</t>
  </si>
  <si>
    <t>NB Gp CM</t>
  </si>
  <si>
    <t>TOTAL HCM converties en HTD (coeff : 1,5)</t>
  </si>
  <si>
    <t>HTD</t>
  </si>
  <si>
    <t>NB Gp 
TD</t>
  </si>
  <si>
    <t>TOTAL HTD</t>
  </si>
  <si>
    <t xml:space="preserve">            
Solde
          HTD
            (CM+TD)</t>
  </si>
  <si>
    <t>CM4</t>
  </si>
  <si>
    <t>TD4</t>
  </si>
  <si>
    <t>CM5</t>
  </si>
  <si>
    <t>TD5</t>
  </si>
  <si>
    <t xml:space="preserve">BILAN 
TOTAL ENSEIGNEMENT </t>
  </si>
  <si>
    <t>TOTAL HEURES 
OFFRES DE FORMATION
CM+TD</t>
  </si>
  <si>
    <t>SOLDE</t>
  </si>
  <si>
    <t>HEURES CONSOMMEES
CM+TD</t>
  </si>
  <si>
    <t>PR</t>
  </si>
  <si>
    <t>PIERRE</t>
  </si>
  <si>
    <t>CM6</t>
  </si>
  <si>
    <t>TD6</t>
  </si>
  <si>
    <t>CM7</t>
  </si>
  <si>
    <t>TD7</t>
  </si>
  <si>
    <t>CM8</t>
  </si>
  <si>
    <t>TD8</t>
  </si>
  <si>
    <t>CM9</t>
  </si>
  <si>
    <t>TD9</t>
  </si>
  <si>
    <t>CM10</t>
  </si>
  <si>
    <t>TD10</t>
  </si>
  <si>
    <t>CM11</t>
  </si>
  <si>
    <t>TD11</t>
  </si>
  <si>
    <t>CM12</t>
  </si>
  <si>
    <t>TD12</t>
  </si>
  <si>
    <t>CM13</t>
  </si>
  <si>
    <t>TD13</t>
  </si>
  <si>
    <t>CM14</t>
  </si>
  <si>
    <t>TD14</t>
  </si>
  <si>
    <t>CM15</t>
  </si>
  <si>
    <t>TD15</t>
  </si>
  <si>
    <t>CM16</t>
  </si>
  <si>
    <t>TD16</t>
  </si>
  <si>
    <t>CM17</t>
  </si>
  <si>
    <t>TD17</t>
  </si>
  <si>
    <t>CM18</t>
  </si>
  <si>
    <t>TD18</t>
  </si>
  <si>
    <t>CM19</t>
  </si>
  <si>
    <t>TD19</t>
  </si>
  <si>
    <t>CM20</t>
  </si>
  <si>
    <t>TD20</t>
  </si>
  <si>
    <t>CM21</t>
  </si>
  <si>
    <t>TD21</t>
  </si>
  <si>
    <t>CM22</t>
  </si>
  <si>
    <t>TD22</t>
  </si>
  <si>
    <t>CM23</t>
  </si>
  <si>
    <t>TD23</t>
  </si>
  <si>
    <t>CM24</t>
  </si>
  <si>
    <t>TD24</t>
  </si>
  <si>
    <t>CM25</t>
  </si>
  <si>
    <t>TD25</t>
  </si>
  <si>
    <t>CM26</t>
  </si>
  <si>
    <t>TD26</t>
  </si>
  <si>
    <t>CM27</t>
  </si>
  <si>
    <t>TD27</t>
  </si>
  <si>
    <t>CM28</t>
  </si>
  <si>
    <t>TD28</t>
  </si>
  <si>
    <t>CM29</t>
  </si>
  <si>
    <t>TD29</t>
  </si>
  <si>
    <t>CM30</t>
  </si>
  <si>
    <t>TD30</t>
  </si>
  <si>
    <t>CM31</t>
  </si>
  <si>
    <t>TD31</t>
  </si>
  <si>
    <t>CM32</t>
  </si>
  <si>
    <t>TD32</t>
  </si>
  <si>
    <t>CM33</t>
  </si>
  <si>
    <t>TD33</t>
  </si>
  <si>
    <t>CM34</t>
  </si>
  <si>
    <t>TD34</t>
  </si>
  <si>
    <t>CM35</t>
  </si>
  <si>
    <t>TD35</t>
  </si>
  <si>
    <t>CM36</t>
  </si>
  <si>
    <t>TD36</t>
  </si>
  <si>
    <t>CM37</t>
  </si>
  <si>
    <t>TD37</t>
  </si>
  <si>
    <t>CM38</t>
  </si>
  <si>
    <t>TD38</t>
  </si>
  <si>
    <t>CM39</t>
  </si>
  <si>
    <t>TD39</t>
  </si>
  <si>
    <t>TDrépartis</t>
  </si>
  <si>
    <t>résultatCM</t>
  </si>
  <si>
    <t>résultatTD</t>
  </si>
  <si>
    <t>CMrépartis</t>
  </si>
  <si>
    <t xml:space="preserve">CMrestant
</t>
  </si>
  <si>
    <t>TD restant à distribuer</t>
  </si>
  <si>
    <t>CM110</t>
  </si>
  <si>
    <t>TD110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</si>
  <si>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</si>
  <si>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</si>
  <si>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</si>
  <si>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</si>
  <si>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</si>
  <si>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</si>
  <si>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</si>
  <si>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</si>
  <si>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</si>
  <si>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</si>
  <si>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</si>
  <si>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</si>
  <si>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PA13</t>
  </si>
  <si>
    <t>PA14</t>
  </si>
  <si>
    <t>PA15</t>
  </si>
  <si>
    <t>PA16</t>
  </si>
  <si>
    <t>PA17</t>
  </si>
  <si>
    <t>PA18</t>
  </si>
  <si>
    <t>PA19</t>
  </si>
  <si>
    <t>PA20</t>
  </si>
  <si>
    <t>PA21</t>
  </si>
  <si>
    <t>PA22</t>
  </si>
  <si>
    <t>PA23</t>
  </si>
  <si>
    <t>PA24</t>
  </si>
  <si>
    <t>PA25</t>
  </si>
  <si>
    <t>PA26</t>
  </si>
  <si>
    <t>PA27</t>
  </si>
  <si>
    <t>PA28</t>
  </si>
  <si>
    <t>PA29</t>
  </si>
  <si>
    <t>PA30</t>
  </si>
  <si>
    <t>PA31</t>
  </si>
  <si>
    <t>PA32</t>
  </si>
  <si>
    <t>PA33</t>
  </si>
  <si>
    <t>PA34</t>
  </si>
  <si>
    <t>PA35</t>
  </si>
  <si>
    <t>PA36</t>
  </si>
  <si>
    <t>PA37</t>
  </si>
  <si>
    <t>PA38</t>
  </si>
  <si>
    <t>PA39</t>
  </si>
  <si>
    <t>PA40</t>
  </si>
  <si>
    <t>PA41</t>
  </si>
  <si>
    <t>PA42</t>
  </si>
  <si>
    <t>PA43</t>
  </si>
  <si>
    <t>PA44</t>
  </si>
  <si>
    <t>PA45</t>
  </si>
  <si>
    <t>PA46</t>
  </si>
  <si>
    <t>PA47</t>
  </si>
  <si>
    <t>PA48</t>
  </si>
  <si>
    <t>PA49</t>
  </si>
  <si>
    <t>PA50</t>
  </si>
  <si>
    <t>PA51</t>
  </si>
  <si>
    <t>PA52</t>
  </si>
  <si>
    <t>PA53</t>
  </si>
  <si>
    <t>PA54</t>
  </si>
  <si>
    <t>PA55</t>
  </si>
  <si>
    <t>PA56</t>
  </si>
  <si>
    <t>PA57</t>
  </si>
  <si>
    <t>PA58</t>
  </si>
  <si>
    <t>PA59</t>
  </si>
  <si>
    <t>PA60</t>
  </si>
  <si>
    <t>PA61</t>
  </si>
  <si>
    <t>PA62</t>
  </si>
  <si>
    <t>PA63</t>
  </si>
  <si>
    <t>PA64</t>
  </si>
  <si>
    <t>PA65</t>
  </si>
  <si>
    <t>PA66</t>
  </si>
  <si>
    <t>PA67</t>
  </si>
  <si>
    <t>PA68</t>
  </si>
  <si>
    <t>PA69</t>
  </si>
  <si>
    <t>PA70</t>
  </si>
  <si>
    <t>PA71</t>
  </si>
  <si>
    <t>PA72</t>
  </si>
  <si>
    <t>PA73</t>
  </si>
  <si>
    <t>PA74</t>
  </si>
  <si>
    <t>PA75</t>
  </si>
  <si>
    <t>PA76</t>
  </si>
  <si>
    <t>PA77</t>
  </si>
  <si>
    <t>PA78</t>
  </si>
  <si>
    <t>PA79</t>
  </si>
  <si>
    <t>PA80</t>
  </si>
  <si>
    <t>PA81</t>
  </si>
  <si>
    <t>PA82</t>
  </si>
  <si>
    <t>PA83</t>
  </si>
  <si>
    <t>PA84</t>
  </si>
  <si>
    <t>PA85</t>
  </si>
  <si>
    <t>PA86</t>
  </si>
  <si>
    <t>PA87</t>
  </si>
  <si>
    <t>PA88</t>
  </si>
  <si>
    <t>PA89</t>
  </si>
  <si>
    <t>PA90</t>
  </si>
  <si>
    <t>PA91</t>
  </si>
  <si>
    <t>PA92</t>
  </si>
  <si>
    <t>PA93</t>
  </si>
  <si>
    <t>PA94</t>
  </si>
  <si>
    <t>PA95</t>
  </si>
  <si>
    <t>PA96</t>
  </si>
  <si>
    <t>PA97</t>
  </si>
  <si>
    <t>PA98</t>
  </si>
  <si>
    <t>PA99</t>
  </si>
  <si>
    <t>PA100</t>
  </si>
  <si>
    <t>PA101</t>
  </si>
  <si>
    <t>PA102</t>
  </si>
  <si>
    <t>PA103</t>
  </si>
  <si>
    <t>PA104</t>
  </si>
  <si>
    <t>PA105</t>
  </si>
  <si>
    <t>PA106</t>
  </si>
  <si>
    <t>PA107</t>
  </si>
  <si>
    <t>PA108</t>
  </si>
  <si>
    <t>PA109</t>
  </si>
  <si>
    <t>PA110</t>
  </si>
  <si>
    <t>PA111</t>
  </si>
  <si>
    <t>PA112</t>
  </si>
  <si>
    <t>PA113</t>
  </si>
  <si>
    <t>PA114</t>
  </si>
  <si>
    <t>PA115</t>
  </si>
  <si>
    <t>PA116</t>
  </si>
  <si>
    <t>PA117</t>
  </si>
  <si>
    <t>PA118</t>
  </si>
  <si>
    <t>PA119</t>
  </si>
  <si>
    <t>PA120</t>
  </si>
  <si>
    <t>PA121</t>
  </si>
  <si>
    <t>PA122</t>
  </si>
  <si>
    <t>PA123</t>
  </si>
  <si>
    <t>PA124</t>
  </si>
  <si>
    <t>PA125</t>
  </si>
  <si>
    <t>PA126</t>
  </si>
  <si>
    <t>PA127</t>
  </si>
  <si>
    <t>PA128</t>
  </si>
  <si>
    <t>PA129</t>
  </si>
  <si>
    <t>PA130</t>
  </si>
  <si>
    <t>PA131</t>
  </si>
  <si>
    <t>PA132</t>
  </si>
  <si>
    <t>PA133</t>
  </si>
  <si>
    <t>PA134</t>
  </si>
  <si>
    <t>PA135</t>
  </si>
  <si>
    <t>PA136</t>
  </si>
  <si>
    <t>PA137</t>
  </si>
  <si>
    <t>PA138</t>
  </si>
  <si>
    <t>PA139</t>
  </si>
  <si>
    <t>PA140</t>
  </si>
  <si>
    <t>PA141</t>
  </si>
  <si>
    <t>PA142</t>
  </si>
  <si>
    <t>PA143</t>
  </si>
  <si>
    <t>PA144</t>
  </si>
  <si>
    <t>PA145</t>
  </si>
  <si>
    <t>PA146</t>
  </si>
  <si>
    <t>PA147</t>
  </si>
  <si>
    <t>PA148</t>
  </si>
  <si>
    <t>PA149</t>
  </si>
  <si>
    <t>PA150</t>
  </si>
  <si>
    <t>PA151</t>
  </si>
  <si>
    <t>PA152</t>
  </si>
  <si>
    <t>PA153</t>
  </si>
  <si>
    <t>PA154</t>
  </si>
  <si>
    <t>PA155</t>
  </si>
  <si>
    <t>PA156</t>
  </si>
  <si>
    <t>PA157</t>
  </si>
  <si>
    <t>PA158</t>
  </si>
  <si>
    <t>PA159</t>
  </si>
  <si>
    <t>PA160</t>
  </si>
  <si>
    <t>PA161</t>
  </si>
  <si>
    <t>PA162</t>
  </si>
  <si>
    <t>PA163</t>
  </si>
  <si>
    <t>PA164</t>
  </si>
  <si>
    <t>PA165</t>
  </si>
  <si>
    <t>PA166</t>
  </si>
  <si>
    <t>PA167</t>
  </si>
  <si>
    <t>PA168</t>
  </si>
  <si>
    <t>PA169</t>
  </si>
  <si>
    <t>PA170</t>
  </si>
  <si>
    <t>PA171</t>
  </si>
  <si>
    <t>PA172</t>
  </si>
  <si>
    <t>PA173</t>
  </si>
  <si>
    <t>PA174</t>
  </si>
  <si>
    <t>PA175</t>
  </si>
  <si>
    <t>PA176</t>
  </si>
  <si>
    <t>PA177</t>
  </si>
  <si>
    <t>PA178</t>
  </si>
  <si>
    <t>PA179</t>
  </si>
  <si>
    <t>PA180</t>
  </si>
  <si>
    <t>PA181</t>
  </si>
  <si>
    <t>PA182</t>
  </si>
  <si>
    <t>PA183</t>
  </si>
  <si>
    <t>PA184</t>
  </si>
  <si>
    <t>PA185</t>
  </si>
  <si>
    <t>PA186</t>
  </si>
  <si>
    <t>PA187</t>
  </si>
  <si>
    <t>PA188</t>
  </si>
  <si>
    <t>PA189</t>
  </si>
  <si>
    <t>PA190</t>
  </si>
  <si>
    <t>PA191</t>
  </si>
  <si>
    <t>PA192</t>
  </si>
  <si>
    <t>PA193</t>
  </si>
  <si>
    <t>PA194</t>
  </si>
  <si>
    <t>PA195</t>
  </si>
  <si>
    <t>PA196</t>
  </si>
  <si>
    <t>PA197</t>
  </si>
  <si>
    <t>PA198</t>
  </si>
  <si>
    <t>PA199</t>
  </si>
  <si>
    <t>PA200</t>
  </si>
  <si>
    <t>CM40</t>
  </si>
  <si>
    <t>TD40</t>
  </si>
  <si>
    <t>CM41</t>
  </si>
  <si>
    <t>TD41</t>
  </si>
  <si>
    <t>CM42</t>
  </si>
  <si>
    <t>TD42</t>
  </si>
  <si>
    <t>CM43</t>
  </si>
  <si>
    <t>TD43</t>
  </si>
  <si>
    <t>CM44</t>
  </si>
  <si>
    <t>TD44</t>
  </si>
  <si>
    <t>CM45</t>
  </si>
  <si>
    <t>TD45</t>
  </si>
  <si>
    <t>CM46</t>
  </si>
  <si>
    <t>TD46</t>
  </si>
  <si>
    <t>CM47</t>
  </si>
  <si>
    <t>TD47</t>
  </si>
  <si>
    <t>CM48</t>
  </si>
  <si>
    <t>TD48</t>
  </si>
  <si>
    <t>CM49</t>
  </si>
  <si>
    <t>TD49</t>
  </si>
  <si>
    <t>CM50</t>
  </si>
  <si>
    <t>TD50</t>
  </si>
  <si>
    <t>CM51</t>
  </si>
  <si>
    <t>TD51</t>
  </si>
  <si>
    <t>CM52</t>
  </si>
  <si>
    <t>TD52</t>
  </si>
  <si>
    <t>CM53</t>
  </si>
  <si>
    <t>TD53</t>
  </si>
  <si>
    <t>CM54</t>
  </si>
  <si>
    <t>TD54</t>
  </si>
  <si>
    <t>CM55</t>
  </si>
  <si>
    <t>TD55</t>
  </si>
  <si>
    <t>CM56</t>
  </si>
  <si>
    <t>TD56</t>
  </si>
  <si>
    <t>CM57</t>
  </si>
  <si>
    <t>TD57</t>
  </si>
  <si>
    <t>CM58</t>
  </si>
  <si>
    <t>TD58</t>
  </si>
  <si>
    <t>CM59</t>
  </si>
  <si>
    <t>TD59</t>
  </si>
  <si>
    <t>CM60</t>
  </si>
  <si>
    <t>TD60</t>
  </si>
  <si>
    <t>CM61</t>
  </si>
  <si>
    <t>TD61</t>
  </si>
  <si>
    <t>CM62</t>
  </si>
  <si>
    <t>TD62</t>
  </si>
  <si>
    <t>CM63</t>
  </si>
  <si>
    <t>TD63</t>
  </si>
  <si>
    <t>CM64</t>
  </si>
  <si>
    <t>TD64</t>
  </si>
  <si>
    <t>CM65</t>
  </si>
  <si>
    <t>TD65</t>
  </si>
  <si>
    <t>CM66</t>
  </si>
  <si>
    <t>TD66</t>
  </si>
  <si>
    <t>CM67</t>
  </si>
  <si>
    <t>TD67</t>
  </si>
  <si>
    <t>CM68</t>
  </si>
  <si>
    <t>TD68</t>
  </si>
  <si>
    <t>CM69</t>
  </si>
  <si>
    <t>TD69</t>
  </si>
  <si>
    <t>CM70</t>
  </si>
  <si>
    <t>TD70</t>
  </si>
  <si>
    <t>CM71</t>
  </si>
  <si>
    <t>TD71</t>
  </si>
  <si>
    <t>CM72</t>
  </si>
  <si>
    <t>TD72</t>
  </si>
  <si>
    <t>CM73</t>
  </si>
  <si>
    <t>TD73</t>
  </si>
  <si>
    <t>CM74</t>
  </si>
  <si>
    <t>TD74</t>
  </si>
  <si>
    <t>CM75</t>
  </si>
  <si>
    <t>TD75</t>
  </si>
  <si>
    <t>CM76</t>
  </si>
  <si>
    <t>TD76</t>
  </si>
  <si>
    <t>CM77</t>
  </si>
  <si>
    <t>TD77</t>
  </si>
  <si>
    <t>CM78</t>
  </si>
  <si>
    <t>TD78</t>
  </si>
  <si>
    <t>CM79</t>
  </si>
  <si>
    <t>TD79</t>
  </si>
  <si>
    <t>CM80</t>
  </si>
  <si>
    <t>TD80</t>
  </si>
  <si>
    <t>CM81</t>
  </si>
  <si>
    <t>TD81</t>
  </si>
  <si>
    <t>CM82</t>
  </si>
  <si>
    <t>TD82</t>
  </si>
  <si>
    <t>CM83</t>
  </si>
  <si>
    <t>TD83</t>
  </si>
  <si>
    <t>CM84</t>
  </si>
  <si>
    <t>TD84</t>
  </si>
  <si>
    <t>CM85</t>
  </si>
  <si>
    <t>TD85</t>
  </si>
  <si>
    <t>CM86</t>
  </si>
  <si>
    <t>TD86</t>
  </si>
  <si>
    <t>CM87</t>
  </si>
  <si>
    <t>TD87</t>
  </si>
  <si>
    <t>CM88</t>
  </si>
  <si>
    <t>TD88</t>
  </si>
  <si>
    <t>CM89</t>
  </si>
  <si>
    <t>TD89</t>
  </si>
  <si>
    <t>CM90</t>
  </si>
  <si>
    <t>TD90</t>
  </si>
  <si>
    <t>CM91</t>
  </si>
  <si>
    <t>TD91</t>
  </si>
  <si>
    <t>CM92</t>
  </si>
  <si>
    <t>TD92</t>
  </si>
  <si>
    <t>CM93</t>
  </si>
  <si>
    <t>TD93</t>
  </si>
  <si>
    <t>CM94</t>
  </si>
  <si>
    <t>TD94</t>
  </si>
  <si>
    <t>CM95</t>
  </si>
  <si>
    <t>TD95</t>
  </si>
  <si>
    <t>CM96</t>
  </si>
  <si>
    <t>TD96</t>
  </si>
  <si>
    <t>CM97</t>
  </si>
  <si>
    <t>TD97</t>
  </si>
  <si>
    <t>CM98</t>
  </si>
  <si>
    <t>TD98</t>
  </si>
  <si>
    <t>CM99</t>
  </si>
  <si>
    <t>TD99</t>
  </si>
  <si>
    <t>CM100</t>
  </si>
  <si>
    <t>TD100</t>
  </si>
  <si>
    <t>CM101</t>
  </si>
  <si>
    <t>TD101</t>
  </si>
  <si>
    <t>CM102</t>
  </si>
  <si>
    <t>TD102</t>
  </si>
  <si>
    <t>CM103</t>
  </si>
  <si>
    <t>TD103</t>
  </si>
  <si>
    <t>CM104</t>
  </si>
  <si>
    <t>TD104</t>
  </si>
  <si>
    <t>CM105</t>
  </si>
  <si>
    <t>TD105</t>
  </si>
  <si>
    <t>CM106</t>
  </si>
  <si>
    <t>TD106</t>
  </si>
  <si>
    <t>CM107</t>
  </si>
  <si>
    <t>TD107</t>
  </si>
  <si>
    <t>CM108</t>
  </si>
  <si>
    <t>TD108</t>
  </si>
  <si>
    <t>CM109</t>
  </si>
  <si>
    <t>TD109</t>
  </si>
  <si>
    <t>CM111</t>
  </si>
  <si>
    <t>TD111</t>
  </si>
  <si>
    <t>CM112</t>
  </si>
  <si>
    <t>TD112</t>
  </si>
  <si>
    <t>CM113</t>
  </si>
  <si>
    <t>TD113</t>
  </si>
  <si>
    <t>CM114</t>
  </si>
  <si>
    <t>TD114</t>
  </si>
  <si>
    <t>CM115</t>
  </si>
  <si>
    <t>TD115</t>
  </si>
  <si>
    <t>CM116</t>
  </si>
  <si>
    <t>TD116</t>
  </si>
  <si>
    <t>CM117</t>
  </si>
  <si>
    <t>TD117</t>
  </si>
  <si>
    <t>CM118</t>
  </si>
  <si>
    <t>TD118</t>
  </si>
  <si>
    <t>CM119</t>
  </si>
  <si>
    <t>TD119</t>
  </si>
  <si>
    <t>CM120</t>
  </si>
  <si>
    <t>TD120</t>
  </si>
  <si>
    <t>CM121</t>
  </si>
  <si>
    <t>TD121</t>
  </si>
  <si>
    <t>CM122</t>
  </si>
  <si>
    <t>TD122</t>
  </si>
  <si>
    <t>CM123</t>
  </si>
  <si>
    <t>TD123</t>
  </si>
  <si>
    <t>CM124</t>
  </si>
  <si>
    <t>TD124</t>
  </si>
  <si>
    <t>CM125</t>
  </si>
  <si>
    <t>TD125</t>
  </si>
  <si>
    <t>CM126</t>
  </si>
  <si>
    <t>TD126</t>
  </si>
  <si>
    <t>CM127</t>
  </si>
  <si>
    <t>TD127</t>
  </si>
  <si>
    <t>CM128</t>
  </si>
  <si>
    <t>TD128</t>
  </si>
  <si>
    <t>CM129</t>
  </si>
  <si>
    <t>TD129</t>
  </si>
  <si>
    <t>CM130</t>
  </si>
  <si>
    <t>TD130</t>
  </si>
  <si>
    <t>CM131</t>
  </si>
  <si>
    <t>TD131</t>
  </si>
  <si>
    <t>CM132</t>
  </si>
  <si>
    <t>TD132</t>
  </si>
  <si>
    <t>CM133</t>
  </si>
  <si>
    <t>TD133</t>
  </si>
  <si>
    <t>CM134</t>
  </si>
  <si>
    <t>TD134</t>
  </si>
  <si>
    <t>CM135</t>
  </si>
  <si>
    <t>TD135</t>
  </si>
  <si>
    <t>CM136</t>
  </si>
  <si>
    <t>TD136</t>
  </si>
  <si>
    <t>CM137</t>
  </si>
  <si>
    <t>TD137</t>
  </si>
  <si>
    <t>CM138</t>
  </si>
  <si>
    <t>TD138</t>
  </si>
  <si>
    <t>CM139</t>
  </si>
  <si>
    <t>TD139</t>
  </si>
  <si>
    <t>CM140</t>
  </si>
  <si>
    <t>TD140</t>
  </si>
  <si>
    <t>CM141</t>
  </si>
  <si>
    <t>TD141</t>
  </si>
  <si>
    <t>CM142</t>
  </si>
  <si>
    <t>TD142</t>
  </si>
  <si>
    <t>CM143</t>
  </si>
  <si>
    <t>TD143</t>
  </si>
  <si>
    <t>CM144</t>
  </si>
  <si>
    <t>TD144</t>
  </si>
  <si>
    <t>CM145</t>
  </si>
  <si>
    <t>TD145</t>
  </si>
  <si>
    <t>CM146</t>
  </si>
  <si>
    <t>TD146</t>
  </si>
  <si>
    <t>CM147</t>
  </si>
  <si>
    <t>TD147</t>
  </si>
  <si>
    <t>CM148</t>
  </si>
  <si>
    <t>TD148</t>
  </si>
  <si>
    <t>CM149</t>
  </si>
  <si>
    <t>TD149</t>
  </si>
  <si>
    <t>CM150</t>
  </si>
  <si>
    <t>TD150</t>
  </si>
  <si>
    <t>CM151</t>
  </si>
  <si>
    <t>TD151</t>
  </si>
  <si>
    <t>CM152</t>
  </si>
  <si>
    <t>TD152</t>
  </si>
  <si>
    <t>CM153</t>
  </si>
  <si>
    <t>TD153</t>
  </si>
  <si>
    <t>CM154</t>
  </si>
  <si>
    <t>TD154</t>
  </si>
  <si>
    <t>CM155</t>
  </si>
  <si>
    <t>TD155</t>
  </si>
  <si>
    <t>CM156</t>
  </si>
  <si>
    <t>TD156</t>
  </si>
  <si>
    <t>CM157</t>
  </si>
  <si>
    <t>TD157</t>
  </si>
  <si>
    <t>CM158</t>
  </si>
  <si>
    <t>TD158</t>
  </si>
  <si>
    <t>CM159</t>
  </si>
  <si>
    <t>TD159</t>
  </si>
  <si>
    <t>CM160</t>
  </si>
  <si>
    <t>TD160</t>
  </si>
  <si>
    <t>CM161</t>
  </si>
  <si>
    <t>TD161</t>
  </si>
  <si>
    <t>CM162</t>
  </si>
  <si>
    <t>TD162</t>
  </si>
  <si>
    <t>CM163</t>
  </si>
  <si>
    <t>TD163</t>
  </si>
  <si>
    <t>CM164</t>
  </si>
  <si>
    <t>TD164</t>
  </si>
  <si>
    <t>CM165</t>
  </si>
  <si>
    <t>TD165</t>
  </si>
  <si>
    <t>CM166</t>
  </si>
  <si>
    <t>TD166</t>
  </si>
  <si>
    <t>CM167</t>
  </si>
  <si>
    <t>TD167</t>
  </si>
  <si>
    <t>CM168</t>
  </si>
  <si>
    <t>TD168</t>
  </si>
  <si>
    <t>CM169</t>
  </si>
  <si>
    <t>TD169</t>
  </si>
  <si>
    <t>CM170</t>
  </si>
  <si>
    <t>TD170</t>
  </si>
  <si>
    <t>CM171</t>
  </si>
  <si>
    <t>TD171</t>
  </si>
  <si>
    <t>CM172</t>
  </si>
  <si>
    <t>TD172</t>
  </si>
  <si>
    <t>CM173</t>
  </si>
  <si>
    <t>TD173</t>
  </si>
  <si>
    <t>CM174</t>
  </si>
  <si>
    <t>TD174</t>
  </si>
  <si>
    <t>CM175</t>
  </si>
  <si>
    <t>TD175</t>
  </si>
  <si>
    <t>CM176</t>
  </si>
  <si>
    <t>TD176</t>
  </si>
  <si>
    <t>CM177</t>
  </si>
  <si>
    <t>TD177</t>
  </si>
  <si>
    <t>CM178</t>
  </si>
  <si>
    <t>TD178</t>
  </si>
  <si>
    <t>CM179</t>
  </si>
  <si>
    <t>TD179</t>
  </si>
  <si>
    <t>CM180</t>
  </si>
  <si>
    <t>TD180</t>
  </si>
  <si>
    <t>CM181</t>
  </si>
  <si>
    <t>TD181</t>
  </si>
  <si>
    <t>CM182</t>
  </si>
  <si>
    <t>TD182</t>
  </si>
  <si>
    <t>CM183</t>
  </si>
  <si>
    <t>TD183</t>
  </si>
  <si>
    <t>CM184</t>
  </si>
  <si>
    <t>TD184</t>
  </si>
  <si>
    <t>CM185</t>
  </si>
  <si>
    <t>TD185</t>
  </si>
  <si>
    <t>CM186</t>
  </si>
  <si>
    <t>TD186</t>
  </si>
  <si>
    <t>CM187</t>
  </si>
  <si>
    <t>TD187</t>
  </si>
  <si>
    <t>CM188</t>
  </si>
  <si>
    <t>TD188</t>
  </si>
  <si>
    <t>CM189</t>
  </si>
  <si>
    <t>TD189</t>
  </si>
  <si>
    <t>CM190</t>
  </si>
  <si>
    <t>TD190</t>
  </si>
  <si>
    <t>CM191</t>
  </si>
  <si>
    <t>TD191</t>
  </si>
  <si>
    <t>CM192</t>
  </si>
  <si>
    <t>TD192</t>
  </si>
  <si>
    <t>CM193</t>
  </si>
  <si>
    <t>TD193</t>
  </si>
  <si>
    <t>CM194</t>
  </si>
  <si>
    <t>TD194</t>
  </si>
  <si>
    <t>CM195</t>
  </si>
  <si>
    <t>TD195</t>
  </si>
  <si>
    <t>CM196</t>
  </si>
  <si>
    <t>TD196</t>
  </si>
  <si>
    <t>CM197</t>
  </si>
  <si>
    <t>TD197</t>
  </si>
  <si>
    <t>CM198</t>
  </si>
  <si>
    <t>TD198</t>
  </si>
  <si>
    <t>CM199</t>
  </si>
  <si>
    <t>TD199</t>
  </si>
  <si>
    <t>CM200</t>
  </si>
  <si>
    <t>TD200</t>
  </si>
  <si>
    <t>Parépartis</t>
  </si>
  <si>
    <t>PA restant à distribuer3</t>
  </si>
  <si>
    <t>résultatPA</t>
  </si>
  <si>
    <t>TOTAL PA</t>
  </si>
  <si>
    <t xml:space="preserve">Nom du vacataire : </t>
  </si>
  <si>
    <t xml:space="preserve">Département de formation : </t>
  </si>
  <si>
    <t>TOTAL en HTD</t>
  </si>
  <si>
    <t>10/09/2018 au 07/12/2018</t>
  </si>
  <si>
    <t>14/01/2019 au 12/04/2019</t>
  </si>
  <si>
    <t>Le Responsable de l'enseignement (1)</t>
  </si>
  <si>
    <t>Le Responsable de la filière / Département de formation</t>
  </si>
  <si>
    <t>Date, Signature (Nom et Prénom) et cachet (obligatoire)</t>
  </si>
  <si>
    <t>A Aix le,</t>
  </si>
  <si>
    <t>UE5P</t>
  </si>
  <si>
    <t>diplôme</t>
  </si>
  <si>
    <t>PA</t>
  </si>
  <si>
    <r>
      <t xml:space="preserve">Information concernant les enseignements à assurer </t>
    </r>
    <r>
      <rPr>
        <b/>
        <u/>
        <sz val="12"/>
        <color rgb="FFC00000"/>
        <rFont val="Times New Roman"/>
        <family val="1"/>
      </rPr>
      <t>UNIQUEMENT EN PRESENTIEL</t>
    </r>
  </si>
  <si>
    <t xml:space="preserve">HAA - LICENCE PROFESSIONNELLE </t>
  </si>
  <si>
    <t>LICENCE de Sociologie</t>
  </si>
  <si>
    <t>ANNE MARIE</t>
  </si>
  <si>
    <t>CHANTAL</t>
  </si>
  <si>
    <t>MARC</t>
  </si>
  <si>
    <t>ISABELLE</t>
  </si>
  <si>
    <t>THIERRY</t>
  </si>
  <si>
    <t>CONSTANCE</t>
  </si>
  <si>
    <t>MOHAMED</t>
  </si>
  <si>
    <t>MUSTAPHA</t>
  </si>
  <si>
    <t>CORINE</t>
  </si>
  <si>
    <t>ANNIE</t>
  </si>
  <si>
    <t>STEPHANIE</t>
  </si>
  <si>
    <t>CESARE</t>
  </si>
  <si>
    <t>PATRICK</t>
  </si>
  <si>
    <t>CATHERINE</t>
  </si>
  <si>
    <t>ALICE</t>
  </si>
  <si>
    <t>PHILIPPE</t>
  </si>
  <si>
    <t>ELEVE PROF</t>
  </si>
  <si>
    <t>MAIT.CONF.</t>
  </si>
  <si>
    <t>AURELIEN</t>
  </si>
  <si>
    <t>VINCENT</t>
  </si>
  <si>
    <t>FLORA</t>
  </si>
  <si>
    <t>GREGORY</t>
  </si>
  <si>
    <t>ALICIA</t>
  </si>
  <si>
    <t>YVES</t>
  </si>
  <si>
    <t>DELPHINE</t>
  </si>
  <si>
    <t>LAURENT</t>
  </si>
  <si>
    <t>INGRID</t>
  </si>
  <si>
    <t>Dirigeant d'Entreprise (non salarié)</t>
  </si>
  <si>
    <t>Agent contractuel de la fonction publique</t>
  </si>
  <si>
    <t>Fonctionnaire (stagiaire ou titulaire)</t>
  </si>
  <si>
    <t>Salarié du secteur privé</t>
  </si>
  <si>
    <t>Etudiant en doctorat</t>
  </si>
  <si>
    <t>SOC1U01</t>
  </si>
  <si>
    <t>HSO1U02</t>
  </si>
  <si>
    <t>Connaissance des phénomènes sociaux (Portail Histoire Géographie et Anthropologie et Japonais uniquement)</t>
  </si>
  <si>
    <t>SOC1U03</t>
  </si>
  <si>
    <t>HSO1U01</t>
  </si>
  <si>
    <t>Méthode du travail Universitaire</t>
  </si>
  <si>
    <t>SOC2U01</t>
  </si>
  <si>
    <t>HSO2U02</t>
  </si>
  <si>
    <t>Sociologie classique (ouvert à PHI, SCL, HIS, GEO, SCE)</t>
  </si>
  <si>
    <t>SOC2U02</t>
  </si>
  <si>
    <t>HSO2U03</t>
  </si>
  <si>
    <t>Initiation à l'enquête sociologique (Ouverte à PHI, SCL, SCE, GEO, ETH, JAP)</t>
  </si>
  <si>
    <t>SOC2U03</t>
  </si>
  <si>
    <t>HSO2U04</t>
  </si>
  <si>
    <t>Connaissance des phènomènes démographiques (ouvert à HIS, ETH,)</t>
  </si>
  <si>
    <t>SOC2UE04</t>
  </si>
  <si>
    <t>HSO2U01</t>
  </si>
  <si>
    <t>Méthode du Travail Universitaire</t>
  </si>
  <si>
    <t>SOC3U01</t>
  </si>
  <si>
    <t>HSO3U01</t>
  </si>
  <si>
    <t>Sociologie contemporaine</t>
  </si>
  <si>
    <t>SOC3U02</t>
  </si>
  <si>
    <t>HSO3U02</t>
  </si>
  <si>
    <t>L'enquête et ses méthodes : l'observation directe</t>
  </si>
  <si>
    <t>SOC3U03</t>
  </si>
  <si>
    <t>HSO3U03</t>
  </si>
  <si>
    <t>L'enquête et ses méthodes : l'entretien</t>
  </si>
  <si>
    <t>SOC3U04</t>
  </si>
  <si>
    <t>HSO3U04</t>
  </si>
  <si>
    <t>L'enquête et ses méthodes : le questionnaire</t>
  </si>
  <si>
    <t>SOC4U01</t>
  </si>
  <si>
    <t>HSO4U01</t>
  </si>
  <si>
    <t>Paradigmes sociologiques</t>
  </si>
  <si>
    <t>SOC4U02</t>
  </si>
  <si>
    <t>HSO4U02</t>
  </si>
  <si>
    <t>Traitement des données qualitatives</t>
  </si>
  <si>
    <t>SOC4U03</t>
  </si>
  <si>
    <t>HSO4U03</t>
  </si>
  <si>
    <t>Traitement des données quantitatives</t>
  </si>
  <si>
    <t>SOC4U04</t>
  </si>
  <si>
    <t>HSO4U04</t>
  </si>
  <si>
    <t>Histoire démographique et sociale</t>
  </si>
  <si>
    <t>SOC4U05</t>
  </si>
  <si>
    <t>HSO4U05</t>
  </si>
  <si>
    <t>Histoire économique et sociale</t>
  </si>
  <si>
    <t>SOC5U01</t>
  </si>
  <si>
    <t>HSO5U01</t>
  </si>
  <si>
    <t>Analyse quantitative des données (mutualisé Sciences et Humanités seulement)</t>
  </si>
  <si>
    <t>SOC5U02</t>
  </si>
  <si>
    <t>HSO5U02</t>
  </si>
  <si>
    <t>Méthode du travail de recherche (Mutualisé Sciences et Humanités seulement)</t>
  </si>
  <si>
    <t>SOC5U04</t>
  </si>
  <si>
    <t>HSO5U04</t>
  </si>
  <si>
    <t>Sociologie de l'éducation 1 (Discipline associée des deux portails plus Sciences et Humanités)</t>
  </si>
  <si>
    <t>SOC5U05</t>
  </si>
  <si>
    <t>HSO5U05</t>
  </si>
  <si>
    <t>Sociologie de la ville et de l'environnement (Discipline associée des deux portails plus Sciences et Humanités)</t>
  </si>
  <si>
    <t>SOC5U06</t>
  </si>
  <si>
    <t>HSO5U06</t>
  </si>
  <si>
    <t>Politiques sociales (Discipline associée des deux portails plus Sciences et Humanités)</t>
  </si>
  <si>
    <t>SOC5U07</t>
  </si>
  <si>
    <t>HSO5U07</t>
  </si>
  <si>
    <t>Sociologie de la culture et de laconnaissance (Discipline associée des deux portails plus Sciences et Humanités)</t>
  </si>
  <si>
    <t>SOC5U08</t>
  </si>
  <si>
    <t>HSO5U08</t>
  </si>
  <si>
    <t>Démographie (Discipline associée des deux portails plus Sciences et Humanités)</t>
  </si>
  <si>
    <t>SOC5U09</t>
  </si>
  <si>
    <t>HSO5U09</t>
  </si>
  <si>
    <t>Sociologie du travail(Discipline associée des deux portails plus Sciences et Humanités)</t>
  </si>
  <si>
    <t>SOC5U10</t>
  </si>
  <si>
    <t>HSO5U03</t>
  </si>
  <si>
    <t>Communiquer les sciences sociales</t>
  </si>
  <si>
    <t>SOC6U01</t>
  </si>
  <si>
    <t>HSO6U01</t>
  </si>
  <si>
    <t>Notions transversales de la sociologie (mutualisé  avec  sciences et humanités)</t>
  </si>
  <si>
    <t>SOC6U02</t>
  </si>
  <si>
    <t>HSO6U02</t>
  </si>
  <si>
    <t>Enquête et Restitution (mutualisée avec sciences et humanités)</t>
  </si>
  <si>
    <t>SOC6U03</t>
  </si>
  <si>
    <t>HSO6U03</t>
  </si>
  <si>
    <t>Ecrire les sciences sociales</t>
  </si>
  <si>
    <t>SOC6U05</t>
  </si>
  <si>
    <t>HSO6U04</t>
  </si>
  <si>
    <t>Sociologie de l'éducation 2 (ouvert aux disciplines associées des deux portails et sciences et humanités)</t>
  </si>
  <si>
    <t>SOC6U06</t>
  </si>
  <si>
    <t>HSO6U05</t>
  </si>
  <si>
    <t>Sociologie de la communication (ouvert aux disciplines associées des deux portails et sciences et humanités)</t>
  </si>
  <si>
    <t>SOC6U07</t>
  </si>
  <si>
    <t>HSO6U06</t>
  </si>
  <si>
    <t>Sociologie de l'action publique (ouvert aux disciplines associées des deux portails et sciences et humanités)</t>
  </si>
  <si>
    <t>SOC6U08</t>
  </si>
  <si>
    <t>HSO6U07</t>
  </si>
  <si>
    <t>Sociologie des organisations (ouvert aux disciplines associées des deux portails et sciences et humanités)</t>
  </si>
  <si>
    <t>SOC6U09</t>
  </si>
  <si>
    <t>HSO6U08</t>
  </si>
  <si>
    <t>Sociologie des rapports sociaux de sexe et de générations (ouvert aux disciplines associées des deux portails et sciences et humanités)</t>
  </si>
  <si>
    <t>SOC6U10</t>
  </si>
  <si>
    <t>HSO6U09</t>
  </si>
  <si>
    <t>Sociologie des migrations (ouvert aux disciplines associées des deux portails et sciences et humanités)</t>
  </si>
  <si>
    <t>SOC6U11</t>
  </si>
  <si>
    <t>HSO6U10</t>
  </si>
  <si>
    <t>Stage professionnel de 1 mois</t>
  </si>
  <si>
    <t>ARBORIO ANNE MARIE</t>
  </si>
  <si>
    <t>a</t>
  </si>
  <si>
    <t>b</t>
  </si>
  <si>
    <t>c</t>
  </si>
  <si>
    <t>d</t>
  </si>
  <si>
    <t>e</t>
  </si>
  <si>
    <t>h</t>
  </si>
  <si>
    <t>i</t>
  </si>
  <si>
    <t>k</t>
  </si>
  <si>
    <t>m</t>
  </si>
  <si>
    <t>n</t>
  </si>
  <si>
    <t>o</t>
  </si>
  <si>
    <t>p</t>
  </si>
  <si>
    <t>q</t>
  </si>
  <si>
    <t>r</t>
  </si>
  <si>
    <t>s</t>
  </si>
  <si>
    <t>u</t>
  </si>
  <si>
    <t>v</t>
  </si>
  <si>
    <t>w</t>
  </si>
  <si>
    <t>x</t>
  </si>
  <si>
    <t>y</t>
  </si>
  <si>
    <t>z</t>
  </si>
  <si>
    <t>aa</t>
  </si>
  <si>
    <t>aaa</t>
  </si>
  <si>
    <t>bbbb</t>
  </si>
  <si>
    <t>cccc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</si>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</sst>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color indexed="17"/>
      <name val="Calibri"/>
      <family val="2"/>
    </font>
    <font>
      <sz val="11"/>
      <name val="Book Antiqua"/>
      <family val="1"/>
    </font>
    <font>
      <b/>
      <sz val="10"/>
      <name val="Calibri"/>
      <family val="2"/>
    </font>
    <font>
      <b/>
      <sz val="12"/>
      <name val="Calibri"/>
      <family val="2"/>
    </font>
    <font>
      <sz val="8"/>
      <color rgb="FF000000"/>
      <name val="Tahoma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3" fillId="0" borderId="0"/>
  </cellStyleXfs>
  <cellXfs count="151">
    <xf numFmtId="0" fontId="0" fillId="0" borderId="0" xfId="0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3" fillId="0" borderId="0" xfId="0" applyFont="1"/>
    <xf numFmtId="0" fontId="3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3" fillId="0" borderId="0" xfId="3" applyAlignment="1">
      <alignment horizontal="left"/>
    </xf>
    <xf numFmtId="49" fontId="3" fillId="0" borderId="0" xfId="3" applyNumberFormat="1" applyAlignment="1">
      <alignment horizontal="left"/>
    </xf>
    <xf numFmtId="0" fontId="3" fillId="0" borderId="0" xfId="3" applyFont="1" applyAlignment="1">
      <alignment horizontal="left"/>
    </xf>
    <xf numFmtId="49" fontId="3" fillId="0" borderId="0" xfId="3" applyNumberFormat="1" applyFont="1" applyAlignment="1">
      <alignment horizontal="left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Continuous" vertical="center"/>
      <protection locked="0"/>
    </xf>
    <xf numFmtId="0" fontId="5" fillId="0" borderId="5" xfId="0" applyFont="1" applyBorder="1" applyAlignment="1" applyProtection="1">
      <alignment horizontal="centerContinuous" vertical="center"/>
      <protection locked="0"/>
    </xf>
    <xf numFmtId="0" fontId="5" fillId="0" borderId="6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centerContinuous" vertic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45"/>
      <protection locked="0"/>
    </xf>
    <xf numFmtId="0" fontId="4" fillId="0" borderId="1" xfId="0" applyFont="1" applyBorder="1" applyAlignment="1" applyProtection="1">
      <alignment horizontal="center" vertical="center" textRotation="43"/>
      <protection locked="0"/>
    </xf>
    <xf numFmtId="0" fontId="4" fillId="0" borderId="1" xfId="0" applyFont="1" applyBorder="1" applyAlignment="1" applyProtection="1">
      <alignment horizontal="center" vertical="center" textRotation="43" wrapText="1"/>
      <protection locked="0"/>
    </xf>
    <xf numFmtId="0" fontId="17" fillId="8" borderId="1" xfId="0" applyFont="1" applyFill="1" applyBorder="1" applyAlignment="1" applyProtection="1">
      <alignment horizontal="center" vertical="center" textRotation="43" wrapText="1"/>
      <protection locked="0"/>
    </xf>
    <xf numFmtId="0" fontId="18" fillId="8" borderId="2" xfId="0" applyFont="1" applyFill="1" applyBorder="1" applyAlignment="1" applyProtection="1">
      <alignment horizontal="center" vertical="center" textRotation="43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0" fillId="0" borderId="1" xfId="0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14" fillId="8" borderId="1" xfId="0" applyFont="1" applyFill="1" applyBorder="1" applyAlignment="1" applyProtection="1">
      <alignment horizontal="center"/>
      <protection locked="0"/>
    </xf>
    <xf numFmtId="0" fontId="14" fillId="8" borderId="2" xfId="0" applyFont="1" applyFill="1" applyBorder="1" applyAlignment="1" applyProtection="1">
      <alignment horizontal="right"/>
      <protection locked="0"/>
    </xf>
    <xf numFmtId="0" fontId="0" fillId="0" borderId="2" xfId="0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" xfId="0" applyNumberFormat="1" applyBorder="1" applyAlignment="1" applyProtection="1">
      <alignment horizontal="right"/>
      <protection locked="0"/>
    </xf>
    <xf numFmtId="0" fontId="15" fillId="0" borderId="0" xfId="0" applyFont="1" applyProtection="1">
      <protection locked="0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14" fillId="0" borderId="0" xfId="0" applyFont="1" applyFill="1" applyBorder="1" applyProtection="1"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wrapText="1"/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0" fontId="16" fillId="0" borderId="0" xfId="1" applyFont="1" applyAlignment="1">
      <alignment vertical="center"/>
    </xf>
    <xf numFmtId="0" fontId="21" fillId="0" borderId="2" xfId="1" applyFont="1" applyBorder="1" applyAlignment="1">
      <alignment horizontal="centerContinuous" vertical="center"/>
    </xf>
    <xf numFmtId="0" fontId="21" fillId="0" borderId="5" xfId="1" applyFont="1" applyBorder="1" applyAlignment="1">
      <alignment horizontal="centerContinuous" vertical="center"/>
    </xf>
    <xf numFmtId="0" fontId="22" fillId="0" borderId="5" xfId="1" applyFont="1" applyBorder="1" applyAlignment="1">
      <alignment horizontal="centerContinuous" vertical="center"/>
    </xf>
    <xf numFmtId="0" fontId="22" fillId="0" borderId="6" xfId="1" applyFont="1" applyBorder="1" applyAlignment="1">
      <alignment horizontal="centerContinuous" vertical="center"/>
    </xf>
    <xf numFmtId="0" fontId="23" fillId="5" borderId="2" xfId="1" applyFont="1" applyFill="1" applyBorder="1" applyAlignment="1">
      <alignment vertical="center"/>
    </xf>
    <xf numFmtId="0" fontId="23" fillId="5" borderId="5" xfId="1" applyFont="1" applyFill="1" applyBorder="1" applyAlignment="1">
      <alignment vertical="center"/>
    </xf>
    <xf numFmtId="0" fontId="23" fillId="5" borderId="6" xfId="1" applyFont="1" applyFill="1" applyBorder="1" applyAlignment="1">
      <alignment vertical="center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vertical="center"/>
    </xf>
    <xf numFmtId="0" fontId="21" fillId="0" borderId="10" xfId="1" applyFont="1" applyBorder="1" applyAlignment="1">
      <alignment horizontal="center" vertical="center" wrapText="1"/>
    </xf>
    <xf numFmtId="0" fontId="21" fillId="0" borderId="0" xfId="1" applyFont="1" applyAlignment="1">
      <alignment horizontal="centerContinuous" vertical="center"/>
    </xf>
    <xf numFmtId="0" fontId="21" fillId="0" borderId="0" xfId="1" applyFont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4" fontId="23" fillId="6" borderId="1" xfId="1" applyNumberFormat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26" fillId="0" borderId="4" xfId="3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26" fillId="0" borderId="1" xfId="1" applyFont="1" applyFill="1" applyBorder="1" applyAlignment="1">
      <alignment vertical="center"/>
    </xf>
    <xf numFmtId="4" fontId="26" fillId="0" borderId="1" xfId="1" applyNumberFormat="1" applyFont="1" applyFill="1" applyBorder="1" applyAlignment="1">
      <alignment vertical="center"/>
    </xf>
    <xf numFmtId="0" fontId="26" fillId="0" borderId="2" xfId="1" applyFont="1" applyFill="1" applyBorder="1" applyAlignment="1">
      <alignment vertical="center"/>
    </xf>
    <xf numFmtId="0" fontId="15" fillId="0" borderId="0" xfId="0" applyFont="1" applyFill="1" applyBorder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14" fillId="8" borderId="9" xfId="0" applyFont="1" applyFill="1" applyBorder="1" applyAlignment="1" applyProtection="1">
      <alignment horizontal="right"/>
      <protection locked="0"/>
    </xf>
    <xf numFmtId="0" fontId="0" fillId="0" borderId="1" xfId="0" applyNumberFormat="1" applyFill="1" applyBorder="1" applyProtection="1">
      <protection locked="0"/>
    </xf>
    <xf numFmtId="0" fontId="0" fillId="9" borderId="1" xfId="0" applyNumberFormat="1" applyFill="1" applyBorder="1" applyProtection="1">
      <protection locked="0"/>
    </xf>
    <xf numFmtId="0" fontId="14" fillId="2" borderId="1" xfId="0" applyNumberFormat="1" applyFont="1" applyFill="1" applyBorder="1" applyProtection="1"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20" fillId="9" borderId="1" xfId="0" applyFont="1" applyFill="1" applyBorder="1" applyAlignment="1" applyProtection="1">
      <alignment horizontal="center" vertical="center" textRotation="255" wrapText="1"/>
      <protection locked="0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9" borderId="1" xfId="0" applyFill="1" applyBorder="1" applyProtection="1">
      <protection locked="0"/>
    </xf>
    <xf numFmtId="0" fontId="0" fillId="9" borderId="1" xfId="0" applyFill="1" applyBorder="1" applyAlignment="1" applyProtection="1">
      <alignment horizontal="right"/>
      <protection locked="0"/>
    </xf>
    <xf numFmtId="0" fontId="14" fillId="9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0" fillId="9" borderId="1" xfId="0" applyNumberFormat="1" applyFill="1" applyBorder="1" applyAlignment="1" applyProtection="1">
      <alignment horizontal="right"/>
      <protection locked="0"/>
    </xf>
    <xf numFmtId="0" fontId="14" fillId="9" borderId="1" xfId="0" applyNumberFormat="1" applyFont="1" applyFill="1" applyBorder="1" applyProtection="1">
      <protection locked="0"/>
    </xf>
    <xf numFmtId="0" fontId="27" fillId="0" borderId="0" xfId="0" applyFont="1" applyBorder="1" applyAlignment="1">
      <alignment vertical="justify" wrapText="1"/>
    </xf>
    <xf numFmtId="49" fontId="3" fillId="0" borderId="0" xfId="3" applyNumberFormat="1" applyBorder="1" applyAlignment="1">
      <alignment horizontal="left"/>
    </xf>
    <xf numFmtId="0" fontId="3" fillId="0" borderId="0" xfId="3" applyBorder="1" applyAlignment="1">
      <alignment horizontal="left"/>
    </xf>
    <xf numFmtId="49" fontId="3" fillId="0" borderId="0" xfId="3" applyNumberFormat="1" applyFont="1" applyBorder="1" applyAlignment="1">
      <alignment horizontal="left"/>
    </xf>
    <xf numFmtId="0" fontId="3" fillId="0" borderId="0" xfId="3" applyFont="1" applyBorder="1" applyAlignment="1">
      <alignment horizontal="left"/>
    </xf>
    <xf numFmtId="0" fontId="0" fillId="0" borderId="4" xfId="0" applyFont="1" applyBorder="1" applyProtection="1">
      <protection locked="0"/>
    </xf>
    <xf numFmtId="0" fontId="14" fillId="8" borderId="14" xfId="0" applyFont="1" applyFill="1" applyBorder="1" applyAlignment="1" applyProtection="1">
      <alignment horizontal="right"/>
      <protection locked="0"/>
    </xf>
    <xf numFmtId="0" fontId="14" fillId="0" borderId="1" xfId="0" applyFont="1" applyFill="1" applyBorder="1" applyProtection="1"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0" fillId="7" borderId="2" xfId="0" applyFill="1" applyBorder="1" applyProtection="1">
      <protection locked="0"/>
    </xf>
    <xf numFmtId="0" fontId="0" fillId="7" borderId="1" xfId="0" applyNumberFormat="1" applyFill="1" applyBorder="1" applyProtection="1"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9" fillId="7" borderId="2" xfId="0" applyFont="1" applyFill="1" applyBorder="1" applyAlignment="1" applyProtection="1">
      <alignment horizontal="center" vertical="center" wrapText="1"/>
      <protection locked="0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4" fontId="0" fillId="0" borderId="5" xfId="0" applyNumberFormat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top" wrapText="1"/>
      <protection locked="0"/>
    </xf>
    <xf numFmtId="0" fontId="8" fillId="0" borderId="5" xfId="0" applyFont="1" applyFill="1" applyBorder="1" applyAlignment="1" applyProtection="1">
      <alignment horizontal="center" vertical="top" wrapText="1"/>
      <protection locked="0"/>
    </xf>
    <xf numFmtId="0" fontId="8" fillId="0" borderId="6" xfId="0" applyFont="1" applyFill="1" applyBorder="1" applyAlignment="1" applyProtection="1">
      <alignment horizontal="center" vertical="top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1" fillId="0" borderId="2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3" fillId="6" borderId="2" xfId="1" applyFont="1" applyFill="1" applyBorder="1" applyAlignment="1">
      <alignment horizontal="center" vertical="center"/>
    </xf>
    <xf numFmtId="0" fontId="23" fillId="6" borderId="5" xfId="1" applyFont="1" applyFill="1" applyBorder="1" applyAlignment="1">
      <alignment horizontal="center" vertical="center"/>
    </xf>
    <xf numFmtId="0" fontId="23" fillId="6" borderId="6" xfId="1" applyFont="1" applyFill="1" applyBorder="1" applyAlignment="1">
      <alignment horizontal="center" vertical="center"/>
    </xf>
    <xf numFmtId="0" fontId="21" fillId="6" borderId="2" xfId="1" applyFont="1" applyFill="1" applyBorder="1" applyAlignment="1">
      <alignment horizontal="center" vertical="center"/>
    </xf>
    <xf numFmtId="0" fontId="21" fillId="6" borderId="5" xfId="1" applyFont="1" applyFill="1" applyBorder="1" applyAlignment="1">
      <alignment horizontal="center" vertical="center"/>
    </xf>
    <xf numFmtId="0" fontId="21" fillId="6" borderId="6" xfId="1" applyFont="1" applyFill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 wrapText="1"/>
    </xf>
    <xf numFmtId="0" fontId="25" fillId="0" borderId="7" xfId="1" applyFont="1" applyFill="1" applyBorder="1" applyAlignment="1">
      <alignment horizontal="center" vertical="center" wrapText="1"/>
    </xf>
    <xf numFmtId="0" fontId="23" fillId="0" borderId="9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3" fillId="0" borderId="3" xfId="1" applyFont="1" applyBorder="1" applyAlignment="1">
      <alignment horizontal="center" vertical="center" wrapText="1"/>
    </xf>
    <xf numFmtId="0" fontId="23" fillId="0" borderId="8" xfId="1" applyFont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3" fillId="0" borderId="7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6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F0000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G$3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firstButton="1" fmlaLink="$H$3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firstButton="1" fmlaLink="$I$3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firstButton="1" fmlaLink="$J$3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1562100</xdr:colOff>
          <xdr:row>1</xdr:row>
          <xdr:rowOff>781050</xdr:rowOff>
        </xdr:from>
        <xdr:to>
          <xdr:col>11</xdr:col>
          <xdr:colOff>1571625</xdr:colOff>
          <xdr:row>2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857250</xdr:colOff>
          <xdr:row>1</xdr:row>
          <xdr:rowOff>85725</xdr:rowOff>
        </xdr:from>
        <xdr:to>
          <xdr:col>4</xdr:col>
          <xdr:colOff>485775</xdr:colOff>
          <xdr:row>1</xdr:row>
          <xdr:rowOff>981075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contrat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1028700</xdr:colOff>
          <xdr:row>1</xdr:row>
          <xdr:rowOff>266700</xdr:rowOff>
        </xdr:from>
        <xdr:to>
          <xdr:col>4</xdr:col>
          <xdr:colOff>361950</xdr:colOff>
          <xdr:row>1</xdr:row>
          <xdr:rowOff>504825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Initial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1</xdr:row>
          <xdr:rowOff>561975</xdr:rowOff>
        </xdr:from>
        <xdr:to>
          <xdr:col>4</xdr:col>
          <xdr:colOff>371475</xdr:colOff>
          <xdr:row>1</xdr:row>
          <xdr:rowOff>800100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Avenant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</xdr:row>
          <xdr:rowOff>76200</xdr:rowOff>
        </xdr:from>
        <xdr:to>
          <xdr:col>5</xdr:col>
          <xdr:colOff>1857375</xdr:colOff>
          <xdr:row>1</xdr:row>
          <xdr:rowOff>504825</xdr:rowOff>
        </xdr:to>
        <xdr:sp macro="" textlink="">
          <xdr:nvSpPr>
            <xdr:cNvPr id="2053" name="Group Box 5" descr="Intervenez-vous au SFAD ?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Interenez-vous au SFAD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</xdr:row>
          <xdr:rowOff>257175</xdr:rowOff>
        </xdr:from>
        <xdr:to>
          <xdr:col>5</xdr:col>
          <xdr:colOff>914400</xdr:colOff>
          <xdr:row>1</xdr:row>
          <xdr:rowOff>476250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1133475</xdr:colOff>
          <xdr:row>1</xdr:row>
          <xdr:rowOff>266700</xdr:rowOff>
        </xdr:from>
        <xdr:to>
          <xdr:col>5</xdr:col>
          <xdr:colOff>1590675</xdr:colOff>
          <xdr:row>1</xdr:row>
          <xdr:rowOff>485775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</xdr:row>
          <xdr:rowOff>666750</xdr:rowOff>
        </xdr:from>
        <xdr:to>
          <xdr:col>7</xdr:col>
          <xdr:colOff>152400</xdr:colOff>
          <xdr:row>1</xdr:row>
          <xdr:rowOff>990600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Dispensez-vous des enseignements pour l' UE OPN (UE 5P)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</xdr:row>
          <xdr:rowOff>762000</xdr:rowOff>
        </xdr:from>
        <xdr:to>
          <xdr:col>5</xdr:col>
          <xdr:colOff>914400</xdr:colOff>
          <xdr:row>1</xdr:row>
          <xdr:rowOff>981075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1133475</xdr:colOff>
          <xdr:row>1</xdr:row>
          <xdr:rowOff>771525</xdr:rowOff>
        </xdr:from>
        <xdr:to>
          <xdr:col>5</xdr:col>
          <xdr:colOff>1590675</xdr:colOff>
          <xdr:row>1</xdr:row>
          <xdr:rowOff>990600</xdr:rowOff>
        </xdr:to>
        <xdr:sp macro="" textlink="">
          <xdr:nvSpPr>
            <xdr:cNvPr id="2058" name="Option 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142875</xdr:rowOff>
        </xdr:from>
        <xdr:to>
          <xdr:col>9</xdr:col>
          <xdr:colOff>533400</xdr:colOff>
          <xdr:row>1</xdr:row>
          <xdr:rowOff>409575</xdr:rowOff>
        </xdr:to>
        <xdr:sp macro="" textlink="">
          <xdr:nvSpPr>
            <xdr:cNvPr id="2059" name="Option 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Diplôme National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504825</xdr:rowOff>
        </xdr:from>
        <xdr:to>
          <xdr:col>9</xdr:col>
          <xdr:colOff>828675</xdr:colOff>
          <xdr:row>1</xdr:row>
          <xdr:rowOff>762000</xdr:rowOff>
        </xdr:to>
        <xdr:sp macro="" textlink="">
          <xdr:nvSpPr>
            <xdr:cNvPr id="2060" name="Option 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Diplôme d'Université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</xdr:row>
          <xdr:rowOff>95250</xdr:rowOff>
        </xdr:from>
        <xdr:to>
          <xdr:col>10</xdr:col>
          <xdr:colOff>438150</xdr:colOff>
          <xdr:row>1</xdr:row>
          <xdr:rowOff>762000</xdr:rowOff>
        </xdr:to>
        <xdr:sp macro="" textlink="">
          <xdr:nvSpPr>
            <xdr:cNvPr id="2061" name="Group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Préciser le niveau du diplôme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_Inter" displayName="Tab_Inter" ref="A1:G38" totalsRowShown="0" headerRowDxfId="665">
  <autoFilter ref="A1:G38"/>
  <tableColumns count="7">
    <tableColumn id="1" name="Nom" dataDxfId="664" dataCellStyle="Normal 4"/>
    <tableColumn id="2" name="Prénom" dataDxfId="663" dataCellStyle="Normal 4"/>
    <tableColumn id="3" name="Intervenant" dataDxfId="662" dataCellStyle="Normal 4">
      <calculatedColumnFormula>A2 &amp; " " &amp; B2</calculatedColumnFormula>
    </tableColumn>
    <tableColumn id="4" name="Contrat"/>
    <tableColumn id="5" name="SFAD"/>
    <tableColumn id="6" name="UE5P"/>
    <tableColumn id="7" name="diplôm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_Base" displayName="Tab_Base" ref="A6:WZ40" totalsRowShown="0" headerRowDxfId="660" dataDxfId="658" headerRowBorderDxfId="659" tableBorderDxfId="657" totalsRowBorderDxfId="656">
  <autoFilter ref="A6:WZ40"/>
  <tableColumns count="624">
    <tableColumn id="1" name="Code Pacome" dataDxfId="655" totalsRowDxfId="654"/>
    <tableColumn id="2" name="Code APOGEE" dataDxfId="653" totalsRowDxfId="652"/>
    <tableColumn id="3" name="Intitulé de l'UE" dataDxfId="651" totalsRowDxfId="650"/>
    <tableColumn id="22" name="Crédits" dataDxfId="649" totalsRowDxfId="648"/>
    <tableColumn id="21" name="HCM" dataDxfId="647" totalsRowDxfId="646"/>
    <tableColumn id="20" name="NB Gp CM" dataDxfId="645" totalsRowDxfId="644"/>
    <tableColumn id="19" name="TOTAL HCM converties en HTD (coeff : 1,5)" dataDxfId="643" totalsRowDxfId="642">
      <calculatedColumnFormula>Tab_Base[[#This Row],[HCM]]*Tab_Base[[#This Row],[NB Gp CM]]*1.5</calculatedColumnFormula>
    </tableColumn>
    <tableColumn id="18" name="HTD" dataDxfId="641"/>
    <tableColumn id="17" name="NB Gp _x000a_TD" dataDxfId="640"/>
    <tableColumn id="16" name="TOTAL HTD" dataDxfId="639" totalsRowDxfId="638">
      <calculatedColumnFormula>Tab_Base[[#This Row],[HTD]]*I7</calculatedColumnFormula>
    </tableColumn>
    <tableColumn id="12" name="TOTAL PA" dataDxfId="637" totalsRowDxfId="636"/>
    <tableColumn id="15" name="            _x000a__x000a_Solde_x000a_          HTD_x000a_            (CM+TD)" dataDxfId="635" totalsRowDxfId="634">
      <calculatedColumnFormula>Tab_Base[[#This Row],[TOTAL HCM converties en HTD (coeff : 1,5)]]+Tab_Base[[#This Row],[TOTAL HTD]]+Tab_Base[[#This Row],[TOTAL PA]]</calculatedColumnFormula>
    </tableColumn>
    <tableColumn id="14" name="CMrépartis" dataDxfId="633">
      <calculatedColumnFormula>SUMPRODUCT((MOD(COLUMN(Tab_Base[[#This Row],[CM1]:[PA200]]),3)=1)*1,Tab_Base[[#This Row],[CM1]:[PA200]])</calculatedColumnFormula>
    </tableColumn>
    <tableColumn id="99" name="CMrestant_x000a_" dataDxfId="632">
      <calculatedColumnFormula>Tab_Base[[#This Row],[TOTAL HCM converties en HTD (coeff : 1,5)]]-Tab_Base[[#This Row],[CMrépartis]]</calculatedColumnFormula>
    </tableColumn>
    <tableColumn id="13" name="résultatCM" dataDxfId="631">
      <calculatedColumnFormula>IF(Tab_Base[[#This Row],[CMrépartis]]&gt;Tab_Base[[#This Row],[TOTAL HCM converties en HTD (coeff : 1,5)]],"dépassement","OK")</calculatedColumnFormula>
    </tableColumn>
    <tableColumn id="96" name="TDrépartis" dataDxfId="630">
      <calculatedColumnFormula>SUMPRODUCT((MOD(COLUMN(Tab_Base[[#This Row],[CM1]:[PA200]]),3)=2)*1,Tab_Base[[#This Row],[CM1]:[PA200]])</calculatedColumnFormula>
    </tableColumn>
    <tableColumn id="98" name="TD restant à distribuer" dataDxfId="629">
      <calculatedColumnFormula>Tab_Base[[#This Row],[TOTAL HTD]]-Tab_Base[[#This Row],[TDrépartis]]</calculatedColumnFormula>
    </tableColumn>
    <tableColumn id="97" name="résultatTD" dataDxfId="628">
      <calculatedColumnFormula>IF(Tab_Base[[#This Row],[TDrépartis]]&gt;Tab_Base[[#This Row],[TOTAL HTD]],"dépassement","OK")</calculatedColumnFormula>
    </tableColumn>
    <tableColumn id="11" name="Parépartis" dataDxfId="627">
      <calculatedColumnFormula>SUMPRODUCT((MOD(COLUMN(Tab_Base[[#This Row],[CM1]:[PA200]]),3)=0)*1,Tab_Base[[#This Row],[CM1]:[PA200]])</calculatedColumnFormula>
    </tableColumn>
    <tableColumn id="10" name="PA restant à distribuer3" dataDxfId="626">
      <calculatedColumnFormula>Tab_Base[[#This Row],[TOTAL PA]]-Tab_Base[[#This Row],[Parépartis]]</calculatedColumnFormula>
    </tableColumn>
    <tableColumn id="9" name="résultatPA" dataDxfId="625">
      <calculatedColumnFormula>IF(Tab_Base[[#This Row],[Parépartis]]&gt;Tab_Base[[#This Row],[TOTAL PA]],"dépassement","OK")</calculatedColumnFormula>
    </tableColumn>
    <tableColumn id="4" name="CM" dataDxfId="624" totalsRowDxfId="623"/>
    <tableColumn id="5" name="TD" dataDxfId="622" totalsRowDxfId="621"/>
    <tableColumn id="6" name="PA" dataDxfId="620" totalsRowDxfId="619"/>
    <tableColumn id="7" name="CM1" dataDxfId="618" totalsRowDxfId="617"/>
    <tableColumn id="95" name="TD1" dataDxfId="616" totalsRowDxfId="615"/>
    <tableColumn id="8" name="PA1" dataDxfId="614" totalsRowDxfId="613"/>
    <tableColumn id="100" name="CM2" dataDxfId="612"/>
    <tableColumn id="101" name="TD2" dataDxfId="611"/>
    <tableColumn id="102" name="PA2" dataDxfId="610"/>
    <tableColumn id="103" name="CM3" dataDxfId="609"/>
    <tableColumn id="104" name="TD3" dataDxfId="608"/>
    <tableColumn id="105" name="PA3" dataDxfId="607"/>
    <tableColumn id="106" name="CM4" dataDxfId="606"/>
    <tableColumn id="107" name="TD4" dataDxfId="605"/>
    <tableColumn id="108" name="PA4" dataDxfId="604"/>
    <tableColumn id="109" name="CM5" dataDxfId="603"/>
    <tableColumn id="110" name="TD5" dataDxfId="602"/>
    <tableColumn id="111" name="PA5" dataDxfId="601"/>
    <tableColumn id="112" name="CM6" dataDxfId="600"/>
    <tableColumn id="113" name="TD6" dataDxfId="599"/>
    <tableColumn id="114" name="PA6" dataDxfId="598"/>
    <tableColumn id="115" name="CM7" dataDxfId="597"/>
    <tableColumn id="116" name="TD7" dataDxfId="596"/>
    <tableColumn id="117" name="PA7" dataDxfId="595"/>
    <tableColumn id="118" name="CM8" dataDxfId="594"/>
    <tableColumn id="119" name="TD8" dataDxfId="593"/>
    <tableColumn id="120" name="PA8" dataDxfId="592"/>
    <tableColumn id="121" name="CM9" dataDxfId="591"/>
    <tableColumn id="122" name="TD9" dataDxfId="590"/>
    <tableColumn id="123" name="PA9" dataDxfId="589"/>
    <tableColumn id="124" name="CM10" dataDxfId="588"/>
    <tableColumn id="125" name="TD10" dataDxfId="587"/>
    <tableColumn id="126" name="PA10" dataDxfId="586"/>
    <tableColumn id="127" name="CM11" dataDxfId="585"/>
    <tableColumn id="128" name="TD11" dataDxfId="584"/>
    <tableColumn id="129" name="PA11" dataDxfId="583"/>
    <tableColumn id="130" name="CM12" dataDxfId="582"/>
    <tableColumn id="131" name="TD12" dataDxfId="581"/>
    <tableColumn id="132" name="PA12" dataDxfId="580"/>
    <tableColumn id="133" name="CM13" dataDxfId="579"/>
    <tableColumn id="134" name="TD13" dataDxfId="578"/>
    <tableColumn id="135" name="PA13" dataDxfId="577"/>
    <tableColumn id="136" name="CM14" dataDxfId="576"/>
    <tableColumn id="137" name="TD14" dataDxfId="575"/>
    <tableColumn id="138" name="PA14" dataDxfId="574"/>
    <tableColumn id="139" name="CM15" dataDxfId="573"/>
    <tableColumn id="140" name="TD15" dataDxfId="572"/>
    <tableColumn id="141" name="PA15" dataDxfId="571"/>
    <tableColumn id="142" name="CM16" dataDxfId="570"/>
    <tableColumn id="143" name="TD16" dataDxfId="569"/>
    <tableColumn id="144" name="PA16" dataDxfId="568"/>
    <tableColumn id="145" name="CM17" dataDxfId="567"/>
    <tableColumn id="146" name="TD17" dataDxfId="566"/>
    <tableColumn id="147" name="PA17" dataDxfId="565"/>
    <tableColumn id="148" name="CM18" dataDxfId="564"/>
    <tableColumn id="149" name="TD18" dataDxfId="563"/>
    <tableColumn id="150" name="PA18" dataDxfId="562"/>
    <tableColumn id="151" name="CM19" dataDxfId="561"/>
    <tableColumn id="152" name="TD19" dataDxfId="560"/>
    <tableColumn id="153" name="PA19" dataDxfId="559"/>
    <tableColumn id="154" name="CM20" dataDxfId="558"/>
    <tableColumn id="155" name="TD20" dataDxfId="557"/>
    <tableColumn id="156" name="PA20" dataDxfId="556"/>
    <tableColumn id="157" name="CM21" dataDxfId="555"/>
    <tableColumn id="158" name="TD21" dataDxfId="554"/>
    <tableColumn id="159" name="PA21" dataDxfId="553"/>
    <tableColumn id="160" name="CM22" dataDxfId="552"/>
    <tableColumn id="161" name="TD22" dataDxfId="551"/>
    <tableColumn id="162" name="PA22" dataDxfId="550"/>
    <tableColumn id="163" name="CM23" dataDxfId="549"/>
    <tableColumn id="164" name="TD23" dataDxfId="548"/>
    <tableColumn id="165" name="PA23" dataDxfId="547"/>
    <tableColumn id="166" name="CM24" dataDxfId="546"/>
    <tableColumn id="167" name="TD24" dataDxfId="545"/>
    <tableColumn id="168" name="PA24" dataDxfId="544"/>
    <tableColumn id="169" name="CM25" dataDxfId="543"/>
    <tableColumn id="170" name="TD25" dataDxfId="542"/>
    <tableColumn id="171" name="PA25" dataDxfId="541"/>
    <tableColumn id="172" name="CM26" dataDxfId="540"/>
    <tableColumn id="173" name="TD26" dataDxfId="539"/>
    <tableColumn id="174" name="PA26" dataDxfId="538"/>
    <tableColumn id="175" name="CM27" dataDxfId="537"/>
    <tableColumn id="176" name="TD27" dataDxfId="536"/>
    <tableColumn id="177" name="PA27" dataDxfId="535"/>
    <tableColumn id="178" name="CM28" dataDxfId="534"/>
    <tableColumn id="179" name="TD28" dataDxfId="533"/>
    <tableColumn id="180" name="PA28" dataDxfId="532"/>
    <tableColumn id="181" name="CM29" dataDxfId="531"/>
    <tableColumn id="182" name="TD29" dataDxfId="530"/>
    <tableColumn id="183" name="PA29" dataDxfId="529"/>
    <tableColumn id="184" name="CM30" dataDxfId="528"/>
    <tableColumn id="185" name="TD30" dataDxfId="527"/>
    <tableColumn id="186" name="PA30" dataDxfId="526"/>
    <tableColumn id="187" name="CM31" dataDxfId="525"/>
    <tableColumn id="188" name="TD31" dataDxfId="524"/>
    <tableColumn id="189" name="PA31" dataDxfId="523"/>
    <tableColumn id="190" name="CM32" dataDxfId="522"/>
    <tableColumn id="191" name="TD32" dataDxfId="521"/>
    <tableColumn id="192" name="PA32" dataDxfId="520"/>
    <tableColumn id="193" name="CM33" dataDxfId="519"/>
    <tableColumn id="194" name="TD33" dataDxfId="518"/>
    <tableColumn id="195" name="PA33" dataDxfId="517"/>
    <tableColumn id="196" name="CM34" dataDxfId="516"/>
    <tableColumn id="197" name="TD34" dataDxfId="515"/>
    <tableColumn id="198" name="PA34" dataDxfId="514"/>
    <tableColumn id="199" name="CM35" dataDxfId="513"/>
    <tableColumn id="200" name="TD35" dataDxfId="512"/>
    <tableColumn id="201" name="PA35" dataDxfId="511"/>
    <tableColumn id="202" name="CM36" dataDxfId="510"/>
    <tableColumn id="203" name="TD36" dataDxfId="509"/>
    <tableColumn id="204" name="PA36" dataDxfId="508"/>
    <tableColumn id="205" name="CM37" dataDxfId="507"/>
    <tableColumn id="206" name="TD37" dataDxfId="506"/>
    <tableColumn id="207" name="PA37" dataDxfId="505"/>
    <tableColumn id="208" name="CM38" dataDxfId="504"/>
    <tableColumn id="209" name="TD38" dataDxfId="503"/>
    <tableColumn id="210" name="PA38" dataDxfId="502"/>
    <tableColumn id="211" name="CM39" dataDxfId="501"/>
    <tableColumn id="212" name="TD39" dataDxfId="500"/>
    <tableColumn id="213" name="PA39" dataDxfId="499"/>
    <tableColumn id="214" name="CM40" dataDxfId="498"/>
    <tableColumn id="215" name="TD40" dataDxfId="497"/>
    <tableColumn id="216" name="PA40" dataDxfId="496"/>
    <tableColumn id="217" name="CM41" dataDxfId="495"/>
    <tableColumn id="218" name="TD41" dataDxfId="494"/>
    <tableColumn id="219" name="PA41" dataDxfId="493"/>
    <tableColumn id="220" name="CM42" dataDxfId="492"/>
    <tableColumn id="221" name="TD42" dataDxfId="491"/>
    <tableColumn id="222" name="PA42" dataDxfId="490"/>
    <tableColumn id="223" name="CM43" dataDxfId="489"/>
    <tableColumn id="224" name="TD43" dataDxfId="488"/>
    <tableColumn id="225" name="PA43" dataDxfId="487"/>
    <tableColumn id="226" name="CM44" dataDxfId="486"/>
    <tableColumn id="227" name="TD44" dataDxfId="485"/>
    <tableColumn id="228" name="PA44" dataDxfId="484"/>
    <tableColumn id="229" name="CM45" dataDxfId="483"/>
    <tableColumn id="230" name="TD45" dataDxfId="482"/>
    <tableColumn id="231" name="PA45" dataDxfId="481"/>
    <tableColumn id="232" name="CM46" dataDxfId="480"/>
    <tableColumn id="233" name="TD46" dataDxfId="479"/>
    <tableColumn id="234" name="PA46" dataDxfId="478"/>
    <tableColumn id="235" name="CM47" dataDxfId="477"/>
    <tableColumn id="236" name="TD47" dataDxfId="476"/>
    <tableColumn id="237" name="PA47" dataDxfId="475"/>
    <tableColumn id="238" name="CM48" dataDxfId="474"/>
    <tableColumn id="239" name="TD48" dataDxfId="473"/>
    <tableColumn id="240" name="PA48" dataDxfId="472"/>
    <tableColumn id="241" name="CM49" dataDxfId="471"/>
    <tableColumn id="242" name="TD49" dataDxfId="470"/>
    <tableColumn id="243" name="PA49" dataDxfId="469"/>
    <tableColumn id="244" name="CM50" dataDxfId="468"/>
    <tableColumn id="245" name="TD50" dataDxfId="467"/>
    <tableColumn id="246" name="PA50" dataDxfId="466"/>
    <tableColumn id="247" name="CM51" dataDxfId="465"/>
    <tableColumn id="248" name="TD51" dataDxfId="464"/>
    <tableColumn id="249" name="PA51" dataDxfId="463"/>
    <tableColumn id="250" name="CM52" dataDxfId="462"/>
    <tableColumn id="251" name="TD52" dataDxfId="461"/>
    <tableColumn id="252" name="PA52" dataDxfId="460"/>
    <tableColumn id="253" name="CM53" dataDxfId="459"/>
    <tableColumn id="254" name="TD53" dataDxfId="458"/>
    <tableColumn id="255" name="PA53" dataDxfId="457"/>
    <tableColumn id="256" name="CM54" dataDxfId="456"/>
    <tableColumn id="257" name="TD54" dataDxfId="455"/>
    <tableColumn id="258" name="PA54" dataDxfId="454"/>
    <tableColumn id="259" name="CM55" dataDxfId="453"/>
    <tableColumn id="260" name="TD55" dataDxfId="452"/>
    <tableColumn id="261" name="PA55" dataDxfId="451"/>
    <tableColumn id="262" name="CM56" dataDxfId="450"/>
    <tableColumn id="263" name="TD56" dataDxfId="449"/>
    <tableColumn id="264" name="PA56" dataDxfId="448"/>
    <tableColumn id="265" name="CM57" dataDxfId="447"/>
    <tableColumn id="266" name="TD57" dataDxfId="446"/>
    <tableColumn id="267" name="PA57" dataDxfId="445"/>
    <tableColumn id="268" name="CM58" dataDxfId="444"/>
    <tableColumn id="269" name="TD58" dataDxfId="443"/>
    <tableColumn id="270" name="PA58" dataDxfId="442"/>
    <tableColumn id="271" name="CM59" dataDxfId="441"/>
    <tableColumn id="272" name="TD59" dataDxfId="440"/>
    <tableColumn id="273" name="PA59" dataDxfId="439"/>
    <tableColumn id="274" name="CM60" dataDxfId="438"/>
    <tableColumn id="275" name="TD60" dataDxfId="437"/>
    <tableColumn id="276" name="PA60" dataDxfId="436"/>
    <tableColumn id="277" name="CM61" dataDxfId="435"/>
    <tableColumn id="278" name="TD61" dataDxfId="434"/>
    <tableColumn id="279" name="PA61" dataDxfId="433"/>
    <tableColumn id="280" name="CM62" dataDxfId="432"/>
    <tableColumn id="281" name="TD62" dataDxfId="431"/>
    <tableColumn id="282" name="PA62" dataDxfId="430"/>
    <tableColumn id="283" name="CM63" dataDxfId="429"/>
    <tableColumn id="284" name="TD63" dataDxfId="428"/>
    <tableColumn id="285" name="PA63" dataDxfId="427"/>
    <tableColumn id="286" name="CM64" dataDxfId="426"/>
    <tableColumn id="287" name="TD64" dataDxfId="425"/>
    <tableColumn id="288" name="PA64" dataDxfId="424"/>
    <tableColumn id="289" name="CM65" dataDxfId="423"/>
    <tableColumn id="290" name="TD65" dataDxfId="422"/>
    <tableColumn id="291" name="PA65" dataDxfId="421"/>
    <tableColumn id="292" name="CM66" dataDxfId="420"/>
    <tableColumn id="293" name="TD66" dataDxfId="419"/>
    <tableColumn id="294" name="PA66" dataDxfId="418"/>
    <tableColumn id="295" name="CM67" dataDxfId="417"/>
    <tableColumn id="296" name="TD67" dataDxfId="416"/>
    <tableColumn id="297" name="PA67" dataDxfId="415"/>
    <tableColumn id="298" name="CM68" dataDxfId="414"/>
    <tableColumn id="299" name="TD68" dataDxfId="413"/>
    <tableColumn id="300" name="PA68" dataDxfId="412"/>
    <tableColumn id="301" name="CM69" dataDxfId="411"/>
    <tableColumn id="302" name="TD69" dataDxfId="410"/>
    <tableColumn id="303" name="PA69" dataDxfId="409"/>
    <tableColumn id="304" name="CM70" dataDxfId="408"/>
    <tableColumn id="305" name="TD70" dataDxfId="407"/>
    <tableColumn id="306" name="PA70" dataDxfId="406"/>
    <tableColumn id="307" name="CM71" dataDxfId="405"/>
    <tableColumn id="308" name="TD71" dataDxfId="404"/>
    <tableColumn id="309" name="PA71" dataDxfId="403"/>
    <tableColumn id="310" name="CM72" dataDxfId="402"/>
    <tableColumn id="311" name="TD72" dataDxfId="401"/>
    <tableColumn id="312" name="PA72" dataDxfId="400"/>
    <tableColumn id="313" name="CM73" dataDxfId="399"/>
    <tableColumn id="314" name="TD73" dataDxfId="398"/>
    <tableColumn id="315" name="PA73" dataDxfId="397"/>
    <tableColumn id="316" name="CM74" dataDxfId="396"/>
    <tableColumn id="317" name="TD74" dataDxfId="395"/>
    <tableColumn id="318" name="PA74" dataDxfId="394"/>
    <tableColumn id="319" name="CM75" dataDxfId="393"/>
    <tableColumn id="320" name="TD75" dataDxfId="392"/>
    <tableColumn id="321" name="PA75" dataDxfId="391"/>
    <tableColumn id="322" name="CM76" dataDxfId="390"/>
    <tableColumn id="323" name="TD76" dataDxfId="389"/>
    <tableColumn id="324" name="PA76" dataDxfId="388"/>
    <tableColumn id="325" name="CM77" dataDxfId="387"/>
    <tableColumn id="326" name="TD77" dataDxfId="386"/>
    <tableColumn id="327" name="PA77" dataDxfId="385"/>
    <tableColumn id="328" name="CM78" dataDxfId="384"/>
    <tableColumn id="329" name="TD78" dataDxfId="383"/>
    <tableColumn id="330" name="PA78" dataDxfId="382"/>
    <tableColumn id="331" name="CM79" dataDxfId="381"/>
    <tableColumn id="332" name="TD79" dataDxfId="380"/>
    <tableColumn id="333" name="PA79" dataDxfId="379"/>
    <tableColumn id="334" name="CM80" dataDxfId="378"/>
    <tableColumn id="335" name="TD80" dataDxfId="377"/>
    <tableColumn id="336" name="PA80" dataDxfId="376"/>
    <tableColumn id="337" name="CM81" dataDxfId="375"/>
    <tableColumn id="338" name="TD81" dataDxfId="374"/>
    <tableColumn id="339" name="PA81" dataDxfId="373"/>
    <tableColumn id="340" name="CM82" dataDxfId="372"/>
    <tableColumn id="341" name="TD82" dataDxfId="371"/>
    <tableColumn id="342" name="PA82" dataDxfId="370"/>
    <tableColumn id="343" name="CM83" dataDxfId="369"/>
    <tableColumn id="344" name="TD83" dataDxfId="368"/>
    <tableColumn id="345" name="PA83" dataDxfId="367"/>
    <tableColumn id="346" name="CM84" dataDxfId="366"/>
    <tableColumn id="347" name="TD84" dataDxfId="365"/>
    <tableColumn id="348" name="PA84" dataDxfId="364"/>
    <tableColumn id="349" name="CM85" dataDxfId="363"/>
    <tableColumn id="350" name="TD85" dataDxfId="362"/>
    <tableColumn id="351" name="PA85" dataDxfId="361"/>
    <tableColumn id="352" name="CM86" dataDxfId="360"/>
    <tableColumn id="353" name="TD86" dataDxfId="359"/>
    <tableColumn id="354" name="PA86" dataDxfId="358"/>
    <tableColumn id="355" name="CM87" dataDxfId="357"/>
    <tableColumn id="356" name="TD87" dataDxfId="356"/>
    <tableColumn id="357" name="PA87" dataDxfId="355"/>
    <tableColumn id="358" name="CM88" dataDxfId="354"/>
    <tableColumn id="359" name="TD88" dataDxfId="353"/>
    <tableColumn id="360" name="PA88" dataDxfId="352"/>
    <tableColumn id="361" name="CM89" dataDxfId="351"/>
    <tableColumn id="362" name="TD89" dataDxfId="350"/>
    <tableColumn id="363" name="PA89" dataDxfId="349"/>
    <tableColumn id="364" name="CM90" dataDxfId="348"/>
    <tableColumn id="365" name="TD90" dataDxfId="347"/>
    <tableColumn id="366" name="PA90" dataDxfId="346"/>
    <tableColumn id="367" name="CM91" dataDxfId="345"/>
    <tableColumn id="368" name="TD91" dataDxfId="344"/>
    <tableColumn id="369" name="PA91" dataDxfId="343"/>
    <tableColumn id="370" name="CM92" dataDxfId="342"/>
    <tableColumn id="371" name="TD92" dataDxfId="341"/>
    <tableColumn id="372" name="PA92" dataDxfId="340"/>
    <tableColumn id="373" name="CM93" dataDxfId="339"/>
    <tableColumn id="374" name="TD93" dataDxfId="338"/>
    <tableColumn id="375" name="PA93" dataDxfId="337"/>
    <tableColumn id="376" name="CM94" dataDxfId="336"/>
    <tableColumn id="377" name="TD94" dataDxfId="335"/>
    <tableColumn id="378" name="PA94" dataDxfId="334"/>
    <tableColumn id="379" name="CM95" dataDxfId="333"/>
    <tableColumn id="380" name="TD95" dataDxfId="332"/>
    <tableColumn id="381" name="PA95" dataDxfId="331"/>
    <tableColumn id="382" name="CM96" dataDxfId="330"/>
    <tableColumn id="383" name="TD96" dataDxfId="329"/>
    <tableColumn id="384" name="PA96" dataDxfId="328"/>
    <tableColumn id="385" name="CM97" dataDxfId="327"/>
    <tableColumn id="386" name="TD97" dataDxfId="326"/>
    <tableColumn id="387" name="PA97" dataDxfId="325"/>
    <tableColumn id="388" name="CM98" dataDxfId="324"/>
    <tableColumn id="389" name="TD98" dataDxfId="323"/>
    <tableColumn id="390" name="PA98" dataDxfId="322"/>
    <tableColumn id="391" name="CM99" dataDxfId="321"/>
    <tableColumn id="392" name="TD99" dataDxfId="320"/>
    <tableColumn id="393" name="PA99" dataDxfId="319"/>
    <tableColumn id="394" name="CM100" dataDxfId="318"/>
    <tableColumn id="395" name="TD100" dataDxfId="317"/>
    <tableColumn id="396" name="PA100" dataDxfId="316"/>
    <tableColumn id="397" name="CM101" dataDxfId="315"/>
    <tableColumn id="398" name="TD101" dataDxfId="314"/>
    <tableColumn id="399" name="PA101" dataDxfId="313"/>
    <tableColumn id="400" name="CM102" dataDxfId="312"/>
    <tableColumn id="401" name="TD102" dataDxfId="311"/>
    <tableColumn id="402" name="PA102" dataDxfId="310"/>
    <tableColumn id="403" name="CM103" dataDxfId="309"/>
    <tableColumn id="404" name="TD103" dataDxfId="308"/>
    <tableColumn id="405" name="PA103" dataDxfId="307"/>
    <tableColumn id="406" name="CM104" dataDxfId="306"/>
    <tableColumn id="407" name="TD104" dataDxfId="305"/>
    <tableColumn id="408" name="PA104" dataDxfId="304"/>
    <tableColumn id="409" name="CM105" dataDxfId="303"/>
    <tableColumn id="410" name="TD105" dataDxfId="302"/>
    <tableColumn id="411" name="PA105" dataDxfId="301"/>
    <tableColumn id="412" name="CM106" dataDxfId="300"/>
    <tableColumn id="413" name="TD106" dataDxfId="299"/>
    <tableColumn id="414" name="PA106" dataDxfId="298"/>
    <tableColumn id="415" name="CM107" dataDxfId="297"/>
    <tableColumn id="416" name="TD107" dataDxfId="296"/>
    <tableColumn id="417" name="PA107" dataDxfId="295"/>
    <tableColumn id="418" name="CM108" dataDxfId="294"/>
    <tableColumn id="419" name="TD108" dataDxfId="293"/>
    <tableColumn id="420" name="PA108" dataDxfId="292"/>
    <tableColumn id="421" name="CM109" dataDxfId="291"/>
    <tableColumn id="422" name="TD109" dataDxfId="290"/>
    <tableColumn id="423" name="PA109" dataDxfId="289"/>
    <tableColumn id="424" name="CM110" dataDxfId="288"/>
    <tableColumn id="425" name="TD110" dataDxfId="287"/>
    <tableColumn id="426" name="PA110" dataDxfId="286"/>
    <tableColumn id="427" name="CM111" dataDxfId="285"/>
    <tableColumn id="428" name="TD111" dataDxfId="284"/>
    <tableColumn id="429" name="PA111" dataDxfId="283"/>
    <tableColumn id="430" name="CM112" dataDxfId="282"/>
    <tableColumn id="431" name="TD112" dataDxfId="281"/>
    <tableColumn id="432" name="PA112" dataDxfId="280"/>
    <tableColumn id="433" name="CM113" dataDxfId="279"/>
    <tableColumn id="434" name="TD113" dataDxfId="278"/>
    <tableColumn id="435" name="PA113" dataDxfId="277"/>
    <tableColumn id="436" name="CM114" dataDxfId="276"/>
    <tableColumn id="437" name="TD114" dataDxfId="275"/>
    <tableColumn id="438" name="PA114" dataDxfId="274"/>
    <tableColumn id="439" name="CM115" dataDxfId="273"/>
    <tableColumn id="440" name="TD115" dataDxfId="272"/>
    <tableColumn id="441" name="PA115" dataDxfId="271"/>
    <tableColumn id="442" name="CM116" dataDxfId="270"/>
    <tableColumn id="443" name="TD116" dataDxfId="269"/>
    <tableColumn id="444" name="PA116" dataDxfId="268"/>
    <tableColumn id="445" name="CM117" dataDxfId="267"/>
    <tableColumn id="446" name="TD117" dataDxfId="266"/>
    <tableColumn id="447" name="PA117" dataDxfId="265"/>
    <tableColumn id="448" name="CM118" dataDxfId="264"/>
    <tableColumn id="449" name="TD118" dataDxfId="263"/>
    <tableColumn id="450" name="PA118" dataDxfId="262"/>
    <tableColumn id="451" name="CM119" dataDxfId="261"/>
    <tableColumn id="452" name="TD119" dataDxfId="260"/>
    <tableColumn id="453" name="PA119" dataDxfId="259"/>
    <tableColumn id="454" name="CM120" dataDxfId="258"/>
    <tableColumn id="455" name="TD120" dataDxfId="257"/>
    <tableColumn id="456" name="PA120" dataDxfId="256"/>
    <tableColumn id="457" name="CM121" dataDxfId="255"/>
    <tableColumn id="458" name="TD121" dataDxfId="254"/>
    <tableColumn id="459" name="PA121" dataDxfId="253"/>
    <tableColumn id="460" name="CM122" dataDxfId="252"/>
    <tableColumn id="461" name="TD122" dataDxfId="251"/>
    <tableColumn id="462" name="PA122" dataDxfId="250"/>
    <tableColumn id="463" name="CM123" dataDxfId="249"/>
    <tableColumn id="464" name="TD123" dataDxfId="248"/>
    <tableColumn id="465" name="PA123" dataDxfId="247"/>
    <tableColumn id="466" name="CM124" dataDxfId="246"/>
    <tableColumn id="467" name="TD124" dataDxfId="245"/>
    <tableColumn id="468" name="PA124" dataDxfId="244"/>
    <tableColumn id="469" name="CM125" dataDxfId="243"/>
    <tableColumn id="470" name="TD125" dataDxfId="242"/>
    <tableColumn id="471" name="PA125" dataDxfId="241"/>
    <tableColumn id="472" name="CM126" dataDxfId="240"/>
    <tableColumn id="473" name="TD126" dataDxfId="239"/>
    <tableColumn id="474" name="PA126" dataDxfId="238"/>
    <tableColumn id="475" name="CM127" dataDxfId="237"/>
    <tableColumn id="476" name="TD127" dataDxfId="236"/>
    <tableColumn id="477" name="PA127" dataDxfId="235"/>
    <tableColumn id="478" name="CM128" dataDxfId="234"/>
    <tableColumn id="479" name="TD128" dataDxfId="233"/>
    <tableColumn id="480" name="PA128" dataDxfId="232"/>
    <tableColumn id="481" name="CM129" dataDxfId="231"/>
    <tableColumn id="482" name="TD129" dataDxfId="230"/>
    <tableColumn id="483" name="PA129" dataDxfId="229"/>
    <tableColumn id="484" name="CM130" dataDxfId="228"/>
    <tableColumn id="485" name="TD130" dataDxfId="227"/>
    <tableColumn id="486" name="PA130" dataDxfId="226"/>
    <tableColumn id="487" name="CM131" dataDxfId="225"/>
    <tableColumn id="488" name="TD131" dataDxfId="224"/>
    <tableColumn id="489" name="PA131" dataDxfId="223"/>
    <tableColumn id="490" name="CM132" dataDxfId="222"/>
    <tableColumn id="491" name="TD132" dataDxfId="221"/>
    <tableColumn id="492" name="PA132" dataDxfId="220"/>
    <tableColumn id="493" name="CM133" dataDxfId="219"/>
    <tableColumn id="494" name="TD133" dataDxfId="218"/>
    <tableColumn id="495" name="PA133" dataDxfId="217"/>
    <tableColumn id="496" name="CM134" dataDxfId="216"/>
    <tableColumn id="497" name="TD134" dataDxfId="215"/>
    <tableColumn id="498" name="PA134" dataDxfId="214"/>
    <tableColumn id="499" name="CM135" dataDxfId="213"/>
    <tableColumn id="500" name="TD135" dataDxfId="212"/>
    <tableColumn id="501" name="PA135" dataDxfId="211"/>
    <tableColumn id="502" name="CM136" dataDxfId="210"/>
    <tableColumn id="503" name="TD136" dataDxfId="209"/>
    <tableColumn id="504" name="PA136" dataDxfId="208"/>
    <tableColumn id="505" name="CM137" dataDxfId="207"/>
    <tableColumn id="506" name="TD137" dataDxfId="206"/>
    <tableColumn id="507" name="PA137" dataDxfId="205"/>
    <tableColumn id="508" name="CM138" dataDxfId="204"/>
    <tableColumn id="509" name="TD138" dataDxfId="203"/>
    <tableColumn id="510" name="PA138" dataDxfId="202"/>
    <tableColumn id="511" name="CM139" dataDxfId="201"/>
    <tableColumn id="512" name="TD139" dataDxfId="200"/>
    <tableColumn id="513" name="PA139" dataDxfId="199"/>
    <tableColumn id="514" name="CM140" dataDxfId="198"/>
    <tableColumn id="515" name="TD140" dataDxfId="197"/>
    <tableColumn id="516" name="PA140" dataDxfId="196"/>
    <tableColumn id="517" name="CM141" dataDxfId="195"/>
    <tableColumn id="518" name="TD141" dataDxfId="194"/>
    <tableColumn id="519" name="PA141" dataDxfId="193"/>
    <tableColumn id="520" name="CM142" dataDxfId="192"/>
    <tableColumn id="521" name="TD142" dataDxfId="191"/>
    <tableColumn id="522" name="PA142" dataDxfId="190"/>
    <tableColumn id="523" name="CM143" dataDxfId="189"/>
    <tableColumn id="524" name="TD143" dataDxfId="188"/>
    <tableColumn id="525" name="PA143" dataDxfId="187"/>
    <tableColumn id="526" name="CM144" dataDxfId="186"/>
    <tableColumn id="527" name="TD144" dataDxfId="185"/>
    <tableColumn id="528" name="PA144" dataDxfId="184"/>
    <tableColumn id="529" name="CM145" dataDxfId="183"/>
    <tableColumn id="530" name="TD145" dataDxfId="182"/>
    <tableColumn id="531" name="PA145" dataDxfId="181"/>
    <tableColumn id="532" name="CM146" dataDxfId="180"/>
    <tableColumn id="533" name="TD146" dataDxfId="179"/>
    <tableColumn id="534" name="PA146" dataDxfId="178"/>
    <tableColumn id="535" name="CM147" dataDxfId="177"/>
    <tableColumn id="536" name="TD147" dataDxfId="176"/>
    <tableColumn id="537" name="PA147" dataDxfId="175"/>
    <tableColumn id="538" name="CM148" dataDxfId="174"/>
    <tableColumn id="539" name="TD148" dataDxfId="173"/>
    <tableColumn id="540" name="PA148" dataDxfId="172"/>
    <tableColumn id="541" name="CM149" dataDxfId="171"/>
    <tableColumn id="542" name="TD149" dataDxfId="170"/>
    <tableColumn id="543" name="PA149" dataDxfId="169"/>
    <tableColumn id="544" name="CM150" dataDxfId="168"/>
    <tableColumn id="545" name="TD150" dataDxfId="167"/>
    <tableColumn id="546" name="PA150" dataDxfId="166"/>
    <tableColumn id="547" name="CM151" dataDxfId="165"/>
    <tableColumn id="548" name="TD151" dataDxfId="164"/>
    <tableColumn id="549" name="PA151" dataDxfId="163"/>
    <tableColumn id="550" name="CM152" dataDxfId="162"/>
    <tableColumn id="551" name="TD152" dataDxfId="161"/>
    <tableColumn id="552" name="PA152" dataDxfId="160"/>
    <tableColumn id="553" name="CM153" dataDxfId="159"/>
    <tableColumn id="554" name="TD153" dataDxfId="158"/>
    <tableColumn id="555" name="PA153" dataDxfId="157"/>
    <tableColumn id="556" name="CM154" dataDxfId="156"/>
    <tableColumn id="557" name="TD154" dataDxfId="155"/>
    <tableColumn id="558" name="PA154" dataDxfId="154"/>
    <tableColumn id="559" name="CM155" dataDxfId="153"/>
    <tableColumn id="560" name="TD155" dataDxfId="152"/>
    <tableColumn id="561" name="PA155" dataDxfId="151"/>
    <tableColumn id="562" name="CM156" dataDxfId="150"/>
    <tableColumn id="563" name="TD156" dataDxfId="149"/>
    <tableColumn id="564" name="PA156" dataDxfId="148"/>
    <tableColumn id="565" name="CM157" dataDxfId="147"/>
    <tableColumn id="566" name="TD157" dataDxfId="146"/>
    <tableColumn id="567" name="PA157" dataDxfId="145"/>
    <tableColumn id="568" name="CM158" dataDxfId="144"/>
    <tableColumn id="569" name="TD158" dataDxfId="143"/>
    <tableColumn id="570" name="PA158" dataDxfId="142"/>
    <tableColumn id="571" name="CM159" dataDxfId="141"/>
    <tableColumn id="572" name="TD159" dataDxfId="140"/>
    <tableColumn id="573" name="PA159" dataDxfId="139"/>
    <tableColumn id="574" name="CM160" dataDxfId="138"/>
    <tableColumn id="575" name="TD160" dataDxfId="137"/>
    <tableColumn id="576" name="PA160" dataDxfId="136"/>
    <tableColumn id="577" name="CM161" dataDxfId="135"/>
    <tableColumn id="578" name="TD161" dataDxfId="134"/>
    <tableColumn id="579" name="PA161" dataDxfId="133"/>
    <tableColumn id="580" name="CM162" dataDxfId="132"/>
    <tableColumn id="581" name="TD162" dataDxfId="131"/>
    <tableColumn id="582" name="PA162" dataDxfId="130"/>
    <tableColumn id="583" name="CM163" dataDxfId="129"/>
    <tableColumn id="584" name="TD163" dataDxfId="128"/>
    <tableColumn id="585" name="PA163" dataDxfId="127"/>
    <tableColumn id="586" name="CM164" dataDxfId="126"/>
    <tableColumn id="587" name="TD164" dataDxfId="125"/>
    <tableColumn id="588" name="PA164" dataDxfId="124"/>
    <tableColumn id="589" name="CM165" dataDxfId="123"/>
    <tableColumn id="590" name="TD165" dataDxfId="122"/>
    <tableColumn id="591" name="PA165" dataDxfId="121"/>
    <tableColumn id="592" name="CM166" dataDxfId="120"/>
    <tableColumn id="593" name="TD166" dataDxfId="119"/>
    <tableColumn id="594" name="PA166" dataDxfId="118"/>
    <tableColumn id="595" name="CM167" dataDxfId="117"/>
    <tableColumn id="596" name="TD167" dataDxfId="116"/>
    <tableColumn id="597" name="PA167" dataDxfId="115"/>
    <tableColumn id="598" name="CM168" dataDxfId="114"/>
    <tableColumn id="599" name="TD168" dataDxfId="113"/>
    <tableColumn id="600" name="PA168" dataDxfId="112"/>
    <tableColumn id="601" name="CM169" dataDxfId="111"/>
    <tableColumn id="602" name="TD169" dataDxfId="110"/>
    <tableColumn id="603" name="PA169" dataDxfId="109"/>
    <tableColumn id="604" name="CM170" dataDxfId="108"/>
    <tableColumn id="605" name="TD170" dataDxfId="107"/>
    <tableColumn id="606" name="PA170" dataDxfId="106"/>
    <tableColumn id="607" name="CM171" dataDxfId="105"/>
    <tableColumn id="608" name="TD171" dataDxfId="104"/>
    <tableColumn id="609" name="PA171" dataDxfId="103"/>
    <tableColumn id="610" name="CM172" dataDxfId="102"/>
    <tableColumn id="611" name="TD172" dataDxfId="101"/>
    <tableColumn id="612" name="PA172" dataDxfId="100"/>
    <tableColumn id="613" name="CM173" dataDxfId="99"/>
    <tableColumn id="614" name="TD173" dataDxfId="98"/>
    <tableColumn id="615" name="PA173" dataDxfId="97"/>
    <tableColumn id="616" name="CM174" dataDxfId="96"/>
    <tableColumn id="617" name="TD174" dataDxfId="95"/>
    <tableColumn id="618" name="PA174" dataDxfId="94"/>
    <tableColumn id="619" name="CM175" dataDxfId="93"/>
    <tableColumn id="620" name="TD175" dataDxfId="92"/>
    <tableColumn id="621" name="PA175" dataDxfId="91"/>
    <tableColumn id="622" name="CM176" dataDxfId="90"/>
    <tableColumn id="623" name="TD176" dataDxfId="89"/>
    <tableColumn id="624" name="PA176" dataDxfId="88"/>
    <tableColumn id="625" name="CM177" dataDxfId="87"/>
    <tableColumn id="626" name="TD177" dataDxfId="86"/>
    <tableColumn id="627" name="PA177" dataDxfId="85"/>
    <tableColumn id="628" name="CM178" dataDxfId="84"/>
    <tableColumn id="629" name="TD178" dataDxfId="83"/>
    <tableColumn id="630" name="PA178" dataDxfId="82"/>
    <tableColumn id="631" name="CM179" dataDxfId="81"/>
    <tableColumn id="632" name="TD179" dataDxfId="80"/>
    <tableColumn id="633" name="PA179" dataDxfId="79"/>
    <tableColumn id="634" name="CM180" dataDxfId="78"/>
    <tableColumn id="635" name="TD180" dataDxfId="77"/>
    <tableColumn id="636" name="PA180" dataDxfId="76"/>
    <tableColumn id="637" name="CM181" dataDxfId="75"/>
    <tableColumn id="638" name="TD181" dataDxfId="74"/>
    <tableColumn id="639" name="PA181" dataDxfId="73"/>
    <tableColumn id="640" name="CM182" dataDxfId="72"/>
    <tableColumn id="641" name="TD182" dataDxfId="71"/>
    <tableColumn id="642" name="PA182" dataDxfId="70"/>
    <tableColumn id="643" name="CM183" dataDxfId="69"/>
    <tableColumn id="644" name="TD183" dataDxfId="68"/>
    <tableColumn id="645" name="PA183" dataDxfId="67"/>
    <tableColumn id="646" name="CM184" dataDxfId="66"/>
    <tableColumn id="647" name="TD184" dataDxfId="65"/>
    <tableColumn id="648" name="PA184" dataDxfId="64"/>
    <tableColumn id="649" name="CM185" dataDxfId="63"/>
    <tableColumn id="650" name="TD185" dataDxfId="62"/>
    <tableColumn id="651" name="PA185" dataDxfId="61"/>
    <tableColumn id="652" name="CM186" dataDxfId="60"/>
    <tableColumn id="653" name="TD186" dataDxfId="59"/>
    <tableColumn id="654" name="PA186" dataDxfId="58"/>
    <tableColumn id="655" name="CM187" dataDxfId="57"/>
    <tableColumn id="656" name="TD187" dataDxfId="56"/>
    <tableColumn id="657" name="PA187" dataDxfId="55"/>
    <tableColumn id="658" name="CM188" dataDxfId="54"/>
    <tableColumn id="659" name="TD188" dataDxfId="53"/>
    <tableColumn id="660" name="PA188" dataDxfId="52"/>
    <tableColumn id="661" name="CM189" dataDxfId="51"/>
    <tableColumn id="662" name="TD189" dataDxfId="50"/>
    <tableColumn id="663" name="PA189" dataDxfId="49"/>
    <tableColumn id="664" name="CM190" dataDxfId="48"/>
    <tableColumn id="665" name="TD190" dataDxfId="47"/>
    <tableColumn id="666" name="PA190" dataDxfId="46"/>
    <tableColumn id="667" name="CM191" dataDxfId="45"/>
    <tableColumn id="668" name="TD191" dataDxfId="44"/>
    <tableColumn id="669" name="PA191" dataDxfId="43"/>
    <tableColumn id="670" name="CM192" dataDxfId="42"/>
    <tableColumn id="671" name="TD192" dataDxfId="41"/>
    <tableColumn id="672" name="PA192" dataDxfId="40"/>
    <tableColumn id="673" name="CM193" dataDxfId="39"/>
    <tableColumn id="674" name="TD193" dataDxfId="38"/>
    <tableColumn id="675" name="PA193" dataDxfId="37"/>
    <tableColumn id="676" name="CM194" dataDxfId="36"/>
    <tableColumn id="677" name="TD194" dataDxfId="35"/>
    <tableColumn id="678" name="PA194" dataDxfId="34"/>
    <tableColumn id="679" name="CM195" dataDxfId="33"/>
    <tableColumn id="680" name="TD195" dataDxfId="32"/>
    <tableColumn id="681" name="PA195" dataDxfId="31"/>
    <tableColumn id="682" name="CM196" dataDxfId="30"/>
    <tableColumn id="683" name="TD196" dataDxfId="29"/>
    <tableColumn id="684" name="PA196" dataDxfId="28"/>
    <tableColumn id="685" name="CM197" dataDxfId="27"/>
    <tableColumn id="686" name="TD197" dataDxfId="26"/>
    <tableColumn id="687" name="PA197" dataDxfId="25"/>
    <tableColumn id="688" name="CM198" dataDxfId="24"/>
    <tableColumn id="689" name="TD198" dataDxfId="23"/>
    <tableColumn id="690" name="PA198" dataDxfId="22"/>
    <tableColumn id="691" name="CM199" dataDxfId="21"/>
    <tableColumn id="692" name="TD199" dataDxfId="20"/>
    <tableColumn id="693" name="PA199" dataDxfId="19"/>
    <tableColumn id="694" name="CM200" dataDxfId="18"/>
    <tableColumn id="695" name="TD200" dataDxfId="17"/>
    <tableColumn id="696" name="PA200" dataDxfId="1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_Page2" displayName="Tab_Page2" ref="A12:L27" totalsRowShown="0" headerRowDxfId="15" dataDxfId="13" headerRowBorderDxfId="14" tableBorderDxfId="12">
  <autoFilter ref="A12:L27"/>
  <tableColumns count="12">
    <tableColumn id="1" name="Code de l' UE_x000a_(pacome)" dataDxfId="11"/>
    <tableColumn id="2" name="Code de l' UE_x000a_(Apogée)" dataDxfId="10"/>
    <tableColumn id="3" name="intitulé de l' UE_x000a_(Obligatoire)" dataDxfId="9" dataCellStyle="Normal 2"/>
    <tableColumn id="4" name="L-M-LP-MP" dataDxfId="8" dataCellStyle="Normal 2"/>
    <tableColumn id="5" name="FI_x000a_FC_x000a_APP" dataDxfId="7" dataCellStyle="Normal 2"/>
    <tableColumn id="6" name="Responsable de l'enseignement (1)" dataDxfId="6" dataCellStyle="Normal 2"/>
    <tableColumn id="7" name="CM" dataDxfId="5" dataCellStyle="Normal 2"/>
    <tableColumn id="8" name="TD" dataDxfId="4" dataCellStyle="Normal 2"/>
    <tableColumn id="9" name="PA" dataDxfId="3" dataCellStyle="Normal 2"/>
    <tableColumn id="10" name="TOTAL en HTD" dataDxfId="2" dataCellStyle="Normal 2"/>
    <tableColumn id="11" name="10/09/2018 au 07/12/2018" dataDxfId="1" dataCellStyle="Normal 2"/>
    <tableColumn id="12" name="14/01/2019 au 12/04/2019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3"/>
  <sheetViews>
    <sheetView workbookViewId="0">
      <selection activeCell="A10" sqref="A10"/>
    </sheetView>
  </sheetViews>
  <sheetFormatPr baseColWidth="10" defaultRowHeight="15" x14ac:dyDescent="0.25"/>
  <cols>
    <col min="1" max="1" width="15.28515625" customWidth="1"/>
    <col min="2" max="2" width="15.140625" customWidth="1"/>
    <col min="3" max="3" width="27" bestFit="1" customWidth="1"/>
    <col min="7" max="7" width="19.42578125" bestFit="1" customWidth="1"/>
  </cols>
  <sheetData>
    <row r="1" spans="1:7" x14ac:dyDescent="0.25">
      <c r="A1" s="4" t="s">
        <v>24</v>
      </c>
      <c r="B1" s="4" t="s">
        <v>25</v>
      </c>
      <c r="C1" s="4" t="s">
        <v>26</v>
      </c>
      <c r="D1" s="4" t="s">
        <v>28</v>
      </c>
      <c r="E1" s="4" t="s">
        <v>27</v>
      </c>
      <c r="F1" s="4" t="s">
        <v>660</v>
      </c>
      <c r="G1" s="4" t="s">
        <v>661</v>
      </c>
    </row>
    <row r="2" spans="1:7" x14ac:dyDescent="0.25">
      <c r="A2" s="7" t="s">
        <v>801</v>
      </c>
      <c r="B2" s="7" t="s">
        <v>666</v>
      </c>
      <c r="C2" s="7" t="str">
        <f t="shared" ref="C2:C38" si="0">A2 &amp; " " &amp; B2</f>
        <v>a ANNE MARIE</v>
      </c>
      <c r="D2" s="4"/>
      <c r="E2" s="4"/>
      <c r="F2" s="4"/>
    </row>
    <row r="3" spans="1:7" x14ac:dyDescent="0.25">
      <c r="A3" s="8" t="s">
        <v>802</v>
      </c>
      <c r="B3" s="7" t="s">
        <v>667</v>
      </c>
      <c r="C3" s="7" t="str">
        <f t="shared" si="0"/>
        <v>b CHANTAL</v>
      </c>
      <c r="D3" s="4"/>
      <c r="E3" s="4"/>
      <c r="F3" s="4"/>
    </row>
    <row r="4" spans="1:7" x14ac:dyDescent="0.25">
      <c r="A4" s="7" t="s">
        <v>803</v>
      </c>
      <c r="B4" s="7" t="s">
        <v>668</v>
      </c>
      <c r="C4" s="7" t="str">
        <f t="shared" si="0"/>
        <v>c MARC</v>
      </c>
      <c r="D4" s="4"/>
      <c r="E4" s="4"/>
      <c r="F4" s="4"/>
    </row>
    <row r="5" spans="1:7" x14ac:dyDescent="0.25">
      <c r="A5" s="8" t="s">
        <v>804</v>
      </c>
      <c r="B5" s="7" t="s">
        <v>669</v>
      </c>
      <c r="C5" s="7" t="str">
        <f t="shared" si="0"/>
        <v>d ISABELLE</v>
      </c>
      <c r="D5" s="4"/>
      <c r="E5" s="4"/>
      <c r="F5" s="4"/>
    </row>
    <row r="6" spans="1:7" x14ac:dyDescent="0.25">
      <c r="A6" s="8" t="s">
        <v>805</v>
      </c>
      <c r="B6" s="7" t="s">
        <v>670</v>
      </c>
      <c r="C6" s="7" t="str">
        <f t="shared" si="0"/>
        <v>e THIERRY</v>
      </c>
    </row>
    <row r="7" spans="1:7" x14ac:dyDescent="0.25">
      <c r="A7" s="7" t="s">
        <v>827</v>
      </c>
      <c r="B7" s="7" t="s">
        <v>671</v>
      </c>
      <c r="C7" s="7" t="str">
        <f t="shared" si="0"/>
        <v>eee CONSTANCE</v>
      </c>
    </row>
    <row r="8" spans="1:7" x14ac:dyDescent="0.25">
      <c r="A8" s="8" t="s">
        <v>826</v>
      </c>
      <c r="B8" s="7" t="s">
        <v>672</v>
      </c>
      <c r="C8" s="7" t="str">
        <f t="shared" si="0"/>
        <v>ddd MOHAMED</v>
      </c>
    </row>
    <row r="9" spans="1:7" x14ac:dyDescent="0.25">
      <c r="A9" s="8" t="s">
        <v>806</v>
      </c>
      <c r="B9" s="7" t="s">
        <v>673</v>
      </c>
      <c r="C9" s="7" t="str">
        <f t="shared" si="0"/>
        <v>h MUSTAPHA</v>
      </c>
    </row>
    <row r="10" spans="1:7" x14ac:dyDescent="0.25">
      <c r="A10" s="8" t="s">
        <v>807</v>
      </c>
      <c r="B10" s="7" t="s">
        <v>674</v>
      </c>
      <c r="C10" s="7" t="str">
        <f t="shared" si="0"/>
        <v>i CORINE</v>
      </c>
    </row>
    <row r="11" spans="1:7" ht="14.25" customHeight="1" x14ac:dyDescent="0.25">
      <c r="A11" s="8" t="s">
        <v>825</v>
      </c>
      <c r="B11" s="7" t="s">
        <v>50</v>
      </c>
      <c r="C11" s="7" t="str">
        <f t="shared" si="0"/>
        <v>cccc PIERRE</v>
      </c>
    </row>
    <row r="12" spans="1:7" x14ac:dyDescent="0.25">
      <c r="A12" s="8" t="s">
        <v>808</v>
      </c>
      <c r="B12" s="7" t="s">
        <v>675</v>
      </c>
      <c r="C12" s="7" t="str">
        <f t="shared" si="0"/>
        <v>k ANNIE</v>
      </c>
    </row>
    <row r="13" spans="1:7" x14ac:dyDescent="0.25">
      <c r="A13" s="8" t="s">
        <v>824</v>
      </c>
      <c r="B13" s="7" t="s">
        <v>676</v>
      </c>
      <c r="C13" s="7" t="str">
        <f t="shared" si="0"/>
        <v>bbbb STEPHANIE</v>
      </c>
    </row>
    <row r="14" spans="1:7" x14ac:dyDescent="0.25">
      <c r="A14" s="7" t="s">
        <v>809</v>
      </c>
      <c r="B14" s="7" t="s">
        <v>677</v>
      </c>
      <c r="C14" s="7" t="str">
        <f t="shared" si="0"/>
        <v>m CESARE</v>
      </c>
    </row>
    <row r="15" spans="1:7" x14ac:dyDescent="0.25">
      <c r="A15" s="8" t="s">
        <v>810</v>
      </c>
      <c r="B15" s="7" t="s">
        <v>678</v>
      </c>
      <c r="C15" s="7" t="str">
        <f t="shared" si="0"/>
        <v>n PATRICK</v>
      </c>
    </row>
    <row r="16" spans="1:7" x14ac:dyDescent="0.25">
      <c r="A16" s="8" t="s">
        <v>811</v>
      </c>
      <c r="B16" s="9" t="s">
        <v>679</v>
      </c>
      <c r="C16" s="7" t="str">
        <f t="shared" si="0"/>
        <v>o CATHERINE</v>
      </c>
    </row>
    <row r="17" spans="1:3" x14ac:dyDescent="0.25">
      <c r="A17" s="8" t="s">
        <v>812</v>
      </c>
      <c r="B17" s="9" t="s">
        <v>680</v>
      </c>
      <c r="C17" s="7" t="str">
        <f t="shared" si="0"/>
        <v>p ALICE</v>
      </c>
    </row>
    <row r="18" spans="1:3" x14ac:dyDescent="0.25">
      <c r="A18" s="7" t="s">
        <v>813</v>
      </c>
      <c r="B18" s="7" t="s">
        <v>681</v>
      </c>
      <c r="C18" s="7" t="str">
        <f t="shared" si="0"/>
        <v>q PHILIPPE</v>
      </c>
    </row>
    <row r="19" spans="1:3" x14ac:dyDescent="0.25">
      <c r="A19" s="92" t="s">
        <v>814</v>
      </c>
      <c r="B19" s="92" t="s">
        <v>684</v>
      </c>
      <c r="C19" s="7" t="str">
        <f t="shared" si="0"/>
        <v>r AURELIEN</v>
      </c>
    </row>
    <row r="20" spans="1:3" x14ac:dyDescent="0.25">
      <c r="A20" s="92" t="s">
        <v>815</v>
      </c>
      <c r="B20" s="92" t="s">
        <v>685</v>
      </c>
      <c r="C20" s="7" t="str">
        <f t="shared" si="0"/>
        <v>s VINCENT</v>
      </c>
    </row>
    <row r="21" spans="1:3" x14ac:dyDescent="0.25">
      <c r="A21" s="92" t="s">
        <v>823</v>
      </c>
      <c r="B21" s="92" t="s">
        <v>686</v>
      </c>
      <c r="C21" s="7" t="str">
        <f t="shared" si="0"/>
        <v>aaa FLORA</v>
      </c>
    </row>
    <row r="22" spans="1:3" x14ac:dyDescent="0.25">
      <c r="A22" s="92" t="s">
        <v>816</v>
      </c>
      <c r="B22" s="92" t="s">
        <v>684</v>
      </c>
      <c r="C22" s="7" t="str">
        <f t="shared" si="0"/>
        <v>u AURELIEN</v>
      </c>
    </row>
    <row r="23" spans="1:3" x14ac:dyDescent="0.25">
      <c r="A23" s="92" t="s">
        <v>817</v>
      </c>
      <c r="B23" s="92" t="s">
        <v>687</v>
      </c>
      <c r="C23" s="7" t="str">
        <f t="shared" si="0"/>
        <v>v GREGORY</v>
      </c>
    </row>
    <row r="24" spans="1:3" x14ac:dyDescent="0.25">
      <c r="A24" s="92" t="s">
        <v>818</v>
      </c>
      <c r="B24" s="92" t="s">
        <v>688</v>
      </c>
      <c r="C24" s="7" t="str">
        <f t="shared" si="0"/>
        <v>w ALICIA</v>
      </c>
    </row>
    <row r="25" spans="1:3" x14ac:dyDescent="0.25">
      <c r="A25" s="92" t="s">
        <v>819</v>
      </c>
      <c r="B25" s="92" t="s">
        <v>689</v>
      </c>
      <c r="C25" s="7" t="str">
        <f t="shared" si="0"/>
        <v>x YVES</v>
      </c>
    </row>
    <row r="26" spans="1:3" x14ac:dyDescent="0.25">
      <c r="A26" s="92" t="s">
        <v>820</v>
      </c>
      <c r="B26" s="92" t="s">
        <v>690</v>
      </c>
      <c r="C26" s="7" t="str">
        <f t="shared" si="0"/>
        <v>y DELPHINE</v>
      </c>
    </row>
    <row r="27" spans="1:3" x14ac:dyDescent="0.25">
      <c r="A27" s="92" t="s">
        <v>821</v>
      </c>
      <c r="B27" s="92" t="s">
        <v>691</v>
      </c>
      <c r="C27" s="7" t="str">
        <f t="shared" si="0"/>
        <v>z LAURENT</v>
      </c>
    </row>
    <row r="28" spans="1:3" x14ac:dyDescent="0.25">
      <c r="A28" s="92" t="s">
        <v>822</v>
      </c>
      <c r="B28" s="92" t="s">
        <v>692</v>
      </c>
      <c r="C28" s="7" t="str">
        <f t="shared" si="0"/>
        <v>aa INGRID</v>
      </c>
    </row>
    <row r="29" spans="1:3" x14ac:dyDescent="0.25">
      <c r="A29" s="93"/>
      <c r="B29" s="94"/>
      <c r="C29" s="7" t="str">
        <f t="shared" si="0"/>
        <v xml:space="preserve"> </v>
      </c>
    </row>
    <row r="30" spans="1:3" x14ac:dyDescent="0.25">
      <c r="A30" s="93"/>
      <c r="B30" s="94"/>
      <c r="C30" s="7" t="str">
        <f t="shared" si="0"/>
        <v xml:space="preserve"> </v>
      </c>
    </row>
    <row r="31" spans="1:3" x14ac:dyDescent="0.25">
      <c r="A31" s="93"/>
      <c r="B31" s="94"/>
      <c r="C31" s="7" t="str">
        <f t="shared" si="0"/>
        <v xml:space="preserve"> </v>
      </c>
    </row>
    <row r="32" spans="1:3" x14ac:dyDescent="0.25">
      <c r="A32" s="95"/>
      <c r="B32" s="96"/>
      <c r="C32" s="7" t="str">
        <f t="shared" si="0"/>
        <v xml:space="preserve"> </v>
      </c>
    </row>
    <row r="33" spans="1:6" x14ac:dyDescent="0.25">
      <c r="A33" s="10"/>
      <c r="B33" s="9"/>
      <c r="C33" s="7" t="str">
        <f t="shared" si="0"/>
        <v xml:space="preserve"> </v>
      </c>
    </row>
    <row r="34" spans="1:6" x14ac:dyDescent="0.25">
      <c r="A34" s="10"/>
      <c r="B34" s="9"/>
      <c r="C34" s="7" t="str">
        <f t="shared" si="0"/>
        <v xml:space="preserve"> </v>
      </c>
    </row>
    <row r="35" spans="1:6" x14ac:dyDescent="0.25">
      <c r="A35" s="10"/>
      <c r="B35" s="9"/>
      <c r="C35" s="7" t="str">
        <f t="shared" si="0"/>
        <v xml:space="preserve"> </v>
      </c>
    </row>
    <row r="36" spans="1:6" x14ac:dyDescent="0.25">
      <c r="A36" s="10"/>
      <c r="B36" s="9"/>
      <c r="C36" s="7" t="str">
        <f t="shared" si="0"/>
        <v xml:space="preserve"> </v>
      </c>
    </row>
    <row r="37" spans="1:6" x14ac:dyDescent="0.25">
      <c r="A37" s="10"/>
      <c r="B37" s="9"/>
      <c r="C37" s="7" t="str">
        <f t="shared" si="0"/>
        <v xml:space="preserve"> </v>
      </c>
    </row>
    <row r="38" spans="1:6" x14ac:dyDescent="0.25">
      <c r="A38" s="10"/>
      <c r="B38" s="9"/>
      <c r="C38" s="7" t="str">
        <f t="shared" si="0"/>
        <v xml:space="preserve"> </v>
      </c>
    </row>
    <row r="39" spans="1:6" x14ac:dyDescent="0.25">
      <c r="A39" s="4"/>
      <c r="B39" s="4"/>
    </row>
    <row r="40" spans="1:6" x14ac:dyDescent="0.25">
      <c r="A40" s="4"/>
      <c r="B40" s="4"/>
    </row>
    <row r="41" spans="1:6" x14ac:dyDescent="0.25">
      <c r="A41" s="4"/>
      <c r="B41" s="4"/>
    </row>
    <row r="43" spans="1:6" x14ac:dyDescent="0.25">
      <c r="D43" s="5"/>
      <c r="E43" s="6"/>
      <c r="F43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Z967"/>
  <sheetViews>
    <sheetView tabSelected="1" topLeftCell="DC1" workbookViewId="0">
      <selection activeCell="Y7" sqref="Y7"/>
    </sheetView>
  </sheetViews>
  <sheetFormatPr baseColWidth="10" defaultColWidth="9.140625" defaultRowHeight="15" x14ac:dyDescent="0.25"/>
  <cols>
    <col min="1" max="1" width="16.28515625" style="12" customWidth="1"/>
    <col min="2" max="2" width="16.5703125" style="12" customWidth="1"/>
    <col min="3" max="3" width="101.42578125" style="12" customWidth="1"/>
    <col min="4" max="4" width="5.140625" style="12" customWidth="1"/>
    <col min="5" max="5" width="6.140625" style="12" customWidth="1"/>
    <col min="6" max="6" width="5.140625" style="12" customWidth="1"/>
    <col min="7" max="7" width="5.5703125" style="12" customWidth="1"/>
    <col min="8" max="8" width="5.140625" style="12" customWidth="1"/>
    <col min="9" max="9" width="6.28515625" style="12" customWidth="1"/>
    <col min="10" max="11" width="5.5703125" style="12" customWidth="1"/>
    <col min="12" max="12" width="26.85546875" style="12" customWidth="1"/>
    <col min="13" max="13" width="8.5703125" style="12" customWidth="1"/>
    <col min="14" max="14" width="10.42578125" style="12" customWidth="1"/>
    <col min="15" max="15" width="13.140625" style="12" customWidth="1"/>
    <col min="16" max="16" width="10.5703125" style="12" customWidth="1"/>
    <col min="17" max="17" width="13.140625" style="12" customWidth="1"/>
    <col min="18" max="21" width="13.7109375" style="12" customWidth="1"/>
    <col min="22" max="22" width="10.42578125" style="12" hidden="1" customWidth="1"/>
    <col min="23" max="23" width="7.85546875" style="12" hidden="1" customWidth="1"/>
    <col min="24" max="24" width="11.140625" style="12" hidden="1" customWidth="1"/>
    <col min="25" max="27" width="9.7109375" style="12" customWidth="1"/>
    <col min="28" max="16384" width="9.140625" style="12"/>
  </cols>
  <sheetData>
    <row r="1" spans="1:624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42">
        <f>COLUMN()</f>
        <v>25</v>
      </c>
      <c r="Z1" s="45"/>
      <c r="AA1" s="43"/>
    </row>
    <row r="2" spans="1:624" s="17" customFormat="1" ht="48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4" t="s">
        <v>15</v>
      </c>
      <c r="W2" s="15"/>
      <c r="X2" s="16"/>
      <c r="Y2" s="104" t="str">
        <f ca="1">IF(MOD(COLUMN(),3)=1, INDEX(Ind_ListeCharge,1+INT(COLUMNS($A:A)/3),1,1),"")</f>
        <v>a ANNE MARIE</v>
      </c>
      <c r="Z2" s="105"/>
      <c r="AA2" s="106"/>
      <c r="AB2" s="104" t="str">
        <f ca="1">IF(MOD(COLUMN(),3)=1, INDEX(Ind_ListeCharge,1+INT(COLUMNS($A:D)/3),1,1),"")</f>
        <v>b CHANTAL</v>
      </c>
      <c r="AC2" s="105"/>
      <c r="AD2" s="106"/>
      <c r="AE2" s="104" t="str">
        <f ca="1">IF(MOD(COLUMN(),3)=1, INDEX(Ind_ListeCharge,1+INT(COLUMNS($A:G)/3),1,1),"")</f>
        <v>c MARC</v>
      </c>
      <c r="AF2" s="105"/>
      <c r="AG2" s="106"/>
      <c r="AH2" s="104" t="str">
        <f ca="1">IF(MOD(COLUMN(),3)=1, INDEX(Ind_ListeCharge,1+INT(COLUMNS($A:J)/3),1,1),"")</f>
        <v>d ISABELLE</v>
      </c>
      <c r="AI2" s="105"/>
      <c r="AJ2" s="106"/>
      <c r="AK2" s="104" t="str">
        <f ca="1">IF(MOD(COLUMN(),3)=1, INDEX(Ind_ListeCharge,1+INT(COLUMNS($A:M)/3),1,1),"")</f>
        <v>e THIERRY</v>
      </c>
      <c r="AL2" s="105"/>
      <c r="AM2" s="106"/>
      <c r="AN2" s="104" t="str">
        <f ca="1">IF(MOD(COLUMN(),3)=1, INDEX(Ind_ListeCharge,1+INT(COLUMNS($A:P)/3),1,1),"")</f>
        <v>eee CONSTANCE</v>
      </c>
      <c r="AO2" s="105"/>
      <c r="AP2" s="106"/>
      <c r="AQ2" s="104" t="str">
        <f ca="1">IF(MOD(COLUMN(),3)=1, INDEX(Ind_ListeCharge,1+INT(COLUMNS($A:S)/3),1,1),"")</f>
        <v>ddd MOHAMED</v>
      </c>
      <c r="AR2" s="105"/>
      <c r="AS2" s="106"/>
      <c r="AT2" s="104" t="str">
        <f ca="1">IF(MOD(COLUMN(),3)=1, INDEX(Ind_ListeCharge,1+INT(COLUMNS($A:V)/3),1,1),"")</f>
        <v>h MUSTAPHA</v>
      </c>
      <c r="AU2" s="105"/>
      <c r="AV2" s="106"/>
      <c r="AW2" s="104" t="str">
        <f ca="1">IF(MOD(COLUMN(),3)=1, INDEX(Ind_ListeCharge,1+INT(COLUMNS($A:Y)/3),1,1),"")</f>
        <v>i CORINE</v>
      </c>
      <c r="AX2" s="105"/>
      <c r="AY2" s="106"/>
      <c r="AZ2" s="104" t="str">
        <f ca="1">IF(MOD(COLUMN(),3)=1, INDEX(Ind_ListeCharge,1+INT(COLUMNS($A:AB)/3),1,1),"")</f>
        <v>cccc PIERRE</v>
      </c>
      <c r="BA2" s="105"/>
      <c r="BB2" s="106"/>
      <c r="BC2" s="104" t="str">
        <f ca="1">IF(MOD(COLUMN(),3)=1, INDEX(Ind_ListeCharge,1+INT(COLUMNS($A:AE)/3),1,1),"")</f>
        <v>k ANNIE</v>
      </c>
      <c r="BD2" s="105"/>
      <c r="BE2" s="106"/>
      <c r="BF2" s="104" t="str">
        <f ca="1">IF(MOD(COLUMN(),3)=1, INDEX(Ind_ListeCharge,1+INT(COLUMNS($A:AH)/3),1,1),"")</f>
        <v>bbbb STEPHANIE</v>
      </c>
      <c r="BG2" s="105"/>
      <c r="BH2" s="106"/>
      <c r="BI2" s="104" t="str">
        <f ca="1">IF(MOD(COLUMN(),3)=1, INDEX(Ind_ListeCharge,1+INT(COLUMNS($A:AK)/3),1,1),"")</f>
        <v>m CESARE</v>
      </c>
      <c r="BJ2" s="105"/>
      <c r="BK2" s="106"/>
      <c r="BL2" s="104" t="str">
        <f ca="1">IF(MOD(COLUMN(),3)=1, INDEX(Ind_ListeCharge,1+INT(COLUMNS($A:AN)/3),1,1),"")</f>
        <v>n PATRICK</v>
      </c>
      <c r="BM2" s="105"/>
      <c r="BN2" s="106"/>
      <c r="BO2" s="104" t="str">
        <f ca="1">IF(MOD(COLUMN(),3)=1, INDEX(Ind_ListeCharge,1+INT(COLUMNS($A:AQ)/3),1,1),"")</f>
        <v>o CATHERINE</v>
      </c>
      <c r="BP2" s="105"/>
      <c r="BQ2" s="106"/>
      <c r="BR2" s="104" t="str">
        <f ca="1">IF(MOD(COLUMN(),3)=1, INDEX(Ind_ListeCharge,1+INT(COLUMNS($A:AT)/3),1,1),"")</f>
        <v>p ALICE</v>
      </c>
      <c r="BS2" s="105"/>
      <c r="BT2" s="106"/>
      <c r="BU2" s="104" t="str">
        <f ca="1">IF(MOD(COLUMN(),3)=1, INDEX(Ind_ListeCharge,1+INT(COLUMNS($A:AW)/3),1,1),"")</f>
        <v>q PHILIPPE</v>
      </c>
      <c r="BV2" s="105"/>
      <c r="BW2" s="106"/>
      <c r="BX2" s="104" t="str">
        <f ca="1">IF(MOD(COLUMN(),3)=1, INDEX(Ind_ListeCharge,1+INT(COLUMNS($A:AZ)/3),1,1),"")</f>
        <v>r AURELIEN</v>
      </c>
      <c r="BY2" s="105"/>
      <c r="BZ2" s="106"/>
      <c r="CA2" s="104" t="str">
        <f ca="1">IF(MOD(COLUMN(),3)=1, INDEX(Ind_ListeCharge,1+INT(COLUMNS($A:BC)/3),1,1),"")</f>
        <v>s VINCENT</v>
      </c>
      <c r="CB2" s="105"/>
      <c r="CC2" s="106"/>
      <c r="CD2" s="104" t="str">
        <f ca="1">IF(MOD(COLUMN(),3)=1, INDEX(Ind_ListeCharge,1+INT(COLUMNS($A:BF)/3),1,1),"")</f>
        <v>aaa FLORA</v>
      </c>
      <c r="CE2" s="105"/>
      <c r="CF2" s="106"/>
      <c r="CG2" s="104" t="str">
        <f ca="1">IF(MOD(COLUMN(),3)=1, INDEX(Ind_ListeCharge,1+INT(COLUMNS($A:BI)/3),1,1),"")</f>
        <v>u AURELIEN</v>
      </c>
      <c r="CH2" s="105"/>
      <c r="CI2" s="106"/>
      <c r="CJ2" s="104" t="str">
        <f ca="1">IF(MOD(COLUMN(),3)=1, INDEX(Ind_ListeCharge,1+INT(COLUMNS($A:BL)/3),1,1),"")</f>
        <v>v GREGORY</v>
      </c>
      <c r="CK2" s="105"/>
      <c r="CL2" s="106"/>
      <c r="CM2" s="104" t="str">
        <f ca="1">IF(MOD(COLUMN(),3)=1, INDEX(Ind_ListeCharge,1+INT(COLUMNS($A:BO)/3),1,1),"")</f>
        <v>w ALICIA</v>
      </c>
      <c r="CN2" s="105"/>
      <c r="CO2" s="106"/>
      <c r="CP2" s="104" t="str">
        <f ca="1">IF(MOD(COLUMN(),3)=1, INDEX(Ind_ListeCharge,1+INT(COLUMNS($A:BR)/3),1,1),"")</f>
        <v>x YVES</v>
      </c>
      <c r="CQ2" s="105"/>
      <c r="CR2" s="106"/>
      <c r="CS2" s="104" t="str">
        <f ca="1">IF(MOD(COLUMN(),3)=1, INDEX(Ind_ListeCharge,1+INT(COLUMNS($A:BU)/3),1,1),"")</f>
        <v>y DELPHINE</v>
      </c>
      <c r="CT2" s="105"/>
      <c r="CU2" s="106"/>
      <c r="CV2" s="104" t="str">
        <f ca="1">IF(MOD(COLUMN(),3)=1, INDEX(Ind_ListeCharge,1+INT(COLUMNS($A:BX)/3),1,1),"")</f>
        <v>z LAURENT</v>
      </c>
      <c r="CW2" s="105"/>
      <c r="CX2" s="106"/>
      <c r="CY2" s="104" t="str">
        <f ca="1">IF(MOD(COLUMN(),3)=1, INDEX(Ind_ListeCharge,1+INT(COLUMNS($A:CA)/3),1,1),"")</f>
        <v>aa INGRID</v>
      </c>
      <c r="CZ2" s="105"/>
      <c r="DA2" s="106"/>
      <c r="DB2" s="104" t="e">
        <f ca="1">IF(MOD(COLUMN(),3)=1, INDEX(Ind_ListeCharge,1+INT(COLUMNS($A:CD)/3),1,1),"")</f>
        <v>#REF!</v>
      </c>
      <c r="DC2" s="105"/>
      <c r="DD2" s="106"/>
      <c r="DE2" s="104" t="e">
        <f ca="1">IF(MOD(COLUMN(),3)=1, INDEX(Ind_ListeCharge,1+INT(COLUMNS($A:CG)/3),1,1),"")</f>
        <v>#REF!</v>
      </c>
      <c r="DF2" s="105"/>
      <c r="DG2" s="106"/>
      <c r="DH2" s="104" t="e">
        <f ca="1">IF(MOD(COLUMN(),3)=1, INDEX(Ind_ListeCharge,1+INT(COLUMNS($A:CJ)/3),1,1),"")</f>
        <v>#REF!</v>
      </c>
      <c r="DI2" s="105"/>
      <c r="DJ2" s="106"/>
      <c r="DK2" s="104" t="e">
        <f ca="1">IF(MOD(COLUMN(),3)=1, INDEX(Ind_ListeCharge,1+INT(COLUMNS($A:CM)/3),1,1),"")</f>
        <v>#REF!</v>
      </c>
      <c r="DL2" s="105"/>
      <c r="DM2" s="106"/>
      <c r="DN2" s="104" t="e">
        <f ca="1">IF(MOD(COLUMN(),3)=1, INDEX(Ind_ListeCharge,1+INT(COLUMNS($A:CP)/3),1,1),"")</f>
        <v>#REF!</v>
      </c>
      <c r="DO2" s="105"/>
      <c r="DP2" s="106"/>
      <c r="DQ2" s="104" t="e">
        <f ca="1">IF(MOD(COLUMN(),3)=1, INDEX(Ind_ListeCharge,1+INT(COLUMNS($A:CS)/3),1,1),"")</f>
        <v>#REF!</v>
      </c>
      <c r="DR2" s="105"/>
      <c r="DS2" s="106"/>
      <c r="DT2" s="104" t="e">
        <f ca="1">IF(MOD(COLUMN(),3)=1, INDEX(Ind_ListeCharge,1+INT(COLUMNS($A:CV)/3),1,1),"")</f>
        <v>#REF!</v>
      </c>
      <c r="DU2" s="105"/>
      <c r="DV2" s="106"/>
      <c r="DW2" s="104" t="e">
        <f ca="1">IF(MOD(COLUMN(),3)=1, INDEX(Ind_ListeCharge,1+INT(COLUMNS($A:CY)/3),1,1),"")</f>
        <v>#REF!</v>
      </c>
      <c r="DX2" s="105"/>
      <c r="DY2" s="106"/>
      <c r="DZ2" s="104" t="e">
        <f ca="1">IF(MOD(COLUMN(),3)=1, INDEX(Ind_ListeCharge,1+INT(COLUMNS($A:DB)/3),1,1),"")</f>
        <v>#REF!</v>
      </c>
      <c r="EA2" s="105"/>
      <c r="EB2" s="106"/>
      <c r="EC2" s="104" t="e">
        <f ca="1">IF(MOD(COLUMN(),3)=1, INDEX(Ind_ListeCharge,1+INT(COLUMNS($A:DE)/3),1,1),"")</f>
        <v>#REF!</v>
      </c>
      <c r="ED2" s="105"/>
      <c r="EE2" s="106"/>
      <c r="EF2" s="104" t="e">
        <f ca="1">IF(MOD(COLUMN(),3)=1, INDEX(Ind_ListeCharge,1+INT(COLUMNS($A:DH)/3),1,1),"")</f>
        <v>#REF!</v>
      </c>
      <c r="EG2" s="105"/>
      <c r="EH2" s="106"/>
      <c r="EI2" s="104" t="e">
        <f ca="1">IF(MOD(COLUMN(),3)=1, INDEX(Ind_ListeCharge,1+INT(COLUMNS($A:DK)/3),1,1),"")</f>
        <v>#REF!</v>
      </c>
      <c r="EJ2" s="105"/>
      <c r="EK2" s="106"/>
      <c r="EL2" s="104" t="e">
        <f ca="1">IF(MOD(COLUMN(),3)=1, INDEX(Ind_ListeCharge,1+INT(COLUMNS($A:DN)/3),1,1),"")</f>
        <v>#REF!</v>
      </c>
      <c r="EM2" s="105"/>
      <c r="EN2" s="106"/>
      <c r="EO2" s="104" t="e">
        <f ca="1">IF(MOD(COLUMN(),3)=1, INDEX(Ind_ListeCharge,1+INT(COLUMNS($A:DQ)/3),1,1),"")</f>
        <v>#REF!</v>
      </c>
      <c r="EP2" s="105"/>
      <c r="EQ2" s="106"/>
      <c r="ER2" s="104" t="e">
        <f ca="1">IF(MOD(COLUMN(),3)=1, INDEX(Ind_ListeCharge,1+INT(COLUMNS($A:DT)/3),1,1),"")</f>
        <v>#REF!</v>
      </c>
      <c r="ES2" s="105"/>
      <c r="ET2" s="106"/>
      <c r="EU2" s="104" t="e">
        <f ca="1">IF(MOD(COLUMN(),3)=1, INDEX(Ind_ListeCharge,1+INT(COLUMNS($A:DW)/3),1,1),"")</f>
        <v>#REF!</v>
      </c>
      <c r="EV2" s="105"/>
      <c r="EW2" s="106"/>
      <c r="EX2" s="104" t="e">
        <f ca="1">IF(MOD(COLUMN(),3)=1, INDEX(Ind_ListeCharge,1+INT(COLUMNS($A:DZ)/3),1,1),"")</f>
        <v>#REF!</v>
      </c>
      <c r="EY2" s="105"/>
      <c r="EZ2" s="106"/>
      <c r="FA2" s="104" t="e">
        <f ca="1">IF(MOD(COLUMN(),3)=1, INDEX(Ind_ListeCharge,1+INT(COLUMNS($A:EC)/3),1,1),"")</f>
        <v>#REF!</v>
      </c>
      <c r="FB2" s="105"/>
      <c r="FC2" s="106"/>
      <c r="FD2" s="104" t="e">
        <f ca="1">IF(MOD(COLUMN(),3)=1, INDEX(Ind_ListeCharge,1+INT(COLUMNS($A:EF)/3),1,1),"")</f>
        <v>#REF!</v>
      </c>
      <c r="FE2" s="105"/>
      <c r="FF2" s="106"/>
      <c r="FG2" s="104" t="e">
        <f ca="1">IF(MOD(COLUMN(),3)=1, INDEX(Ind_ListeCharge,1+INT(COLUMNS($A:EI)/3),1,1),"")</f>
        <v>#REF!</v>
      </c>
      <c r="FH2" s="105"/>
      <c r="FI2" s="106"/>
      <c r="FJ2" s="104" t="e">
        <f ca="1">IF(MOD(COLUMN(),3)=1, INDEX(Ind_ListeCharge,1+INT(COLUMNS($A:EL)/3),1,1),"")</f>
        <v>#REF!</v>
      </c>
      <c r="FK2" s="105"/>
      <c r="FL2" s="106"/>
      <c r="FM2" s="104" t="e">
        <f ca="1">IF(MOD(COLUMN(),3)=1, INDEX(Ind_ListeCharge,1+INT(COLUMNS($A:EO)/3),1,1),"")</f>
        <v>#REF!</v>
      </c>
      <c r="FN2" s="105"/>
      <c r="FO2" s="106"/>
      <c r="FP2" s="104" t="e">
        <f ca="1">IF(MOD(COLUMN(),3)=1, INDEX(Ind_ListeCharge,1+INT(COLUMNS($A:ER)/3),1,1),"")</f>
        <v>#REF!</v>
      </c>
      <c r="FQ2" s="105"/>
      <c r="FR2" s="106"/>
      <c r="FS2" s="104" t="e">
        <f ca="1">IF(MOD(COLUMN(),3)=1, INDEX(Ind_ListeCharge,1+INT(COLUMNS($A:EU)/3),1,1),"")</f>
        <v>#REF!</v>
      </c>
      <c r="FT2" s="105"/>
      <c r="FU2" s="106"/>
      <c r="FV2" s="104" t="e">
        <f ca="1">IF(MOD(COLUMN(),3)=1, INDEX(Ind_ListeCharge,1+INT(COLUMNS($A:EX)/3),1,1),"")</f>
        <v>#REF!</v>
      </c>
      <c r="FW2" s="105"/>
      <c r="FX2" s="106"/>
      <c r="FY2" s="104" t="e">
        <f ca="1">IF(MOD(COLUMN(),3)=1, INDEX(Ind_ListeCharge,1+INT(COLUMNS($A:FA)/3),1,1),"")</f>
        <v>#REF!</v>
      </c>
      <c r="FZ2" s="105"/>
      <c r="GA2" s="106"/>
      <c r="GB2" s="104" t="e">
        <f ca="1">IF(MOD(COLUMN(),3)=1, INDEX(Ind_ListeCharge,1+INT(COLUMNS($A:FD)/3),1,1),"")</f>
        <v>#REF!</v>
      </c>
      <c r="GC2" s="105"/>
      <c r="GD2" s="106"/>
      <c r="GE2" s="104" t="e">
        <f ca="1">IF(MOD(COLUMN(),3)=1, INDEX(Ind_ListeCharge,1+INT(COLUMNS($A:FG)/3),1,1),"")</f>
        <v>#REF!</v>
      </c>
      <c r="GF2" s="105"/>
      <c r="GG2" s="106"/>
      <c r="GH2" s="104" t="e">
        <f ca="1">IF(MOD(COLUMN(),3)=1, INDEX(Ind_ListeCharge,1+INT(COLUMNS($A:FJ)/3),1,1),"")</f>
        <v>#REF!</v>
      </c>
      <c r="GI2" s="105"/>
      <c r="GJ2" s="106"/>
      <c r="GK2" s="104" t="e">
        <f ca="1">IF(MOD(COLUMN(),3)=1, INDEX(Ind_ListeCharge,1+INT(COLUMNS($A:FM)/3),1,1),"")</f>
        <v>#REF!</v>
      </c>
      <c r="GL2" s="105"/>
      <c r="GM2" s="106"/>
      <c r="GN2" s="104" t="e">
        <f ca="1">IF(MOD(COLUMN(),3)=1, INDEX(Ind_ListeCharge,1+INT(COLUMNS($A:FP)/3),1,1),"")</f>
        <v>#REF!</v>
      </c>
      <c r="GO2" s="105"/>
      <c r="GP2" s="106"/>
      <c r="GQ2" s="104" t="e">
        <f ca="1">IF(MOD(COLUMN(),3)=1, INDEX(Ind_ListeCharge,1+INT(COLUMNS($A:FS)/3),1,1),"")</f>
        <v>#REF!</v>
      </c>
      <c r="GR2" s="105"/>
      <c r="GS2" s="106"/>
      <c r="GT2" s="104" t="e">
        <f ca="1">IF(MOD(COLUMN(),3)=1, INDEX(Ind_ListeCharge,1+INT(COLUMNS($A:FV)/3),1,1),"")</f>
        <v>#REF!</v>
      </c>
      <c r="GU2" s="105"/>
      <c r="GV2" s="106"/>
      <c r="GW2" s="104" t="e">
        <f ca="1">IF(MOD(COLUMN(),3)=1, INDEX(Ind_ListeCharge,1+INT(COLUMNS($A:FY)/3),1,1),"")</f>
        <v>#REF!</v>
      </c>
      <c r="GX2" s="105"/>
      <c r="GY2" s="106"/>
      <c r="GZ2" s="104" t="e">
        <f ca="1">IF(MOD(COLUMN(),3)=1, INDEX(Ind_ListeCharge,1+INT(COLUMNS($A:GB)/3),1,1),"")</f>
        <v>#REF!</v>
      </c>
      <c r="HA2" s="105"/>
      <c r="HB2" s="106"/>
      <c r="HC2" s="104" t="e">
        <f ca="1">IF(MOD(COLUMN(),3)=1, INDEX(Ind_ListeCharge,1+INT(COLUMNS($A:GE)/3),1,1),"")</f>
        <v>#REF!</v>
      </c>
      <c r="HD2" s="105"/>
      <c r="HE2" s="106"/>
      <c r="HF2" s="104" t="e">
        <f ca="1">IF(MOD(COLUMN(),3)=1, INDEX(Ind_ListeCharge,1+INT(COLUMNS($A:GH)/3),1,1),"")</f>
        <v>#REF!</v>
      </c>
      <c r="HG2" s="105"/>
      <c r="HH2" s="106"/>
      <c r="HI2" s="104" t="e">
        <f ca="1">IF(MOD(COLUMN(),3)=1, INDEX(Ind_ListeCharge,1+INT(COLUMNS($A:GK)/3),1,1),"")</f>
        <v>#REF!</v>
      </c>
      <c r="HJ2" s="105"/>
      <c r="HK2" s="106"/>
      <c r="HL2" s="104" t="e">
        <f ca="1">IF(MOD(COLUMN(),3)=1, INDEX(Ind_ListeCharge,1+INT(COLUMNS($A:GN)/3),1,1),"")</f>
        <v>#REF!</v>
      </c>
      <c r="HM2" s="105"/>
      <c r="HN2" s="106"/>
      <c r="HO2" s="104" t="e">
        <f ca="1">IF(MOD(COLUMN(),3)=1, INDEX(Ind_ListeCharge,1+INT(COLUMNS($A:GQ)/3),1,1),"")</f>
        <v>#REF!</v>
      </c>
      <c r="HP2" s="105"/>
      <c r="HQ2" s="106"/>
      <c r="HR2" s="104" t="e">
        <f ca="1">IF(MOD(COLUMN(),3)=1, INDEX(Ind_ListeCharge,1+INT(COLUMNS($A:GT)/3),1,1),"")</f>
        <v>#REF!</v>
      </c>
      <c r="HS2" s="105"/>
      <c r="HT2" s="106"/>
      <c r="HU2" s="104" t="e">
        <f ca="1">IF(MOD(COLUMN(),3)=1, INDEX(Ind_ListeCharge,1+INT(COLUMNS($A:GW)/3),1,1),"")</f>
        <v>#REF!</v>
      </c>
      <c r="HV2" s="105"/>
      <c r="HW2" s="106"/>
      <c r="HX2" s="104" t="e">
        <f ca="1">IF(MOD(COLUMN(),3)=1, INDEX(Ind_ListeCharge,1+INT(COLUMNS($A:GZ)/3),1,1),"")</f>
        <v>#REF!</v>
      </c>
      <c r="HY2" s="105"/>
      <c r="HZ2" s="106"/>
      <c r="IA2" s="104" t="e">
        <f ca="1">IF(MOD(COLUMN(),3)=1, INDEX(Ind_ListeCharge,1+INT(COLUMNS($A:HC)/3),1,1),"")</f>
        <v>#REF!</v>
      </c>
      <c r="IB2" s="105"/>
      <c r="IC2" s="106"/>
      <c r="ID2" s="104" t="e">
        <f ca="1">IF(MOD(COLUMN(),3)=1, INDEX(Ind_ListeCharge,1+INT(COLUMNS($A:HF)/3),1,1),"")</f>
        <v>#REF!</v>
      </c>
      <c r="IE2" s="105"/>
      <c r="IF2" s="106"/>
      <c r="IG2" s="104" t="e">
        <f ca="1">IF(MOD(COLUMN(),3)=1, INDEX(Ind_ListeCharge,1+INT(COLUMNS($A:HI)/3),1,1),"")</f>
        <v>#REF!</v>
      </c>
      <c r="IH2" s="105"/>
      <c r="II2" s="106"/>
      <c r="IJ2" s="104" t="e">
        <f ca="1">IF(MOD(COLUMN(),3)=1, INDEX(Ind_ListeCharge,1+INT(COLUMNS($A:HL)/3),1,1),"")</f>
        <v>#REF!</v>
      </c>
      <c r="IK2" s="105"/>
      <c r="IL2" s="106"/>
      <c r="IM2" s="104" t="e">
        <f ca="1">IF(MOD(COLUMN(),3)=1, INDEX(Ind_ListeCharge,1+INT(COLUMNS($A:HO)/3),1,1),"")</f>
        <v>#REF!</v>
      </c>
      <c r="IN2" s="105"/>
      <c r="IO2" s="106"/>
      <c r="IP2" s="104" t="e">
        <f ca="1">IF(MOD(COLUMN(),3)=1, INDEX(Ind_ListeCharge,1+INT(COLUMNS($A:HR)/3),1,1),"")</f>
        <v>#REF!</v>
      </c>
      <c r="IQ2" s="105"/>
      <c r="IR2" s="106"/>
      <c r="IS2" s="104" t="e">
        <f ca="1">IF(MOD(COLUMN(),3)=1, INDEX(Ind_ListeCharge,1+INT(COLUMNS($A:HU)/3),1,1),"")</f>
        <v>#REF!</v>
      </c>
      <c r="IT2" s="105"/>
      <c r="IU2" s="106"/>
      <c r="IV2" s="104" t="e">
        <f ca="1">IF(MOD(COLUMN(),3)=1, INDEX(Ind_ListeCharge,1+INT(COLUMNS($A:HX)/3),1,1),"")</f>
        <v>#REF!</v>
      </c>
      <c r="IW2" s="105"/>
      <c r="IX2" s="106"/>
      <c r="IY2" s="104" t="e">
        <f ca="1">IF(MOD(COLUMN(),3)=1, INDEX(Ind_ListeCharge,1+INT(COLUMNS($A:IA)/3),1,1),"")</f>
        <v>#REF!</v>
      </c>
      <c r="IZ2" s="105"/>
      <c r="JA2" s="106"/>
      <c r="JB2" s="104" t="e">
        <f ca="1">IF(MOD(COLUMN(),3)=1, INDEX(Ind_ListeCharge,1+INT(COLUMNS($A:ID)/3),1,1),"")</f>
        <v>#REF!</v>
      </c>
      <c r="JC2" s="105"/>
      <c r="JD2" s="106"/>
      <c r="JE2" s="104" t="e">
        <f ca="1">IF(MOD(COLUMN(),3)=1, INDEX(Ind_ListeCharge,1+INT(COLUMNS($A:IG)/3),1,1),"")</f>
        <v>#REF!</v>
      </c>
      <c r="JF2" s="105"/>
      <c r="JG2" s="106"/>
      <c r="JH2" s="104" t="e">
        <f ca="1">IF(MOD(COLUMN(),3)=1, INDEX(Ind_ListeCharge,1+INT(COLUMNS($A:IJ)/3),1,1),"")</f>
        <v>#REF!</v>
      </c>
      <c r="JI2" s="105"/>
      <c r="JJ2" s="106"/>
      <c r="JK2" s="104" t="e">
        <f ca="1">IF(MOD(COLUMN(),3)=1, INDEX(Ind_ListeCharge,1+INT(COLUMNS($A:IM)/3),1,1),"")</f>
        <v>#REF!</v>
      </c>
      <c r="JL2" s="105"/>
      <c r="JM2" s="106"/>
      <c r="JN2" s="104" t="e">
        <f ca="1">IF(MOD(COLUMN(),3)=1, INDEX(Ind_ListeCharge,1+INT(COLUMNS($A:IP)/3),1,1),"")</f>
        <v>#REF!</v>
      </c>
      <c r="JO2" s="105"/>
      <c r="JP2" s="106"/>
      <c r="JQ2" s="104" t="e">
        <f ca="1">IF(MOD(COLUMN(),3)=1, INDEX(Ind_ListeCharge,1+INT(COLUMNS($A:IS)/3),1,1),"")</f>
        <v>#REF!</v>
      </c>
      <c r="JR2" s="105"/>
      <c r="JS2" s="106"/>
      <c r="JT2" s="104" t="e">
        <f ca="1">IF(MOD(COLUMN(),3)=1, INDEX(Ind_ListeCharge,1+INT(COLUMNS($A:IV)/3),1,1),"")</f>
        <v>#REF!</v>
      </c>
      <c r="JU2" s="105"/>
      <c r="JV2" s="106"/>
      <c r="JW2" s="104" t="e">
        <f ca="1">IF(MOD(COLUMN(),3)=1, INDEX(Ind_ListeCharge,1+INT(COLUMNS($A:IY)/3),1,1),"")</f>
        <v>#REF!</v>
      </c>
      <c r="JX2" s="105"/>
      <c r="JY2" s="106"/>
      <c r="JZ2" s="104" t="e">
        <f ca="1">IF(MOD(COLUMN(),3)=1, INDEX(Ind_ListeCharge,1+INT(COLUMNS($A:JB)/3),1,1),"")</f>
        <v>#REF!</v>
      </c>
      <c r="KA2" s="105"/>
      <c r="KB2" s="106"/>
      <c r="KC2" s="104" t="e">
        <f ca="1">IF(MOD(COLUMN(),3)=1, INDEX(Ind_ListeCharge,1+INT(COLUMNS($A:JE)/3),1,1),"")</f>
        <v>#REF!</v>
      </c>
      <c r="KD2" s="105"/>
      <c r="KE2" s="106"/>
      <c r="KF2" s="104" t="e">
        <f ca="1">IF(MOD(COLUMN(),3)=1, INDEX(Ind_ListeCharge,1+INT(COLUMNS($A:JH)/3),1,1),"")</f>
        <v>#REF!</v>
      </c>
      <c r="KG2" s="105"/>
      <c r="KH2" s="106"/>
      <c r="KI2" s="104" t="e">
        <f ca="1">IF(MOD(COLUMN(),3)=1, INDEX(Ind_ListeCharge,1+INT(COLUMNS($A:JK)/3),1,1),"")</f>
        <v>#REF!</v>
      </c>
      <c r="KJ2" s="105"/>
      <c r="KK2" s="106"/>
      <c r="KL2" s="104" t="e">
        <f ca="1">IF(MOD(COLUMN(),3)=1, INDEX(Ind_ListeCharge,1+INT(COLUMNS($A:JN)/3),1,1),"")</f>
        <v>#REF!</v>
      </c>
      <c r="KM2" s="105"/>
      <c r="KN2" s="106"/>
      <c r="KO2" s="104" t="e">
        <f ca="1">IF(MOD(COLUMN(),3)=1, INDEX(Ind_ListeCharge,1+INT(COLUMNS($A:JQ)/3),1,1),"")</f>
        <v>#REF!</v>
      </c>
      <c r="KP2" s="105"/>
      <c r="KQ2" s="106"/>
      <c r="KR2" s="104" t="e">
        <f ca="1">IF(MOD(COLUMN(),3)=1, INDEX(Ind_ListeCharge,1+INT(COLUMNS($A:JT)/3),1,1),"")</f>
        <v>#REF!</v>
      </c>
      <c r="KS2" s="105"/>
      <c r="KT2" s="106"/>
      <c r="KU2" s="104" t="e">
        <f ca="1">IF(MOD(COLUMN(),3)=1, INDEX(Ind_ListeCharge,1+INT(COLUMNS($A:JW)/3),1,1),"")</f>
        <v>#REF!</v>
      </c>
      <c r="KV2" s="105"/>
      <c r="KW2" s="106"/>
      <c r="KX2" s="104" t="e">
        <f ca="1">IF(MOD(COLUMN(),3)=1, INDEX(Ind_ListeCharge,1+INT(COLUMNS($A:JZ)/3),1,1),"")</f>
        <v>#REF!</v>
      </c>
      <c r="KY2" s="105"/>
      <c r="KZ2" s="106"/>
      <c r="LA2" s="104" t="e">
        <f ca="1">IF(MOD(COLUMN(),3)=1, INDEX(Ind_ListeCharge,1+INT(COLUMNS($A:KC)/3),1,1),"")</f>
        <v>#REF!</v>
      </c>
      <c r="LB2" s="105"/>
      <c r="LC2" s="106"/>
      <c r="LD2" s="104" t="e">
        <f ca="1">IF(MOD(COLUMN(),3)=1, INDEX(Ind_ListeCharge,1+INT(COLUMNS($A:KF)/3),1,1),"")</f>
        <v>#REF!</v>
      </c>
      <c r="LE2" s="105"/>
      <c r="LF2" s="106"/>
      <c r="LG2" s="104" t="e">
        <f ca="1">IF(MOD(COLUMN(),3)=1, INDEX(Ind_ListeCharge,1+INT(COLUMNS($A:KI)/3),1,1),"")</f>
        <v>#REF!</v>
      </c>
      <c r="LH2" s="105"/>
      <c r="LI2" s="106"/>
      <c r="LJ2" s="104" t="e">
        <f ca="1">IF(MOD(COLUMN(),3)=1, INDEX(Ind_ListeCharge,1+INT(COLUMNS($A:KL)/3),1,1),"")</f>
        <v>#REF!</v>
      </c>
      <c r="LK2" s="105"/>
      <c r="LL2" s="106"/>
      <c r="LM2" s="104" t="e">
        <f ca="1">IF(MOD(COLUMN(),3)=1, INDEX(Ind_ListeCharge,1+INT(COLUMNS($A:KO)/3),1,1),"")</f>
        <v>#REF!</v>
      </c>
      <c r="LN2" s="105"/>
      <c r="LO2" s="106"/>
      <c r="LP2" s="104" t="e">
        <f ca="1">IF(MOD(COLUMN(),3)=1, INDEX(Ind_ListeCharge,1+INT(COLUMNS($A:KR)/3),1,1),"")</f>
        <v>#REF!</v>
      </c>
      <c r="LQ2" s="105"/>
      <c r="LR2" s="106"/>
      <c r="LS2" s="104" t="e">
        <f ca="1">IF(MOD(COLUMN(),3)=1, INDEX(Ind_ListeCharge,1+INT(COLUMNS($A:KU)/3),1,1),"")</f>
        <v>#REF!</v>
      </c>
      <c r="LT2" s="105"/>
      <c r="LU2" s="106"/>
      <c r="LV2" s="104" t="e">
        <f ca="1">IF(MOD(COLUMN(),3)=1, INDEX(Ind_ListeCharge,1+INT(COLUMNS($A:KX)/3),1,1),"")</f>
        <v>#REF!</v>
      </c>
      <c r="LW2" s="105"/>
      <c r="LX2" s="106"/>
      <c r="LY2" s="104" t="e">
        <f ca="1">IF(MOD(COLUMN(),3)=1, INDEX(Ind_ListeCharge,1+INT(COLUMNS($A:LA)/3),1,1),"")</f>
        <v>#REF!</v>
      </c>
      <c r="LZ2" s="105"/>
      <c r="MA2" s="106"/>
      <c r="MB2" s="104" t="e">
        <f ca="1">IF(MOD(COLUMN(),3)=1, INDEX(Ind_ListeCharge,1+INT(COLUMNS($A:LD)/3),1,1),"")</f>
        <v>#REF!</v>
      </c>
      <c r="MC2" s="105"/>
      <c r="MD2" s="106"/>
      <c r="ME2" s="104" t="e">
        <f ca="1">IF(MOD(COLUMN(),3)=1, INDEX(Ind_ListeCharge,1+INT(COLUMNS($A:LG)/3),1,1),"")</f>
        <v>#REF!</v>
      </c>
      <c r="MF2" s="105"/>
      <c r="MG2" s="106"/>
      <c r="MH2" s="104" t="e">
        <f ca="1">IF(MOD(COLUMN(),3)=1, INDEX(Ind_ListeCharge,1+INT(COLUMNS($A:LJ)/3),1,1),"")</f>
        <v>#REF!</v>
      </c>
      <c r="MI2" s="105"/>
      <c r="MJ2" s="106"/>
      <c r="MK2" s="104" t="e">
        <f ca="1">IF(MOD(COLUMN(),3)=1, INDEX(Ind_ListeCharge,1+INT(COLUMNS($A:LM)/3),1,1),"")</f>
        <v>#REF!</v>
      </c>
      <c r="ML2" s="105"/>
      <c r="MM2" s="106"/>
      <c r="MN2" s="104" t="e">
        <f ca="1">IF(MOD(COLUMN(),3)=1, INDEX(Ind_ListeCharge,1+INT(COLUMNS($A:LP)/3),1,1),"")</f>
        <v>#REF!</v>
      </c>
      <c r="MO2" s="105"/>
      <c r="MP2" s="106"/>
      <c r="MQ2" s="104" t="e">
        <f ca="1">IF(MOD(COLUMN(),3)=1, INDEX(Ind_ListeCharge,1+INT(COLUMNS($A:LS)/3),1,1),"")</f>
        <v>#REF!</v>
      </c>
      <c r="MR2" s="105"/>
      <c r="MS2" s="106"/>
      <c r="MT2" s="104" t="e">
        <f ca="1">IF(MOD(COLUMN(),3)=1, INDEX(Ind_ListeCharge,1+INT(COLUMNS($A:LV)/3),1,1),"")</f>
        <v>#REF!</v>
      </c>
      <c r="MU2" s="105"/>
      <c r="MV2" s="106"/>
      <c r="MW2" s="104" t="e">
        <f ca="1">IF(MOD(COLUMN(),3)=1, INDEX(Ind_ListeCharge,1+INT(COLUMNS($A:LY)/3),1,1),"")</f>
        <v>#REF!</v>
      </c>
      <c r="MX2" s="105"/>
      <c r="MY2" s="106"/>
      <c r="MZ2" s="104" t="e">
        <f ca="1">IF(MOD(COLUMN(),3)=1, INDEX(Ind_ListeCharge,1+INT(COLUMNS($A:MB)/3),1,1),"")</f>
        <v>#REF!</v>
      </c>
      <c r="NA2" s="105"/>
      <c r="NB2" s="106"/>
      <c r="NC2" s="104" t="e">
        <f ca="1">IF(MOD(COLUMN(),3)=1, INDEX(Ind_ListeCharge,1+INT(COLUMNS($A:ME)/3),1,1),"")</f>
        <v>#REF!</v>
      </c>
      <c r="ND2" s="105"/>
      <c r="NE2" s="106"/>
      <c r="NF2" s="104" t="e">
        <f ca="1">IF(MOD(COLUMN(),3)=1, INDEX(Ind_ListeCharge,1+INT(COLUMNS($A:MH)/3),1,1),"")</f>
        <v>#REF!</v>
      </c>
      <c r="NG2" s="105"/>
      <c r="NH2" s="106"/>
      <c r="NI2" s="104" t="e">
        <f ca="1">IF(MOD(COLUMN(),3)=1, INDEX(Ind_ListeCharge,1+INT(COLUMNS($A:MK)/3),1,1),"")</f>
        <v>#REF!</v>
      </c>
      <c r="NJ2" s="105"/>
      <c r="NK2" s="106"/>
      <c r="NL2" s="104" t="e">
        <f ca="1">IF(MOD(COLUMN(),3)=1, INDEX(Ind_ListeCharge,1+INT(COLUMNS($A:MN)/3),1,1),"")</f>
        <v>#REF!</v>
      </c>
      <c r="NM2" s="105"/>
      <c r="NN2" s="106"/>
      <c r="NO2" s="104" t="e">
        <f ca="1">IF(MOD(COLUMN(),3)=1, INDEX(Ind_ListeCharge,1+INT(COLUMNS($A:MQ)/3),1,1),"")</f>
        <v>#REF!</v>
      </c>
      <c r="NP2" s="105"/>
      <c r="NQ2" s="106"/>
      <c r="NR2" s="104" t="e">
        <f ca="1">IF(MOD(COLUMN(),3)=1, INDEX(Ind_ListeCharge,1+INT(COLUMNS($A:MT)/3),1,1),"")</f>
        <v>#REF!</v>
      </c>
      <c r="NS2" s="105"/>
      <c r="NT2" s="106"/>
      <c r="NU2" s="104" t="e">
        <f ca="1">IF(MOD(COLUMN(),3)=1, INDEX(Ind_ListeCharge,1+INT(COLUMNS($A:MW)/3),1,1),"")</f>
        <v>#REF!</v>
      </c>
      <c r="NV2" s="105"/>
      <c r="NW2" s="106"/>
      <c r="NX2" s="104" t="e">
        <f ca="1">IF(MOD(COLUMN(),3)=1, INDEX(Ind_ListeCharge,1+INT(COLUMNS($A:MZ)/3),1,1),"")</f>
        <v>#REF!</v>
      </c>
      <c r="NY2" s="105"/>
      <c r="NZ2" s="106"/>
      <c r="OA2" s="104" t="e">
        <f ca="1">IF(MOD(COLUMN(),3)=1, INDEX(Ind_ListeCharge,1+INT(COLUMNS($A:NC)/3),1,1),"")</f>
        <v>#REF!</v>
      </c>
      <c r="OB2" s="105"/>
      <c r="OC2" s="106"/>
      <c r="OD2" s="104" t="e">
        <f ca="1">IF(MOD(COLUMN(),3)=1, INDEX(Ind_ListeCharge,1+INT(COLUMNS($A:NF)/3),1,1),"")</f>
        <v>#REF!</v>
      </c>
      <c r="OE2" s="105"/>
      <c r="OF2" s="106"/>
      <c r="OG2" s="104" t="e">
        <f ca="1">IF(MOD(COLUMN(),3)=1, INDEX(Ind_ListeCharge,1+INT(COLUMNS($A:NI)/3),1,1),"")</f>
        <v>#REF!</v>
      </c>
      <c r="OH2" s="105"/>
      <c r="OI2" s="106"/>
      <c r="OJ2" s="104" t="e">
        <f ca="1">IF(MOD(COLUMN(),3)=1, INDEX(Ind_ListeCharge,1+INT(COLUMNS($A:NL)/3),1,1),"")</f>
        <v>#REF!</v>
      </c>
      <c r="OK2" s="105"/>
      <c r="OL2" s="106"/>
      <c r="OM2" s="104" t="e">
        <f ca="1">IF(MOD(COLUMN(),3)=1, INDEX(Ind_ListeCharge,1+INT(COLUMNS($A:NO)/3),1,1),"")</f>
        <v>#REF!</v>
      </c>
      <c r="ON2" s="105"/>
      <c r="OO2" s="106"/>
      <c r="OP2" s="104" t="e">
        <f ca="1">IF(MOD(COLUMN(),3)=1, INDEX(Ind_ListeCharge,1+INT(COLUMNS($A:NR)/3),1,1),"")</f>
        <v>#REF!</v>
      </c>
      <c r="OQ2" s="105"/>
      <c r="OR2" s="106"/>
      <c r="OS2" s="104" t="e">
        <f ca="1">IF(MOD(COLUMN(),3)=1, INDEX(Ind_ListeCharge,1+INT(COLUMNS($A:NU)/3),1,1),"")</f>
        <v>#REF!</v>
      </c>
      <c r="OT2" s="105"/>
      <c r="OU2" s="106"/>
      <c r="OV2" s="104" t="e">
        <f ca="1">IF(MOD(COLUMN(),3)=1, INDEX(Ind_ListeCharge,1+INT(COLUMNS($A:NX)/3),1,1),"")</f>
        <v>#REF!</v>
      </c>
      <c r="OW2" s="105"/>
      <c r="OX2" s="106"/>
      <c r="OY2" s="104" t="e">
        <f ca="1">IF(MOD(COLUMN(),3)=1, INDEX(Ind_ListeCharge,1+INT(COLUMNS($A:OA)/3),1,1),"")</f>
        <v>#REF!</v>
      </c>
      <c r="OZ2" s="105"/>
      <c r="PA2" s="106"/>
      <c r="PB2" s="104" t="e">
        <f ca="1">IF(MOD(COLUMN(),3)=1, INDEX(Ind_ListeCharge,1+INT(COLUMNS($A:OD)/3),1,1),"")</f>
        <v>#REF!</v>
      </c>
      <c r="PC2" s="105"/>
      <c r="PD2" s="106"/>
      <c r="PE2" s="104" t="e">
        <f ca="1">IF(MOD(COLUMN(),3)=1, INDEX(Ind_ListeCharge,1+INT(COLUMNS($A:OG)/3),1,1),"")</f>
        <v>#REF!</v>
      </c>
      <c r="PF2" s="105"/>
      <c r="PG2" s="106"/>
      <c r="PH2" s="104" t="e">
        <f ca="1">IF(MOD(COLUMN(),3)=1, INDEX(Ind_ListeCharge,1+INT(COLUMNS($A:OJ)/3),1,1),"")</f>
        <v>#REF!</v>
      </c>
      <c r="PI2" s="105"/>
      <c r="PJ2" s="106"/>
      <c r="PK2" s="104" t="e">
        <f ca="1">IF(MOD(COLUMN(),3)=1, INDEX(Ind_ListeCharge,1+INT(COLUMNS($A:OM)/3),1,1),"")</f>
        <v>#REF!</v>
      </c>
      <c r="PL2" s="105"/>
      <c r="PM2" s="106"/>
      <c r="PN2" s="104" t="e">
        <f ca="1">IF(MOD(COLUMN(),3)=1, INDEX(Ind_ListeCharge,1+INT(COLUMNS($A:OP)/3),1,1),"")</f>
        <v>#REF!</v>
      </c>
      <c r="PO2" s="105"/>
      <c r="PP2" s="106"/>
      <c r="PQ2" s="104" t="e">
        <f ca="1">IF(MOD(COLUMN(),3)=1, INDEX(Ind_ListeCharge,1+INT(COLUMNS($A:OS)/3),1,1),"")</f>
        <v>#REF!</v>
      </c>
      <c r="PR2" s="105"/>
      <c r="PS2" s="106"/>
      <c r="PT2" s="104" t="e">
        <f ca="1">IF(MOD(COLUMN(),3)=1, INDEX(Ind_ListeCharge,1+INT(COLUMNS($A:OV)/3),1,1),"")</f>
        <v>#REF!</v>
      </c>
      <c r="PU2" s="105"/>
      <c r="PV2" s="106"/>
      <c r="PW2" s="104" t="e">
        <f ca="1">IF(MOD(COLUMN(),3)=1, INDEX(Ind_ListeCharge,1+INT(COLUMNS($A:OY)/3),1,1),"")</f>
        <v>#REF!</v>
      </c>
      <c r="PX2" s="105"/>
      <c r="PY2" s="106"/>
      <c r="PZ2" s="104" t="e">
        <f ca="1">IF(MOD(COLUMN(),3)=1, INDEX(Ind_ListeCharge,1+INT(COLUMNS($A:PB)/3),1,1),"")</f>
        <v>#REF!</v>
      </c>
      <c r="QA2" s="105"/>
      <c r="QB2" s="106"/>
      <c r="QC2" s="104" t="e">
        <f ca="1">IF(MOD(COLUMN(),3)=1, INDEX(Ind_ListeCharge,1+INT(COLUMNS($A:PE)/3),1,1),"")</f>
        <v>#REF!</v>
      </c>
      <c r="QD2" s="105"/>
      <c r="QE2" s="106"/>
      <c r="QF2" s="104" t="e">
        <f ca="1">IF(MOD(COLUMN(),3)=1, INDEX(Ind_ListeCharge,1+INT(COLUMNS($A:PH)/3),1,1),"")</f>
        <v>#REF!</v>
      </c>
      <c r="QG2" s="105"/>
      <c r="QH2" s="106"/>
      <c r="QI2" s="104" t="e">
        <f ca="1">IF(MOD(COLUMN(),3)=1, INDEX(Ind_ListeCharge,1+INT(COLUMNS($A:PK)/3),1,1),"")</f>
        <v>#REF!</v>
      </c>
      <c r="QJ2" s="105"/>
      <c r="QK2" s="106"/>
      <c r="QL2" s="104" t="e">
        <f ca="1">IF(MOD(COLUMN(),3)=1, INDEX(Ind_ListeCharge,1+INT(COLUMNS($A:PN)/3),1,1),"")</f>
        <v>#REF!</v>
      </c>
      <c r="QM2" s="105"/>
      <c r="QN2" s="106"/>
      <c r="QO2" s="104" t="e">
        <f ca="1">IF(MOD(COLUMN(),3)=1, INDEX(Ind_ListeCharge,1+INT(COLUMNS($A:PQ)/3),1,1),"")</f>
        <v>#REF!</v>
      </c>
      <c r="QP2" s="105"/>
      <c r="QQ2" s="106"/>
      <c r="QR2" s="104" t="e">
        <f ca="1">IF(MOD(COLUMN(),3)=1, INDEX(Ind_ListeCharge,1+INT(COLUMNS($A:PT)/3),1,1),"")</f>
        <v>#REF!</v>
      </c>
      <c r="QS2" s="105"/>
      <c r="QT2" s="106"/>
      <c r="QU2" s="104" t="e">
        <f ca="1">IF(MOD(COLUMN(),3)=1, INDEX(Ind_ListeCharge,1+INT(COLUMNS($A:PW)/3),1,1),"")</f>
        <v>#REF!</v>
      </c>
      <c r="QV2" s="105"/>
      <c r="QW2" s="106"/>
      <c r="QX2" s="104" t="e">
        <f ca="1">IF(MOD(COLUMN(),3)=1, INDEX(Ind_ListeCharge,1+INT(COLUMNS($A:PZ)/3),1,1),"")</f>
        <v>#REF!</v>
      </c>
      <c r="QY2" s="105"/>
      <c r="QZ2" s="106"/>
      <c r="RA2" s="104" t="e">
        <f ca="1">IF(MOD(COLUMN(),3)=1, INDEX(Ind_ListeCharge,1+INT(COLUMNS($A:QC)/3),1,1),"")</f>
        <v>#REF!</v>
      </c>
      <c r="RB2" s="105"/>
      <c r="RC2" s="106"/>
      <c r="RD2" s="104" t="e">
        <f ca="1">IF(MOD(COLUMN(),3)=1, INDEX(Ind_ListeCharge,1+INT(COLUMNS($A:QF)/3),1,1),"")</f>
        <v>#REF!</v>
      </c>
      <c r="RE2" s="105"/>
      <c r="RF2" s="106"/>
      <c r="RG2" s="104" t="e">
        <f ca="1">IF(MOD(COLUMN(),3)=1, INDEX(Ind_ListeCharge,1+INT(COLUMNS($A:QI)/3),1,1),"")</f>
        <v>#REF!</v>
      </c>
      <c r="RH2" s="105"/>
      <c r="RI2" s="106"/>
      <c r="RJ2" s="104" t="e">
        <f ca="1">IF(MOD(COLUMN(),3)=1, INDEX(Ind_ListeCharge,1+INT(COLUMNS($A:QL)/3),1,1),"")</f>
        <v>#REF!</v>
      </c>
      <c r="RK2" s="105"/>
      <c r="RL2" s="106"/>
      <c r="RM2" s="104" t="e">
        <f ca="1">IF(MOD(COLUMN(),3)=1, INDEX(Ind_ListeCharge,1+INT(COLUMNS($A:QO)/3),1,1),"")</f>
        <v>#REF!</v>
      </c>
      <c r="RN2" s="105"/>
      <c r="RO2" s="106"/>
      <c r="RP2" s="104" t="e">
        <f ca="1">IF(MOD(COLUMN(),3)=1, INDEX(Ind_ListeCharge,1+INT(COLUMNS($A:QR)/3),1,1),"")</f>
        <v>#REF!</v>
      </c>
      <c r="RQ2" s="105"/>
      <c r="RR2" s="106"/>
      <c r="RS2" s="104" t="e">
        <f ca="1">IF(MOD(COLUMN(),3)=1, INDEX(Ind_ListeCharge,1+INT(COLUMNS($A:QU)/3),1,1),"")</f>
        <v>#REF!</v>
      </c>
      <c r="RT2" s="105"/>
      <c r="RU2" s="106"/>
      <c r="RV2" s="104" t="e">
        <f ca="1">IF(MOD(COLUMN(),3)=1, INDEX(Ind_ListeCharge,1+INT(COLUMNS($A:QX)/3),1,1),"")</f>
        <v>#REF!</v>
      </c>
      <c r="RW2" s="105"/>
      <c r="RX2" s="106"/>
      <c r="RY2" s="104" t="e">
        <f ca="1">IF(MOD(COLUMN(),3)=1, INDEX(Ind_ListeCharge,1+INT(COLUMNS($A:RA)/3),1,1),"")</f>
        <v>#REF!</v>
      </c>
      <c r="RZ2" s="105"/>
      <c r="SA2" s="106"/>
      <c r="SB2" s="104" t="e">
        <f ca="1">IF(MOD(COLUMN(),3)=1, INDEX(Ind_ListeCharge,1+INT(COLUMNS($A:RD)/3),1,1),"")</f>
        <v>#REF!</v>
      </c>
      <c r="SC2" s="105"/>
      <c r="SD2" s="106"/>
      <c r="SE2" s="104" t="e">
        <f ca="1">IF(MOD(COLUMN(),3)=1, INDEX(Ind_ListeCharge,1+INT(COLUMNS($A:RG)/3),1,1),"")</f>
        <v>#REF!</v>
      </c>
      <c r="SF2" s="105"/>
      <c r="SG2" s="106"/>
      <c r="SH2" s="104" t="e">
        <f ca="1">IF(MOD(COLUMN(),3)=1, INDEX(Ind_ListeCharge,1+INT(COLUMNS($A:RJ)/3),1,1),"")</f>
        <v>#REF!</v>
      </c>
      <c r="SI2" s="105"/>
      <c r="SJ2" s="106"/>
      <c r="SK2" s="104" t="e">
        <f ca="1">IF(MOD(COLUMN(),3)=1, INDEX(Ind_ListeCharge,1+INT(COLUMNS($A:RM)/3),1,1),"")</f>
        <v>#REF!</v>
      </c>
      <c r="SL2" s="105"/>
      <c r="SM2" s="106"/>
      <c r="SN2" s="104" t="e">
        <f ca="1">IF(MOD(COLUMN(),3)=1, INDEX(Ind_ListeCharge,1+INT(COLUMNS($A:RP)/3),1,1),"")</f>
        <v>#REF!</v>
      </c>
      <c r="SO2" s="105"/>
      <c r="SP2" s="106"/>
      <c r="SQ2" s="104" t="e">
        <f ca="1">IF(MOD(COLUMN(),3)=1, INDEX(Ind_ListeCharge,1+INT(COLUMNS($A:RS)/3),1,1),"")</f>
        <v>#REF!</v>
      </c>
      <c r="SR2" s="105"/>
      <c r="SS2" s="106"/>
      <c r="ST2" s="104" t="e">
        <f ca="1">IF(MOD(COLUMN(),3)=1, INDEX(Ind_ListeCharge,1+INT(COLUMNS($A:RV)/3),1,1),"")</f>
        <v>#REF!</v>
      </c>
      <c r="SU2" s="105"/>
      <c r="SV2" s="106"/>
      <c r="SW2" s="104" t="e">
        <f ca="1">IF(MOD(COLUMN(),3)=1, INDEX(Ind_ListeCharge,1+INT(COLUMNS($A:RY)/3),1,1),"")</f>
        <v>#REF!</v>
      </c>
      <c r="SX2" s="105"/>
      <c r="SY2" s="106"/>
      <c r="SZ2" s="104" t="e">
        <f ca="1">IF(MOD(COLUMN(),3)=1, INDEX(Ind_ListeCharge,1+INT(COLUMNS($A:SB)/3),1,1),"")</f>
        <v>#REF!</v>
      </c>
      <c r="TA2" s="105"/>
      <c r="TB2" s="106"/>
      <c r="TC2" s="104" t="e">
        <f ca="1">IF(MOD(COLUMN(),3)=1, INDEX(Ind_ListeCharge,1+INT(COLUMNS($A:SE)/3),1,1),"")</f>
        <v>#REF!</v>
      </c>
      <c r="TD2" s="105"/>
      <c r="TE2" s="106"/>
      <c r="TF2" s="104" t="e">
        <f ca="1">IF(MOD(COLUMN(),3)=1, INDEX(Ind_ListeCharge,1+INT(COLUMNS($A:SH)/3),1,1),"")</f>
        <v>#REF!</v>
      </c>
      <c r="TG2" s="105"/>
      <c r="TH2" s="106"/>
      <c r="TI2" s="104" t="e">
        <f ca="1">IF(MOD(COLUMN(),3)=1, INDEX(Ind_ListeCharge,1+INT(COLUMNS($A:SK)/3),1,1),"")</f>
        <v>#REF!</v>
      </c>
      <c r="TJ2" s="105"/>
      <c r="TK2" s="106"/>
      <c r="TL2" s="104" t="e">
        <f ca="1">IF(MOD(COLUMN(),3)=1, INDEX(Ind_ListeCharge,1+INT(COLUMNS($A:SN)/3),1,1),"")</f>
        <v>#REF!</v>
      </c>
      <c r="TM2" s="105"/>
      <c r="TN2" s="106"/>
      <c r="TO2" s="104" t="e">
        <f ca="1">IF(MOD(COLUMN(),3)=1, INDEX(Ind_ListeCharge,1+INT(COLUMNS($A:SQ)/3),1,1),"")</f>
        <v>#REF!</v>
      </c>
      <c r="TP2" s="105"/>
      <c r="TQ2" s="106"/>
      <c r="TR2" s="104" t="e">
        <f ca="1">IF(MOD(COLUMN(),3)=1, INDEX(Ind_ListeCharge,1+INT(COLUMNS($A:ST)/3),1,1),"")</f>
        <v>#REF!</v>
      </c>
      <c r="TS2" s="105"/>
      <c r="TT2" s="106"/>
      <c r="TU2" s="104" t="e">
        <f ca="1">IF(MOD(COLUMN(),3)=1, INDEX(Ind_ListeCharge,1+INT(COLUMNS($A:SW)/3),1,1),"")</f>
        <v>#REF!</v>
      </c>
      <c r="TV2" s="105"/>
      <c r="TW2" s="106"/>
      <c r="TX2" s="104" t="e">
        <f ca="1">IF(MOD(COLUMN(),3)=1, INDEX(Ind_ListeCharge,1+INT(COLUMNS($A:SZ)/3),1,1),"")</f>
        <v>#REF!</v>
      </c>
      <c r="TY2" s="105"/>
      <c r="TZ2" s="106"/>
      <c r="UA2" s="104" t="e">
        <f ca="1">IF(MOD(COLUMN(),3)=1, INDEX(Ind_ListeCharge,1+INT(COLUMNS($A:TC)/3),1,1),"")</f>
        <v>#REF!</v>
      </c>
      <c r="UB2" s="105"/>
      <c r="UC2" s="106"/>
      <c r="UD2" s="104" t="e">
        <f ca="1">IF(MOD(COLUMN(),3)=1, INDEX(Ind_ListeCharge,1+INT(COLUMNS($A:TF)/3),1,1),"")</f>
        <v>#REF!</v>
      </c>
      <c r="UE2" s="105"/>
      <c r="UF2" s="106"/>
      <c r="UG2" s="104" t="e">
        <f ca="1">IF(MOD(COLUMN(),3)=1, INDEX(Ind_ListeCharge,1+INT(COLUMNS($A:TI)/3),1,1),"")</f>
        <v>#REF!</v>
      </c>
      <c r="UH2" s="105"/>
      <c r="UI2" s="106"/>
      <c r="UJ2" s="104" t="e">
        <f ca="1">IF(MOD(COLUMN(),3)=1, INDEX(Ind_ListeCharge,1+INT(COLUMNS($A:TL)/3),1,1),"")</f>
        <v>#REF!</v>
      </c>
      <c r="UK2" s="105"/>
      <c r="UL2" s="106"/>
      <c r="UM2" s="104" t="e">
        <f ca="1">IF(MOD(COLUMN(),3)=1, INDEX(Ind_ListeCharge,1+INT(COLUMNS($A:TO)/3),1,1),"")</f>
        <v>#REF!</v>
      </c>
      <c r="UN2" s="105"/>
      <c r="UO2" s="106"/>
      <c r="UP2" s="104" t="e">
        <f ca="1">IF(MOD(COLUMN(),3)=1, INDEX(Ind_ListeCharge,1+INT(COLUMNS($A:TR)/3),1,1),"")</f>
        <v>#REF!</v>
      </c>
      <c r="UQ2" s="105"/>
      <c r="UR2" s="106"/>
      <c r="US2" s="104" t="e">
        <f ca="1">IF(MOD(COLUMN(),3)=1, INDEX(Ind_ListeCharge,1+INT(COLUMNS($A:TU)/3),1,1),"")</f>
        <v>#REF!</v>
      </c>
      <c r="UT2" s="105"/>
      <c r="UU2" s="106"/>
      <c r="UV2" s="104" t="e">
        <f ca="1">IF(MOD(COLUMN(),3)=1, INDEX(Ind_ListeCharge,1+INT(COLUMNS($A:TX)/3),1,1),"")</f>
        <v>#REF!</v>
      </c>
      <c r="UW2" s="105"/>
      <c r="UX2" s="106"/>
      <c r="UY2" s="104" t="e">
        <f ca="1">IF(MOD(COLUMN(),3)=1, INDEX(Ind_ListeCharge,1+INT(COLUMNS($A:UA)/3),1,1),"")</f>
        <v>#REF!</v>
      </c>
      <c r="UZ2" s="105"/>
      <c r="VA2" s="106"/>
      <c r="VB2" s="104" t="e">
        <f ca="1">IF(MOD(COLUMN(),3)=1, INDEX(Ind_ListeCharge,1+INT(COLUMNS($A:UD)/3),1,1),"")</f>
        <v>#REF!</v>
      </c>
      <c r="VC2" s="105"/>
      <c r="VD2" s="106"/>
      <c r="VE2" s="104" t="e">
        <f ca="1">IF(MOD(COLUMN(),3)=1, INDEX(Ind_ListeCharge,1+INT(COLUMNS($A:UG)/3),1,1),"")</f>
        <v>#REF!</v>
      </c>
      <c r="VF2" s="105"/>
      <c r="VG2" s="106"/>
      <c r="VH2" s="104" t="e">
        <f ca="1">IF(MOD(COLUMN(),3)=1, INDEX(Ind_ListeCharge,1+INT(COLUMNS($A:UJ)/3),1,1),"")</f>
        <v>#REF!</v>
      </c>
      <c r="VI2" s="105"/>
      <c r="VJ2" s="106"/>
      <c r="VK2" s="104" t="e">
        <f ca="1">IF(MOD(COLUMN(),3)=1, INDEX(Ind_ListeCharge,1+INT(COLUMNS($A:UM)/3),1,1),"")</f>
        <v>#REF!</v>
      </c>
      <c r="VL2" s="105"/>
      <c r="VM2" s="106"/>
      <c r="VN2" s="104" t="e">
        <f ca="1">IF(MOD(COLUMN(),3)=1, INDEX(Ind_ListeCharge,1+INT(COLUMNS($A:UP)/3),1,1),"")</f>
        <v>#REF!</v>
      </c>
      <c r="VO2" s="105"/>
      <c r="VP2" s="106"/>
      <c r="VQ2" s="104" t="e">
        <f ca="1">IF(MOD(COLUMN(),3)=1, INDEX(Ind_ListeCharge,1+INT(COLUMNS($A:US)/3),1,1),"")</f>
        <v>#REF!</v>
      </c>
      <c r="VR2" s="105"/>
      <c r="VS2" s="106"/>
      <c r="VT2" s="104" t="e">
        <f ca="1">IF(MOD(COLUMN(),3)=1, INDEX(Ind_ListeCharge,1+INT(COLUMNS($A:UV)/3),1,1),"")</f>
        <v>#REF!</v>
      </c>
      <c r="VU2" s="105"/>
      <c r="VV2" s="106"/>
      <c r="VW2" s="104" t="e">
        <f ca="1">IF(MOD(COLUMN(),3)=1, INDEX(Ind_ListeCharge,1+INT(COLUMNS($A:UY)/3),1,1),"")</f>
        <v>#REF!</v>
      </c>
      <c r="VX2" s="105"/>
      <c r="VY2" s="106"/>
      <c r="VZ2" s="104" t="e">
        <f ca="1">IF(MOD(COLUMN(),3)=1, INDEX(Ind_ListeCharge,1+INT(COLUMNS($A:VB)/3),1,1),"")</f>
        <v>#REF!</v>
      </c>
      <c r="WA2" s="105"/>
      <c r="WB2" s="106"/>
      <c r="WC2" s="104" t="e">
        <f ca="1">IF(MOD(COLUMN(),3)=1, INDEX(Ind_ListeCharge,1+INT(COLUMNS($A:VE)/3),1,1),"")</f>
        <v>#REF!</v>
      </c>
      <c r="WD2" s="105"/>
      <c r="WE2" s="106"/>
      <c r="WF2" s="104" t="e">
        <f ca="1">IF(MOD(COLUMN(),3)=1, INDEX(Ind_ListeCharge,1+INT(COLUMNS($A:VH)/3),1,1),"")</f>
        <v>#REF!</v>
      </c>
      <c r="WG2" s="105"/>
      <c r="WH2" s="106"/>
      <c r="WI2" s="104" t="e">
        <f ca="1">IF(MOD(COLUMN(),3)=1, INDEX(Ind_ListeCharge,1+INT(COLUMNS($A:VK)/3),1,1),"")</f>
        <v>#REF!</v>
      </c>
      <c r="WJ2" s="105"/>
      <c r="WK2" s="106"/>
      <c r="WL2" s="104" t="e">
        <f ca="1">IF(MOD(COLUMN(),3)=1, INDEX(Ind_ListeCharge,1+INT(COLUMNS($A:VN)/3),1,1),"")</f>
        <v>#REF!</v>
      </c>
      <c r="WM2" s="105"/>
      <c r="WN2" s="106"/>
      <c r="WO2" s="104" t="e">
        <f ca="1">IF(MOD(COLUMN(),3)=1, INDEX(Ind_ListeCharge,1+INT(COLUMNS($A:VQ)/3),1,1),"")</f>
        <v>#REF!</v>
      </c>
      <c r="WP2" s="105"/>
      <c r="WQ2" s="106"/>
      <c r="WR2" s="104" t="e">
        <f ca="1">IF(MOD(COLUMN(),3)=1, INDEX(Ind_ListeCharge,1+INT(COLUMNS($A:VT)/3),1,1),"")</f>
        <v>#REF!</v>
      </c>
      <c r="WS2" s="105"/>
      <c r="WT2" s="106"/>
      <c r="WU2" s="104" t="e">
        <f ca="1">IF(MOD(COLUMN(),3)=1, INDEX(Ind_ListeCharge,1+INT(COLUMNS($A:VW)/3),1,1),"")</f>
        <v>#REF!</v>
      </c>
      <c r="WV2" s="105"/>
      <c r="WW2" s="106"/>
      <c r="WX2" s="104" t="e">
        <f ca="1">IF(MOD(COLUMN(),3)=1, INDEX(Ind_ListeCharge,1+INT(COLUMNS($A:VZ)/3),1,1),"")</f>
        <v>#REF!</v>
      </c>
      <c r="WY2" s="105"/>
      <c r="WZ2" s="106"/>
    </row>
    <row r="3" spans="1:624" s="18" customFormat="1" ht="15" customHeight="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 t="s">
        <v>0</v>
      </c>
      <c r="X3" s="21"/>
      <c r="Y3" s="119">
        <v>100</v>
      </c>
      <c r="Z3" s="120"/>
      <c r="AA3" s="121"/>
      <c r="AB3" s="119">
        <v>100</v>
      </c>
      <c r="AC3" s="120"/>
      <c r="AD3" s="121"/>
      <c r="AE3" s="119">
        <v>100</v>
      </c>
      <c r="AF3" s="120"/>
      <c r="AG3" s="121"/>
      <c r="AH3" s="119">
        <v>100</v>
      </c>
      <c r="AI3" s="120"/>
      <c r="AJ3" s="121"/>
      <c r="AK3" s="119">
        <v>100</v>
      </c>
      <c r="AL3" s="120"/>
      <c r="AM3" s="121"/>
      <c r="AN3" s="119">
        <v>100</v>
      </c>
      <c r="AO3" s="120"/>
      <c r="AP3" s="121"/>
      <c r="AQ3" s="119">
        <v>100</v>
      </c>
      <c r="AR3" s="120"/>
      <c r="AS3" s="121"/>
      <c r="AT3" s="119">
        <v>100</v>
      </c>
      <c r="AU3" s="120"/>
      <c r="AV3" s="121"/>
      <c r="AW3" s="119">
        <v>100</v>
      </c>
      <c r="AX3" s="120"/>
      <c r="AY3" s="121"/>
      <c r="AZ3" s="119">
        <v>100</v>
      </c>
      <c r="BA3" s="120"/>
      <c r="BB3" s="121"/>
      <c r="BC3" s="119">
        <v>100</v>
      </c>
      <c r="BD3" s="120"/>
      <c r="BE3" s="121"/>
      <c r="BF3" s="119">
        <v>100</v>
      </c>
      <c r="BG3" s="120"/>
      <c r="BH3" s="121"/>
      <c r="BI3" s="119">
        <v>100</v>
      </c>
      <c r="BJ3" s="120"/>
      <c r="BK3" s="121"/>
      <c r="BL3" s="119">
        <v>100</v>
      </c>
      <c r="BM3" s="120"/>
      <c r="BN3" s="121"/>
      <c r="BO3" s="119">
        <v>100</v>
      </c>
      <c r="BP3" s="120"/>
      <c r="BQ3" s="121"/>
      <c r="BR3" s="119">
        <v>100</v>
      </c>
      <c r="BS3" s="120"/>
      <c r="BT3" s="121"/>
      <c r="BU3" s="119">
        <v>100</v>
      </c>
      <c r="BV3" s="120"/>
      <c r="BW3" s="121"/>
      <c r="BX3" s="119">
        <v>100</v>
      </c>
      <c r="BY3" s="120"/>
      <c r="BZ3" s="121"/>
      <c r="CA3" s="119">
        <v>100</v>
      </c>
      <c r="CB3" s="120"/>
      <c r="CC3" s="121"/>
      <c r="CD3" s="119">
        <v>100</v>
      </c>
      <c r="CE3" s="120"/>
      <c r="CF3" s="121"/>
      <c r="CG3" s="119">
        <v>100</v>
      </c>
      <c r="CH3" s="120"/>
      <c r="CI3" s="121"/>
      <c r="CJ3" s="119">
        <v>100</v>
      </c>
      <c r="CK3" s="120"/>
      <c r="CL3" s="121"/>
      <c r="CM3" s="119">
        <v>100</v>
      </c>
      <c r="CN3" s="120"/>
      <c r="CO3" s="121"/>
      <c r="CP3" s="119">
        <v>100</v>
      </c>
      <c r="CQ3" s="120"/>
      <c r="CR3" s="121"/>
      <c r="CS3" s="119">
        <v>100</v>
      </c>
      <c r="CT3" s="120"/>
      <c r="CU3" s="121"/>
      <c r="CV3" s="119">
        <v>100</v>
      </c>
      <c r="CW3" s="120"/>
      <c r="CX3" s="121"/>
      <c r="CY3" s="119">
        <v>100</v>
      </c>
      <c r="CZ3" s="120"/>
      <c r="DA3" s="121"/>
      <c r="DB3" s="119">
        <v>100</v>
      </c>
      <c r="DC3" s="120"/>
      <c r="DD3" s="121"/>
      <c r="DE3" s="119">
        <v>100</v>
      </c>
      <c r="DF3" s="120"/>
      <c r="DG3" s="121"/>
      <c r="DH3" s="119">
        <v>100</v>
      </c>
      <c r="DI3" s="120"/>
      <c r="DJ3" s="121"/>
      <c r="DK3" s="119">
        <v>100</v>
      </c>
      <c r="DL3" s="120"/>
      <c r="DM3" s="121"/>
      <c r="DN3" s="119">
        <v>100</v>
      </c>
      <c r="DO3" s="120"/>
      <c r="DP3" s="121"/>
      <c r="DQ3" s="119">
        <v>100</v>
      </c>
      <c r="DR3" s="120"/>
      <c r="DS3" s="121"/>
      <c r="DT3" s="119">
        <v>100</v>
      </c>
      <c r="DU3" s="120"/>
      <c r="DV3" s="121"/>
      <c r="DW3" s="119">
        <v>100</v>
      </c>
      <c r="DX3" s="120"/>
      <c r="DY3" s="121"/>
      <c r="DZ3" s="119">
        <v>100</v>
      </c>
      <c r="EA3" s="120"/>
      <c r="EB3" s="121"/>
      <c r="EC3" s="119">
        <v>100</v>
      </c>
      <c r="ED3" s="120"/>
      <c r="EE3" s="121"/>
      <c r="EF3" s="119">
        <v>100</v>
      </c>
      <c r="EG3" s="120"/>
      <c r="EH3" s="121"/>
      <c r="EI3" s="119">
        <v>100</v>
      </c>
      <c r="EJ3" s="120"/>
      <c r="EK3" s="121"/>
      <c r="EL3" s="119">
        <v>100</v>
      </c>
      <c r="EM3" s="120"/>
      <c r="EN3" s="121"/>
      <c r="EO3" s="119">
        <v>100</v>
      </c>
      <c r="EP3" s="120"/>
      <c r="EQ3" s="121"/>
      <c r="ER3" s="119">
        <v>100</v>
      </c>
      <c r="ES3" s="120"/>
      <c r="ET3" s="121"/>
      <c r="EU3" s="119">
        <v>100</v>
      </c>
      <c r="EV3" s="120"/>
      <c r="EW3" s="121"/>
      <c r="EX3" s="119">
        <v>100</v>
      </c>
      <c r="EY3" s="120"/>
      <c r="EZ3" s="121"/>
      <c r="FA3" s="119">
        <v>100</v>
      </c>
      <c r="FB3" s="120"/>
      <c r="FC3" s="121"/>
      <c r="FD3" s="119">
        <v>100</v>
      </c>
      <c r="FE3" s="120"/>
      <c r="FF3" s="121"/>
      <c r="FG3" s="119">
        <v>100</v>
      </c>
      <c r="FH3" s="120"/>
      <c r="FI3" s="121"/>
      <c r="FJ3" s="119">
        <v>100</v>
      </c>
      <c r="FK3" s="120"/>
      <c r="FL3" s="121"/>
      <c r="FM3" s="119">
        <v>100</v>
      </c>
      <c r="FN3" s="120"/>
      <c r="FO3" s="121"/>
      <c r="FP3" s="119">
        <v>100</v>
      </c>
      <c r="FQ3" s="120"/>
      <c r="FR3" s="121"/>
      <c r="FS3" s="119">
        <v>100</v>
      </c>
      <c r="FT3" s="120"/>
      <c r="FU3" s="121"/>
      <c r="FV3" s="119">
        <v>100</v>
      </c>
      <c r="FW3" s="120"/>
      <c r="FX3" s="121"/>
      <c r="FY3" s="119">
        <v>100</v>
      </c>
      <c r="FZ3" s="120"/>
      <c r="GA3" s="121"/>
      <c r="GB3" s="119">
        <v>100</v>
      </c>
      <c r="GC3" s="120"/>
      <c r="GD3" s="121"/>
      <c r="GE3" s="119">
        <v>100</v>
      </c>
      <c r="GF3" s="120"/>
      <c r="GG3" s="121"/>
      <c r="GH3" s="119">
        <v>100</v>
      </c>
      <c r="GI3" s="120"/>
      <c r="GJ3" s="121"/>
      <c r="GK3" s="119">
        <v>100</v>
      </c>
      <c r="GL3" s="120"/>
      <c r="GM3" s="121"/>
      <c r="GN3" s="119">
        <v>100</v>
      </c>
      <c r="GO3" s="120"/>
      <c r="GP3" s="121"/>
      <c r="GQ3" s="119">
        <v>100</v>
      </c>
      <c r="GR3" s="120"/>
      <c r="GS3" s="121"/>
      <c r="GT3" s="119">
        <v>100</v>
      </c>
      <c r="GU3" s="120"/>
      <c r="GV3" s="121"/>
      <c r="GW3" s="119">
        <v>100</v>
      </c>
      <c r="GX3" s="120"/>
      <c r="GY3" s="121"/>
      <c r="GZ3" s="119">
        <v>100</v>
      </c>
      <c r="HA3" s="120"/>
      <c r="HB3" s="121"/>
      <c r="HC3" s="119">
        <v>100</v>
      </c>
      <c r="HD3" s="120"/>
      <c r="HE3" s="121"/>
      <c r="HF3" s="119">
        <v>100</v>
      </c>
      <c r="HG3" s="120"/>
      <c r="HH3" s="121"/>
      <c r="HI3" s="119">
        <v>100</v>
      </c>
      <c r="HJ3" s="120"/>
      <c r="HK3" s="121"/>
      <c r="HL3" s="119">
        <v>100</v>
      </c>
      <c r="HM3" s="120"/>
      <c r="HN3" s="121"/>
      <c r="HO3" s="119">
        <v>100</v>
      </c>
      <c r="HP3" s="120"/>
      <c r="HQ3" s="121"/>
      <c r="HR3" s="119">
        <v>100</v>
      </c>
      <c r="HS3" s="120"/>
      <c r="HT3" s="121"/>
      <c r="HU3" s="119">
        <v>100</v>
      </c>
      <c r="HV3" s="120"/>
      <c r="HW3" s="121"/>
      <c r="HX3" s="119">
        <v>100</v>
      </c>
      <c r="HY3" s="120"/>
      <c r="HZ3" s="121"/>
      <c r="IA3" s="119">
        <v>100</v>
      </c>
      <c r="IB3" s="120"/>
      <c r="IC3" s="121"/>
      <c r="ID3" s="119">
        <v>100</v>
      </c>
      <c r="IE3" s="120"/>
      <c r="IF3" s="121"/>
      <c r="IG3" s="119">
        <v>100</v>
      </c>
      <c r="IH3" s="120"/>
      <c r="II3" s="121"/>
      <c r="IJ3" s="119">
        <v>100</v>
      </c>
      <c r="IK3" s="120"/>
      <c r="IL3" s="121"/>
      <c r="IM3" s="119">
        <v>100</v>
      </c>
      <c r="IN3" s="120"/>
      <c r="IO3" s="121"/>
      <c r="IP3" s="119">
        <v>100</v>
      </c>
      <c r="IQ3" s="120"/>
      <c r="IR3" s="121"/>
      <c r="IS3" s="119">
        <v>100</v>
      </c>
      <c r="IT3" s="120"/>
      <c r="IU3" s="121"/>
      <c r="IV3" s="119">
        <v>100</v>
      </c>
      <c r="IW3" s="120"/>
      <c r="IX3" s="121"/>
      <c r="IY3" s="119">
        <v>100</v>
      </c>
      <c r="IZ3" s="120"/>
      <c r="JA3" s="121"/>
      <c r="JB3" s="119">
        <v>100</v>
      </c>
      <c r="JC3" s="120"/>
      <c r="JD3" s="121"/>
      <c r="JE3" s="119">
        <v>100</v>
      </c>
      <c r="JF3" s="120"/>
      <c r="JG3" s="121"/>
      <c r="JH3" s="119">
        <v>100</v>
      </c>
      <c r="JI3" s="120"/>
      <c r="JJ3" s="121"/>
      <c r="JK3" s="119">
        <v>100</v>
      </c>
      <c r="JL3" s="120"/>
      <c r="JM3" s="121"/>
      <c r="JN3" s="119">
        <v>100</v>
      </c>
      <c r="JO3" s="120"/>
      <c r="JP3" s="121"/>
      <c r="JQ3" s="119">
        <v>100</v>
      </c>
      <c r="JR3" s="120"/>
      <c r="JS3" s="121"/>
      <c r="JT3" s="119">
        <v>100</v>
      </c>
      <c r="JU3" s="120"/>
      <c r="JV3" s="121"/>
      <c r="JW3" s="119">
        <v>100</v>
      </c>
      <c r="JX3" s="120"/>
      <c r="JY3" s="121"/>
      <c r="JZ3" s="119">
        <v>100</v>
      </c>
      <c r="KA3" s="120"/>
      <c r="KB3" s="121"/>
      <c r="KC3" s="119">
        <v>100</v>
      </c>
      <c r="KD3" s="120"/>
      <c r="KE3" s="121"/>
      <c r="KF3" s="119">
        <v>100</v>
      </c>
      <c r="KG3" s="120"/>
      <c r="KH3" s="121"/>
      <c r="KI3" s="119">
        <v>100</v>
      </c>
      <c r="KJ3" s="120"/>
      <c r="KK3" s="121"/>
      <c r="KL3" s="119">
        <v>100</v>
      </c>
      <c r="KM3" s="120"/>
      <c r="KN3" s="121"/>
      <c r="KO3" s="119">
        <v>100</v>
      </c>
      <c r="KP3" s="120"/>
      <c r="KQ3" s="121"/>
      <c r="KR3" s="119">
        <v>100</v>
      </c>
      <c r="KS3" s="120"/>
      <c r="KT3" s="121"/>
      <c r="KU3" s="119">
        <v>100</v>
      </c>
      <c r="KV3" s="120"/>
      <c r="KW3" s="121"/>
      <c r="KX3" s="119">
        <v>100</v>
      </c>
      <c r="KY3" s="120"/>
      <c r="KZ3" s="121"/>
      <c r="LA3" s="119">
        <v>100</v>
      </c>
      <c r="LB3" s="120"/>
      <c r="LC3" s="121"/>
      <c r="LD3" s="119">
        <v>100</v>
      </c>
      <c r="LE3" s="120"/>
      <c r="LF3" s="121"/>
      <c r="LG3" s="119">
        <v>100</v>
      </c>
      <c r="LH3" s="120"/>
      <c r="LI3" s="121"/>
      <c r="LJ3" s="119">
        <v>100</v>
      </c>
      <c r="LK3" s="120"/>
      <c r="LL3" s="121"/>
      <c r="LM3" s="119">
        <v>100</v>
      </c>
      <c r="LN3" s="120"/>
      <c r="LO3" s="121"/>
      <c r="LP3" s="119">
        <v>100</v>
      </c>
      <c r="LQ3" s="120"/>
      <c r="LR3" s="121"/>
      <c r="LS3" s="119">
        <v>100</v>
      </c>
      <c r="LT3" s="120"/>
      <c r="LU3" s="121"/>
      <c r="LV3" s="119">
        <v>100</v>
      </c>
      <c r="LW3" s="120"/>
      <c r="LX3" s="121"/>
      <c r="LY3" s="119">
        <v>100</v>
      </c>
      <c r="LZ3" s="120"/>
      <c r="MA3" s="121"/>
      <c r="MB3" s="119">
        <v>100</v>
      </c>
      <c r="MC3" s="120"/>
      <c r="MD3" s="121"/>
      <c r="ME3" s="119">
        <v>100</v>
      </c>
      <c r="MF3" s="120"/>
      <c r="MG3" s="121"/>
      <c r="MH3" s="119">
        <v>100</v>
      </c>
      <c r="MI3" s="120"/>
      <c r="MJ3" s="121"/>
      <c r="MK3" s="119">
        <v>100</v>
      </c>
      <c r="ML3" s="120"/>
      <c r="MM3" s="121"/>
      <c r="MN3" s="119">
        <v>100</v>
      </c>
      <c r="MO3" s="120"/>
      <c r="MP3" s="121"/>
      <c r="MQ3" s="119">
        <v>100</v>
      </c>
      <c r="MR3" s="120"/>
      <c r="MS3" s="121"/>
      <c r="MT3" s="119">
        <v>100</v>
      </c>
      <c r="MU3" s="120"/>
      <c r="MV3" s="121"/>
      <c r="MW3" s="119">
        <v>100</v>
      </c>
      <c r="MX3" s="120"/>
      <c r="MY3" s="121"/>
      <c r="MZ3" s="119">
        <v>100</v>
      </c>
      <c r="NA3" s="120"/>
      <c r="NB3" s="121"/>
      <c r="NC3" s="119">
        <v>100</v>
      </c>
      <c r="ND3" s="120"/>
      <c r="NE3" s="121"/>
      <c r="NF3" s="119">
        <v>100</v>
      </c>
      <c r="NG3" s="120"/>
      <c r="NH3" s="121"/>
      <c r="NI3" s="119">
        <v>100</v>
      </c>
      <c r="NJ3" s="120"/>
      <c r="NK3" s="121"/>
      <c r="NL3" s="119">
        <v>100</v>
      </c>
      <c r="NM3" s="120"/>
      <c r="NN3" s="121"/>
      <c r="NO3" s="119">
        <v>100</v>
      </c>
      <c r="NP3" s="120"/>
      <c r="NQ3" s="121"/>
      <c r="NR3" s="119">
        <v>100</v>
      </c>
      <c r="NS3" s="120"/>
      <c r="NT3" s="121"/>
      <c r="NU3" s="119">
        <v>100</v>
      </c>
      <c r="NV3" s="120"/>
      <c r="NW3" s="121"/>
      <c r="NX3" s="119">
        <v>100</v>
      </c>
      <c r="NY3" s="120"/>
      <c r="NZ3" s="121"/>
      <c r="OA3" s="119">
        <v>100</v>
      </c>
      <c r="OB3" s="120"/>
      <c r="OC3" s="121"/>
      <c r="OD3" s="119">
        <v>100</v>
      </c>
      <c r="OE3" s="120"/>
      <c r="OF3" s="121"/>
      <c r="OG3" s="119">
        <v>100</v>
      </c>
      <c r="OH3" s="120"/>
      <c r="OI3" s="121"/>
      <c r="OJ3" s="119">
        <v>100</v>
      </c>
      <c r="OK3" s="120"/>
      <c r="OL3" s="121"/>
      <c r="OM3" s="119">
        <v>100</v>
      </c>
      <c r="ON3" s="120"/>
      <c r="OO3" s="121"/>
      <c r="OP3" s="119">
        <v>100</v>
      </c>
      <c r="OQ3" s="120"/>
      <c r="OR3" s="121"/>
      <c r="OS3" s="119">
        <v>100</v>
      </c>
      <c r="OT3" s="120"/>
      <c r="OU3" s="121"/>
      <c r="OV3" s="119">
        <v>100</v>
      </c>
      <c r="OW3" s="120"/>
      <c r="OX3" s="121"/>
      <c r="OY3" s="119">
        <v>100</v>
      </c>
      <c r="OZ3" s="120"/>
      <c r="PA3" s="121"/>
      <c r="PB3" s="119">
        <v>100</v>
      </c>
      <c r="PC3" s="120"/>
      <c r="PD3" s="121"/>
      <c r="PE3" s="119">
        <v>100</v>
      </c>
      <c r="PF3" s="120"/>
      <c r="PG3" s="121"/>
      <c r="PH3" s="119">
        <v>100</v>
      </c>
      <c r="PI3" s="120"/>
      <c r="PJ3" s="121"/>
      <c r="PK3" s="119">
        <v>100</v>
      </c>
      <c r="PL3" s="120"/>
      <c r="PM3" s="121"/>
      <c r="PN3" s="119">
        <v>100</v>
      </c>
      <c r="PO3" s="120"/>
      <c r="PP3" s="121"/>
      <c r="PQ3" s="119">
        <v>100</v>
      </c>
      <c r="PR3" s="120"/>
      <c r="PS3" s="121"/>
      <c r="PT3" s="119">
        <v>100</v>
      </c>
      <c r="PU3" s="120"/>
      <c r="PV3" s="121"/>
      <c r="PW3" s="119">
        <v>100</v>
      </c>
      <c r="PX3" s="120"/>
      <c r="PY3" s="121"/>
      <c r="PZ3" s="119">
        <v>100</v>
      </c>
      <c r="QA3" s="120"/>
      <c r="QB3" s="121"/>
      <c r="QC3" s="119">
        <v>100</v>
      </c>
      <c r="QD3" s="120"/>
      <c r="QE3" s="121"/>
      <c r="QF3" s="119">
        <v>100</v>
      </c>
      <c r="QG3" s="120"/>
      <c r="QH3" s="121"/>
      <c r="QI3" s="119">
        <v>100</v>
      </c>
      <c r="QJ3" s="120"/>
      <c r="QK3" s="121"/>
      <c r="QL3" s="119">
        <v>100</v>
      </c>
      <c r="QM3" s="120"/>
      <c r="QN3" s="121"/>
      <c r="QO3" s="119">
        <v>100</v>
      </c>
      <c r="QP3" s="120"/>
      <c r="QQ3" s="121"/>
      <c r="QR3" s="119">
        <v>100</v>
      </c>
      <c r="QS3" s="120"/>
      <c r="QT3" s="121"/>
      <c r="QU3" s="119">
        <v>100</v>
      </c>
      <c r="QV3" s="120"/>
      <c r="QW3" s="121"/>
      <c r="QX3" s="119">
        <v>100</v>
      </c>
      <c r="QY3" s="120"/>
      <c r="QZ3" s="121"/>
      <c r="RA3" s="119">
        <v>100</v>
      </c>
      <c r="RB3" s="120"/>
      <c r="RC3" s="121"/>
      <c r="RD3" s="119">
        <v>100</v>
      </c>
      <c r="RE3" s="120"/>
      <c r="RF3" s="121"/>
      <c r="RG3" s="119">
        <v>100</v>
      </c>
      <c r="RH3" s="120"/>
      <c r="RI3" s="121"/>
      <c r="RJ3" s="119">
        <v>100</v>
      </c>
      <c r="RK3" s="120"/>
      <c r="RL3" s="121"/>
      <c r="RM3" s="119">
        <v>100</v>
      </c>
      <c r="RN3" s="120"/>
      <c r="RO3" s="121"/>
      <c r="RP3" s="119">
        <v>100</v>
      </c>
      <c r="RQ3" s="120"/>
      <c r="RR3" s="121"/>
      <c r="RS3" s="119">
        <v>100</v>
      </c>
      <c r="RT3" s="120"/>
      <c r="RU3" s="121"/>
      <c r="RV3" s="119">
        <v>100</v>
      </c>
      <c r="RW3" s="120"/>
      <c r="RX3" s="121"/>
      <c r="RY3" s="119">
        <v>100</v>
      </c>
      <c r="RZ3" s="120"/>
      <c r="SA3" s="121"/>
      <c r="SB3" s="119">
        <v>100</v>
      </c>
      <c r="SC3" s="120"/>
      <c r="SD3" s="121"/>
      <c r="SE3" s="119">
        <v>100</v>
      </c>
      <c r="SF3" s="120"/>
      <c r="SG3" s="121"/>
      <c r="SH3" s="119">
        <v>100</v>
      </c>
      <c r="SI3" s="120"/>
      <c r="SJ3" s="121"/>
      <c r="SK3" s="119">
        <v>100</v>
      </c>
      <c r="SL3" s="120"/>
      <c r="SM3" s="121"/>
      <c r="SN3" s="119">
        <v>100</v>
      </c>
      <c r="SO3" s="120"/>
      <c r="SP3" s="121"/>
      <c r="SQ3" s="119">
        <v>100</v>
      </c>
      <c r="SR3" s="120"/>
      <c r="SS3" s="121"/>
      <c r="ST3" s="119">
        <v>100</v>
      </c>
      <c r="SU3" s="120"/>
      <c r="SV3" s="121"/>
      <c r="SW3" s="119">
        <v>100</v>
      </c>
      <c r="SX3" s="120"/>
      <c r="SY3" s="121"/>
      <c r="SZ3" s="119">
        <v>100</v>
      </c>
      <c r="TA3" s="120"/>
      <c r="TB3" s="121"/>
      <c r="TC3" s="119">
        <v>100</v>
      </c>
      <c r="TD3" s="120"/>
      <c r="TE3" s="121"/>
      <c r="TF3" s="119">
        <v>100</v>
      </c>
      <c r="TG3" s="120"/>
      <c r="TH3" s="121"/>
      <c r="TI3" s="119">
        <v>100</v>
      </c>
      <c r="TJ3" s="120"/>
      <c r="TK3" s="121"/>
      <c r="TL3" s="119">
        <v>100</v>
      </c>
      <c r="TM3" s="120"/>
      <c r="TN3" s="121"/>
      <c r="TO3" s="119">
        <v>100</v>
      </c>
      <c r="TP3" s="120"/>
      <c r="TQ3" s="121"/>
      <c r="TR3" s="119">
        <v>100</v>
      </c>
      <c r="TS3" s="120"/>
      <c r="TT3" s="121"/>
      <c r="TU3" s="119">
        <v>100</v>
      </c>
      <c r="TV3" s="120"/>
      <c r="TW3" s="121"/>
      <c r="TX3" s="119">
        <v>100</v>
      </c>
      <c r="TY3" s="120"/>
      <c r="TZ3" s="121"/>
      <c r="UA3" s="119">
        <v>100</v>
      </c>
      <c r="UB3" s="120"/>
      <c r="UC3" s="121"/>
      <c r="UD3" s="119">
        <v>100</v>
      </c>
      <c r="UE3" s="120"/>
      <c r="UF3" s="121"/>
      <c r="UG3" s="119">
        <v>100</v>
      </c>
      <c r="UH3" s="120"/>
      <c r="UI3" s="121"/>
      <c r="UJ3" s="119">
        <v>100</v>
      </c>
      <c r="UK3" s="120"/>
      <c r="UL3" s="121"/>
      <c r="UM3" s="119">
        <v>100</v>
      </c>
      <c r="UN3" s="120"/>
      <c r="UO3" s="121"/>
      <c r="UP3" s="119">
        <v>100</v>
      </c>
      <c r="UQ3" s="120"/>
      <c r="UR3" s="121"/>
      <c r="US3" s="119">
        <v>100</v>
      </c>
      <c r="UT3" s="120"/>
      <c r="UU3" s="121"/>
      <c r="UV3" s="119">
        <v>100</v>
      </c>
      <c r="UW3" s="120"/>
      <c r="UX3" s="121"/>
      <c r="UY3" s="119">
        <v>100</v>
      </c>
      <c r="UZ3" s="120"/>
      <c r="VA3" s="121"/>
      <c r="VB3" s="119">
        <v>100</v>
      </c>
      <c r="VC3" s="120"/>
      <c r="VD3" s="121"/>
      <c r="VE3" s="119">
        <v>100</v>
      </c>
      <c r="VF3" s="120"/>
      <c r="VG3" s="121"/>
      <c r="VH3" s="119">
        <v>100</v>
      </c>
      <c r="VI3" s="120"/>
      <c r="VJ3" s="121"/>
      <c r="VK3" s="119">
        <v>100</v>
      </c>
      <c r="VL3" s="120"/>
      <c r="VM3" s="121"/>
      <c r="VN3" s="119">
        <v>100</v>
      </c>
      <c r="VO3" s="120"/>
      <c r="VP3" s="121"/>
      <c r="VQ3" s="119">
        <v>100</v>
      </c>
      <c r="VR3" s="120"/>
      <c r="VS3" s="121"/>
      <c r="VT3" s="119">
        <v>100</v>
      </c>
      <c r="VU3" s="120"/>
      <c r="VV3" s="121"/>
      <c r="VW3" s="119">
        <v>100</v>
      </c>
      <c r="VX3" s="120"/>
      <c r="VY3" s="121"/>
      <c r="VZ3" s="119">
        <v>100</v>
      </c>
      <c r="WA3" s="120"/>
      <c r="WB3" s="121"/>
      <c r="WC3" s="119">
        <v>100</v>
      </c>
      <c r="WD3" s="120"/>
      <c r="WE3" s="121"/>
      <c r="WF3" s="119">
        <v>100</v>
      </c>
      <c r="WG3" s="120"/>
      <c r="WH3" s="121"/>
      <c r="WI3" s="119">
        <v>100</v>
      </c>
      <c r="WJ3" s="120"/>
      <c r="WK3" s="121"/>
      <c r="WL3" s="119">
        <v>100</v>
      </c>
      <c r="WM3" s="120"/>
      <c r="WN3" s="121"/>
      <c r="WO3" s="119">
        <v>100</v>
      </c>
      <c r="WP3" s="120"/>
      <c r="WQ3" s="121"/>
      <c r="WR3" s="119">
        <v>100</v>
      </c>
      <c r="WS3" s="120"/>
      <c r="WT3" s="121"/>
      <c r="WU3" s="119">
        <v>100</v>
      </c>
      <c r="WV3" s="120"/>
      <c r="WW3" s="121"/>
      <c r="WX3" s="119">
        <v>100</v>
      </c>
      <c r="WY3" s="120"/>
      <c r="WZ3" s="121"/>
    </row>
    <row r="4" spans="1:624" ht="18.75" customHeight="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>
        <f>SUM(Tab_Base[CMrépartis])</f>
        <v>145.5</v>
      </c>
      <c r="N4" s="19"/>
      <c r="O4" s="19"/>
      <c r="P4" s="19">
        <f>SUM(Tab_Base[TDrépartis])</f>
        <v>24</v>
      </c>
      <c r="Q4" s="19"/>
      <c r="R4" s="19"/>
      <c r="S4" s="19">
        <f>SUM(Tab_Base[Parépartis])</f>
        <v>0</v>
      </c>
      <c r="T4" s="19"/>
      <c r="U4" s="19"/>
      <c r="V4" s="22" t="s">
        <v>1</v>
      </c>
      <c r="W4" s="22"/>
      <c r="X4" s="22"/>
      <c r="Y4" s="113">
        <v>192</v>
      </c>
      <c r="Z4" s="114"/>
      <c r="AA4" s="115"/>
      <c r="AB4" s="113">
        <v>192</v>
      </c>
      <c r="AC4" s="114"/>
      <c r="AD4" s="115"/>
      <c r="AE4" s="113">
        <v>192</v>
      </c>
      <c r="AF4" s="114"/>
      <c r="AG4" s="115"/>
      <c r="AH4" s="113">
        <v>192</v>
      </c>
      <c r="AI4" s="114"/>
      <c r="AJ4" s="115"/>
      <c r="AK4" s="113">
        <v>192</v>
      </c>
      <c r="AL4" s="114"/>
      <c r="AM4" s="115"/>
      <c r="AN4" s="113">
        <v>192</v>
      </c>
      <c r="AO4" s="114"/>
      <c r="AP4" s="115"/>
      <c r="AQ4" s="113">
        <v>192</v>
      </c>
      <c r="AR4" s="114"/>
      <c r="AS4" s="115"/>
      <c r="AT4" s="113">
        <v>192</v>
      </c>
      <c r="AU4" s="114"/>
      <c r="AV4" s="115"/>
      <c r="AW4" s="113">
        <v>192</v>
      </c>
      <c r="AX4" s="114"/>
      <c r="AY4" s="115"/>
      <c r="AZ4" s="113">
        <v>192</v>
      </c>
      <c r="BA4" s="114"/>
      <c r="BB4" s="115"/>
      <c r="BC4" s="113">
        <v>192</v>
      </c>
      <c r="BD4" s="114"/>
      <c r="BE4" s="115"/>
      <c r="BF4" s="113">
        <v>64</v>
      </c>
      <c r="BG4" s="114"/>
      <c r="BH4" s="115"/>
      <c r="BI4" s="113">
        <v>192</v>
      </c>
      <c r="BJ4" s="114"/>
      <c r="BK4" s="115"/>
      <c r="BL4" s="113">
        <v>192</v>
      </c>
      <c r="BM4" s="114"/>
      <c r="BN4" s="115"/>
      <c r="BO4" s="113">
        <v>192</v>
      </c>
      <c r="BP4" s="114"/>
      <c r="BQ4" s="115"/>
      <c r="BR4" s="113">
        <v>192</v>
      </c>
      <c r="BS4" s="114"/>
      <c r="BT4" s="115"/>
      <c r="BU4" s="113">
        <v>192</v>
      </c>
      <c r="BV4" s="114"/>
      <c r="BW4" s="115"/>
      <c r="BX4" s="113">
        <v>192</v>
      </c>
      <c r="BY4" s="114"/>
      <c r="BZ4" s="115"/>
      <c r="CA4" s="113">
        <v>192</v>
      </c>
      <c r="CB4" s="114"/>
      <c r="CC4" s="115"/>
      <c r="CD4" s="113">
        <v>192</v>
      </c>
      <c r="CE4" s="114"/>
      <c r="CF4" s="115"/>
      <c r="CG4" s="113">
        <v>192</v>
      </c>
      <c r="CH4" s="114"/>
      <c r="CI4" s="115"/>
      <c r="CJ4" s="113">
        <v>192</v>
      </c>
      <c r="CK4" s="114"/>
      <c r="CL4" s="115"/>
      <c r="CM4" s="113">
        <v>96</v>
      </c>
      <c r="CN4" s="114"/>
      <c r="CO4" s="115"/>
      <c r="CP4" s="113">
        <v>192</v>
      </c>
      <c r="CQ4" s="114"/>
      <c r="CR4" s="115"/>
      <c r="CS4" s="113">
        <v>192</v>
      </c>
      <c r="CT4" s="114"/>
      <c r="CU4" s="115"/>
      <c r="CV4" s="113">
        <v>192</v>
      </c>
      <c r="CW4" s="114"/>
      <c r="CX4" s="115"/>
      <c r="CY4" s="113">
        <v>192</v>
      </c>
      <c r="CZ4" s="114"/>
      <c r="DA4" s="115"/>
      <c r="DB4" s="113">
        <v>192</v>
      </c>
      <c r="DC4" s="114"/>
      <c r="DD4" s="115"/>
      <c r="DE4" s="113">
        <v>192</v>
      </c>
      <c r="DF4" s="114"/>
      <c r="DG4" s="115"/>
      <c r="DH4" s="113">
        <v>192</v>
      </c>
      <c r="DI4" s="114"/>
      <c r="DJ4" s="115"/>
      <c r="DK4" s="113">
        <v>192</v>
      </c>
      <c r="DL4" s="114"/>
      <c r="DM4" s="115"/>
      <c r="DN4" s="113">
        <v>192</v>
      </c>
      <c r="DO4" s="114"/>
      <c r="DP4" s="115"/>
      <c r="DQ4" s="113">
        <v>192</v>
      </c>
      <c r="DR4" s="114"/>
      <c r="DS4" s="115"/>
      <c r="DT4" s="113">
        <v>192</v>
      </c>
      <c r="DU4" s="114"/>
      <c r="DV4" s="115"/>
      <c r="DW4" s="113">
        <v>192</v>
      </c>
      <c r="DX4" s="114"/>
      <c r="DY4" s="115"/>
      <c r="DZ4" s="113">
        <v>192</v>
      </c>
      <c r="EA4" s="114"/>
      <c r="EB4" s="115"/>
      <c r="EC4" s="113">
        <v>192</v>
      </c>
      <c r="ED4" s="114"/>
      <c r="EE4" s="115"/>
      <c r="EF4" s="113">
        <v>192</v>
      </c>
      <c r="EG4" s="114"/>
      <c r="EH4" s="115"/>
      <c r="EI4" s="113">
        <v>192</v>
      </c>
      <c r="EJ4" s="114"/>
      <c r="EK4" s="115"/>
      <c r="EL4" s="113">
        <v>192</v>
      </c>
      <c r="EM4" s="114"/>
      <c r="EN4" s="115"/>
      <c r="EO4" s="113">
        <v>192</v>
      </c>
      <c r="EP4" s="114"/>
      <c r="EQ4" s="115"/>
      <c r="ER4" s="113">
        <v>192</v>
      </c>
      <c r="ES4" s="114"/>
      <c r="ET4" s="115"/>
      <c r="EU4" s="113">
        <v>192</v>
      </c>
      <c r="EV4" s="114"/>
      <c r="EW4" s="115"/>
      <c r="EX4" s="113">
        <v>192</v>
      </c>
      <c r="EY4" s="114"/>
      <c r="EZ4" s="115"/>
      <c r="FA4" s="113">
        <v>192</v>
      </c>
      <c r="FB4" s="114"/>
      <c r="FC4" s="115"/>
      <c r="FD4" s="113">
        <v>192</v>
      </c>
      <c r="FE4" s="114"/>
      <c r="FF4" s="115"/>
      <c r="FG4" s="113">
        <v>192</v>
      </c>
      <c r="FH4" s="114"/>
      <c r="FI4" s="115"/>
      <c r="FJ4" s="113">
        <v>192</v>
      </c>
      <c r="FK4" s="114"/>
      <c r="FL4" s="115"/>
      <c r="FM4" s="113">
        <v>192</v>
      </c>
      <c r="FN4" s="114"/>
      <c r="FO4" s="115"/>
      <c r="FP4" s="113">
        <v>192</v>
      </c>
      <c r="FQ4" s="114"/>
      <c r="FR4" s="115"/>
      <c r="FS4" s="113">
        <v>192</v>
      </c>
      <c r="FT4" s="114"/>
      <c r="FU4" s="115"/>
      <c r="FV4" s="113">
        <v>192</v>
      </c>
      <c r="FW4" s="114"/>
      <c r="FX4" s="115"/>
      <c r="FY4" s="113">
        <v>192</v>
      </c>
      <c r="FZ4" s="114"/>
      <c r="GA4" s="115"/>
      <c r="GB4" s="113">
        <v>192</v>
      </c>
      <c r="GC4" s="114"/>
      <c r="GD4" s="115"/>
      <c r="GE4" s="113">
        <v>192</v>
      </c>
      <c r="GF4" s="114"/>
      <c r="GG4" s="115"/>
      <c r="GH4" s="113">
        <v>192</v>
      </c>
      <c r="GI4" s="114"/>
      <c r="GJ4" s="115"/>
      <c r="GK4" s="113">
        <v>192</v>
      </c>
      <c r="GL4" s="114"/>
      <c r="GM4" s="115"/>
      <c r="GN4" s="113">
        <v>192</v>
      </c>
      <c r="GO4" s="114"/>
      <c r="GP4" s="115"/>
      <c r="GQ4" s="113">
        <v>192</v>
      </c>
      <c r="GR4" s="114"/>
      <c r="GS4" s="115"/>
      <c r="GT4" s="113">
        <v>192</v>
      </c>
      <c r="GU4" s="114"/>
      <c r="GV4" s="115"/>
      <c r="GW4" s="113">
        <v>192</v>
      </c>
      <c r="GX4" s="114"/>
      <c r="GY4" s="115"/>
      <c r="GZ4" s="113">
        <v>192</v>
      </c>
      <c r="HA4" s="114"/>
      <c r="HB4" s="115"/>
      <c r="HC4" s="113">
        <v>192</v>
      </c>
      <c r="HD4" s="114"/>
      <c r="HE4" s="115"/>
      <c r="HF4" s="113">
        <v>192</v>
      </c>
      <c r="HG4" s="114"/>
      <c r="HH4" s="115"/>
      <c r="HI4" s="113">
        <v>192</v>
      </c>
      <c r="HJ4" s="114"/>
      <c r="HK4" s="115"/>
      <c r="HL4" s="113">
        <v>192</v>
      </c>
      <c r="HM4" s="114"/>
      <c r="HN4" s="115"/>
      <c r="HO4" s="113">
        <v>192</v>
      </c>
      <c r="HP4" s="114"/>
      <c r="HQ4" s="115"/>
      <c r="HR4" s="113">
        <v>192</v>
      </c>
      <c r="HS4" s="114"/>
      <c r="HT4" s="115"/>
      <c r="HU4" s="113">
        <v>192</v>
      </c>
      <c r="HV4" s="114"/>
      <c r="HW4" s="115"/>
      <c r="HX4" s="113">
        <v>192</v>
      </c>
      <c r="HY4" s="114"/>
      <c r="HZ4" s="115"/>
      <c r="IA4" s="113">
        <v>192</v>
      </c>
      <c r="IB4" s="114"/>
      <c r="IC4" s="115"/>
      <c r="ID4" s="113">
        <v>192</v>
      </c>
      <c r="IE4" s="114"/>
      <c r="IF4" s="115"/>
      <c r="IG4" s="113">
        <v>192</v>
      </c>
      <c r="IH4" s="114"/>
      <c r="II4" s="115"/>
      <c r="IJ4" s="113">
        <v>192</v>
      </c>
      <c r="IK4" s="114"/>
      <c r="IL4" s="115"/>
      <c r="IM4" s="113">
        <v>192</v>
      </c>
      <c r="IN4" s="114"/>
      <c r="IO4" s="115"/>
      <c r="IP4" s="113">
        <v>192</v>
      </c>
      <c r="IQ4" s="114"/>
      <c r="IR4" s="115"/>
      <c r="IS4" s="113">
        <v>192</v>
      </c>
      <c r="IT4" s="114"/>
      <c r="IU4" s="115"/>
      <c r="IV4" s="113">
        <v>192</v>
      </c>
      <c r="IW4" s="114"/>
      <c r="IX4" s="115"/>
      <c r="IY4" s="113">
        <v>192</v>
      </c>
      <c r="IZ4" s="114"/>
      <c r="JA4" s="115"/>
      <c r="JB4" s="113">
        <v>192</v>
      </c>
      <c r="JC4" s="114"/>
      <c r="JD4" s="115"/>
      <c r="JE4" s="113">
        <v>192</v>
      </c>
      <c r="JF4" s="114"/>
      <c r="JG4" s="115"/>
      <c r="JH4" s="113">
        <v>192</v>
      </c>
      <c r="JI4" s="114"/>
      <c r="JJ4" s="115"/>
      <c r="JK4" s="113">
        <v>192</v>
      </c>
      <c r="JL4" s="114"/>
      <c r="JM4" s="115"/>
      <c r="JN4" s="113">
        <v>192</v>
      </c>
      <c r="JO4" s="114"/>
      <c r="JP4" s="115"/>
      <c r="JQ4" s="113">
        <v>192</v>
      </c>
      <c r="JR4" s="114"/>
      <c r="JS4" s="115"/>
      <c r="JT4" s="113">
        <v>192</v>
      </c>
      <c r="JU4" s="114"/>
      <c r="JV4" s="115"/>
      <c r="JW4" s="113">
        <v>192</v>
      </c>
      <c r="JX4" s="114"/>
      <c r="JY4" s="115"/>
      <c r="JZ4" s="113">
        <v>192</v>
      </c>
      <c r="KA4" s="114"/>
      <c r="KB4" s="115"/>
      <c r="KC4" s="113">
        <v>192</v>
      </c>
      <c r="KD4" s="114"/>
      <c r="KE4" s="115"/>
      <c r="KF4" s="113">
        <v>192</v>
      </c>
      <c r="KG4" s="114"/>
      <c r="KH4" s="115"/>
      <c r="KI4" s="113">
        <v>192</v>
      </c>
      <c r="KJ4" s="114"/>
      <c r="KK4" s="115"/>
      <c r="KL4" s="113">
        <v>192</v>
      </c>
      <c r="KM4" s="114"/>
      <c r="KN4" s="115"/>
      <c r="KO4" s="113">
        <v>192</v>
      </c>
      <c r="KP4" s="114"/>
      <c r="KQ4" s="115"/>
      <c r="KR4" s="113">
        <v>192</v>
      </c>
      <c r="KS4" s="114"/>
      <c r="KT4" s="115"/>
      <c r="KU4" s="113">
        <v>192</v>
      </c>
      <c r="KV4" s="114"/>
      <c r="KW4" s="115"/>
      <c r="KX4" s="113">
        <v>192</v>
      </c>
      <c r="KY4" s="114"/>
      <c r="KZ4" s="115"/>
      <c r="LA4" s="113">
        <v>192</v>
      </c>
      <c r="LB4" s="114"/>
      <c r="LC4" s="115"/>
      <c r="LD4" s="113">
        <v>192</v>
      </c>
      <c r="LE4" s="114"/>
      <c r="LF4" s="115"/>
      <c r="LG4" s="113">
        <v>192</v>
      </c>
      <c r="LH4" s="114"/>
      <c r="LI4" s="115"/>
      <c r="LJ4" s="113">
        <v>192</v>
      </c>
      <c r="LK4" s="114"/>
      <c r="LL4" s="115"/>
      <c r="LM4" s="113">
        <v>192</v>
      </c>
      <c r="LN4" s="114"/>
      <c r="LO4" s="115"/>
      <c r="LP4" s="113">
        <v>192</v>
      </c>
      <c r="LQ4" s="114"/>
      <c r="LR4" s="115"/>
      <c r="LS4" s="113">
        <v>192</v>
      </c>
      <c r="LT4" s="114"/>
      <c r="LU4" s="115"/>
      <c r="LV4" s="113">
        <v>192</v>
      </c>
      <c r="LW4" s="114"/>
      <c r="LX4" s="115"/>
      <c r="LY4" s="113">
        <v>192</v>
      </c>
      <c r="LZ4" s="114"/>
      <c r="MA4" s="115"/>
      <c r="MB4" s="113">
        <v>192</v>
      </c>
      <c r="MC4" s="114"/>
      <c r="MD4" s="115"/>
      <c r="ME4" s="113">
        <v>192</v>
      </c>
      <c r="MF4" s="114"/>
      <c r="MG4" s="115"/>
      <c r="MH4" s="113">
        <v>192</v>
      </c>
      <c r="MI4" s="114"/>
      <c r="MJ4" s="115"/>
      <c r="MK4" s="113">
        <v>192</v>
      </c>
      <c r="ML4" s="114"/>
      <c r="MM4" s="115"/>
      <c r="MN4" s="113">
        <v>192</v>
      </c>
      <c r="MO4" s="114"/>
      <c r="MP4" s="115"/>
      <c r="MQ4" s="113">
        <v>192</v>
      </c>
      <c r="MR4" s="114"/>
      <c r="MS4" s="115"/>
      <c r="MT4" s="113">
        <v>192</v>
      </c>
      <c r="MU4" s="114"/>
      <c r="MV4" s="115"/>
      <c r="MW4" s="113">
        <v>192</v>
      </c>
      <c r="MX4" s="114"/>
      <c r="MY4" s="115"/>
      <c r="MZ4" s="113">
        <v>192</v>
      </c>
      <c r="NA4" s="114"/>
      <c r="NB4" s="115"/>
      <c r="NC4" s="113">
        <v>192</v>
      </c>
      <c r="ND4" s="114"/>
      <c r="NE4" s="115"/>
      <c r="NF4" s="113">
        <v>192</v>
      </c>
      <c r="NG4" s="114"/>
      <c r="NH4" s="115"/>
      <c r="NI4" s="113">
        <v>192</v>
      </c>
      <c r="NJ4" s="114"/>
      <c r="NK4" s="115"/>
      <c r="NL4" s="113">
        <v>192</v>
      </c>
      <c r="NM4" s="114"/>
      <c r="NN4" s="115"/>
      <c r="NO4" s="113">
        <v>192</v>
      </c>
      <c r="NP4" s="114"/>
      <c r="NQ4" s="115"/>
      <c r="NR4" s="113">
        <v>192</v>
      </c>
      <c r="NS4" s="114"/>
      <c r="NT4" s="115"/>
      <c r="NU4" s="113">
        <v>192</v>
      </c>
      <c r="NV4" s="114"/>
      <c r="NW4" s="115"/>
      <c r="NX4" s="113">
        <v>192</v>
      </c>
      <c r="NY4" s="114"/>
      <c r="NZ4" s="115"/>
      <c r="OA4" s="113">
        <v>192</v>
      </c>
      <c r="OB4" s="114"/>
      <c r="OC4" s="115"/>
      <c r="OD4" s="113">
        <v>192</v>
      </c>
      <c r="OE4" s="114"/>
      <c r="OF4" s="115"/>
      <c r="OG4" s="113">
        <v>192</v>
      </c>
      <c r="OH4" s="114"/>
      <c r="OI4" s="115"/>
      <c r="OJ4" s="113">
        <v>192</v>
      </c>
      <c r="OK4" s="114"/>
      <c r="OL4" s="115"/>
      <c r="OM4" s="113">
        <v>192</v>
      </c>
      <c r="ON4" s="114"/>
      <c r="OO4" s="115"/>
      <c r="OP4" s="113">
        <v>192</v>
      </c>
      <c r="OQ4" s="114"/>
      <c r="OR4" s="115"/>
      <c r="OS4" s="113">
        <v>192</v>
      </c>
      <c r="OT4" s="114"/>
      <c r="OU4" s="115"/>
      <c r="OV4" s="113">
        <v>192</v>
      </c>
      <c r="OW4" s="114"/>
      <c r="OX4" s="115"/>
      <c r="OY4" s="113">
        <v>192</v>
      </c>
      <c r="OZ4" s="114"/>
      <c r="PA4" s="115"/>
      <c r="PB4" s="113">
        <v>192</v>
      </c>
      <c r="PC4" s="114"/>
      <c r="PD4" s="115"/>
      <c r="PE4" s="113">
        <v>192</v>
      </c>
      <c r="PF4" s="114"/>
      <c r="PG4" s="115"/>
      <c r="PH4" s="113">
        <v>192</v>
      </c>
      <c r="PI4" s="114"/>
      <c r="PJ4" s="115"/>
      <c r="PK4" s="113">
        <v>192</v>
      </c>
      <c r="PL4" s="114"/>
      <c r="PM4" s="115"/>
      <c r="PN4" s="113">
        <v>192</v>
      </c>
      <c r="PO4" s="114"/>
      <c r="PP4" s="115"/>
      <c r="PQ4" s="113">
        <v>192</v>
      </c>
      <c r="PR4" s="114"/>
      <c r="PS4" s="115"/>
      <c r="PT4" s="113">
        <v>192</v>
      </c>
      <c r="PU4" s="114"/>
      <c r="PV4" s="115"/>
      <c r="PW4" s="113">
        <v>192</v>
      </c>
      <c r="PX4" s="114"/>
      <c r="PY4" s="115"/>
      <c r="PZ4" s="113">
        <v>192</v>
      </c>
      <c r="QA4" s="114"/>
      <c r="QB4" s="115"/>
      <c r="QC4" s="113">
        <v>192</v>
      </c>
      <c r="QD4" s="114"/>
      <c r="QE4" s="115"/>
      <c r="QF4" s="113">
        <v>192</v>
      </c>
      <c r="QG4" s="114"/>
      <c r="QH4" s="115"/>
      <c r="QI4" s="113">
        <v>192</v>
      </c>
      <c r="QJ4" s="114"/>
      <c r="QK4" s="115"/>
      <c r="QL4" s="113">
        <v>192</v>
      </c>
      <c r="QM4" s="114"/>
      <c r="QN4" s="115"/>
      <c r="QO4" s="113">
        <v>192</v>
      </c>
      <c r="QP4" s="114"/>
      <c r="QQ4" s="115"/>
      <c r="QR4" s="113">
        <v>192</v>
      </c>
      <c r="QS4" s="114"/>
      <c r="QT4" s="115"/>
      <c r="QU4" s="113">
        <v>192</v>
      </c>
      <c r="QV4" s="114"/>
      <c r="QW4" s="115"/>
      <c r="QX4" s="113">
        <v>192</v>
      </c>
      <c r="QY4" s="114"/>
      <c r="QZ4" s="115"/>
      <c r="RA4" s="113">
        <v>192</v>
      </c>
      <c r="RB4" s="114"/>
      <c r="RC4" s="115"/>
      <c r="RD4" s="113">
        <v>192</v>
      </c>
      <c r="RE4" s="114"/>
      <c r="RF4" s="115"/>
      <c r="RG4" s="113">
        <v>192</v>
      </c>
      <c r="RH4" s="114"/>
      <c r="RI4" s="115"/>
      <c r="RJ4" s="113">
        <v>192</v>
      </c>
      <c r="RK4" s="114"/>
      <c r="RL4" s="115"/>
      <c r="RM4" s="113">
        <v>192</v>
      </c>
      <c r="RN4" s="114"/>
      <c r="RO4" s="115"/>
      <c r="RP4" s="113">
        <v>192</v>
      </c>
      <c r="RQ4" s="114"/>
      <c r="RR4" s="115"/>
      <c r="RS4" s="113">
        <v>192</v>
      </c>
      <c r="RT4" s="114"/>
      <c r="RU4" s="115"/>
      <c r="RV4" s="113">
        <v>192</v>
      </c>
      <c r="RW4" s="114"/>
      <c r="RX4" s="115"/>
      <c r="RY4" s="113">
        <v>192</v>
      </c>
      <c r="RZ4" s="114"/>
      <c r="SA4" s="115"/>
      <c r="SB4" s="113">
        <v>192</v>
      </c>
      <c r="SC4" s="114"/>
      <c r="SD4" s="115"/>
      <c r="SE4" s="113">
        <v>192</v>
      </c>
      <c r="SF4" s="114"/>
      <c r="SG4" s="115"/>
      <c r="SH4" s="113">
        <v>192</v>
      </c>
      <c r="SI4" s="114"/>
      <c r="SJ4" s="115"/>
      <c r="SK4" s="113">
        <v>192</v>
      </c>
      <c r="SL4" s="114"/>
      <c r="SM4" s="115"/>
      <c r="SN4" s="113">
        <v>192</v>
      </c>
      <c r="SO4" s="114"/>
      <c r="SP4" s="115"/>
      <c r="SQ4" s="113">
        <v>192</v>
      </c>
      <c r="SR4" s="114"/>
      <c r="SS4" s="115"/>
      <c r="ST4" s="113">
        <v>192</v>
      </c>
      <c r="SU4" s="114"/>
      <c r="SV4" s="115"/>
      <c r="SW4" s="113">
        <v>192</v>
      </c>
      <c r="SX4" s="114"/>
      <c r="SY4" s="115"/>
      <c r="SZ4" s="113">
        <v>192</v>
      </c>
      <c r="TA4" s="114"/>
      <c r="TB4" s="115"/>
      <c r="TC4" s="113">
        <v>192</v>
      </c>
      <c r="TD4" s="114"/>
      <c r="TE4" s="115"/>
      <c r="TF4" s="113">
        <v>192</v>
      </c>
      <c r="TG4" s="114"/>
      <c r="TH4" s="115"/>
      <c r="TI4" s="113">
        <v>192</v>
      </c>
      <c r="TJ4" s="114"/>
      <c r="TK4" s="115"/>
      <c r="TL4" s="113">
        <v>192</v>
      </c>
      <c r="TM4" s="114"/>
      <c r="TN4" s="115"/>
      <c r="TO4" s="113">
        <v>192</v>
      </c>
      <c r="TP4" s="114"/>
      <c r="TQ4" s="115"/>
      <c r="TR4" s="113">
        <v>192</v>
      </c>
      <c r="TS4" s="114"/>
      <c r="TT4" s="115"/>
      <c r="TU4" s="113">
        <v>192</v>
      </c>
      <c r="TV4" s="114"/>
      <c r="TW4" s="115"/>
      <c r="TX4" s="113">
        <v>192</v>
      </c>
      <c r="TY4" s="114"/>
      <c r="TZ4" s="115"/>
      <c r="UA4" s="113">
        <v>192</v>
      </c>
      <c r="UB4" s="114"/>
      <c r="UC4" s="115"/>
      <c r="UD4" s="113">
        <v>192</v>
      </c>
      <c r="UE4" s="114"/>
      <c r="UF4" s="115"/>
      <c r="UG4" s="113">
        <v>192</v>
      </c>
      <c r="UH4" s="114"/>
      <c r="UI4" s="115"/>
      <c r="UJ4" s="113">
        <v>192</v>
      </c>
      <c r="UK4" s="114"/>
      <c r="UL4" s="115"/>
      <c r="UM4" s="113">
        <v>192</v>
      </c>
      <c r="UN4" s="114"/>
      <c r="UO4" s="115"/>
      <c r="UP4" s="113">
        <v>192</v>
      </c>
      <c r="UQ4" s="114"/>
      <c r="UR4" s="115"/>
      <c r="US4" s="113">
        <v>192</v>
      </c>
      <c r="UT4" s="114"/>
      <c r="UU4" s="115"/>
      <c r="UV4" s="113">
        <v>192</v>
      </c>
      <c r="UW4" s="114"/>
      <c r="UX4" s="115"/>
      <c r="UY4" s="113">
        <v>192</v>
      </c>
      <c r="UZ4" s="114"/>
      <c r="VA4" s="115"/>
      <c r="VB4" s="113">
        <v>192</v>
      </c>
      <c r="VC4" s="114"/>
      <c r="VD4" s="115"/>
      <c r="VE4" s="113">
        <v>192</v>
      </c>
      <c r="VF4" s="114"/>
      <c r="VG4" s="115"/>
      <c r="VH4" s="113">
        <v>192</v>
      </c>
      <c r="VI4" s="114"/>
      <c r="VJ4" s="115"/>
      <c r="VK4" s="113">
        <v>192</v>
      </c>
      <c r="VL4" s="114"/>
      <c r="VM4" s="115"/>
      <c r="VN4" s="113">
        <v>192</v>
      </c>
      <c r="VO4" s="114"/>
      <c r="VP4" s="115"/>
      <c r="VQ4" s="113">
        <v>192</v>
      </c>
      <c r="VR4" s="114"/>
      <c r="VS4" s="115"/>
      <c r="VT4" s="113">
        <v>192</v>
      </c>
      <c r="VU4" s="114"/>
      <c r="VV4" s="115"/>
      <c r="VW4" s="113">
        <v>192</v>
      </c>
      <c r="VX4" s="114"/>
      <c r="VY4" s="115"/>
      <c r="VZ4" s="113">
        <v>192</v>
      </c>
      <c r="WA4" s="114"/>
      <c r="WB4" s="115"/>
      <c r="WC4" s="113">
        <v>192</v>
      </c>
      <c r="WD4" s="114"/>
      <c r="WE4" s="115"/>
      <c r="WF4" s="113">
        <v>192</v>
      </c>
      <c r="WG4" s="114"/>
      <c r="WH4" s="115"/>
      <c r="WI4" s="113">
        <v>192</v>
      </c>
      <c r="WJ4" s="114"/>
      <c r="WK4" s="115"/>
      <c r="WL4" s="113">
        <v>192</v>
      </c>
      <c r="WM4" s="114"/>
      <c r="WN4" s="115"/>
      <c r="WO4" s="113">
        <v>192</v>
      </c>
      <c r="WP4" s="114"/>
      <c r="WQ4" s="115"/>
      <c r="WR4" s="113">
        <v>192</v>
      </c>
      <c r="WS4" s="114"/>
      <c r="WT4" s="115"/>
      <c r="WU4" s="113">
        <v>192</v>
      </c>
      <c r="WV4" s="114"/>
      <c r="WW4" s="115"/>
      <c r="WX4" s="113">
        <v>192</v>
      </c>
      <c r="WY4" s="114"/>
      <c r="WZ4" s="115"/>
    </row>
    <row r="5" spans="1:624" ht="28.5" customHeight="1" x14ac:dyDescent="0.25">
      <c r="A5" s="23" t="s">
        <v>665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14" t="s">
        <v>6</v>
      </c>
      <c r="W5" s="15"/>
      <c r="X5" s="16"/>
      <c r="Y5" s="116" t="s">
        <v>49</v>
      </c>
      <c r="Z5" s="117"/>
      <c r="AA5" s="118"/>
      <c r="AB5" s="116" t="s">
        <v>49</v>
      </c>
      <c r="AC5" s="117"/>
      <c r="AD5" s="118"/>
      <c r="AE5" s="116" t="s">
        <v>49</v>
      </c>
      <c r="AF5" s="117"/>
      <c r="AG5" s="118"/>
      <c r="AH5" s="116" t="s">
        <v>49</v>
      </c>
      <c r="AI5" s="117"/>
      <c r="AJ5" s="118"/>
      <c r="AK5" s="116" t="s">
        <v>49</v>
      </c>
      <c r="AL5" s="117"/>
      <c r="AM5" s="118"/>
      <c r="AN5" s="116" t="s">
        <v>49</v>
      </c>
      <c r="AO5" s="117"/>
      <c r="AP5" s="118"/>
      <c r="AQ5" s="116" t="s">
        <v>683</v>
      </c>
      <c r="AR5" s="117"/>
      <c r="AS5" s="118"/>
      <c r="AT5" s="116" t="s">
        <v>683</v>
      </c>
      <c r="AU5" s="117"/>
      <c r="AV5" s="118"/>
      <c r="AW5" s="116" t="s">
        <v>683</v>
      </c>
      <c r="AX5" s="117"/>
      <c r="AY5" s="118"/>
      <c r="AZ5" s="116" t="s">
        <v>49</v>
      </c>
      <c r="BA5" s="117"/>
      <c r="BB5" s="118"/>
      <c r="BC5" s="116" t="s">
        <v>49</v>
      </c>
      <c r="BD5" s="117"/>
      <c r="BE5" s="118"/>
      <c r="BF5" s="116" t="s">
        <v>682</v>
      </c>
      <c r="BG5" s="117"/>
      <c r="BH5" s="118"/>
      <c r="BI5" s="116" t="s">
        <v>683</v>
      </c>
      <c r="BJ5" s="117"/>
      <c r="BK5" s="118"/>
      <c r="BL5" s="116" t="s">
        <v>683</v>
      </c>
      <c r="BM5" s="117"/>
      <c r="BN5" s="118"/>
      <c r="BO5" s="116" t="s">
        <v>683</v>
      </c>
      <c r="BP5" s="117"/>
      <c r="BQ5" s="118"/>
      <c r="BR5" s="116" t="s">
        <v>683</v>
      </c>
      <c r="BS5" s="117"/>
      <c r="BT5" s="118"/>
      <c r="BU5" s="116" t="s">
        <v>683</v>
      </c>
      <c r="BV5" s="117"/>
      <c r="BW5" s="118"/>
      <c r="BX5" s="116" t="s">
        <v>693</v>
      </c>
      <c r="BY5" s="117"/>
      <c r="BZ5" s="118"/>
      <c r="CA5" s="116" t="s">
        <v>694</v>
      </c>
      <c r="CB5" s="117"/>
      <c r="CC5" s="118"/>
      <c r="CD5" s="116" t="s">
        <v>695</v>
      </c>
      <c r="CE5" s="117"/>
      <c r="CF5" s="118"/>
      <c r="CG5" s="116" t="s">
        <v>696</v>
      </c>
      <c r="CH5" s="117"/>
      <c r="CI5" s="118"/>
      <c r="CJ5" s="116" t="s">
        <v>696</v>
      </c>
      <c r="CK5" s="117"/>
      <c r="CL5" s="118"/>
      <c r="CM5" s="116" t="s">
        <v>697</v>
      </c>
      <c r="CN5" s="117"/>
      <c r="CO5" s="118"/>
      <c r="CP5" s="116" t="s">
        <v>696</v>
      </c>
      <c r="CQ5" s="117"/>
      <c r="CR5" s="118"/>
      <c r="CS5" s="116" t="s">
        <v>695</v>
      </c>
      <c r="CT5" s="117"/>
      <c r="CU5" s="118"/>
      <c r="CV5" s="116" t="s">
        <v>695</v>
      </c>
      <c r="CW5" s="117"/>
      <c r="CX5" s="118"/>
      <c r="CY5" s="116" t="s">
        <v>695</v>
      </c>
      <c r="CZ5" s="117"/>
      <c r="DA5" s="118"/>
      <c r="DB5" s="116"/>
      <c r="DC5" s="117"/>
      <c r="DD5" s="118"/>
      <c r="DE5" s="116"/>
      <c r="DF5" s="117"/>
      <c r="DG5" s="118"/>
      <c r="DH5" s="116"/>
      <c r="DI5" s="117"/>
      <c r="DJ5" s="118"/>
      <c r="DK5" s="116"/>
      <c r="DL5" s="117"/>
      <c r="DM5" s="118"/>
      <c r="DN5" s="116"/>
      <c r="DO5" s="117"/>
      <c r="DP5" s="118"/>
      <c r="DQ5" s="116"/>
      <c r="DR5" s="117"/>
      <c r="DS5" s="118"/>
      <c r="DT5" s="116"/>
      <c r="DU5" s="117"/>
      <c r="DV5" s="118"/>
      <c r="DW5" s="116"/>
      <c r="DX5" s="117"/>
      <c r="DY5" s="118"/>
      <c r="DZ5" s="116"/>
      <c r="EA5" s="117"/>
      <c r="EB5" s="118"/>
      <c r="EC5" s="116"/>
      <c r="ED5" s="117"/>
      <c r="EE5" s="118"/>
      <c r="EF5" s="116"/>
      <c r="EG5" s="117"/>
      <c r="EH5" s="118"/>
      <c r="EI5" s="116"/>
      <c r="EJ5" s="117"/>
      <c r="EK5" s="118"/>
      <c r="EL5" s="116"/>
      <c r="EM5" s="117"/>
      <c r="EN5" s="118"/>
      <c r="EO5" s="116"/>
      <c r="EP5" s="117"/>
      <c r="EQ5" s="118"/>
      <c r="ER5" s="116"/>
      <c r="ES5" s="117"/>
      <c r="ET5" s="118"/>
      <c r="EU5" s="116"/>
      <c r="EV5" s="117"/>
      <c r="EW5" s="118"/>
      <c r="EX5" s="116"/>
      <c r="EY5" s="117"/>
      <c r="EZ5" s="118"/>
      <c r="FA5" s="116"/>
      <c r="FB5" s="117"/>
      <c r="FC5" s="118"/>
      <c r="FD5" s="116"/>
      <c r="FE5" s="117"/>
      <c r="FF5" s="118"/>
      <c r="FG5" s="116"/>
      <c r="FH5" s="117"/>
      <c r="FI5" s="118"/>
      <c r="FJ5" s="116"/>
      <c r="FK5" s="117"/>
      <c r="FL5" s="118"/>
      <c r="FM5" s="116"/>
      <c r="FN5" s="117"/>
      <c r="FO5" s="118"/>
      <c r="FP5" s="116"/>
      <c r="FQ5" s="117"/>
      <c r="FR5" s="118"/>
      <c r="FS5" s="116"/>
      <c r="FT5" s="117"/>
      <c r="FU5" s="118"/>
      <c r="FV5" s="116"/>
      <c r="FW5" s="117"/>
      <c r="FX5" s="118"/>
      <c r="FY5" s="116"/>
      <c r="FZ5" s="117"/>
      <c r="GA5" s="118"/>
      <c r="GB5" s="116"/>
      <c r="GC5" s="117"/>
      <c r="GD5" s="118"/>
      <c r="GE5" s="116"/>
      <c r="GF5" s="117"/>
      <c r="GG5" s="118"/>
      <c r="GH5" s="116"/>
      <c r="GI5" s="117"/>
      <c r="GJ5" s="118"/>
      <c r="GK5" s="116"/>
      <c r="GL5" s="117"/>
      <c r="GM5" s="118"/>
      <c r="GN5" s="116"/>
      <c r="GO5" s="117"/>
      <c r="GP5" s="118"/>
      <c r="GQ5" s="116"/>
      <c r="GR5" s="117"/>
      <c r="GS5" s="118"/>
      <c r="GT5" s="116"/>
      <c r="GU5" s="117"/>
      <c r="GV5" s="118"/>
      <c r="GW5" s="116"/>
      <c r="GX5" s="117"/>
      <c r="GY5" s="118"/>
      <c r="GZ5" s="116"/>
      <c r="HA5" s="117"/>
      <c r="HB5" s="118"/>
      <c r="HC5" s="116"/>
      <c r="HD5" s="117"/>
      <c r="HE5" s="118"/>
      <c r="HF5" s="116"/>
      <c r="HG5" s="117"/>
      <c r="HH5" s="118"/>
      <c r="HI5" s="116"/>
      <c r="HJ5" s="117"/>
      <c r="HK5" s="118"/>
      <c r="HL5" s="116"/>
      <c r="HM5" s="117"/>
      <c r="HN5" s="118"/>
      <c r="HO5" s="116"/>
      <c r="HP5" s="117"/>
      <c r="HQ5" s="118"/>
      <c r="HR5" s="116"/>
      <c r="HS5" s="117"/>
      <c r="HT5" s="118"/>
      <c r="HU5" s="116"/>
      <c r="HV5" s="117"/>
      <c r="HW5" s="118"/>
      <c r="HX5" s="116"/>
      <c r="HY5" s="117"/>
      <c r="HZ5" s="118"/>
      <c r="IA5" s="116"/>
      <c r="IB5" s="117"/>
      <c r="IC5" s="118"/>
      <c r="ID5" s="116"/>
      <c r="IE5" s="117"/>
      <c r="IF5" s="118"/>
      <c r="IG5" s="116"/>
      <c r="IH5" s="117"/>
      <c r="II5" s="118"/>
      <c r="IJ5" s="116"/>
      <c r="IK5" s="117"/>
      <c r="IL5" s="118"/>
      <c r="IM5" s="116"/>
      <c r="IN5" s="117"/>
      <c r="IO5" s="118"/>
      <c r="IP5" s="116"/>
      <c r="IQ5" s="117"/>
      <c r="IR5" s="118"/>
      <c r="IS5" s="116"/>
      <c r="IT5" s="117"/>
      <c r="IU5" s="118"/>
      <c r="IV5" s="116"/>
      <c r="IW5" s="117"/>
      <c r="IX5" s="118"/>
      <c r="IY5" s="116"/>
      <c r="IZ5" s="117"/>
      <c r="JA5" s="118"/>
      <c r="JB5" s="116"/>
      <c r="JC5" s="117"/>
      <c r="JD5" s="118"/>
      <c r="JE5" s="116"/>
      <c r="JF5" s="117"/>
      <c r="JG5" s="118"/>
      <c r="JH5" s="116"/>
      <c r="JI5" s="117"/>
      <c r="JJ5" s="118"/>
      <c r="JK5" s="116"/>
      <c r="JL5" s="117"/>
      <c r="JM5" s="118"/>
      <c r="JN5" s="116"/>
      <c r="JO5" s="117"/>
      <c r="JP5" s="118"/>
      <c r="JQ5" s="116"/>
      <c r="JR5" s="117"/>
      <c r="JS5" s="118"/>
      <c r="JT5" s="116"/>
      <c r="JU5" s="117"/>
      <c r="JV5" s="118"/>
      <c r="JW5" s="116"/>
      <c r="JX5" s="117"/>
      <c r="JY5" s="118"/>
      <c r="JZ5" s="116"/>
      <c r="KA5" s="117"/>
      <c r="KB5" s="118"/>
      <c r="KC5" s="116"/>
      <c r="KD5" s="117"/>
      <c r="KE5" s="118"/>
      <c r="KF5" s="116"/>
      <c r="KG5" s="117"/>
      <c r="KH5" s="118"/>
      <c r="KI5" s="116"/>
      <c r="KJ5" s="117"/>
      <c r="KK5" s="118"/>
      <c r="KL5" s="116"/>
      <c r="KM5" s="117"/>
      <c r="KN5" s="118"/>
      <c r="KO5" s="116"/>
      <c r="KP5" s="117"/>
      <c r="KQ5" s="118"/>
      <c r="KR5" s="116"/>
      <c r="KS5" s="117"/>
      <c r="KT5" s="118"/>
      <c r="KU5" s="116"/>
      <c r="KV5" s="117"/>
      <c r="KW5" s="118"/>
      <c r="KX5" s="116"/>
      <c r="KY5" s="117"/>
      <c r="KZ5" s="118"/>
      <c r="LA5" s="116"/>
      <c r="LB5" s="117"/>
      <c r="LC5" s="118"/>
      <c r="LD5" s="116"/>
      <c r="LE5" s="117"/>
      <c r="LF5" s="118"/>
      <c r="LG5" s="116"/>
      <c r="LH5" s="117"/>
      <c r="LI5" s="118"/>
      <c r="LJ5" s="116"/>
      <c r="LK5" s="117"/>
      <c r="LL5" s="118"/>
      <c r="LM5" s="116"/>
      <c r="LN5" s="117"/>
      <c r="LO5" s="118"/>
      <c r="LP5" s="116"/>
      <c r="LQ5" s="117"/>
      <c r="LR5" s="118"/>
      <c r="LS5" s="116"/>
      <c r="LT5" s="117"/>
      <c r="LU5" s="118"/>
      <c r="LV5" s="116"/>
      <c r="LW5" s="117"/>
      <c r="LX5" s="118"/>
      <c r="LY5" s="116"/>
      <c r="LZ5" s="117"/>
      <c r="MA5" s="118"/>
      <c r="MB5" s="116"/>
      <c r="MC5" s="117"/>
      <c r="MD5" s="118"/>
      <c r="ME5" s="116"/>
      <c r="MF5" s="117"/>
      <c r="MG5" s="118"/>
      <c r="MH5" s="116"/>
      <c r="MI5" s="117"/>
      <c r="MJ5" s="118"/>
      <c r="MK5" s="116"/>
      <c r="ML5" s="117"/>
      <c r="MM5" s="118"/>
      <c r="MN5" s="116"/>
      <c r="MO5" s="117"/>
      <c r="MP5" s="118"/>
      <c r="MQ5" s="116"/>
      <c r="MR5" s="117"/>
      <c r="MS5" s="118"/>
      <c r="MT5" s="116"/>
      <c r="MU5" s="117"/>
      <c r="MV5" s="118"/>
      <c r="MW5" s="116"/>
      <c r="MX5" s="117"/>
      <c r="MY5" s="118"/>
      <c r="MZ5" s="116"/>
      <c r="NA5" s="117"/>
      <c r="NB5" s="118"/>
      <c r="NC5" s="116"/>
      <c r="ND5" s="117"/>
      <c r="NE5" s="118"/>
      <c r="NF5" s="116"/>
      <c r="NG5" s="117"/>
      <c r="NH5" s="118"/>
      <c r="NI5" s="116"/>
      <c r="NJ5" s="117"/>
      <c r="NK5" s="118"/>
      <c r="NL5" s="116"/>
      <c r="NM5" s="117"/>
      <c r="NN5" s="118"/>
      <c r="NO5" s="116"/>
      <c r="NP5" s="117"/>
      <c r="NQ5" s="118"/>
      <c r="NR5" s="116"/>
      <c r="NS5" s="117"/>
      <c r="NT5" s="118"/>
      <c r="NU5" s="116"/>
      <c r="NV5" s="117"/>
      <c r="NW5" s="118"/>
      <c r="NX5" s="116"/>
      <c r="NY5" s="117"/>
      <c r="NZ5" s="118"/>
      <c r="OA5" s="116"/>
      <c r="OB5" s="117"/>
      <c r="OC5" s="118"/>
      <c r="OD5" s="116"/>
      <c r="OE5" s="117"/>
      <c r="OF5" s="118"/>
      <c r="OG5" s="116"/>
      <c r="OH5" s="117"/>
      <c r="OI5" s="118"/>
      <c r="OJ5" s="116"/>
      <c r="OK5" s="117"/>
      <c r="OL5" s="118"/>
      <c r="OM5" s="116"/>
      <c r="ON5" s="117"/>
      <c r="OO5" s="118"/>
      <c r="OP5" s="116"/>
      <c r="OQ5" s="117"/>
      <c r="OR5" s="118"/>
      <c r="OS5" s="116"/>
      <c r="OT5" s="117"/>
      <c r="OU5" s="118"/>
      <c r="OV5" s="116"/>
      <c r="OW5" s="117"/>
      <c r="OX5" s="118"/>
      <c r="OY5" s="116"/>
      <c r="OZ5" s="117"/>
      <c r="PA5" s="118"/>
      <c r="PB5" s="116"/>
      <c r="PC5" s="117"/>
      <c r="PD5" s="118"/>
      <c r="PE5" s="116"/>
      <c r="PF5" s="117"/>
      <c r="PG5" s="118"/>
      <c r="PH5" s="116"/>
      <c r="PI5" s="117"/>
      <c r="PJ5" s="118"/>
      <c r="PK5" s="116"/>
      <c r="PL5" s="117"/>
      <c r="PM5" s="118"/>
      <c r="PN5" s="116"/>
      <c r="PO5" s="117"/>
      <c r="PP5" s="118"/>
      <c r="PQ5" s="116"/>
      <c r="PR5" s="117"/>
      <c r="PS5" s="118"/>
      <c r="PT5" s="116"/>
      <c r="PU5" s="117"/>
      <c r="PV5" s="118"/>
      <c r="PW5" s="116"/>
      <c r="PX5" s="117"/>
      <c r="PY5" s="118"/>
      <c r="PZ5" s="116"/>
      <c r="QA5" s="117"/>
      <c r="QB5" s="118"/>
      <c r="QC5" s="116"/>
      <c r="QD5" s="117"/>
      <c r="QE5" s="118"/>
      <c r="QF5" s="116"/>
      <c r="QG5" s="117"/>
      <c r="QH5" s="118"/>
      <c r="QI5" s="116"/>
      <c r="QJ5" s="117"/>
      <c r="QK5" s="118"/>
      <c r="QL5" s="116"/>
      <c r="QM5" s="117"/>
      <c r="QN5" s="118"/>
      <c r="QO5" s="116"/>
      <c r="QP5" s="117"/>
      <c r="QQ5" s="118"/>
      <c r="QR5" s="116"/>
      <c r="QS5" s="117"/>
      <c r="QT5" s="118"/>
      <c r="QU5" s="116"/>
      <c r="QV5" s="117"/>
      <c r="QW5" s="118"/>
      <c r="QX5" s="116"/>
      <c r="QY5" s="117"/>
      <c r="QZ5" s="118"/>
      <c r="RA5" s="116"/>
      <c r="RB5" s="117"/>
      <c r="RC5" s="118"/>
      <c r="RD5" s="116"/>
      <c r="RE5" s="117"/>
      <c r="RF5" s="118"/>
      <c r="RG5" s="116"/>
      <c r="RH5" s="117"/>
      <c r="RI5" s="118"/>
      <c r="RJ5" s="116"/>
      <c r="RK5" s="117"/>
      <c r="RL5" s="118"/>
      <c r="RM5" s="116"/>
      <c r="RN5" s="117"/>
      <c r="RO5" s="118"/>
      <c r="RP5" s="116"/>
      <c r="RQ5" s="117"/>
      <c r="RR5" s="118"/>
      <c r="RS5" s="116"/>
      <c r="RT5" s="117"/>
      <c r="RU5" s="118"/>
      <c r="RV5" s="116"/>
      <c r="RW5" s="117"/>
      <c r="RX5" s="118"/>
      <c r="RY5" s="116"/>
      <c r="RZ5" s="117"/>
      <c r="SA5" s="118"/>
      <c r="SB5" s="116"/>
      <c r="SC5" s="117"/>
      <c r="SD5" s="118"/>
      <c r="SE5" s="116"/>
      <c r="SF5" s="117"/>
      <c r="SG5" s="118"/>
      <c r="SH5" s="116"/>
      <c r="SI5" s="117"/>
      <c r="SJ5" s="118"/>
      <c r="SK5" s="116"/>
      <c r="SL5" s="117"/>
      <c r="SM5" s="118"/>
      <c r="SN5" s="116"/>
      <c r="SO5" s="117"/>
      <c r="SP5" s="118"/>
      <c r="SQ5" s="116"/>
      <c r="SR5" s="117"/>
      <c r="SS5" s="118"/>
      <c r="ST5" s="116"/>
      <c r="SU5" s="117"/>
      <c r="SV5" s="118"/>
      <c r="SW5" s="116"/>
      <c r="SX5" s="117"/>
      <c r="SY5" s="118"/>
      <c r="SZ5" s="116"/>
      <c r="TA5" s="117"/>
      <c r="TB5" s="118"/>
      <c r="TC5" s="116"/>
      <c r="TD5" s="117"/>
      <c r="TE5" s="118"/>
      <c r="TF5" s="116"/>
      <c r="TG5" s="117"/>
      <c r="TH5" s="118"/>
      <c r="TI5" s="116"/>
      <c r="TJ5" s="117"/>
      <c r="TK5" s="118"/>
      <c r="TL5" s="116"/>
      <c r="TM5" s="117"/>
      <c r="TN5" s="118"/>
      <c r="TO5" s="116"/>
      <c r="TP5" s="117"/>
      <c r="TQ5" s="118"/>
      <c r="TR5" s="116"/>
      <c r="TS5" s="117"/>
      <c r="TT5" s="118"/>
      <c r="TU5" s="116"/>
      <c r="TV5" s="117"/>
      <c r="TW5" s="118"/>
      <c r="TX5" s="116"/>
      <c r="TY5" s="117"/>
      <c r="TZ5" s="118"/>
      <c r="UA5" s="116"/>
      <c r="UB5" s="117"/>
      <c r="UC5" s="118"/>
      <c r="UD5" s="116"/>
      <c r="UE5" s="117"/>
      <c r="UF5" s="118"/>
      <c r="UG5" s="116"/>
      <c r="UH5" s="117"/>
      <c r="UI5" s="118"/>
      <c r="UJ5" s="116"/>
      <c r="UK5" s="117"/>
      <c r="UL5" s="118"/>
      <c r="UM5" s="116"/>
      <c r="UN5" s="117"/>
      <c r="UO5" s="118"/>
      <c r="UP5" s="116"/>
      <c r="UQ5" s="117"/>
      <c r="UR5" s="118"/>
      <c r="US5" s="116"/>
      <c r="UT5" s="117"/>
      <c r="UU5" s="118"/>
      <c r="UV5" s="116"/>
      <c r="UW5" s="117"/>
      <c r="UX5" s="118"/>
      <c r="UY5" s="116"/>
      <c r="UZ5" s="117"/>
      <c r="VA5" s="118"/>
      <c r="VB5" s="116"/>
      <c r="VC5" s="117"/>
      <c r="VD5" s="118"/>
      <c r="VE5" s="116"/>
      <c r="VF5" s="117"/>
      <c r="VG5" s="118"/>
      <c r="VH5" s="116"/>
      <c r="VI5" s="117"/>
      <c r="VJ5" s="118"/>
      <c r="VK5" s="116"/>
      <c r="VL5" s="117"/>
      <c r="VM5" s="118"/>
      <c r="VN5" s="116"/>
      <c r="VO5" s="117"/>
      <c r="VP5" s="118"/>
      <c r="VQ5" s="116"/>
      <c r="VR5" s="117"/>
      <c r="VS5" s="118"/>
      <c r="VT5" s="116"/>
      <c r="VU5" s="117"/>
      <c r="VV5" s="118"/>
      <c r="VW5" s="116"/>
      <c r="VX5" s="117"/>
      <c r="VY5" s="118"/>
      <c r="VZ5" s="116"/>
      <c r="WA5" s="117"/>
      <c r="WB5" s="118"/>
      <c r="WC5" s="116"/>
      <c r="WD5" s="117"/>
      <c r="WE5" s="118"/>
      <c r="WF5" s="116"/>
      <c r="WG5" s="117"/>
      <c r="WH5" s="118"/>
      <c r="WI5" s="116"/>
      <c r="WJ5" s="117"/>
      <c r="WK5" s="118"/>
      <c r="WL5" s="116"/>
      <c r="WM5" s="117"/>
      <c r="WN5" s="118"/>
      <c r="WO5" s="116"/>
      <c r="WP5" s="117"/>
      <c r="WQ5" s="118"/>
      <c r="WR5" s="116"/>
      <c r="WS5" s="117"/>
      <c r="WT5" s="118"/>
      <c r="WU5" s="116"/>
      <c r="WV5" s="117"/>
      <c r="WW5" s="118"/>
      <c r="WX5" s="116"/>
      <c r="WY5" s="117"/>
      <c r="WZ5" s="118"/>
    </row>
    <row r="6" spans="1:624" ht="129.75" x14ac:dyDescent="0.25">
      <c r="A6" s="25" t="s">
        <v>2</v>
      </c>
      <c r="B6" s="26" t="s">
        <v>3</v>
      </c>
      <c r="C6" s="26" t="s">
        <v>14</v>
      </c>
      <c r="D6" s="27" t="s">
        <v>33</v>
      </c>
      <c r="E6" s="28" t="s">
        <v>34</v>
      </c>
      <c r="F6" s="29" t="s">
        <v>35</v>
      </c>
      <c r="G6" s="30" t="s">
        <v>36</v>
      </c>
      <c r="H6" s="28" t="s">
        <v>37</v>
      </c>
      <c r="I6" s="28" t="s">
        <v>38</v>
      </c>
      <c r="J6" s="31" t="s">
        <v>39</v>
      </c>
      <c r="K6" s="31" t="s">
        <v>650</v>
      </c>
      <c r="L6" s="32" t="s">
        <v>40</v>
      </c>
      <c r="M6" s="83" t="s">
        <v>122</v>
      </c>
      <c r="N6" s="84" t="s">
        <v>123</v>
      </c>
      <c r="O6" s="84" t="s">
        <v>120</v>
      </c>
      <c r="P6" s="83" t="s">
        <v>119</v>
      </c>
      <c r="Q6" s="84" t="s">
        <v>124</v>
      </c>
      <c r="R6" s="84" t="s">
        <v>121</v>
      </c>
      <c r="S6" s="83" t="s">
        <v>647</v>
      </c>
      <c r="T6" s="84" t="s">
        <v>648</v>
      </c>
      <c r="U6" s="84" t="s">
        <v>649</v>
      </c>
      <c r="V6" s="85" t="s">
        <v>4</v>
      </c>
      <c r="W6" s="85" t="s">
        <v>5</v>
      </c>
      <c r="X6" s="85" t="s">
        <v>662</v>
      </c>
      <c r="Y6" s="82" t="s">
        <v>20</v>
      </c>
      <c r="Z6" s="47" t="s">
        <v>22</v>
      </c>
      <c r="AA6" s="47" t="s">
        <v>127</v>
      </c>
      <c r="AB6" s="47" t="s">
        <v>18</v>
      </c>
      <c r="AC6" s="47" t="s">
        <v>23</v>
      </c>
      <c r="AD6" s="47" t="s">
        <v>128</v>
      </c>
      <c r="AE6" s="47" t="s">
        <v>21</v>
      </c>
      <c r="AF6" s="47" t="s">
        <v>19</v>
      </c>
      <c r="AG6" s="47" t="s">
        <v>129</v>
      </c>
      <c r="AH6" s="47" t="s">
        <v>41</v>
      </c>
      <c r="AI6" s="47" t="s">
        <v>42</v>
      </c>
      <c r="AJ6" s="47" t="s">
        <v>130</v>
      </c>
      <c r="AK6" s="47" t="s">
        <v>43</v>
      </c>
      <c r="AL6" s="47" t="s">
        <v>44</v>
      </c>
      <c r="AM6" s="47" t="s">
        <v>131</v>
      </c>
      <c r="AN6" s="47" t="s">
        <v>51</v>
      </c>
      <c r="AO6" s="47" t="s">
        <v>52</v>
      </c>
      <c r="AP6" s="47" t="s">
        <v>132</v>
      </c>
      <c r="AQ6" s="47" t="s">
        <v>53</v>
      </c>
      <c r="AR6" s="47" t="s">
        <v>54</v>
      </c>
      <c r="AS6" s="47" t="s">
        <v>133</v>
      </c>
      <c r="AT6" s="47" t="s">
        <v>55</v>
      </c>
      <c r="AU6" s="47" t="s">
        <v>56</v>
      </c>
      <c r="AV6" s="47" t="s">
        <v>134</v>
      </c>
      <c r="AW6" s="47" t="s">
        <v>57</v>
      </c>
      <c r="AX6" s="47" t="s">
        <v>58</v>
      </c>
      <c r="AY6" s="47" t="s">
        <v>135</v>
      </c>
      <c r="AZ6" s="47" t="s">
        <v>59</v>
      </c>
      <c r="BA6" s="47" t="s">
        <v>60</v>
      </c>
      <c r="BB6" s="47" t="s">
        <v>136</v>
      </c>
      <c r="BC6" s="47" t="s">
        <v>61</v>
      </c>
      <c r="BD6" s="47" t="s">
        <v>62</v>
      </c>
      <c r="BE6" s="47" t="s">
        <v>137</v>
      </c>
      <c r="BF6" s="47" t="s">
        <v>63</v>
      </c>
      <c r="BG6" s="47" t="s">
        <v>64</v>
      </c>
      <c r="BH6" s="47" t="s">
        <v>138</v>
      </c>
      <c r="BI6" s="47" t="s">
        <v>65</v>
      </c>
      <c r="BJ6" s="47" t="s">
        <v>66</v>
      </c>
      <c r="BK6" s="47" t="s">
        <v>139</v>
      </c>
      <c r="BL6" s="47" t="s">
        <v>67</v>
      </c>
      <c r="BM6" s="47" t="s">
        <v>68</v>
      </c>
      <c r="BN6" s="47" t="s">
        <v>140</v>
      </c>
      <c r="BO6" s="47" t="s">
        <v>69</v>
      </c>
      <c r="BP6" s="47" t="s">
        <v>70</v>
      </c>
      <c r="BQ6" s="47" t="s">
        <v>141</v>
      </c>
      <c r="BR6" s="47" t="s">
        <v>71</v>
      </c>
      <c r="BS6" s="47" t="s">
        <v>72</v>
      </c>
      <c r="BT6" s="47" t="s">
        <v>142</v>
      </c>
      <c r="BU6" s="47" t="s">
        <v>73</v>
      </c>
      <c r="BV6" s="47" t="s">
        <v>74</v>
      </c>
      <c r="BW6" s="47" t="s">
        <v>143</v>
      </c>
      <c r="BX6" s="47" t="s">
        <v>75</v>
      </c>
      <c r="BY6" s="47" t="s">
        <v>76</v>
      </c>
      <c r="BZ6" s="47" t="s">
        <v>144</v>
      </c>
      <c r="CA6" s="47" t="s">
        <v>77</v>
      </c>
      <c r="CB6" s="47" t="s">
        <v>78</v>
      </c>
      <c r="CC6" s="47" t="s">
        <v>145</v>
      </c>
      <c r="CD6" s="47" t="s">
        <v>79</v>
      </c>
      <c r="CE6" s="47" t="s">
        <v>80</v>
      </c>
      <c r="CF6" s="47" t="s">
        <v>146</v>
      </c>
      <c r="CG6" s="47" t="s">
        <v>81</v>
      </c>
      <c r="CH6" s="47" t="s">
        <v>82</v>
      </c>
      <c r="CI6" s="47" t="s">
        <v>147</v>
      </c>
      <c r="CJ6" s="47" t="s">
        <v>83</v>
      </c>
      <c r="CK6" s="47" t="s">
        <v>84</v>
      </c>
      <c r="CL6" s="47" t="s">
        <v>148</v>
      </c>
      <c r="CM6" s="47" t="s">
        <v>85</v>
      </c>
      <c r="CN6" s="47" t="s">
        <v>86</v>
      </c>
      <c r="CO6" s="47" t="s">
        <v>149</v>
      </c>
      <c r="CP6" s="47" t="s">
        <v>87</v>
      </c>
      <c r="CQ6" s="47" t="s">
        <v>88</v>
      </c>
      <c r="CR6" s="47" t="s">
        <v>150</v>
      </c>
      <c r="CS6" s="47" t="s">
        <v>89</v>
      </c>
      <c r="CT6" s="47" t="s">
        <v>90</v>
      </c>
      <c r="CU6" s="47" t="s">
        <v>151</v>
      </c>
      <c r="CV6" s="47" t="s">
        <v>91</v>
      </c>
      <c r="CW6" s="47" t="s">
        <v>92</v>
      </c>
      <c r="CX6" s="47" t="s">
        <v>152</v>
      </c>
      <c r="CY6" s="47" t="s">
        <v>93</v>
      </c>
      <c r="CZ6" s="47" t="s">
        <v>94</v>
      </c>
      <c r="DA6" s="47" t="s">
        <v>153</v>
      </c>
      <c r="DB6" s="47" t="s">
        <v>95</v>
      </c>
      <c r="DC6" s="47" t="s">
        <v>96</v>
      </c>
      <c r="DD6" s="47" t="s">
        <v>154</v>
      </c>
      <c r="DE6" s="47" t="s">
        <v>97</v>
      </c>
      <c r="DF6" s="47" t="s">
        <v>98</v>
      </c>
      <c r="DG6" s="47" t="s">
        <v>155</v>
      </c>
      <c r="DH6" s="47" t="s">
        <v>99</v>
      </c>
      <c r="DI6" s="47" t="s">
        <v>100</v>
      </c>
      <c r="DJ6" s="47" t="s">
        <v>156</v>
      </c>
      <c r="DK6" s="47" t="s">
        <v>101</v>
      </c>
      <c r="DL6" s="47" t="s">
        <v>102</v>
      </c>
      <c r="DM6" s="47" t="s">
        <v>157</v>
      </c>
      <c r="DN6" s="47" t="s">
        <v>103</v>
      </c>
      <c r="DO6" s="47" t="s">
        <v>104</v>
      </c>
      <c r="DP6" s="47" t="s">
        <v>158</v>
      </c>
      <c r="DQ6" s="47" t="s">
        <v>105</v>
      </c>
      <c r="DR6" s="47" t="s">
        <v>106</v>
      </c>
      <c r="DS6" s="47" t="s">
        <v>159</v>
      </c>
      <c r="DT6" s="47" t="s">
        <v>107</v>
      </c>
      <c r="DU6" s="47" t="s">
        <v>108</v>
      </c>
      <c r="DV6" s="47" t="s">
        <v>160</v>
      </c>
      <c r="DW6" s="47" t="s">
        <v>109</v>
      </c>
      <c r="DX6" s="47" t="s">
        <v>110</v>
      </c>
      <c r="DY6" s="47" t="s">
        <v>161</v>
      </c>
      <c r="DZ6" s="47" t="s">
        <v>111</v>
      </c>
      <c r="EA6" s="47" t="s">
        <v>112</v>
      </c>
      <c r="EB6" s="47" t="s">
        <v>162</v>
      </c>
      <c r="EC6" s="47" t="s">
        <v>113</v>
      </c>
      <c r="ED6" s="47" t="s">
        <v>114</v>
      </c>
      <c r="EE6" s="47" t="s">
        <v>163</v>
      </c>
      <c r="EF6" s="47" t="s">
        <v>115</v>
      </c>
      <c r="EG6" s="47" t="s">
        <v>116</v>
      </c>
      <c r="EH6" s="47" t="s">
        <v>164</v>
      </c>
      <c r="EI6" s="47" t="s">
        <v>117</v>
      </c>
      <c r="EJ6" s="47" t="s">
        <v>118</v>
      </c>
      <c r="EK6" s="47" t="s">
        <v>165</v>
      </c>
      <c r="EL6" s="47" t="s">
        <v>327</v>
      </c>
      <c r="EM6" s="47" t="s">
        <v>328</v>
      </c>
      <c r="EN6" s="47" t="s">
        <v>166</v>
      </c>
      <c r="EO6" s="47" t="s">
        <v>329</v>
      </c>
      <c r="EP6" s="47" t="s">
        <v>330</v>
      </c>
      <c r="EQ6" s="47" t="s">
        <v>167</v>
      </c>
      <c r="ER6" s="47" t="s">
        <v>331</v>
      </c>
      <c r="ES6" s="47" t="s">
        <v>332</v>
      </c>
      <c r="ET6" s="47" t="s">
        <v>168</v>
      </c>
      <c r="EU6" s="47" t="s">
        <v>333</v>
      </c>
      <c r="EV6" s="47" t="s">
        <v>334</v>
      </c>
      <c r="EW6" s="47" t="s">
        <v>169</v>
      </c>
      <c r="EX6" s="47" t="s">
        <v>335</v>
      </c>
      <c r="EY6" s="47" t="s">
        <v>336</v>
      </c>
      <c r="EZ6" s="47" t="s">
        <v>170</v>
      </c>
      <c r="FA6" s="47" t="s">
        <v>337</v>
      </c>
      <c r="FB6" s="47" t="s">
        <v>338</v>
      </c>
      <c r="FC6" s="47" t="s">
        <v>171</v>
      </c>
      <c r="FD6" s="47" t="s">
        <v>339</v>
      </c>
      <c r="FE6" s="47" t="s">
        <v>340</v>
      </c>
      <c r="FF6" s="47" t="s">
        <v>172</v>
      </c>
      <c r="FG6" s="47" t="s">
        <v>341</v>
      </c>
      <c r="FH6" s="47" t="s">
        <v>342</v>
      </c>
      <c r="FI6" s="47" t="s">
        <v>173</v>
      </c>
      <c r="FJ6" s="47" t="s">
        <v>343</v>
      </c>
      <c r="FK6" s="47" t="s">
        <v>344</v>
      </c>
      <c r="FL6" s="47" t="s">
        <v>174</v>
      </c>
      <c r="FM6" s="47" t="s">
        <v>345</v>
      </c>
      <c r="FN6" s="47" t="s">
        <v>346</v>
      </c>
      <c r="FO6" s="47" t="s">
        <v>175</v>
      </c>
      <c r="FP6" s="47" t="s">
        <v>347</v>
      </c>
      <c r="FQ6" s="47" t="s">
        <v>348</v>
      </c>
      <c r="FR6" s="47" t="s">
        <v>176</v>
      </c>
      <c r="FS6" s="47" t="s">
        <v>349</v>
      </c>
      <c r="FT6" s="47" t="s">
        <v>350</v>
      </c>
      <c r="FU6" s="47" t="s">
        <v>177</v>
      </c>
      <c r="FV6" s="47" t="s">
        <v>351</v>
      </c>
      <c r="FW6" s="47" t="s">
        <v>352</v>
      </c>
      <c r="FX6" s="47" t="s">
        <v>178</v>
      </c>
      <c r="FY6" s="47" t="s">
        <v>353</v>
      </c>
      <c r="FZ6" s="47" t="s">
        <v>354</v>
      </c>
      <c r="GA6" s="47" t="s">
        <v>179</v>
      </c>
      <c r="GB6" s="47" t="s">
        <v>355</v>
      </c>
      <c r="GC6" s="47" t="s">
        <v>356</v>
      </c>
      <c r="GD6" s="47" t="s">
        <v>180</v>
      </c>
      <c r="GE6" s="47" t="s">
        <v>357</v>
      </c>
      <c r="GF6" s="47" t="s">
        <v>358</v>
      </c>
      <c r="GG6" s="47" t="s">
        <v>181</v>
      </c>
      <c r="GH6" s="47" t="s">
        <v>359</v>
      </c>
      <c r="GI6" s="47" t="s">
        <v>360</v>
      </c>
      <c r="GJ6" s="47" t="s">
        <v>182</v>
      </c>
      <c r="GK6" s="47" t="s">
        <v>361</v>
      </c>
      <c r="GL6" s="47" t="s">
        <v>362</v>
      </c>
      <c r="GM6" s="47" t="s">
        <v>183</v>
      </c>
      <c r="GN6" s="47" t="s">
        <v>363</v>
      </c>
      <c r="GO6" s="47" t="s">
        <v>364</v>
      </c>
      <c r="GP6" s="47" t="s">
        <v>184</v>
      </c>
      <c r="GQ6" s="47" t="s">
        <v>365</v>
      </c>
      <c r="GR6" s="47" t="s">
        <v>366</v>
      </c>
      <c r="GS6" s="47" t="s">
        <v>185</v>
      </c>
      <c r="GT6" s="47" t="s">
        <v>367</v>
      </c>
      <c r="GU6" s="47" t="s">
        <v>368</v>
      </c>
      <c r="GV6" s="47" t="s">
        <v>186</v>
      </c>
      <c r="GW6" s="47" t="s">
        <v>369</v>
      </c>
      <c r="GX6" s="47" t="s">
        <v>370</v>
      </c>
      <c r="GY6" s="47" t="s">
        <v>187</v>
      </c>
      <c r="GZ6" s="47" t="s">
        <v>371</v>
      </c>
      <c r="HA6" s="47" t="s">
        <v>372</v>
      </c>
      <c r="HB6" s="47" t="s">
        <v>188</v>
      </c>
      <c r="HC6" s="47" t="s">
        <v>373</v>
      </c>
      <c r="HD6" s="47" t="s">
        <v>374</v>
      </c>
      <c r="HE6" s="47" t="s">
        <v>189</v>
      </c>
      <c r="HF6" s="47" t="s">
        <v>375</v>
      </c>
      <c r="HG6" s="47" t="s">
        <v>376</v>
      </c>
      <c r="HH6" s="47" t="s">
        <v>190</v>
      </c>
      <c r="HI6" s="47" t="s">
        <v>377</v>
      </c>
      <c r="HJ6" s="47" t="s">
        <v>378</v>
      </c>
      <c r="HK6" s="47" t="s">
        <v>191</v>
      </c>
      <c r="HL6" s="47" t="s">
        <v>379</v>
      </c>
      <c r="HM6" s="47" t="s">
        <v>380</v>
      </c>
      <c r="HN6" s="47" t="s">
        <v>192</v>
      </c>
      <c r="HO6" s="47" t="s">
        <v>381</v>
      </c>
      <c r="HP6" s="47" t="s">
        <v>382</v>
      </c>
      <c r="HQ6" s="47" t="s">
        <v>193</v>
      </c>
      <c r="HR6" s="47" t="s">
        <v>383</v>
      </c>
      <c r="HS6" s="47" t="s">
        <v>384</v>
      </c>
      <c r="HT6" s="47" t="s">
        <v>194</v>
      </c>
      <c r="HU6" s="47" t="s">
        <v>385</v>
      </c>
      <c r="HV6" s="47" t="s">
        <v>386</v>
      </c>
      <c r="HW6" s="47" t="s">
        <v>195</v>
      </c>
      <c r="HX6" s="47" t="s">
        <v>387</v>
      </c>
      <c r="HY6" s="47" t="s">
        <v>388</v>
      </c>
      <c r="HZ6" s="47" t="s">
        <v>196</v>
      </c>
      <c r="IA6" s="47" t="s">
        <v>389</v>
      </c>
      <c r="IB6" s="47" t="s">
        <v>390</v>
      </c>
      <c r="IC6" s="47" t="s">
        <v>197</v>
      </c>
      <c r="ID6" s="47" t="s">
        <v>391</v>
      </c>
      <c r="IE6" s="47" t="s">
        <v>392</v>
      </c>
      <c r="IF6" s="47" t="s">
        <v>198</v>
      </c>
      <c r="IG6" s="47" t="s">
        <v>393</v>
      </c>
      <c r="IH6" s="47" t="s">
        <v>394</v>
      </c>
      <c r="II6" s="47" t="s">
        <v>199</v>
      </c>
      <c r="IJ6" s="47" t="s">
        <v>395</v>
      </c>
      <c r="IK6" s="47" t="s">
        <v>396</v>
      </c>
      <c r="IL6" s="47" t="s">
        <v>200</v>
      </c>
      <c r="IM6" s="47" t="s">
        <v>397</v>
      </c>
      <c r="IN6" s="47" t="s">
        <v>398</v>
      </c>
      <c r="IO6" s="47" t="s">
        <v>201</v>
      </c>
      <c r="IP6" s="47" t="s">
        <v>399</v>
      </c>
      <c r="IQ6" s="47" t="s">
        <v>400</v>
      </c>
      <c r="IR6" s="47" t="s">
        <v>202</v>
      </c>
      <c r="IS6" s="47" t="s">
        <v>401</v>
      </c>
      <c r="IT6" s="47" t="s">
        <v>402</v>
      </c>
      <c r="IU6" s="47" t="s">
        <v>203</v>
      </c>
      <c r="IV6" s="47" t="s">
        <v>403</v>
      </c>
      <c r="IW6" s="47" t="s">
        <v>404</v>
      </c>
      <c r="IX6" s="47" t="s">
        <v>204</v>
      </c>
      <c r="IY6" s="47" t="s">
        <v>405</v>
      </c>
      <c r="IZ6" s="47" t="s">
        <v>406</v>
      </c>
      <c r="JA6" s="47" t="s">
        <v>205</v>
      </c>
      <c r="JB6" s="47" t="s">
        <v>407</v>
      </c>
      <c r="JC6" s="47" t="s">
        <v>408</v>
      </c>
      <c r="JD6" s="47" t="s">
        <v>206</v>
      </c>
      <c r="JE6" s="47" t="s">
        <v>409</v>
      </c>
      <c r="JF6" s="47" t="s">
        <v>410</v>
      </c>
      <c r="JG6" s="47" t="s">
        <v>207</v>
      </c>
      <c r="JH6" s="47" t="s">
        <v>411</v>
      </c>
      <c r="JI6" s="47" t="s">
        <v>412</v>
      </c>
      <c r="JJ6" s="47" t="s">
        <v>208</v>
      </c>
      <c r="JK6" s="47" t="s">
        <v>413</v>
      </c>
      <c r="JL6" s="47" t="s">
        <v>414</v>
      </c>
      <c r="JM6" s="47" t="s">
        <v>209</v>
      </c>
      <c r="JN6" s="47" t="s">
        <v>415</v>
      </c>
      <c r="JO6" s="47" t="s">
        <v>416</v>
      </c>
      <c r="JP6" s="47" t="s">
        <v>210</v>
      </c>
      <c r="JQ6" s="47" t="s">
        <v>417</v>
      </c>
      <c r="JR6" s="47" t="s">
        <v>418</v>
      </c>
      <c r="JS6" s="47" t="s">
        <v>211</v>
      </c>
      <c r="JT6" s="47" t="s">
        <v>419</v>
      </c>
      <c r="JU6" s="47" t="s">
        <v>420</v>
      </c>
      <c r="JV6" s="47" t="s">
        <v>212</v>
      </c>
      <c r="JW6" s="47" t="s">
        <v>421</v>
      </c>
      <c r="JX6" s="47" t="s">
        <v>422</v>
      </c>
      <c r="JY6" s="47" t="s">
        <v>213</v>
      </c>
      <c r="JZ6" s="47" t="s">
        <v>423</v>
      </c>
      <c r="KA6" s="47" t="s">
        <v>424</v>
      </c>
      <c r="KB6" s="47" t="s">
        <v>214</v>
      </c>
      <c r="KC6" s="47" t="s">
        <v>425</v>
      </c>
      <c r="KD6" s="47" t="s">
        <v>426</v>
      </c>
      <c r="KE6" s="47" t="s">
        <v>215</v>
      </c>
      <c r="KF6" s="47" t="s">
        <v>427</v>
      </c>
      <c r="KG6" s="47" t="s">
        <v>428</v>
      </c>
      <c r="KH6" s="47" t="s">
        <v>216</v>
      </c>
      <c r="KI6" s="47" t="s">
        <v>429</v>
      </c>
      <c r="KJ6" s="47" t="s">
        <v>430</v>
      </c>
      <c r="KK6" s="47" t="s">
        <v>217</v>
      </c>
      <c r="KL6" s="47" t="s">
        <v>431</v>
      </c>
      <c r="KM6" s="47" t="s">
        <v>432</v>
      </c>
      <c r="KN6" s="47" t="s">
        <v>218</v>
      </c>
      <c r="KO6" s="47" t="s">
        <v>433</v>
      </c>
      <c r="KP6" s="47" t="s">
        <v>434</v>
      </c>
      <c r="KQ6" s="47" t="s">
        <v>219</v>
      </c>
      <c r="KR6" s="47" t="s">
        <v>435</v>
      </c>
      <c r="KS6" s="47" t="s">
        <v>436</v>
      </c>
      <c r="KT6" s="47" t="s">
        <v>220</v>
      </c>
      <c r="KU6" s="47" t="s">
        <v>437</v>
      </c>
      <c r="KV6" s="47" t="s">
        <v>438</v>
      </c>
      <c r="KW6" s="47" t="s">
        <v>221</v>
      </c>
      <c r="KX6" s="47" t="s">
        <v>439</v>
      </c>
      <c r="KY6" s="47" t="s">
        <v>440</v>
      </c>
      <c r="KZ6" s="47" t="s">
        <v>222</v>
      </c>
      <c r="LA6" s="47" t="s">
        <v>441</v>
      </c>
      <c r="LB6" s="47" t="s">
        <v>442</v>
      </c>
      <c r="LC6" s="47" t="s">
        <v>223</v>
      </c>
      <c r="LD6" s="47" t="s">
        <v>443</v>
      </c>
      <c r="LE6" s="47" t="s">
        <v>444</v>
      </c>
      <c r="LF6" s="47" t="s">
        <v>224</v>
      </c>
      <c r="LG6" s="47" t="s">
        <v>445</v>
      </c>
      <c r="LH6" s="47" t="s">
        <v>446</v>
      </c>
      <c r="LI6" s="47" t="s">
        <v>225</v>
      </c>
      <c r="LJ6" s="47" t="s">
        <v>447</v>
      </c>
      <c r="LK6" s="47" t="s">
        <v>448</v>
      </c>
      <c r="LL6" s="47" t="s">
        <v>226</v>
      </c>
      <c r="LM6" s="47" t="s">
        <v>449</v>
      </c>
      <c r="LN6" s="47" t="s">
        <v>450</v>
      </c>
      <c r="LO6" s="47" t="s">
        <v>227</v>
      </c>
      <c r="LP6" s="47" t="s">
        <v>451</v>
      </c>
      <c r="LQ6" s="47" t="s">
        <v>452</v>
      </c>
      <c r="LR6" s="47" t="s">
        <v>228</v>
      </c>
      <c r="LS6" s="47" t="s">
        <v>453</v>
      </c>
      <c r="LT6" s="47" t="s">
        <v>454</v>
      </c>
      <c r="LU6" s="47" t="s">
        <v>229</v>
      </c>
      <c r="LV6" s="47" t="s">
        <v>455</v>
      </c>
      <c r="LW6" s="47" t="s">
        <v>456</v>
      </c>
      <c r="LX6" s="47" t="s">
        <v>230</v>
      </c>
      <c r="LY6" s="47" t="s">
        <v>457</v>
      </c>
      <c r="LZ6" s="47" t="s">
        <v>458</v>
      </c>
      <c r="MA6" s="47" t="s">
        <v>231</v>
      </c>
      <c r="MB6" s="47" t="s">
        <v>459</v>
      </c>
      <c r="MC6" s="47" t="s">
        <v>460</v>
      </c>
      <c r="MD6" s="47" t="s">
        <v>232</v>
      </c>
      <c r="ME6" s="47" t="s">
        <v>461</v>
      </c>
      <c r="MF6" s="47" t="s">
        <v>462</v>
      </c>
      <c r="MG6" s="47" t="s">
        <v>233</v>
      </c>
      <c r="MH6" s="47" t="s">
        <v>463</v>
      </c>
      <c r="MI6" s="47" t="s">
        <v>464</v>
      </c>
      <c r="MJ6" s="47" t="s">
        <v>234</v>
      </c>
      <c r="MK6" s="47" t="s">
        <v>465</v>
      </c>
      <c r="ML6" s="47" t="s">
        <v>466</v>
      </c>
      <c r="MM6" s="47" t="s">
        <v>235</v>
      </c>
      <c r="MN6" s="47" t="s">
        <v>125</v>
      </c>
      <c r="MO6" s="47" t="s">
        <v>126</v>
      </c>
      <c r="MP6" s="47" t="s">
        <v>236</v>
      </c>
      <c r="MQ6" s="47" t="s">
        <v>467</v>
      </c>
      <c r="MR6" s="47" t="s">
        <v>468</v>
      </c>
      <c r="MS6" s="47" t="s">
        <v>237</v>
      </c>
      <c r="MT6" s="47" t="s">
        <v>469</v>
      </c>
      <c r="MU6" s="47" t="s">
        <v>470</v>
      </c>
      <c r="MV6" s="47" t="s">
        <v>238</v>
      </c>
      <c r="MW6" s="47" t="s">
        <v>471</v>
      </c>
      <c r="MX6" s="47" t="s">
        <v>472</v>
      </c>
      <c r="MY6" s="47" t="s">
        <v>239</v>
      </c>
      <c r="MZ6" s="47" t="s">
        <v>473</v>
      </c>
      <c r="NA6" s="47" t="s">
        <v>474</v>
      </c>
      <c r="NB6" s="47" t="s">
        <v>240</v>
      </c>
      <c r="NC6" s="47" t="s">
        <v>475</v>
      </c>
      <c r="ND6" s="47" t="s">
        <v>476</v>
      </c>
      <c r="NE6" s="47" t="s">
        <v>241</v>
      </c>
      <c r="NF6" s="47" t="s">
        <v>477</v>
      </c>
      <c r="NG6" s="47" t="s">
        <v>478</v>
      </c>
      <c r="NH6" s="47" t="s">
        <v>242</v>
      </c>
      <c r="NI6" s="47" t="s">
        <v>479</v>
      </c>
      <c r="NJ6" s="47" t="s">
        <v>480</v>
      </c>
      <c r="NK6" s="47" t="s">
        <v>243</v>
      </c>
      <c r="NL6" s="47" t="s">
        <v>481</v>
      </c>
      <c r="NM6" s="47" t="s">
        <v>482</v>
      </c>
      <c r="NN6" s="47" t="s">
        <v>244</v>
      </c>
      <c r="NO6" s="47" t="s">
        <v>483</v>
      </c>
      <c r="NP6" s="47" t="s">
        <v>484</v>
      </c>
      <c r="NQ6" s="47" t="s">
        <v>245</v>
      </c>
      <c r="NR6" s="47" t="s">
        <v>485</v>
      </c>
      <c r="NS6" s="47" t="s">
        <v>486</v>
      </c>
      <c r="NT6" s="47" t="s">
        <v>246</v>
      </c>
      <c r="NU6" s="47" t="s">
        <v>487</v>
      </c>
      <c r="NV6" s="47" t="s">
        <v>488</v>
      </c>
      <c r="NW6" s="47" t="s">
        <v>247</v>
      </c>
      <c r="NX6" s="47" t="s">
        <v>489</v>
      </c>
      <c r="NY6" s="47" t="s">
        <v>490</v>
      </c>
      <c r="NZ6" s="47" t="s">
        <v>248</v>
      </c>
      <c r="OA6" s="47" t="s">
        <v>491</v>
      </c>
      <c r="OB6" s="47" t="s">
        <v>492</v>
      </c>
      <c r="OC6" s="47" t="s">
        <v>249</v>
      </c>
      <c r="OD6" s="47" t="s">
        <v>493</v>
      </c>
      <c r="OE6" s="47" t="s">
        <v>494</v>
      </c>
      <c r="OF6" s="47" t="s">
        <v>250</v>
      </c>
      <c r="OG6" s="47" t="s">
        <v>495</v>
      </c>
      <c r="OH6" s="47" t="s">
        <v>496</v>
      </c>
      <c r="OI6" s="47" t="s">
        <v>251</v>
      </c>
      <c r="OJ6" s="47" t="s">
        <v>497</v>
      </c>
      <c r="OK6" s="47" t="s">
        <v>498</v>
      </c>
      <c r="OL6" s="47" t="s">
        <v>252</v>
      </c>
      <c r="OM6" s="47" t="s">
        <v>499</v>
      </c>
      <c r="ON6" s="47" t="s">
        <v>500</v>
      </c>
      <c r="OO6" s="47" t="s">
        <v>253</v>
      </c>
      <c r="OP6" s="47" t="s">
        <v>501</v>
      </c>
      <c r="OQ6" s="47" t="s">
        <v>502</v>
      </c>
      <c r="OR6" s="47" t="s">
        <v>254</v>
      </c>
      <c r="OS6" s="47" t="s">
        <v>503</v>
      </c>
      <c r="OT6" s="47" t="s">
        <v>504</v>
      </c>
      <c r="OU6" s="47" t="s">
        <v>255</v>
      </c>
      <c r="OV6" s="47" t="s">
        <v>505</v>
      </c>
      <c r="OW6" s="47" t="s">
        <v>506</v>
      </c>
      <c r="OX6" s="47" t="s">
        <v>256</v>
      </c>
      <c r="OY6" s="47" t="s">
        <v>507</v>
      </c>
      <c r="OZ6" s="47" t="s">
        <v>508</v>
      </c>
      <c r="PA6" s="47" t="s">
        <v>257</v>
      </c>
      <c r="PB6" s="47" t="s">
        <v>509</v>
      </c>
      <c r="PC6" s="47" t="s">
        <v>510</v>
      </c>
      <c r="PD6" s="47" t="s">
        <v>258</v>
      </c>
      <c r="PE6" s="47" t="s">
        <v>511</v>
      </c>
      <c r="PF6" s="47" t="s">
        <v>512</v>
      </c>
      <c r="PG6" s="47" t="s">
        <v>259</v>
      </c>
      <c r="PH6" s="47" t="s">
        <v>513</v>
      </c>
      <c r="PI6" s="47" t="s">
        <v>514</v>
      </c>
      <c r="PJ6" s="47" t="s">
        <v>260</v>
      </c>
      <c r="PK6" s="47" t="s">
        <v>515</v>
      </c>
      <c r="PL6" s="47" t="s">
        <v>516</v>
      </c>
      <c r="PM6" s="47" t="s">
        <v>261</v>
      </c>
      <c r="PN6" s="47" t="s">
        <v>517</v>
      </c>
      <c r="PO6" s="47" t="s">
        <v>518</v>
      </c>
      <c r="PP6" s="47" t="s">
        <v>262</v>
      </c>
      <c r="PQ6" s="47" t="s">
        <v>519</v>
      </c>
      <c r="PR6" s="47" t="s">
        <v>520</v>
      </c>
      <c r="PS6" s="47" t="s">
        <v>263</v>
      </c>
      <c r="PT6" s="47" t="s">
        <v>521</v>
      </c>
      <c r="PU6" s="47" t="s">
        <v>522</v>
      </c>
      <c r="PV6" s="47" t="s">
        <v>264</v>
      </c>
      <c r="PW6" s="47" t="s">
        <v>523</v>
      </c>
      <c r="PX6" s="47" t="s">
        <v>524</v>
      </c>
      <c r="PY6" s="47" t="s">
        <v>265</v>
      </c>
      <c r="PZ6" s="47" t="s">
        <v>525</v>
      </c>
      <c r="QA6" s="47" t="s">
        <v>526</v>
      </c>
      <c r="QB6" s="47" t="s">
        <v>266</v>
      </c>
      <c r="QC6" s="47" t="s">
        <v>527</v>
      </c>
      <c r="QD6" s="47" t="s">
        <v>528</v>
      </c>
      <c r="QE6" s="47" t="s">
        <v>267</v>
      </c>
      <c r="QF6" s="47" t="s">
        <v>529</v>
      </c>
      <c r="QG6" s="47" t="s">
        <v>530</v>
      </c>
      <c r="QH6" s="47" t="s">
        <v>268</v>
      </c>
      <c r="QI6" s="47" t="s">
        <v>531</v>
      </c>
      <c r="QJ6" s="47" t="s">
        <v>532</v>
      </c>
      <c r="QK6" s="47" t="s">
        <v>269</v>
      </c>
      <c r="QL6" s="47" t="s">
        <v>533</v>
      </c>
      <c r="QM6" s="47" t="s">
        <v>534</v>
      </c>
      <c r="QN6" s="47" t="s">
        <v>270</v>
      </c>
      <c r="QO6" s="47" t="s">
        <v>535</v>
      </c>
      <c r="QP6" s="47" t="s">
        <v>536</v>
      </c>
      <c r="QQ6" s="47" t="s">
        <v>271</v>
      </c>
      <c r="QR6" s="47" t="s">
        <v>537</v>
      </c>
      <c r="QS6" s="47" t="s">
        <v>538</v>
      </c>
      <c r="QT6" s="47" t="s">
        <v>272</v>
      </c>
      <c r="QU6" s="47" t="s">
        <v>539</v>
      </c>
      <c r="QV6" s="47" t="s">
        <v>540</v>
      </c>
      <c r="QW6" s="47" t="s">
        <v>273</v>
      </c>
      <c r="QX6" s="47" t="s">
        <v>541</v>
      </c>
      <c r="QY6" s="47" t="s">
        <v>542</v>
      </c>
      <c r="QZ6" s="47" t="s">
        <v>274</v>
      </c>
      <c r="RA6" s="47" t="s">
        <v>543</v>
      </c>
      <c r="RB6" s="47" t="s">
        <v>544</v>
      </c>
      <c r="RC6" s="47" t="s">
        <v>275</v>
      </c>
      <c r="RD6" s="47" t="s">
        <v>545</v>
      </c>
      <c r="RE6" s="47" t="s">
        <v>546</v>
      </c>
      <c r="RF6" s="47" t="s">
        <v>276</v>
      </c>
      <c r="RG6" s="47" t="s">
        <v>547</v>
      </c>
      <c r="RH6" s="47" t="s">
        <v>548</v>
      </c>
      <c r="RI6" s="47" t="s">
        <v>277</v>
      </c>
      <c r="RJ6" s="47" t="s">
        <v>549</v>
      </c>
      <c r="RK6" s="47" t="s">
        <v>550</v>
      </c>
      <c r="RL6" s="47" t="s">
        <v>278</v>
      </c>
      <c r="RM6" s="47" t="s">
        <v>551</v>
      </c>
      <c r="RN6" s="47" t="s">
        <v>552</v>
      </c>
      <c r="RO6" s="47" t="s">
        <v>279</v>
      </c>
      <c r="RP6" s="47" t="s">
        <v>553</v>
      </c>
      <c r="RQ6" s="47" t="s">
        <v>554</v>
      </c>
      <c r="RR6" s="47" t="s">
        <v>280</v>
      </c>
      <c r="RS6" s="47" t="s">
        <v>555</v>
      </c>
      <c r="RT6" s="47" t="s">
        <v>556</v>
      </c>
      <c r="RU6" s="47" t="s">
        <v>281</v>
      </c>
      <c r="RV6" s="47" t="s">
        <v>557</v>
      </c>
      <c r="RW6" s="47" t="s">
        <v>558</v>
      </c>
      <c r="RX6" s="47" t="s">
        <v>282</v>
      </c>
      <c r="RY6" s="47" t="s">
        <v>559</v>
      </c>
      <c r="RZ6" s="47" t="s">
        <v>560</v>
      </c>
      <c r="SA6" s="47" t="s">
        <v>283</v>
      </c>
      <c r="SB6" s="47" t="s">
        <v>561</v>
      </c>
      <c r="SC6" s="47" t="s">
        <v>562</v>
      </c>
      <c r="SD6" s="47" t="s">
        <v>284</v>
      </c>
      <c r="SE6" s="47" t="s">
        <v>563</v>
      </c>
      <c r="SF6" s="47" t="s">
        <v>564</v>
      </c>
      <c r="SG6" s="47" t="s">
        <v>285</v>
      </c>
      <c r="SH6" s="47" t="s">
        <v>565</v>
      </c>
      <c r="SI6" s="47" t="s">
        <v>566</v>
      </c>
      <c r="SJ6" s="47" t="s">
        <v>286</v>
      </c>
      <c r="SK6" s="47" t="s">
        <v>567</v>
      </c>
      <c r="SL6" s="47" t="s">
        <v>568</v>
      </c>
      <c r="SM6" s="47" t="s">
        <v>287</v>
      </c>
      <c r="SN6" s="47" t="s">
        <v>569</v>
      </c>
      <c r="SO6" s="47" t="s">
        <v>570</v>
      </c>
      <c r="SP6" s="47" t="s">
        <v>288</v>
      </c>
      <c r="SQ6" s="47" t="s">
        <v>571</v>
      </c>
      <c r="SR6" s="47" t="s">
        <v>572</v>
      </c>
      <c r="SS6" s="47" t="s">
        <v>289</v>
      </c>
      <c r="ST6" s="47" t="s">
        <v>573</v>
      </c>
      <c r="SU6" s="47" t="s">
        <v>574</v>
      </c>
      <c r="SV6" s="47" t="s">
        <v>290</v>
      </c>
      <c r="SW6" s="47" t="s">
        <v>575</v>
      </c>
      <c r="SX6" s="47" t="s">
        <v>576</v>
      </c>
      <c r="SY6" s="47" t="s">
        <v>291</v>
      </c>
      <c r="SZ6" s="47" t="s">
        <v>577</v>
      </c>
      <c r="TA6" s="47" t="s">
        <v>578</v>
      </c>
      <c r="TB6" s="47" t="s">
        <v>292</v>
      </c>
      <c r="TC6" s="47" t="s">
        <v>579</v>
      </c>
      <c r="TD6" s="47" t="s">
        <v>580</v>
      </c>
      <c r="TE6" s="47" t="s">
        <v>293</v>
      </c>
      <c r="TF6" s="47" t="s">
        <v>581</v>
      </c>
      <c r="TG6" s="47" t="s">
        <v>582</v>
      </c>
      <c r="TH6" s="47" t="s">
        <v>294</v>
      </c>
      <c r="TI6" s="47" t="s">
        <v>583</v>
      </c>
      <c r="TJ6" s="47" t="s">
        <v>584</v>
      </c>
      <c r="TK6" s="47" t="s">
        <v>295</v>
      </c>
      <c r="TL6" s="47" t="s">
        <v>585</v>
      </c>
      <c r="TM6" s="47" t="s">
        <v>586</v>
      </c>
      <c r="TN6" s="47" t="s">
        <v>296</v>
      </c>
      <c r="TO6" s="47" t="s">
        <v>587</v>
      </c>
      <c r="TP6" s="47" t="s">
        <v>588</v>
      </c>
      <c r="TQ6" s="47" t="s">
        <v>297</v>
      </c>
      <c r="TR6" s="47" t="s">
        <v>589</v>
      </c>
      <c r="TS6" s="47" t="s">
        <v>590</v>
      </c>
      <c r="TT6" s="47" t="s">
        <v>298</v>
      </c>
      <c r="TU6" s="47" t="s">
        <v>591</v>
      </c>
      <c r="TV6" s="47" t="s">
        <v>592</v>
      </c>
      <c r="TW6" s="47" t="s">
        <v>299</v>
      </c>
      <c r="TX6" s="47" t="s">
        <v>593</v>
      </c>
      <c r="TY6" s="47" t="s">
        <v>594</v>
      </c>
      <c r="TZ6" s="47" t="s">
        <v>300</v>
      </c>
      <c r="UA6" s="47" t="s">
        <v>595</v>
      </c>
      <c r="UB6" s="47" t="s">
        <v>596</v>
      </c>
      <c r="UC6" s="47" t="s">
        <v>301</v>
      </c>
      <c r="UD6" s="47" t="s">
        <v>597</v>
      </c>
      <c r="UE6" s="47" t="s">
        <v>598</v>
      </c>
      <c r="UF6" s="47" t="s">
        <v>302</v>
      </c>
      <c r="UG6" s="47" t="s">
        <v>599</v>
      </c>
      <c r="UH6" s="47" t="s">
        <v>600</v>
      </c>
      <c r="UI6" s="47" t="s">
        <v>303</v>
      </c>
      <c r="UJ6" s="47" t="s">
        <v>601</v>
      </c>
      <c r="UK6" s="47" t="s">
        <v>602</v>
      </c>
      <c r="UL6" s="47" t="s">
        <v>304</v>
      </c>
      <c r="UM6" s="47" t="s">
        <v>603</v>
      </c>
      <c r="UN6" s="47" t="s">
        <v>604</v>
      </c>
      <c r="UO6" s="47" t="s">
        <v>305</v>
      </c>
      <c r="UP6" s="47" t="s">
        <v>605</v>
      </c>
      <c r="UQ6" s="47" t="s">
        <v>606</v>
      </c>
      <c r="UR6" s="47" t="s">
        <v>306</v>
      </c>
      <c r="US6" s="47" t="s">
        <v>607</v>
      </c>
      <c r="UT6" s="47" t="s">
        <v>608</v>
      </c>
      <c r="UU6" s="47" t="s">
        <v>307</v>
      </c>
      <c r="UV6" s="47" t="s">
        <v>609</v>
      </c>
      <c r="UW6" s="47" t="s">
        <v>610</v>
      </c>
      <c r="UX6" s="47" t="s">
        <v>308</v>
      </c>
      <c r="UY6" s="47" t="s">
        <v>611</v>
      </c>
      <c r="UZ6" s="47" t="s">
        <v>612</v>
      </c>
      <c r="VA6" s="47" t="s">
        <v>309</v>
      </c>
      <c r="VB6" s="47" t="s">
        <v>613</v>
      </c>
      <c r="VC6" s="47" t="s">
        <v>614</v>
      </c>
      <c r="VD6" s="47" t="s">
        <v>310</v>
      </c>
      <c r="VE6" s="47" t="s">
        <v>615</v>
      </c>
      <c r="VF6" s="47" t="s">
        <v>616</v>
      </c>
      <c r="VG6" s="47" t="s">
        <v>311</v>
      </c>
      <c r="VH6" s="47" t="s">
        <v>617</v>
      </c>
      <c r="VI6" s="47" t="s">
        <v>618</v>
      </c>
      <c r="VJ6" s="47" t="s">
        <v>312</v>
      </c>
      <c r="VK6" s="47" t="s">
        <v>619</v>
      </c>
      <c r="VL6" s="47" t="s">
        <v>620</v>
      </c>
      <c r="VM6" s="47" t="s">
        <v>313</v>
      </c>
      <c r="VN6" s="47" t="s">
        <v>621</v>
      </c>
      <c r="VO6" s="47" t="s">
        <v>622</v>
      </c>
      <c r="VP6" s="47" t="s">
        <v>314</v>
      </c>
      <c r="VQ6" s="47" t="s">
        <v>623</v>
      </c>
      <c r="VR6" s="47" t="s">
        <v>624</v>
      </c>
      <c r="VS6" s="47" t="s">
        <v>315</v>
      </c>
      <c r="VT6" s="47" t="s">
        <v>625</v>
      </c>
      <c r="VU6" s="47" t="s">
        <v>626</v>
      </c>
      <c r="VV6" s="47" t="s">
        <v>316</v>
      </c>
      <c r="VW6" s="47" t="s">
        <v>627</v>
      </c>
      <c r="VX6" s="47" t="s">
        <v>628</v>
      </c>
      <c r="VY6" s="47" t="s">
        <v>317</v>
      </c>
      <c r="VZ6" s="47" t="s">
        <v>629</v>
      </c>
      <c r="WA6" s="47" t="s">
        <v>630</v>
      </c>
      <c r="WB6" s="47" t="s">
        <v>318</v>
      </c>
      <c r="WC6" s="47" t="s">
        <v>631</v>
      </c>
      <c r="WD6" s="47" t="s">
        <v>632</v>
      </c>
      <c r="WE6" s="47" t="s">
        <v>319</v>
      </c>
      <c r="WF6" s="47" t="s">
        <v>633</v>
      </c>
      <c r="WG6" s="47" t="s">
        <v>634</v>
      </c>
      <c r="WH6" s="47" t="s">
        <v>320</v>
      </c>
      <c r="WI6" s="47" t="s">
        <v>635</v>
      </c>
      <c r="WJ6" s="47" t="s">
        <v>636</v>
      </c>
      <c r="WK6" s="47" t="s">
        <v>321</v>
      </c>
      <c r="WL6" s="47" t="s">
        <v>637</v>
      </c>
      <c r="WM6" s="47" t="s">
        <v>638</v>
      </c>
      <c r="WN6" s="47" t="s">
        <v>322</v>
      </c>
      <c r="WO6" s="47" t="s">
        <v>639</v>
      </c>
      <c r="WP6" s="47" t="s">
        <v>640</v>
      </c>
      <c r="WQ6" s="47" t="s">
        <v>323</v>
      </c>
      <c r="WR6" s="47" t="s">
        <v>641</v>
      </c>
      <c r="WS6" s="47" t="s">
        <v>642</v>
      </c>
      <c r="WT6" s="47" t="s">
        <v>324</v>
      </c>
      <c r="WU6" s="47" t="s">
        <v>643</v>
      </c>
      <c r="WV6" s="47" t="s">
        <v>644</v>
      </c>
      <c r="WW6" s="47" t="s">
        <v>325</v>
      </c>
      <c r="WX6" s="47" t="s">
        <v>645</v>
      </c>
      <c r="WY6" s="47" t="s">
        <v>646</v>
      </c>
      <c r="WZ6" s="47" t="s">
        <v>326</v>
      </c>
    </row>
    <row r="7" spans="1:624" s="44" customFormat="1" ht="13.5" customHeight="1" x14ac:dyDescent="0.25">
      <c r="A7" s="34" t="s">
        <v>698</v>
      </c>
      <c r="B7" s="33" t="s">
        <v>699</v>
      </c>
      <c r="C7" s="34" t="s">
        <v>700</v>
      </c>
      <c r="D7" s="35">
        <v>6</v>
      </c>
      <c r="E7" s="35">
        <v>24</v>
      </c>
      <c r="F7" s="35">
        <v>1</v>
      </c>
      <c r="G7" s="36">
        <f>Tab_Base[[#This Row],[HCM]]*Tab_Base[[#This Row],[NB Gp CM]]*1.5</f>
        <v>36</v>
      </c>
      <c r="H7" s="99">
        <v>20</v>
      </c>
      <c r="I7" s="100">
        <v>8</v>
      </c>
      <c r="J7" s="37">
        <f>Tab_Base[[#This Row],[HTD]]*I7</f>
        <v>160</v>
      </c>
      <c r="K7" s="37"/>
      <c r="L7" s="38">
        <f>Tab_Base[[#This Row],[TOTAL HCM converties en HTD (coeff : 1,5)]]+Tab_Base[[#This Row],[TOTAL HTD]]+Tab_Base[[#This Row],[TOTAL PA]]</f>
        <v>196</v>
      </c>
      <c r="M7" s="86">
        <f>SUMPRODUCT((MOD(COLUMN(Tab_Base[[#This Row],[CM1]:[PA200]]),3)=1)*1,Tab_Base[[#This Row],[CM1]:[PA200]])</f>
        <v>0</v>
      </c>
      <c r="N7" s="86">
        <f>Tab_Base[[#This Row],[TOTAL HCM converties en HTD (coeff : 1,5)]]-Tab_Base[[#This Row],[CMrépartis]]</f>
        <v>36</v>
      </c>
      <c r="O7" s="86" t="str">
        <f>IF(Tab_Base[[#This Row],[CMrépartis]]&gt;Tab_Base[[#This Row],[TOTAL HCM converties en HTD (coeff : 1,5)]],"dépassement","OK")</f>
        <v>OK</v>
      </c>
      <c r="P7" s="87">
        <f>SUMPRODUCT((MOD(COLUMN(Tab_Base[[#This Row],[CM1]:[PA200]]),3)=2)*1,Tab_Base[[#This Row],[CM1]:[PA200]])</f>
        <v>24</v>
      </c>
      <c r="Q7" s="86">
        <f>Tab_Base[[#This Row],[TOTAL HTD]]-Tab_Base[[#This Row],[TDrépartis]]</f>
        <v>136</v>
      </c>
      <c r="R7" s="88" t="str">
        <f>IF(Tab_Base[[#This Row],[TDrépartis]]&gt;Tab_Base[[#This Row],[TOTAL HTD]],"dépassement","OK")</f>
        <v>OK</v>
      </c>
      <c r="S7" s="88">
        <f>SUMPRODUCT((MOD(COLUMN(Tab_Base[[#This Row],[CM1]:[PA200]]),3)=0)*1,Tab_Base[[#This Row],[CM1]:[PA200]])</f>
        <v>0</v>
      </c>
      <c r="T7" s="88">
        <f>Tab_Base[[#This Row],[TOTAL PA]]-Tab_Base[[#This Row],[Parépartis]]</f>
        <v>0</v>
      </c>
      <c r="U7" s="88" t="str">
        <f>IF(Tab_Base[[#This Row],[Parépartis]]&gt;Tab_Base[[#This Row],[TOTAL PA]],"dépassement","OK")</f>
        <v>OK</v>
      </c>
      <c r="V7" s="89"/>
      <c r="W7" s="89"/>
      <c r="X7" s="89"/>
      <c r="Y7" s="75">
        <v>0</v>
      </c>
      <c r="Z7" s="46">
        <v>24</v>
      </c>
      <c r="AA7" s="46"/>
      <c r="AB7" s="46"/>
      <c r="AC7" s="46"/>
      <c r="AD7" s="46"/>
      <c r="AE7" s="75"/>
      <c r="AF7" s="46"/>
      <c r="AG7" s="46"/>
      <c r="AH7" s="46"/>
      <c r="AI7" s="46"/>
      <c r="AJ7" s="46"/>
      <c r="AK7" s="75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  <c r="IW7" s="46"/>
      <c r="IX7" s="46"/>
      <c r="IY7" s="46"/>
      <c r="IZ7" s="46"/>
      <c r="JA7" s="46"/>
      <c r="JB7" s="46"/>
      <c r="JC7" s="46"/>
      <c r="JD7" s="46"/>
      <c r="JE7" s="46"/>
      <c r="JF7" s="46"/>
      <c r="JG7" s="46"/>
      <c r="JH7" s="46"/>
      <c r="JI7" s="46"/>
      <c r="JJ7" s="46"/>
      <c r="JK7" s="46"/>
      <c r="JL7" s="46"/>
      <c r="JM7" s="46"/>
      <c r="JN7" s="46"/>
      <c r="JO7" s="46"/>
      <c r="JP7" s="46"/>
      <c r="JQ7" s="46"/>
      <c r="JR7" s="46"/>
      <c r="JS7" s="46"/>
      <c r="JT7" s="46"/>
      <c r="JU7" s="46"/>
      <c r="JV7" s="46"/>
      <c r="JW7" s="46"/>
      <c r="JX7" s="46"/>
      <c r="JY7" s="46"/>
      <c r="JZ7" s="46"/>
      <c r="KA7" s="46"/>
      <c r="KB7" s="46"/>
      <c r="KC7" s="46"/>
      <c r="KD7" s="46"/>
      <c r="KE7" s="46"/>
      <c r="KF7" s="46"/>
      <c r="KG7" s="46"/>
      <c r="KH7" s="46"/>
      <c r="KI7" s="46"/>
      <c r="KJ7" s="46"/>
      <c r="KK7" s="46"/>
      <c r="KL7" s="46"/>
      <c r="KM7" s="46"/>
      <c r="KN7" s="46"/>
      <c r="KO7" s="46"/>
      <c r="KP7" s="46"/>
      <c r="KQ7" s="46"/>
      <c r="KR7" s="46"/>
      <c r="KS7" s="46"/>
      <c r="KT7" s="46"/>
      <c r="KU7" s="46"/>
      <c r="KV7" s="46"/>
      <c r="KW7" s="46"/>
      <c r="KX7" s="46"/>
      <c r="KY7" s="46"/>
      <c r="KZ7" s="46"/>
      <c r="LA7" s="46"/>
      <c r="LB7" s="46"/>
      <c r="LC7" s="46"/>
      <c r="LD7" s="46"/>
      <c r="LE7" s="46"/>
      <c r="LF7" s="46"/>
      <c r="LG7" s="46"/>
      <c r="LH7" s="46"/>
      <c r="LI7" s="46"/>
      <c r="LJ7" s="46"/>
      <c r="LK7" s="46"/>
      <c r="LL7" s="46"/>
      <c r="LM7" s="46"/>
      <c r="LN7" s="46"/>
      <c r="LO7" s="46"/>
      <c r="LP7" s="46"/>
      <c r="LQ7" s="46"/>
      <c r="LR7" s="46"/>
      <c r="LS7" s="46"/>
      <c r="LT7" s="46"/>
      <c r="LU7" s="46"/>
      <c r="LV7" s="46"/>
      <c r="LW7" s="46"/>
      <c r="LX7" s="46"/>
      <c r="LY7" s="46"/>
      <c r="LZ7" s="46"/>
      <c r="MA7" s="46"/>
      <c r="MB7" s="46"/>
      <c r="MC7" s="46"/>
      <c r="MD7" s="46"/>
      <c r="ME7" s="46"/>
      <c r="MF7" s="46"/>
      <c r="MG7" s="46"/>
      <c r="MH7" s="46"/>
      <c r="MI7" s="46"/>
      <c r="MJ7" s="46"/>
      <c r="MK7" s="46"/>
      <c r="ML7" s="46"/>
      <c r="MM7" s="46"/>
      <c r="MN7" s="46"/>
      <c r="MO7" s="46"/>
      <c r="MP7" s="46"/>
      <c r="MQ7" s="46"/>
      <c r="MR7" s="46"/>
      <c r="MS7" s="46"/>
      <c r="MT7" s="46"/>
      <c r="MU7" s="46"/>
      <c r="MV7" s="46"/>
      <c r="MW7" s="46"/>
      <c r="MX7" s="46"/>
      <c r="MY7" s="46"/>
      <c r="MZ7" s="46"/>
      <c r="NA7" s="46"/>
      <c r="NB7" s="46"/>
      <c r="NC7" s="46"/>
      <c r="ND7" s="46"/>
      <c r="NE7" s="46"/>
      <c r="NF7" s="46"/>
      <c r="NG7" s="46"/>
      <c r="NH7" s="46"/>
      <c r="NI7" s="46"/>
      <c r="NJ7" s="46"/>
      <c r="NK7" s="46"/>
      <c r="NL7" s="46"/>
      <c r="NM7" s="46"/>
      <c r="NN7" s="46"/>
      <c r="NO7" s="46"/>
      <c r="NP7" s="46"/>
      <c r="NQ7" s="46"/>
      <c r="NR7" s="46"/>
      <c r="NS7" s="46"/>
      <c r="NT7" s="46"/>
      <c r="NU7" s="46"/>
      <c r="NV7" s="46"/>
      <c r="NW7" s="46"/>
      <c r="NX7" s="46"/>
      <c r="NY7" s="46"/>
      <c r="NZ7" s="46"/>
      <c r="OA7" s="46"/>
      <c r="OB7" s="46"/>
      <c r="OC7" s="46"/>
      <c r="OD7" s="46"/>
      <c r="OE7" s="46"/>
      <c r="OF7" s="46"/>
      <c r="OG7" s="46"/>
      <c r="OH7" s="46"/>
      <c r="OI7" s="46"/>
      <c r="OJ7" s="46"/>
      <c r="OK7" s="46"/>
      <c r="OL7" s="46"/>
      <c r="OM7" s="46"/>
      <c r="ON7" s="46"/>
      <c r="OO7" s="46"/>
      <c r="OP7" s="46"/>
      <c r="OQ7" s="46"/>
      <c r="OR7" s="46"/>
      <c r="OS7" s="46"/>
      <c r="OT7" s="46"/>
      <c r="OU7" s="46"/>
      <c r="OV7" s="46"/>
      <c r="OW7" s="46"/>
      <c r="OX7" s="46"/>
      <c r="OY7" s="46"/>
      <c r="OZ7" s="46"/>
      <c r="PA7" s="46"/>
      <c r="PB7" s="46"/>
      <c r="PC7" s="46"/>
      <c r="PD7" s="46"/>
      <c r="PE7" s="46"/>
      <c r="PF7" s="46"/>
      <c r="PG7" s="46"/>
      <c r="PH7" s="46"/>
      <c r="PI7" s="46"/>
      <c r="PJ7" s="46"/>
      <c r="PK7" s="46"/>
      <c r="PL7" s="46"/>
      <c r="PM7" s="46"/>
      <c r="PN7" s="46"/>
      <c r="PO7" s="46"/>
      <c r="PP7" s="46"/>
      <c r="PQ7" s="46"/>
      <c r="PR7" s="46"/>
      <c r="PS7" s="46"/>
      <c r="PT7" s="46"/>
      <c r="PU7" s="46"/>
      <c r="PV7" s="46"/>
      <c r="PW7" s="46"/>
      <c r="PX7" s="46"/>
      <c r="PY7" s="46"/>
      <c r="PZ7" s="46"/>
      <c r="QA7" s="46"/>
      <c r="QB7" s="46"/>
      <c r="QC7" s="46"/>
      <c r="QD7" s="46"/>
      <c r="QE7" s="46"/>
      <c r="QF7" s="46"/>
      <c r="QG7" s="46"/>
      <c r="QH7" s="46"/>
      <c r="QI7" s="46"/>
      <c r="QJ7" s="46"/>
      <c r="QK7" s="46"/>
      <c r="QL7" s="46"/>
      <c r="QM7" s="46"/>
      <c r="QN7" s="46"/>
      <c r="QO7" s="46"/>
      <c r="QP7" s="46"/>
      <c r="QQ7" s="46"/>
      <c r="QR7" s="46"/>
      <c r="QS7" s="46"/>
      <c r="QT7" s="46"/>
      <c r="QU7" s="46"/>
      <c r="QV7" s="46"/>
      <c r="QW7" s="46"/>
      <c r="QX7" s="46"/>
      <c r="QY7" s="46"/>
      <c r="QZ7" s="46"/>
      <c r="RA7" s="46"/>
      <c r="RB7" s="46"/>
      <c r="RC7" s="46"/>
      <c r="RD7" s="46"/>
      <c r="RE7" s="46"/>
      <c r="RF7" s="46"/>
      <c r="RG7" s="46"/>
      <c r="RH7" s="46"/>
      <c r="RI7" s="46"/>
      <c r="RJ7" s="46"/>
      <c r="RK7" s="46"/>
      <c r="RL7" s="46"/>
      <c r="RM7" s="46"/>
      <c r="RN7" s="46"/>
      <c r="RO7" s="46"/>
      <c r="RP7" s="46"/>
      <c r="RQ7" s="46"/>
      <c r="RR7" s="46"/>
      <c r="RS7" s="46"/>
      <c r="RT7" s="46"/>
      <c r="RU7" s="46"/>
      <c r="RV7" s="46"/>
      <c r="RW7" s="46"/>
      <c r="RX7" s="46"/>
      <c r="RY7" s="46"/>
      <c r="RZ7" s="46"/>
      <c r="SA7" s="46"/>
      <c r="SB7" s="46"/>
      <c r="SC7" s="46"/>
      <c r="SD7" s="46"/>
      <c r="SE7" s="46"/>
      <c r="SF7" s="46"/>
      <c r="SG7" s="46"/>
      <c r="SH7" s="46"/>
      <c r="SI7" s="46"/>
      <c r="SJ7" s="46"/>
      <c r="SK7" s="46"/>
      <c r="SL7" s="46"/>
      <c r="SM7" s="46"/>
      <c r="SN7" s="46"/>
      <c r="SO7" s="46"/>
      <c r="SP7" s="46"/>
      <c r="SQ7" s="46"/>
      <c r="SR7" s="46"/>
      <c r="SS7" s="46"/>
      <c r="ST7" s="46"/>
      <c r="SU7" s="46"/>
      <c r="SV7" s="46"/>
      <c r="SW7" s="46"/>
      <c r="SX7" s="46"/>
      <c r="SY7" s="46"/>
      <c r="SZ7" s="46"/>
      <c r="TA7" s="46"/>
      <c r="TB7" s="46"/>
      <c r="TC7" s="46"/>
      <c r="TD7" s="46"/>
      <c r="TE7" s="46"/>
      <c r="TF7" s="46"/>
      <c r="TG7" s="46"/>
      <c r="TH7" s="46"/>
      <c r="TI7" s="46"/>
      <c r="TJ7" s="46"/>
      <c r="TK7" s="46"/>
      <c r="TL7" s="46"/>
      <c r="TM7" s="46"/>
      <c r="TN7" s="46"/>
      <c r="TO7" s="46"/>
      <c r="TP7" s="46"/>
      <c r="TQ7" s="46"/>
      <c r="TR7" s="46"/>
      <c r="TS7" s="46"/>
      <c r="TT7" s="46"/>
      <c r="TU7" s="46"/>
      <c r="TV7" s="46"/>
      <c r="TW7" s="46"/>
      <c r="TX7" s="46"/>
      <c r="TY7" s="46"/>
      <c r="TZ7" s="46"/>
      <c r="UA7" s="46"/>
      <c r="UB7" s="46"/>
      <c r="UC7" s="46"/>
      <c r="UD7" s="46"/>
      <c r="UE7" s="46"/>
      <c r="UF7" s="46"/>
      <c r="UG7" s="46"/>
      <c r="UH7" s="46"/>
      <c r="UI7" s="46"/>
      <c r="UJ7" s="46"/>
      <c r="UK7" s="46"/>
      <c r="UL7" s="46"/>
      <c r="UM7" s="46"/>
      <c r="UN7" s="46"/>
      <c r="UO7" s="46"/>
      <c r="UP7" s="46"/>
      <c r="UQ7" s="46"/>
      <c r="UR7" s="46"/>
      <c r="US7" s="46"/>
      <c r="UT7" s="46"/>
      <c r="UU7" s="46"/>
      <c r="UV7" s="46"/>
      <c r="UW7" s="46"/>
      <c r="UX7" s="46"/>
      <c r="UY7" s="46"/>
      <c r="UZ7" s="46"/>
      <c r="VA7" s="46"/>
      <c r="VB7" s="46"/>
      <c r="VC7" s="46"/>
      <c r="VD7" s="46"/>
      <c r="VE7" s="46"/>
      <c r="VF7" s="46"/>
      <c r="VG7" s="46"/>
      <c r="VH7" s="46"/>
      <c r="VI7" s="46"/>
      <c r="VJ7" s="46"/>
      <c r="VK7" s="46"/>
      <c r="VL7" s="46"/>
      <c r="VM7" s="46"/>
      <c r="VN7" s="46"/>
      <c r="VO7" s="46"/>
      <c r="VP7" s="46"/>
      <c r="VQ7" s="46"/>
      <c r="VR7" s="46"/>
      <c r="VS7" s="46"/>
      <c r="VT7" s="46"/>
      <c r="VU7" s="46"/>
      <c r="VV7" s="46"/>
      <c r="VW7" s="46"/>
      <c r="VX7" s="46"/>
      <c r="VY7" s="46"/>
      <c r="VZ7" s="46"/>
      <c r="WA7" s="46"/>
      <c r="WB7" s="46"/>
      <c r="WC7" s="46"/>
      <c r="WD7" s="46"/>
      <c r="WE7" s="46"/>
      <c r="WF7" s="46"/>
      <c r="WG7" s="46"/>
      <c r="WH7" s="46"/>
      <c r="WI7" s="46"/>
      <c r="WJ7" s="46"/>
      <c r="WK7" s="46"/>
      <c r="WL7" s="46"/>
      <c r="WM7" s="46"/>
      <c r="WN7" s="46"/>
      <c r="WO7" s="46"/>
      <c r="WP7" s="46"/>
      <c r="WQ7" s="46"/>
      <c r="WR7" s="46"/>
      <c r="WS7" s="46"/>
      <c r="WT7" s="46"/>
      <c r="WU7" s="46"/>
      <c r="WV7" s="46"/>
      <c r="WW7" s="46"/>
      <c r="WX7" s="46"/>
      <c r="WY7" s="46"/>
      <c r="WZ7" s="46"/>
    </row>
    <row r="8" spans="1:624" s="44" customFormat="1" ht="15" customHeight="1" x14ac:dyDescent="0.25">
      <c r="A8" s="34" t="s">
        <v>701</v>
      </c>
      <c r="B8" s="33" t="s">
        <v>702</v>
      </c>
      <c r="C8" s="34" t="s">
        <v>703</v>
      </c>
      <c r="D8" s="35">
        <v>3</v>
      </c>
      <c r="E8" s="35">
        <v>12</v>
      </c>
      <c r="F8" s="35">
        <v>1</v>
      </c>
      <c r="G8" s="36">
        <f>Tab_Base[[#This Row],[HCM]]*Tab_Base[[#This Row],[NB Gp CM]]*1.5</f>
        <v>18</v>
      </c>
      <c r="H8" s="99">
        <v>12</v>
      </c>
      <c r="I8" s="100">
        <v>6</v>
      </c>
      <c r="J8" s="37">
        <f>Tab_Base[[#This Row],[HTD]]*I8</f>
        <v>72</v>
      </c>
      <c r="K8" s="37"/>
      <c r="L8" s="101">
        <f>Tab_Base[[#This Row],[TOTAL HCM converties en HTD (coeff : 1,5)]]+Tab_Base[[#This Row],[TOTAL HTD]]+Tab_Base[[#This Row],[TOTAL PA]]</f>
        <v>90</v>
      </c>
      <c r="M8" s="86">
        <f>SUMPRODUCT((MOD(COLUMN(Tab_Base[[#This Row],[CM1]:[PA200]]),3)=1)*1,Tab_Base[[#This Row],[CM1]:[PA200]])</f>
        <v>0</v>
      </c>
      <c r="N8" s="86">
        <f>Tab_Base[[#This Row],[TOTAL HCM converties en HTD (coeff : 1,5)]]-Tab_Base[[#This Row],[CMrépartis]]</f>
        <v>18</v>
      </c>
      <c r="O8" s="86" t="str">
        <f>IF(Tab_Base[[#This Row],[CMrépartis]]&gt;Tab_Base[[#This Row],[TOTAL HCM converties en HTD (coeff : 1,5)]],"dépassement","OK")</f>
        <v>OK</v>
      </c>
      <c r="P8" s="87">
        <f>SUMPRODUCT((MOD(COLUMN(Tab_Base[[#This Row],[CM1]:[PA200]]),3)=2)*1,Tab_Base[[#This Row],[CM1]:[PA200]])</f>
        <v>0</v>
      </c>
      <c r="Q8" s="86">
        <f>Tab_Base[[#This Row],[TOTAL HTD]]-Tab_Base[[#This Row],[TDrépartis]]</f>
        <v>72</v>
      </c>
      <c r="R8" s="88" t="str">
        <f>IF(Tab_Base[[#This Row],[TDrépartis]]&gt;Tab_Base[[#This Row],[TOTAL HTD]],"dépassement","OK")</f>
        <v>OK</v>
      </c>
      <c r="S8" s="88">
        <f>SUMPRODUCT((MOD(COLUMN(Tab_Base[[#This Row],[CM1]:[PA200]]),3)=0)*1,Tab_Base[[#This Row],[CM1]:[PA200]])</f>
        <v>0</v>
      </c>
      <c r="T8" s="88">
        <f>Tab_Base[[#This Row],[TOTAL PA]]-Tab_Base[[#This Row],[Parépartis]]</f>
        <v>0</v>
      </c>
      <c r="U8" s="88" t="str">
        <f>IF(Tab_Base[[#This Row],[Parépartis]]&gt;Tab_Base[[#This Row],[TOTAL PA]],"dépassement","OK")</f>
        <v>OK</v>
      </c>
      <c r="V8" s="89"/>
      <c r="W8" s="89"/>
      <c r="X8" s="89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46"/>
      <c r="JM8" s="46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46"/>
      <c r="KQ8" s="46"/>
      <c r="KR8" s="46"/>
      <c r="KS8" s="46"/>
      <c r="KT8" s="46"/>
      <c r="KU8" s="46"/>
      <c r="KV8" s="46"/>
      <c r="KW8" s="46"/>
      <c r="KX8" s="46"/>
      <c r="KY8" s="46"/>
      <c r="KZ8" s="46"/>
      <c r="LA8" s="46"/>
      <c r="LB8" s="46"/>
      <c r="LC8" s="46"/>
      <c r="LD8" s="46"/>
      <c r="LE8" s="46"/>
      <c r="LF8" s="46"/>
      <c r="LG8" s="46"/>
      <c r="LH8" s="46"/>
      <c r="LI8" s="46"/>
      <c r="LJ8" s="46"/>
      <c r="LK8" s="46"/>
      <c r="LL8" s="46"/>
      <c r="LM8" s="46"/>
      <c r="LN8" s="46"/>
      <c r="LO8" s="46"/>
      <c r="LP8" s="46"/>
      <c r="LQ8" s="46"/>
      <c r="LR8" s="46"/>
      <c r="LS8" s="46"/>
      <c r="LT8" s="46"/>
      <c r="LU8" s="46"/>
      <c r="LV8" s="46"/>
      <c r="LW8" s="46"/>
      <c r="LX8" s="46"/>
      <c r="LY8" s="46"/>
      <c r="LZ8" s="46"/>
      <c r="MA8" s="46"/>
      <c r="MB8" s="46"/>
      <c r="MC8" s="46"/>
      <c r="MD8" s="46"/>
      <c r="ME8" s="46"/>
      <c r="MF8" s="46"/>
      <c r="MG8" s="46"/>
      <c r="MH8" s="46"/>
      <c r="MI8" s="46"/>
      <c r="MJ8" s="46"/>
      <c r="MK8" s="46"/>
      <c r="ML8" s="46"/>
      <c r="MM8" s="46"/>
      <c r="MN8" s="46"/>
      <c r="MO8" s="46"/>
      <c r="MP8" s="46"/>
      <c r="MQ8" s="46"/>
      <c r="MR8" s="46"/>
      <c r="MS8" s="46"/>
      <c r="MT8" s="46"/>
      <c r="MU8" s="46"/>
      <c r="MV8" s="46"/>
      <c r="MW8" s="46"/>
      <c r="MX8" s="46"/>
      <c r="MY8" s="46"/>
      <c r="MZ8" s="46"/>
      <c r="NA8" s="46"/>
      <c r="NB8" s="46"/>
      <c r="NC8" s="46"/>
      <c r="ND8" s="46"/>
      <c r="NE8" s="46"/>
      <c r="NF8" s="46"/>
      <c r="NG8" s="46"/>
      <c r="NH8" s="46"/>
      <c r="NI8" s="46"/>
      <c r="NJ8" s="46"/>
      <c r="NK8" s="46"/>
      <c r="NL8" s="46"/>
      <c r="NM8" s="46"/>
      <c r="NN8" s="46"/>
      <c r="NO8" s="46"/>
      <c r="NP8" s="46"/>
      <c r="NQ8" s="46"/>
      <c r="NR8" s="46"/>
      <c r="NS8" s="46"/>
      <c r="NT8" s="46"/>
      <c r="NU8" s="46"/>
      <c r="NV8" s="46"/>
      <c r="NW8" s="46"/>
      <c r="NX8" s="46"/>
      <c r="NY8" s="46"/>
      <c r="NZ8" s="46"/>
      <c r="OA8" s="46"/>
      <c r="OB8" s="46"/>
      <c r="OC8" s="46"/>
      <c r="OD8" s="46"/>
      <c r="OE8" s="46"/>
      <c r="OF8" s="46"/>
      <c r="OG8" s="46"/>
      <c r="OH8" s="46"/>
      <c r="OI8" s="46"/>
      <c r="OJ8" s="46"/>
      <c r="OK8" s="46"/>
      <c r="OL8" s="46"/>
      <c r="OM8" s="46"/>
      <c r="ON8" s="46"/>
      <c r="OO8" s="46"/>
      <c r="OP8" s="46"/>
      <c r="OQ8" s="46"/>
      <c r="OR8" s="46"/>
      <c r="OS8" s="46"/>
      <c r="OT8" s="46"/>
      <c r="OU8" s="46"/>
      <c r="OV8" s="46"/>
      <c r="OW8" s="46"/>
      <c r="OX8" s="46"/>
      <c r="OY8" s="46"/>
      <c r="OZ8" s="46"/>
      <c r="PA8" s="46"/>
      <c r="PB8" s="46"/>
      <c r="PC8" s="46"/>
      <c r="PD8" s="46"/>
      <c r="PE8" s="46"/>
      <c r="PF8" s="46"/>
      <c r="PG8" s="46"/>
      <c r="PH8" s="46"/>
      <c r="PI8" s="46"/>
      <c r="PJ8" s="46"/>
      <c r="PK8" s="46"/>
      <c r="PL8" s="46"/>
      <c r="PM8" s="46"/>
      <c r="PN8" s="46"/>
      <c r="PO8" s="46"/>
      <c r="PP8" s="46"/>
      <c r="PQ8" s="46"/>
      <c r="PR8" s="46"/>
      <c r="PS8" s="46"/>
      <c r="PT8" s="46"/>
      <c r="PU8" s="46"/>
      <c r="PV8" s="46"/>
      <c r="PW8" s="46"/>
      <c r="PX8" s="46"/>
      <c r="PY8" s="46"/>
      <c r="PZ8" s="46"/>
      <c r="QA8" s="46"/>
      <c r="QB8" s="46"/>
      <c r="QC8" s="46"/>
      <c r="QD8" s="46"/>
      <c r="QE8" s="46"/>
      <c r="QF8" s="46"/>
      <c r="QG8" s="46"/>
      <c r="QH8" s="46"/>
      <c r="QI8" s="46"/>
      <c r="QJ8" s="46"/>
      <c r="QK8" s="46"/>
      <c r="QL8" s="46"/>
      <c r="QM8" s="46"/>
      <c r="QN8" s="46"/>
      <c r="QO8" s="46"/>
      <c r="QP8" s="46"/>
      <c r="QQ8" s="46"/>
      <c r="QR8" s="46"/>
      <c r="QS8" s="46"/>
      <c r="QT8" s="46"/>
      <c r="QU8" s="46"/>
      <c r="QV8" s="46"/>
      <c r="QW8" s="46"/>
      <c r="QX8" s="46"/>
      <c r="QY8" s="46"/>
      <c r="QZ8" s="46"/>
      <c r="RA8" s="46"/>
      <c r="RB8" s="46"/>
      <c r="RC8" s="46"/>
      <c r="RD8" s="46"/>
      <c r="RE8" s="46"/>
      <c r="RF8" s="46"/>
      <c r="RG8" s="46"/>
      <c r="RH8" s="46"/>
      <c r="RI8" s="46"/>
      <c r="RJ8" s="46"/>
      <c r="RK8" s="46"/>
      <c r="RL8" s="46"/>
      <c r="RM8" s="46"/>
      <c r="RN8" s="46"/>
      <c r="RO8" s="46"/>
      <c r="RP8" s="46"/>
      <c r="RQ8" s="46"/>
      <c r="RR8" s="46"/>
      <c r="RS8" s="46"/>
      <c r="RT8" s="46"/>
      <c r="RU8" s="46"/>
      <c r="RV8" s="46"/>
      <c r="RW8" s="46"/>
      <c r="RX8" s="46"/>
      <c r="RY8" s="46"/>
      <c r="RZ8" s="46"/>
      <c r="SA8" s="46"/>
      <c r="SB8" s="46"/>
      <c r="SC8" s="46"/>
      <c r="SD8" s="46"/>
      <c r="SE8" s="46"/>
      <c r="SF8" s="46"/>
      <c r="SG8" s="46"/>
      <c r="SH8" s="46"/>
      <c r="SI8" s="46"/>
      <c r="SJ8" s="46"/>
      <c r="SK8" s="46"/>
      <c r="SL8" s="46"/>
      <c r="SM8" s="46"/>
      <c r="SN8" s="46"/>
      <c r="SO8" s="46"/>
      <c r="SP8" s="46"/>
      <c r="SQ8" s="46"/>
      <c r="SR8" s="46"/>
      <c r="SS8" s="46"/>
      <c r="ST8" s="46"/>
      <c r="SU8" s="46"/>
      <c r="SV8" s="46"/>
      <c r="SW8" s="46"/>
      <c r="SX8" s="46"/>
      <c r="SY8" s="46"/>
      <c r="SZ8" s="46"/>
      <c r="TA8" s="46"/>
      <c r="TB8" s="46"/>
      <c r="TC8" s="46"/>
      <c r="TD8" s="46"/>
      <c r="TE8" s="46"/>
      <c r="TF8" s="46"/>
      <c r="TG8" s="46"/>
      <c r="TH8" s="46"/>
      <c r="TI8" s="46"/>
      <c r="TJ8" s="46"/>
      <c r="TK8" s="46"/>
      <c r="TL8" s="46"/>
      <c r="TM8" s="46"/>
      <c r="TN8" s="46"/>
      <c r="TO8" s="46"/>
      <c r="TP8" s="46"/>
      <c r="TQ8" s="46"/>
      <c r="TR8" s="46"/>
      <c r="TS8" s="46"/>
      <c r="TT8" s="46"/>
      <c r="TU8" s="46"/>
      <c r="TV8" s="46"/>
      <c r="TW8" s="46"/>
      <c r="TX8" s="46"/>
      <c r="TY8" s="46"/>
      <c r="TZ8" s="46"/>
      <c r="UA8" s="46"/>
      <c r="UB8" s="46"/>
      <c r="UC8" s="46"/>
      <c r="UD8" s="46"/>
      <c r="UE8" s="46"/>
      <c r="UF8" s="46"/>
      <c r="UG8" s="46"/>
      <c r="UH8" s="46"/>
      <c r="UI8" s="46"/>
      <c r="UJ8" s="46"/>
      <c r="UK8" s="46"/>
      <c r="UL8" s="46"/>
      <c r="UM8" s="46"/>
      <c r="UN8" s="46"/>
      <c r="UO8" s="46"/>
      <c r="UP8" s="46"/>
      <c r="UQ8" s="46"/>
      <c r="UR8" s="46"/>
      <c r="US8" s="46"/>
      <c r="UT8" s="46"/>
      <c r="UU8" s="46"/>
      <c r="UV8" s="46"/>
      <c r="UW8" s="46"/>
      <c r="UX8" s="46"/>
      <c r="UY8" s="46"/>
      <c r="UZ8" s="46"/>
      <c r="VA8" s="46"/>
      <c r="VB8" s="46"/>
      <c r="VC8" s="46"/>
      <c r="VD8" s="46"/>
      <c r="VE8" s="46"/>
      <c r="VF8" s="46"/>
      <c r="VG8" s="46"/>
      <c r="VH8" s="46"/>
      <c r="VI8" s="46"/>
      <c r="VJ8" s="46"/>
      <c r="VK8" s="46"/>
      <c r="VL8" s="46"/>
      <c r="VM8" s="46"/>
      <c r="VN8" s="46"/>
      <c r="VO8" s="46"/>
      <c r="VP8" s="46"/>
      <c r="VQ8" s="46"/>
      <c r="VR8" s="46"/>
      <c r="VS8" s="46"/>
      <c r="VT8" s="46"/>
      <c r="VU8" s="46"/>
      <c r="VV8" s="46"/>
      <c r="VW8" s="46"/>
      <c r="VX8" s="46"/>
      <c r="VY8" s="46"/>
      <c r="VZ8" s="46"/>
      <c r="WA8" s="46"/>
      <c r="WB8" s="46"/>
      <c r="WC8" s="46"/>
      <c r="WD8" s="46"/>
      <c r="WE8" s="46"/>
      <c r="WF8" s="46"/>
      <c r="WG8" s="46"/>
      <c r="WH8" s="46"/>
      <c r="WI8" s="46"/>
      <c r="WJ8" s="46"/>
      <c r="WK8" s="46"/>
      <c r="WL8" s="46"/>
      <c r="WM8" s="46"/>
      <c r="WN8" s="46"/>
      <c r="WO8" s="46"/>
      <c r="WP8" s="46"/>
      <c r="WQ8" s="46"/>
      <c r="WR8" s="46"/>
      <c r="WS8" s="46"/>
      <c r="WT8" s="46"/>
      <c r="WU8" s="46"/>
      <c r="WV8" s="46"/>
      <c r="WW8" s="46"/>
      <c r="WX8" s="46"/>
      <c r="WY8" s="46"/>
      <c r="WZ8" s="46"/>
    </row>
    <row r="9" spans="1:624" s="44" customFormat="1" ht="15" customHeight="1" x14ac:dyDescent="0.25">
      <c r="A9" s="34" t="s">
        <v>704</v>
      </c>
      <c r="B9" s="33" t="s">
        <v>705</v>
      </c>
      <c r="C9" s="34" t="s">
        <v>706</v>
      </c>
      <c r="D9" s="77">
        <v>6</v>
      </c>
      <c r="E9" s="77">
        <v>24</v>
      </c>
      <c r="F9" s="77">
        <v>1</v>
      </c>
      <c r="G9" s="36">
        <f>Tab_Base[[#This Row],[HCM]]*Tab_Base[[#This Row],[NB Gp CM]]*1.5</f>
        <v>36</v>
      </c>
      <c r="H9" s="99">
        <v>20</v>
      </c>
      <c r="I9" s="100">
        <v>7</v>
      </c>
      <c r="J9" s="37">
        <f>Tab_Base[[#This Row],[HTD]]*I9</f>
        <v>140</v>
      </c>
      <c r="K9" s="78"/>
      <c r="L9" s="79">
        <f>Tab_Base[[#This Row],[TOTAL HCM converties en HTD (coeff : 1,5)]]+Tab_Base[[#This Row],[TOTAL HTD]]+Tab_Base[[#This Row],[TOTAL PA]]</f>
        <v>176</v>
      </c>
      <c r="M9" s="80">
        <f>SUMPRODUCT((MOD(COLUMN(Tab_Base[[#This Row],[CM1]:[PA200]]),3)=1)*1,Tab_Base[[#This Row],[CM1]:[PA200]])</f>
        <v>0</v>
      </c>
      <c r="N9" s="80">
        <f>Tab_Base[[#This Row],[TOTAL HCM converties en HTD (coeff : 1,5)]]-Tab_Base[[#This Row],[CMrépartis]]</f>
        <v>36</v>
      </c>
      <c r="O9" s="80" t="str">
        <f>IF(Tab_Base[[#This Row],[CMrépartis]]&gt;Tab_Base[[#This Row],[TOTAL HCM converties en HTD (coeff : 1,5)]],"dépassement","OK")</f>
        <v>OK</v>
      </c>
      <c r="P9" s="90">
        <f>SUMPRODUCT((MOD(COLUMN(Tab_Base[[#This Row],[CM1]:[PA200]]),3)=2)*1,Tab_Base[[#This Row],[CM1]:[PA200]])</f>
        <v>0</v>
      </c>
      <c r="Q9" s="80">
        <f>Tab_Base[[#This Row],[TOTAL HTD]]-Tab_Base[[#This Row],[TDrépartis]]</f>
        <v>140</v>
      </c>
      <c r="R9" s="91" t="str">
        <f>IF(Tab_Base[[#This Row],[TDrépartis]]&gt;Tab_Base[[#This Row],[TOTAL HTD]],"dépassement","OK")</f>
        <v>OK</v>
      </c>
      <c r="S9" s="91">
        <f>SUMPRODUCT((MOD(COLUMN(Tab_Base[[#This Row],[CM1]:[PA200]]),3)=0)*1,Tab_Base[[#This Row],[CM1]:[PA200]])</f>
        <v>0</v>
      </c>
      <c r="T9" s="91">
        <f>Tab_Base[[#This Row],[TOTAL PA]]-Tab_Base[[#This Row],[Parépartis]]</f>
        <v>0</v>
      </c>
      <c r="U9" s="91" t="str">
        <f>IF(Tab_Base[[#This Row],[Parépartis]]&gt;Tab_Base[[#This Row],[TOTAL PA]],"dépassement","OK")</f>
        <v>OK</v>
      </c>
      <c r="V9" s="81"/>
      <c r="W9" s="81"/>
      <c r="X9" s="81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46"/>
      <c r="JM9" s="46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46"/>
      <c r="KQ9" s="46"/>
      <c r="KR9" s="46"/>
      <c r="KS9" s="46"/>
      <c r="KT9" s="46"/>
      <c r="KU9" s="46"/>
      <c r="KV9" s="46"/>
      <c r="KW9" s="46"/>
      <c r="KX9" s="46"/>
      <c r="KY9" s="46"/>
      <c r="KZ9" s="46"/>
      <c r="LA9" s="46"/>
      <c r="LB9" s="46"/>
      <c r="LC9" s="46"/>
      <c r="LD9" s="46"/>
      <c r="LE9" s="46"/>
      <c r="LF9" s="46"/>
      <c r="LG9" s="46"/>
      <c r="LH9" s="46"/>
      <c r="LI9" s="46"/>
      <c r="LJ9" s="46"/>
      <c r="LK9" s="46"/>
      <c r="LL9" s="46"/>
      <c r="LM9" s="46"/>
      <c r="LN9" s="46"/>
      <c r="LO9" s="46"/>
      <c r="LP9" s="46"/>
      <c r="LQ9" s="46"/>
      <c r="LR9" s="46"/>
      <c r="LS9" s="46"/>
      <c r="LT9" s="46"/>
      <c r="LU9" s="46"/>
      <c r="LV9" s="46"/>
      <c r="LW9" s="46"/>
      <c r="LX9" s="46"/>
      <c r="LY9" s="46"/>
      <c r="LZ9" s="46"/>
      <c r="MA9" s="46"/>
      <c r="MB9" s="46"/>
      <c r="MC9" s="46"/>
      <c r="MD9" s="46"/>
      <c r="ME9" s="46"/>
      <c r="MF9" s="46"/>
      <c r="MG9" s="46"/>
      <c r="MH9" s="46"/>
      <c r="MI9" s="46"/>
      <c r="MJ9" s="46"/>
      <c r="MK9" s="46"/>
      <c r="ML9" s="46"/>
      <c r="MM9" s="46"/>
      <c r="MN9" s="46"/>
      <c r="MO9" s="46"/>
      <c r="MP9" s="46"/>
      <c r="MQ9" s="46"/>
      <c r="MR9" s="46"/>
      <c r="MS9" s="46"/>
      <c r="MT9" s="46"/>
      <c r="MU9" s="46"/>
      <c r="MV9" s="46"/>
      <c r="MW9" s="46"/>
      <c r="MX9" s="46"/>
      <c r="MY9" s="46"/>
      <c r="MZ9" s="46"/>
      <c r="NA9" s="46"/>
      <c r="NB9" s="46"/>
      <c r="NC9" s="46"/>
      <c r="ND9" s="46"/>
      <c r="NE9" s="46"/>
      <c r="NF9" s="46"/>
      <c r="NG9" s="46"/>
      <c r="NH9" s="46"/>
      <c r="NI9" s="46"/>
      <c r="NJ9" s="46"/>
      <c r="NK9" s="46"/>
      <c r="NL9" s="46"/>
      <c r="NM9" s="46"/>
      <c r="NN9" s="46"/>
      <c r="NO9" s="46"/>
      <c r="NP9" s="46"/>
      <c r="NQ9" s="46"/>
      <c r="NR9" s="46"/>
      <c r="NS9" s="46"/>
      <c r="NT9" s="46"/>
      <c r="NU9" s="46"/>
      <c r="NV9" s="46"/>
      <c r="NW9" s="46"/>
      <c r="NX9" s="46"/>
      <c r="NY9" s="46"/>
      <c r="NZ9" s="46"/>
      <c r="OA9" s="46"/>
      <c r="OB9" s="46"/>
      <c r="OC9" s="46"/>
      <c r="OD9" s="46"/>
      <c r="OE9" s="46"/>
      <c r="OF9" s="46"/>
      <c r="OG9" s="46"/>
      <c r="OH9" s="46"/>
      <c r="OI9" s="46"/>
      <c r="OJ9" s="46"/>
      <c r="OK9" s="46"/>
      <c r="OL9" s="46"/>
      <c r="OM9" s="46"/>
      <c r="ON9" s="46"/>
      <c r="OO9" s="46"/>
      <c r="OP9" s="46"/>
      <c r="OQ9" s="46"/>
      <c r="OR9" s="46"/>
      <c r="OS9" s="46"/>
      <c r="OT9" s="46"/>
      <c r="OU9" s="46"/>
      <c r="OV9" s="46"/>
      <c r="OW9" s="46"/>
      <c r="OX9" s="46"/>
      <c r="OY9" s="46"/>
      <c r="OZ9" s="46"/>
      <c r="PA9" s="46"/>
      <c r="PB9" s="46"/>
      <c r="PC9" s="46"/>
      <c r="PD9" s="46"/>
      <c r="PE9" s="46"/>
      <c r="PF9" s="46"/>
      <c r="PG9" s="46"/>
      <c r="PH9" s="46"/>
      <c r="PI9" s="46"/>
      <c r="PJ9" s="46"/>
      <c r="PK9" s="46"/>
      <c r="PL9" s="46"/>
      <c r="PM9" s="46"/>
      <c r="PN9" s="46"/>
      <c r="PO9" s="46"/>
      <c r="PP9" s="46"/>
      <c r="PQ9" s="46"/>
      <c r="PR9" s="46"/>
      <c r="PS9" s="46"/>
      <c r="PT9" s="46"/>
      <c r="PU9" s="46"/>
      <c r="PV9" s="46"/>
      <c r="PW9" s="46"/>
      <c r="PX9" s="46"/>
      <c r="PY9" s="46"/>
      <c r="PZ9" s="46"/>
      <c r="QA9" s="46"/>
      <c r="QB9" s="46"/>
      <c r="QC9" s="46"/>
      <c r="QD9" s="46"/>
      <c r="QE9" s="46"/>
      <c r="QF9" s="46"/>
      <c r="QG9" s="46"/>
      <c r="QH9" s="46"/>
      <c r="QI9" s="46"/>
      <c r="QJ9" s="46"/>
      <c r="QK9" s="46"/>
      <c r="QL9" s="46"/>
      <c r="QM9" s="46"/>
      <c r="QN9" s="46"/>
      <c r="QO9" s="46"/>
      <c r="QP9" s="46"/>
      <c r="QQ9" s="46"/>
      <c r="QR9" s="46"/>
      <c r="QS9" s="46"/>
      <c r="QT9" s="46"/>
      <c r="QU9" s="46"/>
      <c r="QV9" s="46"/>
      <c r="QW9" s="46"/>
      <c r="QX9" s="46"/>
      <c r="QY9" s="46"/>
      <c r="QZ9" s="46"/>
      <c r="RA9" s="46"/>
      <c r="RB9" s="46"/>
      <c r="RC9" s="46"/>
      <c r="RD9" s="46"/>
      <c r="RE9" s="46"/>
      <c r="RF9" s="46"/>
      <c r="RG9" s="46"/>
      <c r="RH9" s="46"/>
      <c r="RI9" s="46"/>
      <c r="RJ9" s="46"/>
      <c r="RK9" s="46"/>
      <c r="RL9" s="46"/>
      <c r="RM9" s="46"/>
      <c r="RN9" s="46"/>
      <c r="RO9" s="46"/>
      <c r="RP9" s="46"/>
      <c r="RQ9" s="46"/>
      <c r="RR9" s="46"/>
      <c r="RS9" s="46"/>
      <c r="RT9" s="46"/>
      <c r="RU9" s="46"/>
      <c r="RV9" s="46"/>
      <c r="RW9" s="46"/>
      <c r="RX9" s="46"/>
      <c r="RY9" s="46"/>
      <c r="RZ9" s="46"/>
      <c r="SA9" s="46"/>
      <c r="SB9" s="46"/>
      <c r="SC9" s="46"/>
      <c r="SD9" s="46"/>
      <c r="SE9" s="46"/>
      <c r="SF9" s="46"/>
      <c r="SG9" s="46"/>
      <c r="SH9" s="46"/>
      <c r="SI9" s="46"/>
      <c r="SJ9" s="46"/>
      <c r="SK9" s="46"/>
      <c r="SL9" s="46"/>
      <c r="SM9" s="46"/>
      <c r="SN9" s="46"/>
      <c r="SO9" s="46"/>
      <c r="SP9" s="46"/>
      <c r="SQ9" s="46"/>
      <c r="SR9" s="46"/>
      <c r="SS9" s="46"/>
      <c r="ST9" s="46"/>
      <c r="SU9" s="46"/>
      <c r="SV9" s="46"/>
      <c r="SW9" s="46"/>
      <c r="SX9" s="46"/>
      <c r="SY9" s="46"/>
      <c r="SZ9" s="46"/>
      <c r="TA9" s="46"/>
      <c r="TB9" s="46"/>
      <c r="TC9" s="46"/>
      <c r="TD9" s="46"/>
      <c r="TE9" s="46"/>
      <c r="TF9" s="46"/>
      <c r="TG9" s="46"/>
      <c r="TH9" s="46"/>
      <c r="TI9" s="46"/>
      <c r="TJ9" s="46"/>
      <c r="TK9" s="46"/>
      <c r="TL9" s="46"/>
      <c r="TM9" s="46"/>
      <c r="TN9" s="46"/>
      <c r="TO9" s="46"/>
      <c r="TP9" s="46"/>
      <c r="TQ9" s="46"/>
      <c r="TR9" s="46"/>
      <c r="TS9" s="46"/>
      <c r="TT9" s="46"/>
      <c r="TU9" s="46"/>
      <c r="TV9" s="46"/>
      <c r="TW9" s="46"/>
      <c r="TX9" s="46"/>
      <c r="TY9" s="46"/>
      <c r="TZ9" s="46"/>
      <c r="UA9" s="46"/>
      <c r="UB9" s="46"/>
      <c r="UC9" s="46"/>
      <c r="UD9" s="46"/>
      <c r="UE9" s="46"/>
      <c r="UF9" s="46"/>
      <c r="UG9" s="46"/>
      <c r="UH9" s="46"/>
      <c r="UI9" s="46"/>
      <c r="UJ9" s="46"/>
      <c r="UK9" s="46"/>
      <c r="UL9" s="46"/>
      <c r="UM9" s="46"/>
      <c r="UN9" s="46"/>
      <c r="UO9" s="46"/>
      <c r="UP9" s="46"/>
      <c r="UQ9" s="46"/>
      <c r="UR9" s="46"/>
      <c r="US9" s="46"/>
      <c r="UT9" s="46"/>
      <c r="UU9" s="46"/>
      <c r="UV9" s="46"/>
      <c r="UW9" s="46"/>
      <c r="UX9" s="46"/>
      <c r="UY9" s="46"/>
      <c r="UZ9" s="46"/>
      <c r="VA9" s="46"/>
      <c r="VB9" s="46"/>
      <c r="VC9" s="46"/>
      <c r="VD9" s="46"/>
      <c r="VE9" s="46"/>
      <c r="VF9" s="46"/>
      <c r="VG9" s="46"/>
      <c r="VH9" s="46"/>
      <c r="VI9" s="46"/>
      <c r="VJ9" s="46"/>
      <c r="VK9" s="46"/>
      <c r="VL9" s="46"/>
      <c r="VM9" s="46"/>
      <c r="VN9" s="46"/>
      <c r="VO9" s="46"/>
      <c r="VP9" s="46"/>
      <c r="VQ9" s="46"/>
      <c r="VR9" s="46"/>
      <c r="VS9" s="46"/>
      <c r="VT9" s="46"/>
      <c r="VU9" s="46"/>
      <c r="VV9" s="46"/>
      <c r="VW9" s="46"/>
      <c r="VX9" s="46"/>
      <c r="VY9" s="46"/>
      <c r="VZ9" s="46"/>
      <c r="WA9" s="46"/>
      <c r="WB9" s="46"/>
      <c r="WC9" s="46"/>
      <c r="WD9" s="46"/>
      <c r="WE9" s="46"/>
      <c r="WF9" s="46"/>
      <c r="WG9" s="46"/>
      <c r="WH9" s="46"/>
      <c r="WI9" s="46"/>
      <c r="WJ9" s="46"/>
      <c r="WK9" s="46"/>
      <c r="WL9" s="46"/>
      <c r="WM9" s="46"/>
      <c r="WN9" s="46"/>
      <c r="WO9" s="46"/>
      <c r="WP9" s="46"/>
      <c r="WQ9" s="46"/>
      <c r="WR9" s="46"/>
      <c r="WS9" s="46"/>
      <c r="WT9" s="46"/>
      <c r="WU9" s="46"/>
      <c r="WV9" s="46"/>
      <c r="WW9" s="46"/>
      <c r="WX9" s="46"/>
      <c r="WY9" s="46"/>
      <c r="WZ9" s="46"/>
    </row>
    <row r="10" spans="1:624" s="44" customFormat="1" ht="15" customHeight="1" x14ac:dyDescent="0.25">
      <c r="A10" s="34" t="s">
        <v>707</v>
      </c>
      <c r="B10" s="33" t="s">
        <v>708</v>
      </c>
      <c r="C10" s="34" t="s">
        <v>709</v>
      </c>
      <c r="D10" s="35">
        <v>6</v>
      </c>
      <c r="E10" s="35">
        <v>24</v>
      </c>
      <c r="F10" s="35">
        <v>1</v>
      </c>
      <c r="G10" s="36">
        <f>Tab_Base[[#This Row],[HCM]]*Tab_Base[[#This Row],[NB Gp CM]]*1.5</f>
        <v>36</v>
      </c>
      <c r="H10" s="99">
        <v>20</v>
      </c>
      <c r="I10" s="100">
        <v>7</v>
      </c>
      <c r="J10" s="37">
        <f>Tab_Base[[#This Row],[HTD]]*I10</f>
        <v>140</v>
      </c>
      <c r="K10" s="37"/>
      <c r="L10" s="38">
        <f>Tab_Base[[#This Row],[TOTAL HCM converties en HTD (coeff : 1,5)]]+Tab_Base[[#This Row],[TOTAL HTD]]+Tab_Base[[#This Row],[TOTAL PA]]</f>
        <v>176</v>
      </c>
      <c r="M10" s="86">
        <f>SUMPRODUCT((MOD(COLUMN(Tab_Base[[#This Row],[CM1]:[PA200]]),3)=1)*1,Tab_Base[[#This Row],[CM1]:[PA200]])</f>
        <v>0</v>
      </c>
      <c r="N10" s="86">
        <f>Tab_Base[[#This Row],[TOTAL HCM converties en HTD (coeff : 1,5)]]-Tab_Base[[#This Row],[CMrépartis]]</f>
        <v>36</v>
      </c>
      <c r="O10" s="86" t="str">
        <f>IF(Tab_Base[[#This Row],[CMrépartis]]&gt;Tab_Base[[#This Row],[TOTAL HCM converties en HTD (coeff : 1,5)]],"dépassement","OK")</f>
        <v>OK</v>
      </c>
      <c r="P10" s="87">
        <f>SUMPRODUCT((MOD(COLUMN(Tab_Base[[#This Row],[CM1]:[PA200]]),3)=2)*1,Tab_Base[[#This Row],[CM1]:[PA200]])</f>
        <v>0</v>
      </c>
      <c r="Q10" s="86">
        <f>Tab_Base[[#This Row],[TOTAL HTD]]-Tab_Base[[#This Row],[TDrépartis]]</f>
        <v>140</v>
      </c>
      <c r="R10" s="88" t="str">
        <f>IF(Tab_Base[[#This Row],[TDrépartis]]&gt;Tab_Base[[#This Row],[TOTAL HTD]],"dépassement","OK")</f>
        <v>OK</v>
      </c>
      <c r="S10" s="88">
        <f>SUMPRODUCT((MOD(COLUMN(Tab_Base[[#This Row],[CM1]:[PA200]]),3)=0)*1,Tab_Base[[#This Row],[CM1]:[PA200]])</f>
        <v>0</v>
      </c>
      <c r="T10" s="88">
        <f>Tab_Base[[#This Row],[TOTAL PA]]-Tab_Base[[#This Row],[Parépartis]]</f>
        <v>0</v>
      </c>
      <c r="U10" s="88" t="str">
        <f>IF(Tab_Base[[#This Row],[Parépartis]]&gt;Tab_Base[[#This Row],[TOTAL PA]],"dépassement","OK")</f>
        <v>OK</v>
      </c>
      <c r="V10" s="89"/>
      <c r="W10" s="89"/>
      <c r="X10" s="89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46"/>
      <c r="EW10" s="46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46"/>
      <c r="FY10" s="46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46"/>
      <c r="HD10" s="46"/>
      <c r="HE10" s="46"/>
      <c r="HF10" s="46"/>
      <c r="HG10" s="46"/>
      <c r="HH10" s="46"/>
      <c r="HI10" s="46"/>
      <c r="HJ10" s="46"/>
      <c r="HK10" s="46"/>
      <c r="HL10" s="46"/>
      <c r="HM10" s="46"/>
      <c r="HN10" s="46"/>
      <c r="HO10" s="46"/>
      <c r="HP10" s="46"/>
      <c r="HQ10" s="46"/>
      <c r="HR10" s="46"/>
      <c r="HS10" s="46"/>
      <c r="HT10" s="46"/>
      <c r="HU10" s="46"/>
      <c r="HV10" s="46"/>
      <c r="HW10" s="46"/>
      <c r="HX10" s="46"/>
      <c r="HY10" s="46"/>
      <c r="HZ10" s="46"/>
      <c r="IA10" s="46"/>
      <c r="IB10" s="46"/>
      <c r="IC10" s="46"/>
      <c r="ID10" s="46"/>
      <c r="IE10" s="46"/>
      <c r="IF10" s="46"/>
      <c r="IG10" s="46"/>
      <c r="IH10" s="46"/>
      <c r="II10" s="46"/>
      <c r="IJ10" s="46"/>
      <c r="IK10" s="46"/>
      <c r="IL10" s="46"/>
      <c r="IM10" s="46"/>
      <c r="IN10" s="46"/>
      <c r="IO10" s="46"/>
      <c r="IP10" s="46"/>
      <c r="IQ10" s="46"/>
      <c r="IR10" s="46"/>
      <c r="IS10" s="46"/>
      <c r="IT10" s="46"/>
      <c r="IU10" s="46"/>
      <c r="IV10" s="46"/>
      <c r="IW10" s="46"/>
      <c r="IX10" s="46"/>
      <c r="IY10" s="46"/>
      <c r="IZ10" s="46"/>
      <c r="JA10" s="46"/>
      <c r="JB10" s="46"/>
      <c r="JC10" s="46"/>
      <c r="JD10" s="46"/>
      <c r="JE10" s="46"/>
      <c r="JF10" s="46"/>
      <c r="JG10" s="46"/>
      <c r="JH10" s="46"/>
      <c r="JI10" s="46"/>
      <c r="JJ10" s="46"/>
      <c r="JK10" s="46"/>
      <c r="JL10" s="46"/>
      <c r="JM10" s="46"/>
      <c r="JN10" s="46"/>
      <c r="JO10" s="46"/>
      <c r="JP10" s="46"/>
      <c r="JQ10" s="46"/>
      <c r="JR10" s="46"/>
      <c r="JS10" s="46"/>
      <c r="JT10" s="46"/>
      <c r="JU10" s="46"/>
      <c r="JV10" s="46"/>
      <c r="JW10" s="46"/>
      <c r="JX10" s="46"/>
      <c r="JY10" s="46"/>
      <c r="JZ10" s="46"/>
      <c r="KA10" s="46"/>
      <c r="KB10" s="46"/>
      <c r="KC10" s="46"/>
      <c r="KD10" s="46"/>
      <c r="KE10" s="46"/>
      <c r="KF10" s="46"/>
      <c r="KG10" s="46"/>
      <c r="KH10" s="46"/>
      <c r="KI10" s="46"/>
      <c r="KJ10" s="46"/>
      <c r="KK10" s="46"/>
      <c r="KL10" s="46"/>
      <c r="KM10" s="46"/>
      <c r="KN10" s="46"/>
      <c r="KO10" s="46"/>
      <c r="KP10" s="46"/>
      <c r="KQ10" s="46"/>
      <c r="KR10" s="46"/>
      <c r="KS10" s="46"/>
      <c r="KT10" s="46"/>
      <c r="KU10" s="46"/>
      <c r="KV10" s="46"/>
      <c r="KW10" s="46"/>
      <c r="KX10" s="46"/>
      <c r="KY10" s="46"/>
      <c r="KZ10" s="46"/>
      <c r="LA10" s="46"/>
      <c r="LB10" s="46"/>
      <c r="LC10" s="46"/>
      <c r="LD10" s="46"/>
      <c r="LE10" s="46"/>
      <c r="LF10" s="46"/>
      <c r="LG10" s="46"/>
      <c r="LH10" s="46"/>
      <c r="LI10" s="46"/>
      <c r="LJ10" s="46"/>
      <c r="LK10" s="46"/>
      <c r="LL10" s="46"/>
      <c r="LM10" s="46"/>
      <c r="LN10" s="46"/>
      <c r="LO10" s="46"/>
      <c r="LP10" s="46"/>
      <c r="LQ10" s="46"/>
      <c r="LR10" s="46"/>
      <c r="LS10" s="46"/>
      <c r="LT10" s="46"/>
      <c r="LU10" s="46"/>
      <c r="LV10" s="46"/>
      <c r="LW10" s="46"/>
      <c r="LX10" s="46"/>
      <c r="LY10" s="46"/>
      <c r="LZ10" s="46"/>
      <c r="MA10" s="46"/>
      <c r="MB10" s="46"/>
      <c r="MC10" s="46"/>
      <c r="MD10" s="46"/>
      <c r="ME10" s="46"/>
      <c r="MF10" s="46"/>
      <c r="MG10" s="46"/>
      <c r="MH10" s="46"/>
      <c r="MI10" s="46"/>
      <c r="MJ10" s="46"/>
      <c r="MK10" s="46"/>
      <c r="ML10" s="46"/>
      <c r="MM10" s="46"/>
      <c r="MN10" s="46"/>
      <c r="MO10" s="46"/>
      <c r="MP10" s="46"/>
      <c r="MQ10" s="46"/>
      <c r="MR10" s="46"/>
      <c r="MS10" s="46"/>
      <c r="MT10" s="46"/>
      <c r="MU10" s="46"/>
      <c r="MV10" s="46"/>
      <c r="MW10" s="46"/>
      <c r="MX10" s="46"/>
      <c r="MY10" s="46"/>
      <c r="MZ10" s="46"/>
      <c r="NA10" s="46"/>
      <c r="NB10" s="46"/>
      <c r="NC10" s="46"/>
      <c r="ND10" s="46"/>
      <c r="NE10" s="46"/>
      <c r="NF10" s="46"/>
      <c r="NG10" s="46"/>
      <c r="NH10" s="46"/>
      <c r="NI10" s="46"/>
      <c r="NJ10" s="46"/>
      <c r="NK10" s="46"/>
      <c r="NL10" s="46"/>
      <c r="NM10" s="46"/>
      <c r="NN10" s="46"/>
      <c r="NO10" s="46"/>
      <c r="NP10" s="46"/>
      <c r="NQ10" s="46"/>
      <c r="NR10" s="46"/>
      <c r="NS10" s="46"/>
      <c r="NT10" s="46"/>
      <c r="NU10" s="46"/>
      <c r="NV10" s="46"/>
      <c r="NW10" s="46"/>
      <c r="NX10" s="46"/>
      <c r="NY10" s="46"/>
      <c r="NZ10" s="46"/>
      <c r="OA10" s="46"/>
      <c r="OB10" s="46"/>
      <c r="OC10" s="46"/>
      <c r="OD10" s="46"/>
      <c r="OE10" s="46"/>
      <c r="OF10" s="46"/>
      <c r="OG10" s="46"/>
      <c r="OH10" s="46"/>
      <c r="OI10" s="46"/>
      <c r="OJ10" s="46"/>
      <c r="OK10" s="46"/>
      <c r="OL10" s="46"/>
      <c r="OM10" s="46"/>
      <c r="ON10" s="46"/>
      <c r="OO10" s="46"/>
      <c r="OP10" s="46"/>
      <c r="OQ10" s="46"/>
      <c r="OR10" s="46"/>
      <c r="OS10" s="46"/>
      <c r="OT10" s="46"/>
      <c r="OU10" s="46"/>
      <c r="OV10" s="46"/>
      <c r="OW10" s="46"/>
      <c r="OX10" s="46"/>
      <c r="OY10" s="46"/>
      <c r="OZ10" s="46"/>
      <c r="PA10" s="46"/>
      <c r="PB10" s="46"/>
      <c r="PC10" s="46"/>
      <c r="PD10" s="46"/>
      <c r="PE10" s="46"/>
      <c r="PF10" s="46"/>
      <c r="PG10" s="46"/>
      <c r="PH10" s="46"/>
      <c r="PI10" s="46"/>
      <c r="PJ10" s="46"/>
      <c r="PK10" s="46"/>
      <c r="PL10" s="46"/>
      <c r="PM10" s="46"/>
      <c r="PN10" s="46"/>
      <c r="PO10" s="46"/>
      <c r="PP10" s="46"/>
      <c r="PQ10" s="46"/>
      <c r="PR10" s="46"/>
      <c r="PS10" s="46"/>
      <c r="PT10" s="46"/>
      <c r="PU10" s="46"/>
      <c r="PV10" s="46"/>
      <c r="PW10" s="46"/>
      <c r="PX10" s="46"/>
      <c r="PY10" s="46"/>
      <c r="PZ10" s="46"/>
      <c r="QA10" s="46"/>
      <c r="QB10" s="46"/>
      <c r="QC10" s="46"/>
      <c r="QD10" s="46"/>
      <c r="QE10" s="46"/>
      <c r="QF10" s="46"/>
      <c r="QG10" s="46"/>
      <c r="QH10" s="46"/>
      <c r="QI10" s="46"/>
      <c r="QJ10" s="46"/>
      <c r="QK10" s="46"/>
      <c r="QL10" s="46"/>
      <c r="QM10" s="46"/>
      <c r="QN10" s="46"/>
      <c r="QO10" s="46"/>
      <c r="QP10" s="46"/>
      <c r="QQ10" s="46"/>
      <c r="QR10" s="46"/>
      <c r="QS10" s="46"/>
      <c r="QT10" s="46"/>
      <c r="QU10" s="46"/>
      <c r="QV10" s="46"/>
      <c r="QW10" s="46"/>
      <c r="QX10" s="46"/>
      <c r="QY10" s="46"/>
      <c r="QZ10" s="46"/>
      <c r="RA10" s="46"/>
      <c r="RB10" s="46"/>
      <c r="RC10" s="46"/>
      <c r="RD10" s="46"/>
      <c r="RE10" s="46"/>
      <c r="RF10" s="46"/>
      <c r="RG10" s="46"/>
      <c r="RH10" s="46"/>
      <c r="RI10" s="46"/>
      <c r="RJ10" s="46"/>
      <c r="RK10" s="46"/>
      <c r="RL10" s="46"/>
      <c r="RM10" s="46"/>
      <c r="RN10" s="46"/>
      <c r="RO10" s="46"/>
      <c r="RP10" s="46"/>
      <c r="RQ10" s="46"/>
      <c r="RR10" s="46"/>
      <c r="RS10" s="46"/>
      <c r="RT10" s="46"/>
      <c r="RU10" s="46"/>
      <c r="RV10" s="46"/>
      <c r="RW10" s="46"/>
      <c r="RX10" s="46"/>
      <c r="RY10" s="46"/>
      <c r="RZ10" s="46"/>
      <c r="SA10" s="46"/>
      <c r="SB10" s="46"/>
      <c r="SC10" s="46"/>
      <c r="SD10" s="46"/>
      <c r="SE10" s="46"/>
      <c r="SF10" s="46"/>
      <c r="SG10" s="46"/>
      <c r="SH10" s="46"/>
      <c r="SI10" s="46"/>
      <c r="SJ10" s="46"/>
      <c r="SK10" s="46"/>
      <c r="SL10" s="46"/>
      <c r="SM10" s="46"/>
      <c r="SN10" s="46"/>
      <c r="SO10" s="46"/>
      <c r="SP10" s="46"/>
      <c r="SQ10" s="46"/>
      <c r="SR10" s="46"/>
      <c r="SS10" s="46"/>
      <c r="ST10" s="46"/>
      <c r="SU10" s="46"/>
      <c r="SV10" s="46"/>
      <c r="SW10" s="46"/>
      <c r="SX10" s="46"/>
      <c r="SY10" s="46"/>
      <c r="SZ10" s="46"/>
      <c r="TA10" s="46"/>
      <c r="TB10" s="46"/>
      <c r="TC10" s="46"/>
      <c r="TD10" s="46"/>
      <c r="TE10" s="46"/>
      <c r="TF10" s="46"/>
      <c r="TG10" s="46"/>
      <c r="TH10" s="46"/>
      <c r="TI10" s="46"/>
      <c r="TJ10" s="46"/>
      <c r="TK10" s="46"/>
      <c r="TL10" s="46"/>
      <c r="TM10" s="46"/>
      <c r="TN10" s="46"/>
      <c r="TO10" s="46"/>
      <c r="TP10" s="46"/>
      <c r="TQ10" s="46"/>
      <c r="TR10" s="46"/>
      <c r="TS10" s="46"/>
      <c r="TT10" s="46"/>
      <c r="TU10" s="46"/>
      <c r="TV10" s="46"/>
      <c r="TW10" s="46"/>
      <c r="TX10" s="46"/>
      <c r="TY10" s="46"/>
      <c r="TZ10" s="46"/>
      <c r="UA10" s="46"/>
      <c r="UB10" s="46"/>
      <c r="UC10" s="46"/>
      <c r="UD10" s="46"/>
      <c r="UE10" s="46"/>
      <c r="UF10" s="46"/>
      <c r="UG10" s="46"/>
      <c r="UH10" s="46"/>
      <c r="UI10" s="46"/>
      <c r="UJ10" s="46"/>
      <c r="UK10" s="46"/>
      <c r="UL10" s="46"/>
      <c r="UM10" s="46"/>
      <c r="UN10" s="46"/>
      <c r="UO10" s="46"/>
      <c r="UP10" s="46"/>
      <c r="UQ10" s="46"/>
      <c r="UR10" s="46"/>
      <c r="US10" s="46"/>
      <c r="UT10" s="46"/>
      <c r="UU10" s="46"/>
      <c r="UV10" s="46"/>
      <c r="UW10" s="46"/>
      <c r="UX10" s="46"/>
      <c r="UY10" s="46"/>
      <c r="UZ10" s="46"/>
      <c r="VA10" s="46"/>
      <c r="VB10" s="46"/>
      <c r="VC10" s="46"/>
      <c r="VD10" s="46"/>
      <c r="VE10" s="46"/>
      <c r="VF10" s="46"/>
      <c r="VG10" s="46"/>
      <c r="VH10" s="46"/>
      <c r="VI10" s="46"/>
      <c r="VJ10" s="46"/>
      <c r="VK10" s="46"/>
      <c r="VL10" s="46"/>
      <c r="VM10" s="46"/>
      <c r="VN10" s="46"/>
      <c r="VO10" s="46"/>
      <c r="VP10" s="46"/>
      <c r="VQ10" s="46"/>
      <c r="VR10" s="46"/>
      <c r="VS10" s="46"/>
      <c r="VT10" s="46"/>
      <c r="VU10" s="46"/>
      <c r="VV10" s="46"/>
      <c r="VW10" s="46"/>
      <c r="VX10" s="46"/>
      <c r="VY10" s="46"/>
      <c r="VZ10" s="46"/>
      <c r="WA10" s="46"/>
      <c r="WB10" s="46"/>
      <c r="WC10" s="46"/>
      <c r="WD10" s="46"/>
      <c r="WE10" s="46"/>
      <c r="WF10" s="46"/>
      <c r="WG10" s="46"/>
      <c r="WH10" s="46"/>
      <c r="WI10" s="46"/>
      <c r="WJ10" s="46"/>
      <c r="WK10" s="46"/>
      <c r="WL10" s="46"/>
      <c r="WM10" s="46"/>
      <c r="WN10" s="46"/>
      <c r="WO10" s="46"/>
      <c r="WP10" s="46"/>
      <c r="WQ10" s="46"/>
      <c r="WR10" s="46"/>
      <c r="WS10" s="46"/>
      <c r="WT10" s="46"/>
      <c r="WU10" s="46"/>
      <c r="WV10" s="46"/>
      <c r="WW10" s="46"/>
      <c r="WX10" s="46"/>
      <c r="WY10" s="46"/>
      <c r="WZ10" s="46"/>
    </row>
    <row r="11" spans="1:624" s="44" customFormat="1" ht="15" customHeight="1" x14ac:dyDescent="0.25">
      <c r="A11" s="34" t="s">
        <v>710</v>
      </c>
      <c r="B11" s="33" t="s">
        <v>711</v>
      </c>
      <c r="C11" s="34" t="s">
        <v>712</v>
      </c>
      <c r="D11" s="77">
        <v>6</v>
      </c>
      <c r="E11" s="77">
        <v>24</v>
      </c>
      <c r="F11" s="77">
        <v>1</v>
      </c>
      <c r="G11" s="36">
        <f>Tab_Base[[#This Row],[HCM]]*Tab_Base[[#This Row],[NB Gp CM]]*1.5</f>
        <v>36</v>
      </c>
      <c r="H11" s="99">
        <v>20</v>
      </c>
      <c r="I11" s="100">
        <v>7</v>
      </c>
      <c r="J11" s="37">
        <f>Tab_Base[[#This Row],[HTD]]*I11</f>
        <v>140</v>
      </c>
      <c r="K11" s="78"/>
      <c r="L11" s="79">
        <f>Tab_Base[[#This Row],[TOTAL HCM converties en HTD (coeff : 1,5)]]+Tab_Base[[#This Row],[TOTAL HTD]]+Tab_Base[[#This Row],[TOTAL PA]]</f>
        <v>176</v>
      </c>
      <c r="M11" s="80">
        <f>SUMPRODUCT((MOD(COLUMN(Tab_Base[[#This Row],[CM1]:[PA200]]),3)=1)*1,Tab_Base[[#This Row],[CM1]:[PA200]])</f>
        <v>18</v>
      </c>
      <c r="N11" s="80">
        <f>Tab_Base[[#This Row],[TOTAL HCM converties en HTD (coeff : 1,5)]]-Tab_Base[[#This Row],[CMrépartis]]</f>
        <v>18</v>
      </c>
      <c r="O11" s="80" t="str">
        <f>IF(Tab_Base[[#This Row],[CMrépartis]]&gt;Tab_Base[[#This Row],[TOTAL HCM converties en HTD (coeff : 1,5)]],"dépassement","OK")</f>
        <v>OK</v>
      </c>
      <c r="P11" s="90">
        <f>SUMPRODUCT((MOD(COLUMN(Tab_Base[[#This Row],[CM1]:[PA200]]),3)=2)*1,Tab_Base[[#This Row],[CM1]:[PA200]])</f>
        <v>0</v>
      </c>
      <c r="Q11" s="80">
        <f>Tab_Base[[#This Row],[TOTAL HTD]]-Tab_Base[[#This Row],[TDrépartis]]</f>
        <v>140</v>
      </c>
      <c r="R11" s="91" t="str">
        <f>IF(Tab_Base[[#This Row],[TDrépartis]]&gt;Tab_Base[[#This Row],[TOTAL HTD]],"dépassement","OK")</f>
        <v>OK</v>
      </c>
      <c r="S11" s="91">
        <f>SUMPRODUCT((MOD(COLUMN(Tab_Base[[#This Row],[CM1]:[PA200]]),3)=0)*1,Tab_Base[[#This Row],[CM1]:[PA200]])</f>
        <v>0</v>
      </c>
      <c r="T11" s="91">
        <f>Tab_Base[[#This Row],[TOTAL PA]]-Tab_Base[[#This Row],[Parépartis]]</f>
        <v>0</v>
      </c>
      <c r="U11" s="91" t="str">
        <f>IF(Tab_Base[[#This Row],[Parépartis]]&gt;Tab_Base[[#This Row],[TOTAL PA]],"dépassement","OK")</f>
        <v>OK</v>
      </c>
      <c r="V11" s="81"/>
      <c r="W11" s="81"/>
      <c r="X11" s="81"/>
      <c r="Y11" s="46">
        <v>18</v>
      </c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46"/>
      <c r="HD11" s="46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46"/>
      <c r="IH11" s="46"/>
      <c r="II11" s="46"/>
      <c r="IJ11" s="46"/>
      <c r="IK11" s="46"/>
      <c r="IL11" s="46"/>
      <c r="IM11" s="46"/>
      <c r="IN11" s="46"/>
      <c r="IO11" s="46"/>
      <c r="IP11" s="46"/>
      <c r="IQ11" s="46"/>
      <c r="IR11" s="46"/>
      <c r="IS11" s="46"/>
      <c r="IT11" s="46"/>
      <c r="IU11" s="46"/>
      <c r="IV11" s="46"/>
      <c r="IW11" s="46"/>
      <c r="IX11" s="46"/>
      <c r="IY11" s="46"/>
      <c r="IZ11" s="46"/>
      <c r="JA11" s="46"/>
      <c r="JB11" s="46"/>
      <c r="JC11" s="46"/>
      <c r="JD11" s="46"/>
      <c r="JE11" s="46"/>
      <c r="JF11" s="46"/>
      <c r="JG11" s="46"/>
      <c r="JH11" s="46"/>
      <c r="JI11" s="46"/>
      <c r="JJ11" s="46"/>
      <c r="JK11" s="46"/>
      <c r="JL11" s="46"/>
      <c r="JM11" s="46"/>
      <c r="JN11" s="46"/>
      <c r="JO11" s="46"/>
      <c r="JP11" s="46"/>
      <c r="JQ11" s="46"/>
      <c r="JR11" s="46"/>
      <c r="JS11" s="46"/>
      <c r="JT11" s="46"/>
      <c r="JU11" s="46"/>
      <c r="JV11" s="46"/>
      <c r="JW11" s="46"/>
      <c r="JX11" s="46"/>
      <c r="JY11" s="46"/>
      <c r="JZ11" s="46"/>
      <c r="KA11" s="46"/>
      <c r="KB11" s="46"/>
      <c r="KC11" s="46"/>
      <c r="KD11" s="46"/>
      <c r="KE11" s="46"/>
      <c r="KF11" s="46"/>
      <c r="KG11" s="46"/>
      <c r="KH11" s="46"/>
      <c r="KI11" s="46"/>
      <c r="KJ11" s="46"/>
      <c r="KK11" s="46"/>
      <c r="KL11" s="46"/>
      <c r="KM11" s="46"/>
      <c r="KN11" s="46"/>
      <c r="KO11" s="46"/>
      <c r="KP11" s="46"/>
      <c r="KQ11" s="46"/>
      <c r="KR11" s="46"/>
      <c r="KS11" s="46"/>
      <c r="KT11" s="46"/>
      <c r="KU11" s="46"/>
      <c r="KV11" s="46"/>
      <c r="KW11" s="46"/>
      <c r="KX11" s="46"/>
      <c r="KY11" s="46"/>
      <c r="KZ11" s="46"/>
      <c r="LA11" s="46"/>
      <c r="LB11" s="46"/>
      <c r="LC11" s="46"/>
      <c r="LD11" s="46"/>
      <c r="LE11" s="46"/>
      <c r="LF11" s="46"/>
      <c r="LG11" s="46"/>
      <c r="LH11" s="46"/>
      <c r="LI11" s="46"/>
      <c r="LJ11" s="46"/>
      <c r="LK11" s="46"/>
      <c r="LL11" s="46"/>
      <c r="LM11" s="46"/>
      <c r="LN11" s="46"/>
      <c r="LO11" s="46"/>
      <c r="LP11" s="46"/>
      <c r="LQ11" s="46"/>
      <c r="LR11" s="46"/>
      <c r="LS11" s="46"/>
      <c r="LT11" s="46"/>
      <c r="LU11" s="46"/>
      <c r="LV11" s="46"/>
      <c r="LW11" s="46"/>
      <c r="LX11" s="46"/>
      <c r="LY11" s="46"/>
      <c r="LZ11" s="46"/>
      <c r="MA11" s="46"/>
      <c r="MB11" s="46"/>
      <c r="MC11" s="46"/>
      <c r="MD11" s="46"/>
      <c r="ME11" s="46"/>
      <c r="MF11" s="46"/>
      <c r="MG11" s="46"/>
      <c r="MH11" s="46"/>
      <c r="MI11" s="46"/>
      <c r="MJ11" s="46"/>
      <c r="MK11" s="46"/>
      <c r="ML11" s="46"/>
      <c r="MM11" s="46"/>
      <c r="MN11" s="46"/>
      <c r="MO11" s="46"/>
      <c r="MP11" s="46"/>
      <c r="MQ11" s="46"/>
      <c r="MR11" s="46"/>
      <c r="MS11" s="46"/>
      <c r="MT11" s="46"/>
      <c r="MU11" s="46"/>
      <c r="MV11" s="46"/>
      <c r="MW11" s="46"/>
      <c r="MX11" s="46"/>
      <c r="MY11" s="46"/>
      <c r="MZ11" s="46"/>
      <c r="NA11" s="46"/>
      <c r="NB11" s="46"/>
      <c r="NC11" s="46"/>
      <c r="ND11" s="46"/>
      <c r="NE11" s="46"/>
      <c r="NF11" s="46"/>
      <c r="NG11" s="46"/>
      <c r="NH11" s="46"/>
      <c r="NI11" s="46"/>
      <c r="NJ11" s="46"/>
      <c r="NK11" s="46"/>
      <c r="NL11" s="46"/>
      <c r="NM11" s="46"/>
      <c r="NN11" s="46"/>
      <c r="NO11" s="46"/>
      <c r="NP11" s="46"/>
      <c r="NQ11" s="46"/>
      <c r="NR11" s="46"/>
      <c r="NS11" s="46"/>
      <c r="NT11" s="46"/>
      <c r="NU11" s="46"/>
      <c r="NV11" s="46"/>
      <c r="NW11" s="46"/>
      <c r="NX11" s="46"/>
      <c r="NY11" s="46"/>
      <c r="NZ11" s="46"/>
      <c r="OA11" s="46"/>
      <c r="OB11" s="46"/>
      <c r="OC11" s="46"/>
      <c r="OD11" s="46"/>
      <c r="OE11" s="46"/>
      <c r="OF11" s="46"/>
      <c r="OG11" s="46"/>
      <c r="OH11" s="46"/>
      <c r="OI11" s="46"/>
      <c r="OJ11" s="46"/>
      <c r="OK11" s="46"/>
      <c r="OL11" s="46"/>
      <c r="OM11" s="46"/>
      <c r="ON11" s="46"/>
      <c r="OO11" s="46"/>
      <c r="OP11" s="46"/>
      <c r="OQ11" s="46"/>
      <c r="OR11" s="46"/>
      <c r="OS11" s="46"/>
      <c r="OT11" s="46"/>
      <c r="OU11" s="46"/>
      <c r="OV11" s="46"/>
      <c r="OW11" s="46"/>
      <c r="OX11" s="46"/>
      <c r="OY11" s="46"/>
      <c r="OZ11" s="46"/>
      <c r="PA11" s="46"/>
      <c r="PB11" s="46"/>
      <c r="PC11" s="46"/>
      <c r="PD11" s="46"/>
      <c r="PE11" s="46"/>
      <c r="PF11" s="46"/>
      <c r="PG11" s="46"/>
      <c r="PH11" s="46"/>
      <c r="PI11" s="46"/>
      <c r="PJ11" s="46"/>
      <c r="PK11" s="46"/>
      <c r="PL11" s="46"/>
      <c r="PM11" s="46"/>
      <c r="PN11" s="46"/>
      <c r="PO11" s="46"/>
      <c r="PP11" s="46"/>
      <c r="PQ11" s="46"/>
      <c r="PR11" s="46"/>
      <c r="PS11" s="46"/>
      <c r="PT11" s="46"/>
      <c r="PU11" s="46"/>
      <c r="PV11" s="46"/>
      <c r="PW11" s="46"/>
      <c r="PX11" s="46"/>
      <c r="PY11" s="46"/>
      <c r="PZ11" s="46"/>
      <c r="QA11" s="46"/>
      <c r="QB11" s="46"/>
      <c r="QC11" s="46"/>
      <c r="QD11" s="46"/>
      <c r="QE11" s="46"/>
      <c r="QF11" s="46"/>
      <c r="QG11" s="46"/>
      <c r="QH11" s="46"/>
      <c r="QI11" s="46"/>
      <c r="QJ11" s="46"/>
      <c r="QK11" s="46"/>
      <c r="QL11" s="46"/>
      <c r="QM11" s="46"/>
      <c r="QN11" s="46"/>
      <c r="QO11" s="46"/>
      <c r="QP11" s="46"/>
      <c r="QQ11" s="46"/>
      <c r="QR11" s="46"/>
      <c r="QS11" s="46"/>
      <c r="QT11" s="46"/>
      <c r="QU11" s="46"/>
      <c r="QV11" s="46"/>
      <c r="QW11" s="46"/>
      <c r="QX11" s="46"/>
      <c r="QY11" s="46"/>
      <c r="QZ11" s="46"/>
      <c r="RA11" s="46"/>
      <c r="RB11" s="46"/>
      <c r="RC11" s="46"/>
      <c r="RD11" s="46"/>
      <c r="RE11" s="46"/>
      <c r="RF11" s="46"/>
      <c r="RG11" s="46"/>
      <c r="RH11" s="46"/>
      <c r="RI11" s="46"/>
      <c r="RJ11" s="46"/>
      <c r="RK11" s="46"/>
      <c r="RL11" s="46"/>
      <c r="RM11" s="46"/>
      <c r="RN11" s="46"/>
      <c r="RO11" s="46"/>
      <c r="RP11" s="46"/>
      <c r="RQ11" s="46"/>
      <c r="RR11" s="46"/>
      <c r="RS11" s="46"/>
      <c r="RT11" s="46"/>
      <c r="RU11" s="46"/>
      <c r="RV11" s="46"/>
      <c r="RW11" s="46"/>
      <c r="RX11" s="46"/>
      <c r="RY11" s="46"/>
      <c r="RZ11" s="46"/>
      <c r="SA11" s="46"/>
      <c r="SB11" s="46"/>
      <c r="SC11" s="46"/>
      <c r="SD11" s="46"/>
      <c r="SE11" s="46"/>
      <c r="SF11" s="46"/>
      <c r="SG11" s="46"/>
      <c r="SH11" s="46"/>
      <c r="SI11" s="46"/>
      <c r="SJ11" s="46"/>
      <c r="SK11" s="46"/>
      <c r="SL11" s="46"/>
      <c r="SM11" s="46"/>
      <c r="SN11" s="46"/>
      <c r="SO11" s="46"/>
      <c r="SP11" s="46"/>
      <c r="SQ11" s="46"/>
      <c r="SR11" s="46"/>
      <c r="SS11" s="46"/>
      <c r="ST11" s="46"/>
      <c r="SU11" s="46"/>
      <c r="SV11" s="46"/>
      <c r="SW11" s="46"/>
      <c r="SX11" s="46"/>
      <c r="SY11" s="46"/>
      <c r="SZ11" s="46"/>
      <c r="TA11" s="46"/>
      <c r="TB11" s="46"/>
      <c r="TC11" s="46"/>
      <c r="TD11" s="46"/>
      <c r="TE11" s="46"/>
      <c r="TF11" s="46"/>
      <c r="TG11" s="46"/>
      <c r="TH11" s="46"/>
      <c r="TI11" s="46"/>
      <c r="TJ11" s="46"/>
      <c r="TK11" s="46"/>
      <c r="TL11" s="46"/>
      <c r="TM11" s="46"/>
      <c r="TN11" s="46"/>
      <c r="TO11" s="46"/>
      <c r="TP11" s="46"/>
      <c r="TQ11" s="46"/>
      <c r="TR11" s="46"/>
      <c r="TS11" s="46"/>
      <c r="TT11" s="46"/>
      <c r="TU11" s="46"/>
      <c r="TV11" s="46"/>
      <c r="TW11" s="46"/>
      <c r="TX11" s="46"/>
      <c r="TY11" s="46"/>
      <c r="TZ11" s="46"/>
      <c r="UA11" s="46"/>
      <c r="UB11" s="46"/>
      <c r="UC11" s="46"/>
      <c r="UD11" s="46"/>
      <c r="UE11" s="46"/>
      <c r="UF11" s="46"/>
      <c r="UG11" s="46"/>
      <c r="UH11" s="46"/>
      <c r="UI11" s="46"/>
      <c r="UJ11" s="46"/>
      <c r="UK11" s="46"/>
      <c r="UL11" s="46"/>
      <c r="UM11" s="46"/>
      <c r="UN11" s="46"/>
      <c r="UO11" s="46"/>
      <c r="UP11" s="46"/>
      <c r="UQ11" s="46"/>
      <c r="UR11" s="46"/>
      <c r="US11" s="46"/>
      <c r="UT11" s="46"/>
      <c r="UU11" s="46"/>
      <c r="UV11" s="46"/>
      <c r="UW11" s="46"/>
      <c r="UX11" s="46"/>
      <c r="UY11" s="46"/>
      <c r="UZ11" s="46"/>
      <c r="VA11" s="46"/>
      <c r="VB11" s="46"/>
      <c r="VC11" s="46"/>
      <c r="VD11" s="46"/>
      <c r="VE11" s="46"/>
      <c r="VF11" s="46"/>
      <c r="VG11" s="46"/>
      <c r="VH11" s="46"/>
      <c r="VI11" s="46"/>
      <c r="VJ11" s="46"/>
      <c r="VK11" s="46"/>
      <c r="VL11" s="46"/>
      <c r="VM11" s="46"/>
      <c r="VN11" s="46"/>
      <c r="VO11" s="46"/>
      <c r="VP11" s="46"/>
      <c r="VQ11" s="46"/>
      <c r="VR11" s="46"/>
      <c r="VS11" s="46"/>
      <c r="VT11" s="46"/>
      <c r="VU11" s="46"/>
      <c r="VV11" s="46"/>
      <c r="VW11" s="46"/>
      <c r="VX11" s="46"/>
      <c r="VY11" s="46"/>
      <c r="VZ11" s="46"/>
      <c r="WA11" s="46"/>
      <c r="WB11" s="46"/>
      <c r="WC11" s="46"/>
      <c r="WD11" s="46"/>
      <c r="WE11" s="46"/>
      <c r="WF11" s="46"/>
      <c r="WG11" s="46"/>
      <c r="WH11" s="46"/>
      <c r="WI11" s="46"/>
      <c r="WJ11" s="46"/>
      <c r="WK11" s="46"/>
      <c r="WL11" s="46"/>
      <c r="WM11" s="46"/>
      <c r="WN11" s="46"/>
      <c r="WO11" s="46"/>
      <c r="WP11" s="46"/>
      <c r="WQ11" s="46"/>
      <c r="WR11" s="46"/>
      <c r="WS11" s="46"/>
      <c r="WT11" s="46"/>
      <c r="WU11" s="46"/>
      <c r="WV11" s="46"/>
      <c r="WW11" s="46"/>
      <c r="WX11" s="46"/>
      <c r="WY11" s="46"/>
      <c r="WZ11" s="46"/>
    </row>
    <row r="12" spans="1:624" s="44" customFormat="1" ht="15" customHeight="1" x14ac:dyDescent="0.25">
      <c r="A12" s="34" t="s">
        <v>713</v>
      </c>
      <c r="B12" s="33" t="s">
        <v>714</v>
      </c>
      <c r="C12" s="34" t="s">
        <v>715</v>
      </c>
      <c r="D12" s="77">
        <v>3</v>
      </c>
      <c r="E12" s="77">
        <v>12</v>
      </c>
      <c r="F12" s="77">
        <v>1</v>
      </c>
      <c r="G12" s="36">
        <f>Tab_Base[[#This Row],[HCM]]*Tab_Base[[#This Row],[NB Gp CM]]*1.5</f>
        <v>18</v>
      </c>
      <c r="H12" s="99">
        <v>12</v>
      </c>
      <c r="I12" s="100">
        <v>6</v>
      </c>
      <c r="J12" s="37">
        <f>Tab_Base[[#This Row],[HTD]]*I12</f>
        <v>72</v>
      </c>
      <c r="K12" s="78"/>
      <c r="L12" s="102">
        <f>Tab_Base[[#This Row],[TOTAL HCM converties en HTD (coeff : 1,5)]]+Tab_Base[[#This Row],[TOTAL HTD]]+Tab_Base[[#This Row],[TOTAL PA]]</f>
        <v>90</v>
      </c>
      <c r="M12" s="80">
        <f>SUMPRODUCT((MOD(COLUMN(Tab_Base[[#This Row],[CM1]:[PA200]]),3)=1)*1,Tab_Base[[#This Row],[CM1]:[PA200]])</f>
        <v>0</v>
      </c>
      <c r="N12" s="80">
        <f>Tab_Base[[#This Row],[TOTAL HCM converties en HTD (coeff : 1,5)]]-Tab_Base[[#This Row],[CMrépartis]]</f>
        <v>18</v>
      </c>
      <c r="O12" s="80" t="str">
        <f>IF(Tab_Base[[#This Row],[CMrépartis]]&gt;Tab_Base[[#This Row],[TOTAL HCM converties en HTD (coeff : 1,5)]],"dépassement","OK")</f>
        <v>OK</v>
      </c>
      <c r="P12" s="90">
        <f>SUMPRODUCT((MOD(COLUMN(Tab_Base[[#This Row],[CM1]:[PA200]]),3)=2)*1,Tab_Base[[#This Row],[CM1]:[PA200]])</f>
        <v>0</v>
      </c>
      <c r="Q12" s="80">
        <f>Tab_Base[[#This Row],[TOTAL HTD]]-Tab_Base[[#This Row],[TDrépartis]]</f>
        <v>72</v>
      </c>
      <c r="R12" s="91" t="str">
        <f>IF(Tab_Base[[#This Row],[TDrépartis]]&gt;Tab_Base[[#This Row],[TOTAL HTD]],"dépassement","OK")</f>
        <v>OK</v>
      </c>
      <c r="S12" s="91">
        <f>SUMPRODUCT((MOD(COLUMN(Tab_Base[[#This Row],[CM1]:[PA200]]),3)=0)*1,Tab_Base[[#This Row],[CM1]:[PA200]])</f>
        <v>0</v>
      </c>
      <c r="T12" s="91">
        <f>Tab_Base[[#This Row],[TOTAL PA]]-Tab_Base[[#This Row],[Parépartis]]</f>
        <v>0</v>
      </c>
      <c r="U12" s="91" t="str">
        <f>IF(Tab_Base[[#This Row],[Parépartis]]&gt;Tab_Base[[#This Row],[TOTAL PA]],"dépassement","OK")</f>
        <v>OK</v>
      </c>
      <c r="V12" s="81"/>
      <c r="W12" s="81"/>
      <c r="X12" s="81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46"/>
      <c r="FY12" s="46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46"/>
      <c r="HD12" s="46"/>
      <c r="HE12" s="46"/>
      <c r="HF12" s="46"/>
      <c r="HG12" s="46"/>
      <c r="HH12" s="46"/>
      <c r="HI12" s="46"/>
      <c r="HJ12" s="46"/>
      <c r="HK12" s="46"/>
      <c r="HL12" s="46"/>
      <c r="HM12" s="46"/>
      <c r="HN12" s="46"/>
      <c r="HO12" s="46"/>
      <c r="HP12" s="46"/>
      <c r="HQ12" s="46"/>
      <c r="HR12" s="46"/>
      <c r="HS12" s="46"/>
      <c r="HT12" s="46"/>
      <c r="HU12" s="46"/>
      <c r="HV12" s="46"/>
      <c r="HW12" s="46"/>
      <c r="HX12" s="46"/>
      <c r="HY12" s="46"/>
      <c r="HZ12" s="46"/>
      <c r="IA12" s="46"/>
      <c r="IB12" s="46"/>
      <c r="IC12" s="46"/>
      <c r="ID12" s="46"/>
      <c r="IE12" s="46"/>
      <c r="IF12" s="46"/>
      <c r="IG12" s="46"/>
      <c r="IH12" s="46"/>
      <c r="II12" s="46"/>
      <c r="IJ12" s="46"/>
      <c r="IK12" s="46"/>
      <c r="IL12" s="46"/>
      <c r="IM12" s="46"/>
      <c r="IN12" s="46"/>
      <c r="IO12" s="46"/>
      <c r="IP12" s="46"/>
      <c r="IQ12" s="46"/>
      <c r="IR12" s="46"/>
      <c r="IS12" s="46"/>
      <c r="IT12" s="46"/>
      <c r="IU12" s="46"/>
      <c r="IV12" s="46"/>
      <c r="IW12" s="46"/>
      <c r="IX12" s="46"/>
      <c r="IY12" s="46"/>
      <c r="IZ12" s="46"/>
      <c r="JA12" s="46"/>
      <c r="JB12" s="46"/>
      <c r="JC12" s="46"/>
      <c r="JD12" s="46"/>
      <c r="JE12" s="46"/>
      <c r="JF12" s="46"/>
      <c r="JG12" s="46"/>
      <c r="JH12" s="46"/>
      <c r="JI12" s="46"/>
      <c r="JJ12" s="46"/>
      <c r="JK12" s="46"/>
      <c r="JL12" s="46"/>
      <c r="JM12" s="46"/>
      <c r="JN12" s="46"/>
      <c r="JO12" s="46"/>
      <c r="JP12" s="46"/>
      <c r="JQ12" s="46"/>
      <c r="JR12" s="46"/>
      <c r="JS12" s="46"/>
      <c r="JT12" s="46"/>
      <c r="JU12" s="46"/>
      <c r="JV12" s="46"/>
      <c r="JW12" s="46"/>
      <c r="JX12" s="46"/>
      <c r="JY12" s="46"/>
      <c r="JZ12" s="46"/>
      <c r="KA12" s="46"/>
      <c r="KB12" s="46"/>
      <c r="KC12" s="46"/>
      <c r="KD12" s="46"/>
      <c r="KE12" s="46"/>
      <c r="KF12" s="46"/>
      <c r="KG12" s="46"/>
      <c r="KH12" s="46"/>
      <c r="KI12" s="46"/>
      <c r="KJ12" s="46"/>
      <c r="KK12" s="46"/>
      <c r="KL12" s="46"/>
      <c r="KM12" s="46"/>
      <c r="KN12" s="46"/>
      <c r="KO12" s="46"/>
      <c r="KP12" s="46"/>
      <c r="KQ12" s="46"/>
      <c r="KR12" s="46"/>
      <c r="KS12" s="46"/>
      <c r="KT12" s="46"/>
      <c r="KU12" s="46"/>
      <c r="KV12" s="46"/>
      <c r="KW12" s="46"/>
      <c r="KX12" s="46"/>
      <c r="KY12" s="46"/>
      <c r="KZ12" s="46"/>
      <c r="LA12" s="46"/>
      <c r="LB12" s="46"/>
      <c r="LC12" s="46"/>
      <c r="LD12" s="46"/>
      <c r="LE12" s="46"/>
      <c r="LF12" s="46"/>
      <c r="LG12" s="46"/>
      <c r="LH12" s="46"/>
      <c r="LI12" s="46"/>
      <c r="LJ12" s="46"/>
      <c r="LK12" s="46"/>
      <c r="LL12" s="46"/>
      <c r="LM12" s="46"/>
      <c r="LN12" s="46"/>
      <c r="LO12" s="46"/>
      <c r="LP12" s="46"/>
      <c r="LQ12" s="46"/>
      <c r="LR12" s="46"/>
      <c r="LS12" s="46"/>
      <c r="LT12" s="46"/>
      <c r="LU12" s="46"/>
      <c r="LV12" s="46"/>
      <c r="LW12" s="46"/>
      <c r="LX12" s="46"/>
      <c r="LY12" s="46"/>
      <c r="LZ12" s="46"/>
      <c r="MA12" s="46"/>
      <c r="MB12" s="46"/>
      <c r="MC12" s="46"/>
      <c r="MD12" s="46"/>
      <c r="ME12" s="46"/>
      <c r="MF12" s="46"/>
      <c r="MG12" s="46"/>
      <c r="MH12" s="46"/>
      <c r="MI12" s="46"/>
      <c r="MJ12" s="46"/>
      <c r="MK12" s="46"/>
      <c r="ML12" s="46"/>
      <c r="MM12" s="46"/>
      <c r="MN12" s="46"/>
      <c r="MO12" s="46"/>
      <c r="MP12" s="46"/>
      <c r="MQ12" s="46"/>
      <c r="MR12" s="46"/>
      <c r="MS12" s="46"/>
      <c r="MT12" s="46"/>
      <c r="MU12" s="46"/>
      <c r="MV12" s="46"/>
      <c r="MW12" s="46"/>
      <c r="MX12" s="46"/>
      <c r="MY12" s="46"/>
      <c r="MZ12" s="46"/>
      <c r="NA12" s="46"/>
      <c r="NB12" s="46"/>
      <c r="NC12" s="46"/>
      <c r="ND12" s="46"/>
      <c r="NE12" s="46"/>
      <c r="NF12" s="46"/>
      <c r="NG12" s="46"/>
      <c r="NH12" s="46"/>
      <c r="NI12" s="46"/>
      <c r="NJ12" s="46"/>
      <c r="NK12" s="46"/>
      <c r="NL12" s="46"/>
      <c r="NM12" s="46"/>
      <c r="NN12" s="46"/>
      <c r="NO12" s="46"/>
      <c r="NP12" s="46"/>
      <c r="NQ12" s="46"/>
      <c r="NR12" s="46"/>
      <c r="NS12" s="46"/>
      <c r="NT12" s="46"/>
      <c r="NU12" s="46"/>
      <c r="NV12" s="46"/>
      <c r="NW12" s="46"/>
      <c r="NX12" s="46"/>
      <c r="NY12" s="46"/>
      <c r="NZ12" s="46"/>
      <c r="OA12" s="46"/>
      <c r="OB12" s="46"/>
      <c r="OC12" s="46"/>
      <c r="OD12" s="46"/>
      <c r="OE12" s="46"/>
      <c r="OF12" s="46"/>
      <c r="OG12" s="46"/>
      <c r="OH12" s="46"/>
      <c r="OI12" s="46"/>
      <c r="OJ12" s="46"/>
      <c r="OK12" s="46"/>
      <c r="OL12" s="46"/>
      <c r="OM12" s="46"/>
      <c r="ON12" s="46"/>
      <c r="OO12" s="46"/>
      <c r="OP12" s="46"/>
      <c r="OQ12" s="46"/>
      <c r="OR12" s="46"/>
      <c r="OS12" s="46"/>
      <c r="OT12" s="46"/>
      <c r="OU12" s="46"/>
      <c r="OV12" s="46"/>
      <c r="OW12" s="46"/>
      <c r="OX12" s="46"/>
      <c r="OY12" s="46"/>
      <c r="OZ12" s="46"/>
      <c r="PA12" s="46"/>
      <c r="PB12" s="46"/>
      <c r="PC12" s="46"/>
      <c r="PD12" s="46"/>
      <c r="PE12" s="46"/>
      <c r="PF12" s="46"/>
      <c r="PG12" s="46"/>
      <c r="PH12" s="46"/>
      <c r="PI12" s="46"/>
      <c r="PJ12" s="46"/>
      <c r="PK12" s="46"/>
      <c r="PL12" s="46"/>
      <c r="PM12" s="46"/>
      <c r="PN12" s="46"/>
      <c r="PO12" s="46"/>
      <c r="PP12" s="46"/>
      <c r="PQ12" s="46"/>
      <c r="PR12" s="46"/>
      <c r="PS12" s="46"/>
      <c r="PT12" s="46"/>
      <c r="PU12" s="46"/>
      <c r="PV12" s="46"/>
      <c r="PW12" s="46"/>
      <c r="PX12" s="46"/>
      <c r="PY12" s="46"/>
      <c r="PZ12" s="46"/>
      <c r="QA12" s="46"/>
      <c r="QB12" s="46"/>
      <c r="QC12" s="46"/>
      <c r="QD12" s="46"/>
      <c r="QE12" s="46"/>
      <c r="QF12" s="46"/>
      <c r="QG12" s="46"/>
      <c r="QH12" s="46"/>
      <c r="QI12" s="46"/>
      <c r="QJ12" s="46"/>
      <c r="QK12" s="46"/>
      <c r="QL12" s="46"/>
      <c r="QM12" s="46"/>
      <c r="QN12" s="46"/>
      <c r="QO12" s="46"/>
      <c r="QP12" s="46"/>
      <c r="QQ12" s="46"/>
      <c r="QR12" s="46"/>
      <c r="QS12" s="46"/>
      <c r="QT12" s="46"/>
      <c r="QU12" s="46"/>
      <c r="QV12" s="46"/>
      <c r="QW12" s="46"/>
      <c r="QX12" s="46"/>
      <c r="QY12" s="46"/>
      <c r="QZ12" s="46"/>
      <c r="RA12" s="46"/>
      <c r="RB12" s="46"/>
      <c r="RC12" s="46"/>
      <c r="RD12" s="46"/>
      <c r="RE12" s="46"/>
      <c r="RF12" s="46"/>
      <c r="RG12" s="46"/>
      <c r="RH12" s="46"/>
      <c r="RI12" s="46"/>
      <c r="RJ12" s="46"/>
      <c r="RK12" s="46"/>
      <c r="RL12" s="46"/>
      <c r="RM12" s="46"/>
      <c r="RN12" s="46"/>
      <c r="RO12" s="46"/>
      <c r="RP12" s="46"/>
      <c r="RQ12" s="46"/>
      <c r="RR12" s="46"/>
      <c r="RS12" s="46"/>
      <c r="RT12" s="46"/>
      <c r="RU12" s="46"/>
      <c r="RV12" s="46"/>
      <c r="RW12" s="46"/>
      <c r="RX12" s="46"/>
      <c r="RY12" s="46"/>
      <c r="RZ12" s="46"/>
      <c r="SA12" s="46"/>
      <c r="SB12" s="46"/>
      <c r="SC12" s="46"/>
      <c r="SD12" s="46"/>
      <c r="SE12" s="46"/>
      <c r="SF12" s="46"/>
      <c r="SG12" s="46"/>
      <c r="SH12" s="46"/>
      <c r="SI12" s="46"/>
      <c r="SJ12" s="46"/>
      <c r="SK12" s="46"/>
      <c r="SL12" s="46"/>
      <c r="SM12" s="46"/>
      <c r="SN12" s="46"/>
      <c r="SO12" s="46"/>
      <c r="SP12" s="46"/>
      <c r="SQ12" s="46"/>
      <c r="SR12" s="46"/>
      <c r="SS12" s="46"/>
      <c r="ST12" s="46"/>
      <c r="SU12" s="46"/>
      <c r="SV12" s="46"/>
      <c r="SW12" s="46"/>
      <c r="SX12" s="46"/>
      <c r="SY12" s="46"/>
      <c r="SZ12" s="46"/>
      <c r="TA12" s="46"/>
      <c r="TB12" s="46"/>
      <c r="TC12" s="46"/>
      <c r="TD12" s="46"/>
      <c r="TE12" s="46"/>
      <c r="TF12" s="46"/>
      <c r="TG12" s="46"/>
      <c r="TH12" s="46"/>
      <c r="TI12" s="46"/>
      <c r="TJ12" s="46"/>
      <c r="TK12" s="46"/>
      <c r="TL12" s="46"/>
      <c r="TM12" s="46"/>
      <c r="TN12" s="46"/>
      <c r="TO12" s="46"/>
      <c r="TP12" s="46"/>
      <c r="TQ12" s="46"/>
      <c r="TR12" s="46"/>
      <c r="TS12" s="46"/>
      <c r="TT12" s="46"/>
      <c r="TU12" s="46"/>
      <c r="TV12" s="46"/>
      <c r="TW12" s="46"/>
      <c r="TX12" s="46"/>
      <c r="TY12" s="46"/>
      <c r="TZ12" s="46"/>
      <c r="UA12" s="46"/>
      <c r="UB12" s="46"/>
      <c r="UC12" s="46"/>
      <c r="UD12" s="46"/>
      <c r="UE12" s="46"/>
      <c r="UF12" s="46"/>
      <c r="UG12" s="46"/>
      <c r="UH12" s="46"/>
      <c r="UI12" s="46"/>
      <c r="UJ12" s="46"/>
      <c r="UK12" s="46"/>
      <c r="UL12" s="46"/>
      <c r="UM12" s="46"/>
      <c r="UN12" s="46"/>
      <c r="UO12" s="46"/>
      <c r="UP12" s="46"/>
      <c r="UQ12" s="46"/>
      <c r="UR12" s="46"/>
      <c r="US12" s="46"/>
      <c r="UT12" s="46"/>
      <c r="UU12" s="46"/>
      <c r="UV12" s="46"/>
      <c r="UW12" s="46"/>
      <c r="UX12" s="46"/>
      <c r="UY12" s="46"/>
      <c r="UZ12" s="46"/>
      <c r="VA12" s="46"/>
      <c r="VB12" s="46"/>
      <c r="VC12" s="46"/>
      <c r="VD12" s="46"/>
      <c r="VE12" s="46"/>
      <c r="VF12" s="46"/>
      <c r="VG12" s="46"/>
      <c r="VH12" s="46"/>
      <c r="VI12" s="46"/>
      <c r="VJ12" s="46"/>
      <c r="VK12" s="46"/>
      <c r="VL12" s="46"/>
      <c r="VM12" s="46"/>
      <c r="VN12" s="46"/>
      <c r="VO12" s="46"/>
      <c r="VP12" s="46"/>
      <c r="VQ12" s="46"/>
      <c r="VR12" s="46"/>
      <c r="VS12" s="46"/>
      <c r="VT12" s="46"/>
      <c r="VU12" s="46"/>
      <c r="VV12" s="46"/>
      <c r="VW12" s="46"/>
      <c r="VX12" s="46"/>
      <c r="VY12" s="46"/>
      <c r="VZ12" s="46"/>
      <c r="WA12" s="46"/>
      <c r="WB12" s="46"/>
      <c r="WC12" s="46"/>
      <c r="WD12" s="46"/>
      <c r="WE12" s="46"/>
      <c r="WF12" s="46"/>
      <c r="WG12" s="46"/>
      <c r="WH12" s="46"/>
      <c r="WI12" s="46"/>
      <c r="WJ12" s="46"/>
      <c r="WK12" s="46"/>
      <c r="WL12" s="46"/>
      <c r="WM12" s="46"/>
      <c r="WN12" s="46"/>
      <c r="WO12" s="46"/>
      <c r="WP12" s="46"/>
      <c r="WQ12" s="46"/>
      <c r="WR12" s="46"/>
      <c r="WS12" s="46"/>
      <c r="WT12" s="46"/>
      <c r="WU12" s="46"/>
      <c r="WV12" s="46"/>
      <c r="WW12" s="46"/>
      <c r="WX12" s="46"/>
      <c r="WY12" s="46"/>
      <c r="WZ12" s="46"/>
    </row>
    <row r="13" spans="1:624" s="44" customFormat="1" ht="15" customHeight="1" x14ac:dyDescent="0.25">
      <c r="A13" s="34" t="s">
        <v>716</v>
      </c>
      <c r="B13" s="33" t="s">
        <v>717</v>
      </c>
      <c r="C13" s="34" t="s">
        <v>718</v>
      </c>
      <c r="D13" s="35">
        <v>6</v>
      </c>
      <c r="E13" s="35">
        <v>24</v>
      </c>
      <c r="F13" s="35">
        <v>1</v>
      </c>
      <c r="G13" s="36">
        <f>Tab_Base[[#This Row],[HCM]]*Tab_Base[[#This Row],[NB Gp CM]]*1.5</f>
        <v>36</v>
      </c>
      <c r="H13" s="99">
        <v>20</v>
      </c>
      <c r="I13" s="100">
        <v>3</v>
      </c>
      <c r="J13" s="37">
        <f>Tab_Base[[#This Row],[HTD]]*I13</f>
        <v>60</v>
      </c>
      <c r="K13" s="37"/>
      <c r="L13" s="38">
        <f>Tab_Base[[#This Row],[TOTAL HCM converties en HTD (coeff : 1,5)]]+Tab_Base[[#This Row],[TOTAL HTD]]+Tab_Base[[#This Row],[TOTAL PA]]</f>
        <v>96</v>
      </c>
      <c r="M13" s="86">
        <f>SUMPRODUCT((MOD(COLUMN(Tab_Base[[#This Row],[CM1]:[PA200]]),3)=1)*1,Tab_Base[[#This Row],[CM1]:[PA200]])</f>
        <v>0</v>
      </c>
      <c r="N13" s="86">
        <f>Tab_Base[[#This Row],[TOTAL HCM converties en HTD (coeff : 1,5)]]-Tab_Base[[#This Row],[CMrépartis]]</f>
        <v>36</v>
      </c>
      <c r="O13" s="86" t="str">
        <f>IF(Tab_Base[[#This Row],[CMrépartis]]&gt;Tab_Base[[#This Row],[TOTAL HCM converties en HTD (coeff : 1,5)]],"dépassement","OK")</f>
        <v>OK</v>
      </c>
      <c r="P13" s="87">
        <f>SUMPRODUCT((MOD(COLUMN(Tab_Base[[#This Row],[CM1]:[PA200]]),3)=2)*1,Tab_Base[[#This Row],[CM1]:[PA200]])</f>
        <v>0</v>
      </c>
      <c r="Q13" s="86">
        <f>Tab_Base[[#This Row],[TOTAL HTD]]-Tab_Base[[#This Row],[TDrépartis]]</f>
        <v>60</v>
      </c>
      <c r="R13" s="88" t="str">
        <f>IF(Tab_Base[[#This Row],[TDrépartis]]&gt;Tab_Base[[#This Row],[TOTAL HTD]],"dépassement","OK")</f>
        <v>OK</v>
      </c>
      <c r="S13" s="88">
        <f>SUMPRODUCT((MOD(COLUMN(Tab_Base[[#This Row],[CM1]:[PA200]]),3)=0)*1,Tab_Base[[#This Row],[CM1]:[PA200]])</f>
        <v>0</v>
      </c>
      <c r="T13" s="88">
        <f>Tab_Base[[#This Row],[TOTAL PA]]-Tab_Base[[#This Row],[Parépartis]]</f>
        <v>0</v>
      </c>
      <c r="U13" s="88" t="str">
        <f>IF(Tab_Base[[#This Row],[Parépartis]]&gt;Tab_Base[[#This Row],[TOTAL PA]],"dépassement","OK")</f>
        <v>OK</v>
      </c>
      <c r="V13" s="89"/>
      <c r="W13" s="89"/>
      <c r="X13" s="89"/>
      <c r="Y13" s="75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75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  <c r="LR13" s="46"/>
      <c r="LS13" s="46"/>
      <c r="LT13" s="46"/>
      <c r="LU13" s="46"/>
      <c r="LV13" s="46"/>
      <c r="LW13" s="46"/>
      <c r="LX13" s="46"/>
      <c r="LY13" s="46"/>
      <c r="LZ13" s="46"/>
      <c r="MA13" s="46"/>
      <c r="MB13" s="46"/>
      <c r="MC13" s="46"/>
      <c r="MD13" s="46"/>
      <c r="ME13" s="46"/>
      <c r="MF13" s="46"/>
      <c r="MG13" s="46"/>
      <c r="MH13" s="46"/>
      <c r="MI13" s="46"/>
      <c r="MJ13" s="46"/>
      <c r="MK13" s="46"/>
      <c r="ML13" s="46"/>
      <c r="MM13" s="46"/>
      <c r="MN13" s="46"/>
      <c r="MO13" s="46"/>
      <c r="MP13" s="46"/>
      <c r="MQ13" s="46"/>
      <c r="MR13" s="46"/>
      <c r="MS13" s="46"/>
      <c r="MT13" s="46"/>
      <c r="MU13" s="46"/>
      <c r="MV13" s="46"/>
      <c r="MW13" s="46"/>
      <c r="MX13" s="46"/>
      <c r="MY13" s="46"/>
      <c r="MZ13" s="46"/>
      <c r="NA13" s="46"/>
      <c r="NB13" s="46"/>
      <c r="NC13" s="46"/>
      <c r="ND13" s="46"/>
      <c r="NE13" s="46"/>
      <c r="NF13" s="46"/>
      <c r="NG13" s="46"/>
      <c r="NH13" s="46"/>
      <c r="NI13" s="46"/>
      <c r="NJ13" s="46"/>
      <c r="NK13" s="46"/>
      <c r="NL13" s="46"/>
      <c r="NM13" s="46"/>
      <c r="NN13" s="46"/>
      <c r="NO13" s="46"/>
      <c r="NP13" s="46"/>
      <c r="NQ13" s="46"/>
      <c r="NR13" s="46"/>
      <c r="NS13" s="46"/>
      <c r="NT13" s="46"/>
      <c r="NU13" s="46"/>
      <c r="NV13" s="46"/>
      <c r="NW13" s="46"/>
      <c r="NX13" s="46"/>
      <c r="NY13" s="46"/>
      <c r="NZ13" s="46"/>
      <c r="OA13" s="46"/>
      <c r="OB13" s="46"/>
      <c r="OC13" s="46"/>
      <c r="OD13" s="46"/>
      <c r="OE13" s="46"/>
      <c r="OF13" s="46"/>
      <c r="OG13" s="46"/>
      <c r="OH13" s="46"/>
      <c r="OI13" s="46"/>
      <c r="OJ13" s="46"/>
      <c r="OK13" s="46"/>
      <c r="OL13" s="46"/>
      <c r="OM13" s="46"/>
      <c r="ON13" s="46"/>
      <c r="OO13" s="46"/>
      <c r="OP13" s="46"/>
      <c r="OQ13" s="46"/>
      <c r="OR13" s="46"/>
      <c r="OS13" s="46"/>
      <c r="OT13" s="46"/>
      <c r="OU13" s="46"/>
      <c r="OV13" s="46"/>
      <c r="OW13" s="46"/>
      <c r="OX13" s="46"/>
      <c r="OY13" s="46"/>
      <c r="OZ13" s="46"/>
      <c r="PA13" s="46"/>
      <c r="PB13" s="46"/>
      <c r="PC13" s="46"/>
      <c r="PD13" s="46"/>
      <c r="PE13" s="46"/>
      <c r="PF13" s="46"/>
      <c r="PG13" s="46"/>
      <c r="PH13" s="46"/>
      <c r="PI13" s="46"/>
      <c r="PJ13" s="46"/>
      <c r="PK13" s="46"/>
      <c r="PL13" s="46"/>
      <c r="PM13" s="46"/>
      <c r="PN13" s="46"/>
      <c r="PO13" s="46"/>
      <c r="PP13" s="46"/>
      <c r="PQ13" s="46"/>
      <c r="PR13" s="46"/>
      <c r="PS13" s="46"/>
      <c r="PT13" s="46"/>
      <c r="PU13" s="46"/>
      <c r="PV13" s="46"/>
      <c r="PW13" s="46"/>
      <c r="PX13" s="46"/>
      <c r="PY13" s="46"/>
      <c r="PZ13" s="46"/>
      <c r="QA13" s="46"/>
      <c r="QB13" s="46"/>
      <c r="QC13" s="46"/>
      <c r="QD13" s="46"/>
      <c r="QE13" s="46"/>
      <c r="QF13" s="46"/>
      <c r="QG13" s="46"/>
      <c r="QH13" s="46"/>
      <c r="QI13" s="46"/>
      <c r="QJ13" s="46"/>
      <c r="QK13" s="46"/>
      <c r="QL13" s="46"/>
      <c r="QM13" s="46"/>
      <c r="QN13" s="46"/>
      <c r="QO13" s="46"/>
      <c r="QP13" s="46"/>
      <c r="QQ13" s="46"/>
      <c r="QR13" s="46"/>
      <c r="QS13" s="46"/>
      <c r="QT13" s="46"/>
      <c r="QU13" s="46"/>
      <c r="QV13" s="46"/>
      <c r="QW13" s="46"/>
      <c r="QX13" s="46"/>
      <c r="QY13" s="46"/>
      <c r="QZ13" s="46"/>
      <c r="RA13" s="46"/>
      <c r="RB13" s="46"/>
      <c r="RC13" s="46"/>
      <c r="RD13" s="46"/>
      <c r="RE13" s="46"/>
      <c r="RF13" s="46"/>
      <c r="RG13" s="46"/>
      <c r="RH13" s="46"/>
      <c r="RI13" s="46"/>
      <c r="RJ13" s="46"/>
      <c r="RK13" s="46"/>
      <c r="RL13" s="46"/>
      <c r="RM13" s="46"/>
      <c r="RN13" s="46"/>
      <c r="RO13" s="46"/>
      <c r="RP13" s="46"/>
      <c r="RQ13" s="46"/>
      <c r="RR13" s="46"/>
      <c r="RS13" s="46"/>
      <c r="RT13" s="46"/>
      <c r="RU13" s="46"/>
      <c r="RV13" s="46"/>
      <c r="RW13" s="46"/>
      <c r="RX13" s="46"/>
      <c r="RY13" s="46"/>
      <c r="RZ13" s="46"/>
      <c r="SA13" s="46"/>
      <c r="SB13" s="46"/>
      <c r="SC13" s="46"/>
      <c r="SD13" s="46"/>
      <c r="SE13" s="46"/>
      <c r="SF13" s="46"/>
      <c r="SG13" s="46"/>
      <c r="SH13" s="46"/>
      <c r="SI13" s="46"/>
      <c r="SJ13" s="46"/>
      <c r="SK13" s="46"/>
      <c r="SL13" s="46"/>
      <c r="SM13" s="46"/>
      <c r="SN13" s="46"/>
      <c r="SO13" s="46"/>
      <c r="SP13" s="46"/>
      <c r="SQ13" s="46"/>
      <c r="SR13" s="46"/>
      <c r="SS13" s="46"/>
      <c r="ST13" s="46"/>
      <c r="SU13" s="46"/>
      <c r="SV13" s="46"/>
      <c r="SW13" s="46"/>
      <c r="SX13" s="46"/>
      <c r="SY13" s="46"/>
      <c r="SZ13" s="46"/>
      <c r="TA13" s="46"/>
      <c r="TB13" s="46"/>
      <c r="TC13" s="46"/>
      <c r="TD13" s="46"/>
      <c r="TE13" s="46"/>
      <c r="TF13" s="46"/>
      <c r="TG13" s="46"/>
      <c r="TH13" s="46"/>
      <c r="TI13" s="46"/>
      <c r="TJ13" s="46"/>
      <c r="TK13" s="46"/>
      <c r="TL13" s="46"/>
      <c r="TM13" s="46"/>
      <c r="TN13" s="46"/>
      <c r="TO13" s="46"/>
      <c r="TP13" s="46"/>
      <c r="TQ13" s="46"/>
      <c r="TR13" s="46"/>
      <c r="TS13" s="46"/>
      <c r="TT13" s="46"/>
      <c r="TU13" s="46"/>
      <c r="TV13" s="46"/>
      <c r="TW13" s="46"/>
      <c r="TX13" s="46"/>
      <c r="TY13" s="46"/>
      <c r="TZ13" s="46"/>
      <c r="UA13" s="46"/>
      <c r="UB13" s="46"/>
      <c r="UC13" s="46"/>
      <c r="UD13" s="46"/>
      <c r="UE13" s="46"/>
      <c r="UF13" s="46"/>
      <c r="UG13" s="46"/>
      <c r="UH13" s="46"/>
      <c r="UI13" s="46"/>
      <c r="UJ13" s="46"/>
      <c r="UK13" s="46"/>
      <c r="UL13" s="46"/>
      <c r="UM13" s="46"/>
      <c r="UN13" s="46"/>
      <c r="UO13" s="46"/>
      <c r="UP13" s="46"/>
      <c r="UQ13" s="46"/>
      <c r="UR13" s="46"/>
      <c r="US13" s="46"/>
      <c r="UT13" s="46"/>
      <c r="UU13" s="46"/>
      <c r="UV13" s="46"/>
      <c r="UW13" s="46"/>
      <c r="UX13" s="46"/>
      <c r="UY13" s="46"/>
      <c r="UZ13" s="46"/>
      <c r="VA13" s="46"/>
      <c r="VB13" s="46"/>
      <c r="VC13" s="46"/>
      <c r="VD13" s="46"/>
      <c r="VE13" s="46"/>
      <c r="VF13" s="46"/>
      <c r="VG13" s="46"/>
      <c r="VH13" s="46"/>
      <c r="VI13" s="46"/>
      <c r="VJ13" s="46"/>
      <c r="VK13" s="46"/>
      <c r="VL13" s="46"/>
      <c r="VM13" s="46"/>
      <c r="VN13" s="46"/>
      <c r="VO13" s="46"/>
      <c r="VP13" s="46"/>
      <c r="VQ13" s="46"/>
      <c r="VR13" s="46"/>
      <c r="VS13" s="46"/>
      <c r="VT13" s="46"/>
      <c r="VU13" s="46"/>
      <c r="VV13" s="46"/>
      <c r="VW13" s="46"/>
      <c r="VX13" s="46"/>
      <c r="VY13" s="46"/>
      <c r="VZ13" s="46"/>
      <c r="WA13" s="46"/>
      <c r="WB13" s="46"/>
      <c r="WC13" s="46"/>
      <c r="WD13" s="46"/>
      <c r="WE13" s="46"/>
      <c r="WF13" s="46"/>
      <c r="WG13" s="46"/>
      <c r="WH13" s="46"/>
      <c r="WI13" s="46"/>
      <c r="WJ13" s="46"/>
      <c r="WK13" s="46"/>
      <c r="WL13" s="46"/>
      <c r="WM13" s="46"/>
      <c r="WN13" s="46"/>
      <c r="WO13" s="46"/>
      <c r="WP13" s="46"/>
      <c r="WQ13" s="46"/>
      <c r="WR13" s="46"/>
      <c r="WS13" s="46"/>
      <c r="WT13" s="46"/>
      <c r="WU13" s="46"/>
      <c r="WV13" s="46"/>
      <c r="WW13" s="46"/>
      <c r="WX13" s="46"/>
      <c r="WY13" s="46"/>
      <c r="WZ13" s="46"/>
    </row>
    <row r="14" spans="1:624" s="44" customFormat="1" ht="15" customHeight="1" x14ac:dyDescent="0.25">
      <c r="A14" s="34" t="s">
        <v>719</v>
      </c>
      <c r="B14" s="33" t="s">
        <v>720</v>
      </c>
      <c r="C14" s="34" t="s">
        <v>721</v>
      </c>
      <c r="D14" s="35">
        <v>6</v>
      </c>
      <c r="E14" s="35">
        <v>18</v>
      </c>
      <c r="F14" s="35">
        <v>1</v>
      </c>
      <c r="G14" s="36">
        <f>Tab_Base[[#This Row],[HCM]]*Tab_Base[[#This Row],[NB Gp CM]]*1.5</f>
        <v>27</v>
      </c>
      <c r="H14" s="99">
        <v>30</v>
      </c>
      <c r="I14" s="100">
        <v>3</v>
      </c>
      <c r="J14" s="37">
        <f>Tab_Base[[#This Row],[HTD]]*I14</f>
        <v>90</v>
      </c>
      <c r="K14" s="78"/>
      <c r="L14" s="38">
        <f>Tab_Base[[#This Row],[TOTAL HCM converties en HTD (coeff : 1,5)]]+Tab_Base[[#This Row],[TOTAL HTD]]+Tab_Base[[#This Row],[TOTAL PA]]</f>
        <v>117</v>
      </c>
      <c r="M14" s="86">
        <f>SUMPRODUCT((MOD(COLUMN(Tab_Base[[#This Row],[CM1]:[PA200]]),3)=1)*1,Tab_Base[[#This Row],[CM1]:[PA200]])</f>
        <v>15</v>
      </c>
      <c r="N14" s="86">
        <f>Tab_Base[[#This Row],[TOTAL HCM converties en HTD (coeff : 1,5)]]-Tab_Base[[#This Row],[CMrépartis]]</f>
        <v>12</v>
      </c>
      <c r="O14" s="86" t="str">
        <f>IF(Tab_Base[[#This Row],[CMrépartis]]&gt;Tab_Base[[#This Row],[TOTAL HCM converties en HTD (coeff : 1,5)]],"dépassement","OK")</f>
        <v>OK</v>
      </c>
      <c r="P14" s="87">
        <f>SUMPRODUCT((MOD(COLUMN(Tab_Base[[#This Row],[CM1]:[PA200]]),3)=2)*1,Tab_Base[[#This Row],[CM1]:[PA200]])</f>
        <v>0</v>
      </c>
      <c r="Q14" s="86">
        <f>Tab_Base[[#This Row],[TOTAL HTD]]-Tab_Base[[#This Row],[TDrépartis]]</f>
        <v>90</v>
      </c>
      <c r="R14" s="88" t="str">
        <f>IF(Tab_Base[[#This Row],[TDrépartis]]&gt;Tab_Base[[#This Row],[TOTAL HTD]],"dépassement","OK")</f>
        <v>OK</v>
      </c>
      <c r="S14" s="88">
        <f>SUMPRODUCT((MOD(COLUMN(Tab_Base[[#This Row],[CM1]:[PA200]]),3)=0)*1,Tab_Base[[#This Row],[CM1]:[PA200]])</f>
        <v>0</v>
      </c>
      <c r="T14" s="88">
        <f>Tab_Base[[#This Row],[TOTAL PA]]-Tab_Base[[#This Row],[Parépartis]]</f>
        <v>0</v>
      </c>
      <c r="U14" s="88" t="str">
        <f>IF(Tab_Base[[#This Row],[Parépartis]]&gt;Tab_Base[[#This Row],[TOTAL PA]],"dépassement","OK")</f>
        <v>OK</v>
      </c>
      <c r="V14" s="89"/>
      <c r="W14" s="89"/>
      <c r="X14" s="89"/>
      <c r="Y14" s="75">
        <v>15</v>
      </c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75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  <c r="IW14" s="46"/>
      <c r="IX14" s="46"/>
      <c r="IY14" s="46"/>
      <c r="IZ14" s="46"/>
      <c r="JA14" s="46"/>
      <c r="JB14" s="46"/>
      <c r="JC14" s="46"/>
      <c r="JD14" s="46"/>
      <c r="JE14" s="46"/>
      <c r="JF14" s="46"/>
      <c r="JG14" s="46"/>
      <c r="JH14" s="46"/>
      <c r="JI14" s="46"/>
      <c r="JJ14" s="46"/>
      <c r="JK14" s="46"/>
      <c r="JL14" s="46"/>
      <c r="JM14" s="46"/>
      <c r="JN14" s="46"/>
      <c r="JO14" s="46"/>
      <c r="JP14" s="46"/>
      <c r="JQ14" s="46"/>
      <c r="JR14" s="46"/>
      <c r="JS14" s="46"/>
      <c r="JT14" s="46"/>
      <c r="JU14" s="46"/>
      <c r="JV14" s="46"/>
      <c r="JW14" s="46"/>
      <c r="JX14" s="46"/>
      <c r="JY14" s="46"/>
      <c r="JZ14" s="46"/>
      <c r="KA14" s="46"/>
      <c r="KB14" s="46"/>
      <c r="KC14" s="46"/>
      <c r="KD14" s="46"/>
      <c r="KE14" s="46"/>
      <c r="KF14" s="46"/>
      <c r="KG14" s="46"/>
      <c r="KH14" s="46"/>
      <c r="KI14" s="46"/>
      <c r="KJ14" s="46"/>
      <c r="KK14" s="46"/>
      <c r="KL14" s="46"/>
      <c r="KM14" s="46"/>
      <c r="KN14" s="46"/>
      <c r="KO14" s="46"/>
      <c r="KP14" s="46"/>
      <c r="KQ14" s="46"/>
      <c r="KR14" s="46"/>
      <c r="KS14" s="46"/>
      <c r="KT14" s="46"/>
      <c r="KU14" s="46"/>
      <c r="KV14" s="46"/>
      <c r="KW14" s="46"/>
      <c r="KX14" s="46"/>
      <c r="KY14" s="46"/>
      <c r="KZ14" s="46"/>
      <c r="LA14" s="46"/>
      <c r="LB14" s="46"/>
      <c r="LC14" s="46"/>
      <c r="LD14" s="46"/>
      <c r="LE14" s="46"/>
      <c r="LF14" s="46"/>
      <c r="LG14" s="46"/>
      <c r="LH14" s="46"/>
      <c r="LI14" s="46"/>
      <c r="LJ14" s="46"/>
      <c r="LK14" s="46"/>
      <c r="LL14" s="46"/>
      <c r="LM14" s="46"/>
      <c r="LN14" s="46"/>
      <c r="LO14" s="46"/>
      <c r="LP14" s="46"/>
      <c r="LQ14" s="46"/>
      <c r="LR14" s="46"/>
      <c r="LS14" s="46"/>
      <c r="LT14" s="46"/>
      <c r="LU14" s="46"/>
      <c r="LV14" s="46"/>
      <c r="LW14" s="46"/>
      <c r="LX14" s="46"/>
      <c r="LY14" s="46"/>
      <c r="LZ14" s="46"/>
      <c r="MA14" s="46"/>
      <c r="MB14" s="46"/>
      <c r="MC14" s="46"/>
      <c r="MD14" s="46"/>
      <c r="ME14" s="46"/>
      <c r="MF14" s="46"/>
      <c r="MG14" s="46"/>
      <c r="MH14" s="46"/>
      <c r="MI14" s="46"/>
      <c r="MJ14" s="46"/>
      <c r="MK14" s="46"/>
      <c r="ML14" s="46"/>
      <c r="MM14" s="46"/>
      <c r="MN14" s="46"/>
      <c r="MO14" s="46"/>
      <c r="MP14" s="46"/>
      <c r="MQ14" s="46"/>
      <c r="MR14" s="46"/>
      <c r="MS14" s="46"/>
      <c r="MT14" s="46"/>
      <c r="MU14" s="46"/>
      <c r="MV14" s="46"/>
      <c r="MW14" s="46"/>
      <c r="MX14" s="46"/>
      <c r="MY14" s="46"/>
      <c r="MZ14" s="46"/>
      <c r="NA14" s="46"/>
      <c r="NB14" s="46"/>
      <c r="NC14" s="46"/>
      <c r="ND14" s="46"/>
      <c r="NE14" s="46"/>
      <c r="NF14" s="46"/>
      <c r="NG14" s="46"/>
      <c r="NH14" s="46"/>
      <c r="NI14" s="46"/>
      <c r="NJ14" s="46"/>
      <c r="NK14" s="46"/>
      <c r="NL14" s="46"/>
      <c r="NM14" s="46"/>
      <c r="NN14" s="46"/>
      <c r="NO14" s="46"/>
      <c r="NP14" s="46"/>
      <c r="NQ14" s="46"/>
      <c r="NR14" s="46"/>
      <c r="NS14" s="46"/>
      <c r="NT14" s="46"/>
      <c r="NU14" s="46"/>
      <c r="NV14" s="46"/>
      <c r="NW14" s="46"/>
      <c r="NX14" s="46"/>
      <c r="NY14" s="46"/>
      <c r="NZ14" s="46"/>
      <c r="OA14" s="46"/>
      <c r="OB14" s="46"/>
      <c r="OC14" s="46"/>
      <c r="OD14" s="46"/>
      <c r="OE14" s="46"/>
      <c r="OF14" s="46"/>
      <c r="OG14" s="46"/>
      <c r="OH14" s="46"/>
      <c r="OI14" s="46"/>
      <c r="OJ14" s="46"/>
      <c r="OK14" s="46"/>
      <c r="OL14" s="46"/>
      <c r="OM14" s="46"/>
      <c r="ON14" s="46"/>
      <c r="OO14" s="46"/>
      <c r="OP14" s="46"/>
      <c r="OQ14" s="46"/>
      <c r="OR14" s="46"/>
      <c r="OS14" s="46"/>
      <c r="OT14" s="46"/>
      <c r="OU14" s="46"/>
      <c r="OV14" s="46"/>
      <c r="OW14" s="46"/>
      <c r="OX14" s="46"/>
      <c r="OY14" s="46"/>
      <c r="OZ14" s="46"/>
      <c r="PA14" s="46"/>
      <c r="PB14" s="46"/>
      <c r="PC14" s="46"/>
      <c r="PD14" s="46"/>
      <c r="PE14" s="46"/>
      <c r="PF14" s="46"/>
      <c r="PG14" s="46"/>
      <c r="PH14" s="46"/>
      <c r="PI14" s="46"/>
      <c r="PJ14" s="46"/>
      <c r="PK14" s="46"/>
      <c r="PL14" s="46"/>
      <c r="PM14" s="46"/>
      <c r="PN14" s="46"/>
      <c r="PO14" s="46"/>
      <c r="PP14" s="46"/>
      <c r="PQ14" s="46"/>
      <c r="PR14" s="46"/>
      <c r="PS14" s="46"/>
      <c r="PT14" s="46"/>
      <c r="PU14" s="46"/>
      <c r="PV14" s="46"/>
      <c r="PW14" s="46"/>
      <c r="PX14" s="46"/>
      <c r="PY14" s="46"/>
      <c r="PZ14" s="46"/>
      <c r="QA14" s="46"/>
      <c r="QB14" s="46"/>
      <c r="QC14" s="46"/>
      <c r="QD14" s="46"/>
      <c r="QE14" s="46"/>
      <c r="QF14" s="46"/>
      <c r="QG14" s="46"/>
      <c r="QH14" s="46"/>
      <c r="QI14" s="46"/>
      <c r="QJ14" s="46"/>
      <c r="QK14" s="46"/>
      <c r="QL14" s="46"/>
      <c r="QM14" s="46"/>
      <c r="QN14" s="46"/>
      <c r="QO14" s="46"/>
      <c r="QP14" s="46"/>
      <c r="QQ14" s="46"/>
      <c r="QR14" s="46"/>
      <c r="QS14" s="46"/>
      <c r="QT14" s="46"/>
      <c r="QU14" s="46"/>
      <c r="QV14" s="46"/>
      <c r="QW14" s="46"/>
      <c r="QX14" s="46"/>
      <c r="QY14" s="46"/>
      <c r="QZ14" s="46"/>
      <c r="RA14" s="46"/>
      <c r="RB14" s="46"/>
      <c r="RC14" s="46"/>
      <c r="RD14" s="46"/>
      <c r="RE14" s="46"/>
      <c r="RF14" s="46"/>
      <c r="RG14" s="46"/>
      <c r="RH14" s="46"/>
      <c r="RI14" s="46"/>
      <c r="RJ14" s="46"/>
      <c r="RK14" s="46"/>
      <c r="RL14" s="46"/>
      <c r="RM14" s="46"/>
      <c r="RN14" s="46"/>
      <c r="RO14" s="46"/>
      <c r="RP14" s="46"/>
      <c r="RQ14" s="46"/>
      <c r="RR14" s="46"/>
      <c r="RS14" s="46"/>
      <c r="RT14" s="46"/>
      <c r="RU14" s="46"/>
      <c r="RV14" s="46"/>
      <c r="RW14" s="46"/>
      <c r="RX14" s="46"/>
      <c r="RY14" s="46"/>
      <c r="RZ14" s="46"/>
      <c r="SA14" s="46"/>
      <c r="SB14" s="46"/>
      <c r="SC14" s="46"/>
      <c r="SD14" s="46"/>
      <c r="SE14" s="46"/>
      <c r="SF14" s="46"/>
      <c r="SG14" s="46"/>
      <c r="SH14" s="46"/>
      <c r="SI14" s="46"/>
      <c r="SJ14" s="46"/>
      <c r="SK14" s="46"/>
      <c r="SL14" s="46"/>
      <c r="SM14" s="46"/>
      <c r="SN14" s="46"/>
      <c r="SO14" s="46"/>
      <c r="SP14" s="46"/>
      <c r="SQ14" s="46"/>
      <c r="SR14" s="46"/>
      <c r="SS14" s="46"/>
      <c r="ST14" s="46"/>
      <c r="SU14" s="46"/>
      <c r="SV14" s="46"/>
      <c r="SW14" s="46"/>
      <c r="SX14" s="46"/>
      <c r="SY14" s="46"/>
      <c r="SZ14" s="46"/>
      <c r="TA14" s="46"/>
      <c r="TB14" s="46"/>
      <c r="TC14" s="46"/>
      <c r="TD14" s="46"/>
      <c r="TE14" s="46"/>
      <c r="TF14" s="46"/>
      <c r="TG14" s="46"/>
      <c r="TH14" s="46"/>
      <c r="TI14" s="46"/>
      <c r="TJ14" s="46"/>
      <c r="TK14" s="46"/>
      <c r="TL14" s="46"/>
      <c r="TM14" s="46"/>
      <c r="TN14" s="46"/>
      <c r="TO14" s="46"/>
      <c r="TP14" s="46"/>
      <c r="TQ14" s="46"/>
      <c r="TR14" s="46"/>
      <c r="TS14" s="46"/>
      <c r="TT14" s="46"/>
      <c r="TU14" s="46"/>
      <c r="TV14" s="46"/>
      <c r="TW14" s="46"/>
      <c r="TX14" s="46"/>
      <c r="TY14" s="46"/>
      <c r="TZ14" s="46"/>
      <c r="UA14" s="46"/>
      <c r="UB14" s="46"/>
      <c r="UC14" s="46"/>
      <c r="UD14" s="46"/>
      <c r="UE14" s="46"/>
      <c r="UF14" s="46"/>
      <c r="UG14" s="46"/>
      <c r="UH14" s="46"/>
      <c r="UI14" s="46"/>
      <c r="UJ14" s="46"/>
      <c r="UK14" s="46"/>
      <c r="UL14" s="46"/>
      <c r="UM14" s="46"/>
      <c r="UN14" s="46"/>
      <c r="UO14" s="46"/>
      <c r="UP14" s="46"/>
      <c r="UQ14" s="46"/>
      <c r="UR14" s="46"/>
      <c r="US14" s="46"/>
      <c r="UT14" s="46"/>
      <c r="UU14" s="46"/>
      <c r="UV14" s="46"/>
      <c r="UW14" s="46"/>
      <c r="UX14" s="46"/>
      <c r="UY14" s="46"/>
      <c r="UZ14" s="46"/>
      <c r="VA14" s="46"/>
      <c r="VB14" s="46"/>
      <c r="VC14" s="46"/>
      <c r="VD14" s="46"/>
      <c r="VE14" s="46"/>
      <c r="VF14" s="46"/>
      <c r="VG14" s="46"/>
      <c r="VH14" s="46"/>
      <c r="VI14" s="46"/>
      <c r="VJ14" s="46"/>
      <c r="VK14" s="46"/>
      <c r="VL14" s="46"/>
      <c r="VM14" s="46"/>
      <c r="VN14" s="46"/>
      <c r="VO14" s="46"/>
      <c r="VP14" s="46"/>
      <c r="VQ14" s="46"/>
      <c r="VR14" s="46"/>
      <c r="VS14" s="46"/>
      <c r="VT14" s="46"/>
      <c r="VU14" s="46"/>
      <c r="VV14" s="46"/>
      <c r="VW14" s="46"/>
      <c r="VX14" s="46"/>
      <c r="VY14" s="46"/>
      <c r="VZ14" s="46"/>
      <c r="WA14" s="46"/>
      <c r="WB14" s="46"/>
      <c r="WC14" s="46"/>
      <c r="WD14" s="46"/>
      <c r="WE14" s="46"/>
      <c r="WF14" s="46"/>
      <c r="WG14" s="46"/>
      <c r="WH14" s="46"/>
      <c r="WI14" s="46"/>
      <c r="WJ14" s="46"/>
      <c r="WK14" s="46"/>
      <c r="WL14" s="46"/>
      <c r="WM14" s="46"/>
      <c r="WN14" s="46"/>
      <c r="WO14" s="46"/>
      <c r="WP14" s="46"/>
      <c r="WQ14" s="46"/>
      <c r="WR14" s="46"/>
      <c r="WS14" s="46"/>
      <c r="WT14" s="46"/>
      <c r="WU14" s="46"/>
      <c r="WV14" s="46"/>
      <c r="WW14" s="46"/>
      <c r="WX14" s="46"/>
      <c r="WY14" s="46"/>
      <c r="WZ14" s="46"/>
    </row>
    <row r="15" spans="1:624" s="44" customFormat="1" ht="15" customHeight="1" x14ac:dyDescent="0.25">
      <c r="A15" s="34" t="s">
        <v>722</v>
      </c>
      <c r="B15" s="33" t="s">
        <v>723</v>
      </c>
      <c r="C15" s="34" t="s">
        <v>724</v>
      </c>
      <c r="D15" s="35">
        <v>6</v>
      </c>
      <c r="E15" s="35">
        <v>24</v>
      </c>
      <c r="F15" s="35">
        <v>1</v>
      </c>
      <c r="G15" s="36">
        <f>Tab_Base[[#This Row],[HCM]]*Tab_Base[[#This Row],[NB Gp CM]]*1.5</f>
        <v>36</v>
      </c>
      <c r="H15" s="99">
        <v>20</v>
      </c>
      <c r="I15" s="100">
        <v>3</v>
      </c>
      <c r="J15" s="37">
        <f>Tab_Base[[#This Row],[HTD]]*I15</f>
        <v>60</v>
      </c>
      <c r="K15" s="78"/>
      <c r="L15" s="38">
        <f>Tab_Base[[#This Row],[TOTAL HCM converties en HTD (coeff : 1,5)]]+Tab_Base[[#This Row],[TOTAL HTD]]+Tab_Base[[#This Row],[TOTAL PA]]</f>
        <v>96</v>
      </c>
      <c r="M15" s="86">
        <f>SUMPRODUCT((MOD(COLUMN(Tab_Base[[#This Row],[CM1]:[PA200]]),3)=1)*1,Tab_Base[[#This Row],[CM1]:[PA200]])</f>
        <v>0</v>
      </c>
      <c r="N15" s="86">
        <f>Tab_Base[[#This Row],[TOTAL HCM converties en HTD (coeff : 1,5)]]-Tab_Base[[#This Row],[CMrépartis]]</f>
        <v>36</v>
      </c>
      <c r="O15" s="86" t="str">
        <f>IF(Tab_Base[[#This Row],[CMrépartis]]&gt;Tab_Base[[#This Row],[TOTAL HCM converties en HTD (coeff : 1,5)]],"dépassement","OK")</f>
        <v>OK</v>
      </c>
      <c r="P15" s="87">
        <f>SUMPRODUCT((MOD(COLUMN(Tab_Base[[#This Row],[CM1]:[PA200]]),3)=2)*1,Tab_Base[[#This Row],[CM1]:[PA200]])</f>
        <v>0</v>
      </c>
      <c r="Q15" s="86">
        <f>Tab_Base[[#This Row],[TOTAL HTD]]-Tab_Base[[#This Row],[TDrépartis]]</f>
        <v>60</v>
      </c>
      <c r="R15" s="88" t="str">
        <f>IF(Tab_Base[[#This Row],[TDrépartis]]&gt;Tab_Base[[#This Row],[TOTAL HTD]],"dépassement","OK")</f>
        <v>OK</v>
      </c>
      <c r="S15" s="88">
        <f>SUMPRODUCT((MOD(COLUMN(Tab_Base[[#This Row],[CM1]:[PA200]]),3)=0)*1,Tab_Base[[#This Row],[CM1]:[PA200]])</f>
        <v>0</v>
      </c>
      <c r="T15" s="88">
        <f>Tab_Base[[#This Row],[TOTAL PA]]-Tab_Base[[#This Row],[Parépartis]]</f>
        <v>0</v>
      </c>
      <c r="U15" s="88" t="str">
        <f>IF(Tab_Base[[#This Row],[Parépartis]]&gt;Tab_Base[[#This Row],[TOTAL PA]],"dépassement","OK")</f>
        <v>OK</v>
      </c>
      <c r="V15" s="89"/>
      <c r="W15" s="89"/>
      <c r="X15" s="89"/>
      <c r="Y15" s="75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75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46"/>
      <c r="FY15" s="46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46"/>
      <c r="HD15" s="46"/>
      <c r="HE15" s="46"/>
      <c r="HF15" s="46"/>
      <c r="HG15" s="46"/>
      <c r="HH15" s="46"/>
      <c r="HI15" s="46"/>
      <c r="HJ15" s="46"/>
      <c r="HK15" s="46"/>
      <c r="HL15" s="46"/>
      <c r="HM15" s="46"/>
      <c r="HN15" s="46"/>
      <c r="HO15" s="46"/>
      <c r="HP15" s="46"/>
      <c r="HQ15" s="46"/>
      <c r="HR15" s="46"/>
      <c r="HS15" s="46"/>
      <c r="HT15" s="46"/>
      <c r="HU15" s="46"/>
      <c r="HV15" s="46"/>
      <c r="HW15" s="46"/>
      <c r="HX15" s="46"/>
      <c r="HY15" s="46"/>
      <c r="HZ15" s="46"/>
      <c r="IA15" s="46"/>
      <c r="IB15" s="46"/>
      <c r="IC15" s="46"/>
      <c r="ID15" s="46"/>
      <c r="IE15" s="46"/>
      <c r="IF15" s="46"/>
      <c r="IG15" s="46"/>
      <c r="IH15" s="46"/>
      <c r="II15" s="46"/>
      <c r="IJ15" s="46"/>
      <c r="IK15" s="46"/>
      <c r="IL15" s="46"/>
      <c r="IM15" s="46"/>
      <c r="IN15" s="46"/>
      <c r="IO15" s="46"/>
      <c r="IP15" s="46"/>
      <c r="IQ15" s="46"/>
      <c r="IR15" s="46"/>
      <c r="IS15" s="46"/>
      <c r="IT15" s="46"/>
      <c r="IU15" s="46"/>
      <c r="IV15" s="46"/>
      <c r="IW15" s="46"/>
      <c r="IX15" s="46"/>
      <c r="IY15" s="46"/>
      <c r="IZ15" s="46"/>
      <c r="JA15" s="46"/>
      <c r="JB15" s="46"/>
      <c r="JC15" s="46"/>
      <c r="JD15" s="46"/>
      <c r="JE15" s="46"/>
      <c r="JF15" s="46"/>
      <c r="JG15" s="46"/>
      <c r="JH15" s="46"/>
      <c r="JI15" s="46"/>
      <c r="JJ15" s="46"/>
      <c r="JK15" s="46"/>
      <c r="JL15" s="46"/>
      <c r="JM15" s="46"/>
      <c r="JN15" s="46"/>
      <c r="JO15" s="46"/>
      <c r="JP15" s="46"/>
      <c r="JQ15" s="46"/>
      <c r="JR15" s="46"/>
      <c r="JS15" s="46"/>
      <c r="JT15" s="46"/>
      <c r="JU15" s="46"/>
      <c r="JV15" s="46"/>
      <c r="JW15" s="46"/>
      <c r="JX15" s="46"/>
      <c r="JY15" s="46"/>
      <c r="JZ15" s="46"/>
      <c r="KA15" s="46"/>
      <c r="KB15" s="46"/>
      <c r="KC15" s="46"/>
      <c r="KD15" s="46"/>
      <c r="KE15" s="46"/>
      <c r="KF15" s="46"/>
      <c r="KG15" s="46"/>
      <c r="KH15" s="46"/>
      <c r="KI15" s="46"/>
      <c r="KJ15" s="46"/>
      <c r="KK15" s="46"/>
      <c r="KL15" s="46"/>
      <c r="KM15" s="46"/>
      <c r="KN15" s="46"/>
      <c r="KO15" s="46"/>
      <c r="KP15" s="46"/>
      <c r="KQ15" s="46"/>
      <c r="KR15" s="46"/>
      <c r="KS15" s="46"/>
      <c r="KT15" s="46"/>
      <c r="KU15" s="46"/>
      <c r="KV15" s="46"/>
      <c r="KW15" s="46"/>
      <c r="KX15" s="46"/>
      <c r="KY15" s="46"/>
      <c r="KZ15" s="46"/>
      <c r="LA15" s="46"/>
      <c r="LB15" s="46"/>
      <c r="LC15" s="46"/>
      <c r="LD15" s="46"/>
      <c r="LE15" s="46"/>
      <c r="LF15" s="46"/>
      <c r="LG15" s="46"/>
      <c r="LH15" s="46"/>
      <c r="LI15" s="46"/>
      <c r="LJ15" s="46"/>
      <c r="LK15" s="46"/>
      <c r="LL15" s="46"/>
      <c r="LM15" s="46"/>
      <c r="LN15" s="46"/>
      <c r="LO15" s="46"/>
      <c r="LP15" s="46"/>
      <c r="LQ15" s="46"/>
      <c r="LR15" s="46"/>
      <c r="LS15" s="46"/>
      <c r="LT15" s="46"/>
      <c r="LU15" s="46"/>
      <c r="LV15" s="46"/>
      <c r="LW15" s="46"/>
      <c r="LX15" s="46"/>
      <c r="LY15" s="46"/>
      <c r="LZ15" s="46"/>
      <c r="MA15" s="46"/>
      <c r="MB15" s="46"/>
      <c r="MC15" s="46"/>
      <c r="MD15" s="46"/>
      <c r="ME15" s="46"/>
      <c r="MF15" s="46"/>
      <c r="MG15" s="46"/>
      <c r="MH15" s="46"/>
      <c r="MI15" s="46"/>
      <c r="MJ15" s="46"/>
      <c r="MK15" s="46"/>
      <c r="ML15" s="46"/>
      <c r="MM15" s="46"/>
      <c r="MN15" s="46"/>
      <c r="MO15" s="46"/>
      <c r="MP15" s="46"/>
      <c r="MQ15" s="46"/>
      <c r="MR15" s="46"/>
      <c r="MS15" s="46"/>
      <c r="MT15" s="46"/>
      <c r="MU15" s="46"/>
      <c r="MV15" s="46"/>
      <c r="MW15" s="46"/>
      <c r="MX15" s="46"/>
      <c r="MY15" s="46"/>
      <c r="MZ15" s="46"/>
      <c r="NA15" s="46"/>
      <c r="NB15" s="46"/>
      <c r="NC15" s="46"/>
      <c r="ND15" s="46"/>
      <c r="NE15" s="46"/>
      <c r="NF15" s="46"/>
      <c r="NG15" s="46"/>
      <c r="NH15" s="46"/>
      <c r="NI15" s="46"/>
      <c r="NJ15" s="46"/>
      <c r="NK15" s="46"/>
      <c r="NL15" s="46"/>
      <c r="NM15" s="46"/>
      <c r="NN15" s="46"/>
      <c r="NO15" s="46"/>
      <c r="NP15" s="46"/>
      <c r="NQ15" s="46"/>
      <c r="NR15" s="46"/>
      <c r="NS15" s="46"/>
      <c r="NT15" s="46"/>
      <c r="NU15" s="46"/>
      <c r="NV15" s="46"/>
      <c r="NW15" s="46"/>
      <c r="NX15" s="46"/>
      <c r="NY15" s="46"/>
      <c r="NZ15" s="46"/>
      <c r="OA15" s="46"/>
      <c r="OB15" s="46"/>
      <c r="OC15" s="46"/>
      <c r="OD15" s="46"/>
      <c r="OE15" s="46"/>
      <c r="OF15" s="46"/>
      <c r="OG15" s="46"/>
      <c r="OH15" s="46"/>
      <c r="OI15" s="46"/>
      <c r="OJ15" s="46"/>
      <c r="OK15" s="46"/>
      <c r="OL15" s="46"/>
      <c r="OM15" s="46"/>
      <c r="ON15" s="46"/>
      <c r="OO15" s="46"/>
      <c r="OP15" s="46"/>
      <c r="OQ15" s="46"/>
      <c r="OR15" s="46"/>
      <c r="OS15" s="46"/>
      <c r="OT15" s="46"/>
      <c r="OU15" s="46"/>
      <c r="OV15" s="46"/>
      <c r="OW15" s="46"/>
      <c r="OX15" s="46"/>
      <c r="OY15" s="46"/>
      <c r="OZ15" s="46"/>
      <c r="PA15" s="46"/>
      <c r="PB15" s="46"/>
      <c r="PC15" s="46"/>
      <c r="PD15" s="46"/>
      <c r="PE15" s="46"/>
      <c r="PF15" s="46"/>
      <c r="PG15" s="46"/>
      <c r="PH15" s="46"/>
      <c r="PI15" s="46"/>
      <c r="PJ15" s="46"/>
      <c r="PK15" s="46"/>
      <c r="PL15" s="46"/>
      <c r="PM15" s="46"/>
      <c r="PN15" s="46"/>
      <c r="PO15" s="46"/>
      <c r="PP15" s="46"/>
      <c r="PQ15" s="46"/>
      <c r="PR15" s="46"/>
      <c r="PS15" s="46"/>
      <c r="PT15" s="46"/>
      <c r="PU15" s="46"/>
      <c r="PV15" s="46"/>
      <c r="PW15" s="46"/>
      <c r="PX15" s="46"/>
      <c r="PY15" s="46"/>
      <c r="PZ15" s="46"/>
      <c r="QA15" s="46"/>
      <c r="QB15" s="46"/>
      <c r="QC15" s="46"/>
      <c r="QD15" s="46"/>
      <c r="QE15" s="46"/>
      <c r="QF15" s="46"/>
      <c r="QG15" s="46"/>
      <c r="QH15" s="46"/>
      <c r="QI15" s="46"/>
      <c r="QJ15" s="46"/>
      <c r="QK15" s="46"/>
      <c r="QL15" s="46"/>
      <c r="QM15" s="46"/>
      <c r="QN15" s="46"/>
      <c r="QO15" s="46"/>
      <c r="QP15" s="46"/>
      <c r="QQ15" s="46"/>
      <c r="QR15" s="46"/>
      <c r="QS15" s="46"/>
      <c r="QT15" s="46"/>
      <c r="QU15" s="46"/>
      <c r="QV15" s="46"/>
      <c r="QW15" s="46"/>
      <c r="QX15" s="46"/>
      <c r="QY15" s="46"/>
      <c r="QZ15" s="46"/>
      <c r="RA15" s="46"/>
      <c r="RB15" s="46"/>
      <c r="RC15" s="46"/>
      <c r="RD15" s="46"/>
      <c r="RE15" s="46"/>
      <c r="RF15" s="46"/>
      <c r="RG15" s="46"/>
      <c r="RH15" s="46"/>
      <c r="RI15" s="46"/>
      <c r="RJ15" s="46"/>
      <c r="RK15" s="46"/>
      <c r="RL15" s="46"/>
      <c r="RM15" s="46"/>
      <c r="RN15" s="46"/>
      <c r="RO15" s="46"/>
      <c r="RP15" s="46"/>
      <c r="RQ15" s="46"/>
      <c r="RR15" s="46"/>
      <c r="RS15" s="46"/>
      <c r="RT15" s="46"/>
      <c r="RU15" s="46"/>
      <c r="RV15" s="46"/>
      <c r="RW15" s="46"/>
      <c r="RX15" s="46"/>
      <c r="RY15" s="46"/>
      <c r="RZ15" s="46"/>
      <c r="SA15" s="46"/>
      <c r="SB15" s="46"/>
      <c r="SC15" s="46"/>
      <c r="SD15" s="46"/>
      <c r="SE15" s="46"/>
      <c r="SF15" s="46"/>
      <c r="SG15" s="46"/>
      <c r="SH15" s="46"/>
      <c r="SI15" s="46"/>
      <c r="SJ15" s="46"/>
      <c r="SK15" s="46"/>
      <c r="SL15" s="46"/>
      <c r="SM15" s="46"/>
      <c r="SN15" s="46"/>
      <c r="SO15" s="46"/>
      <c r="SP15" s="46"/>
      <c r="SQ15" s="46"/>
      <c r="SR15" s="46"/>
      <c r="SS15" s="46"/>
      <c r="ST15" s="46"/>
      <c r="SU15" s="46"/>
      <c r="SV15" s="46"/>
      <c r="SW15" s="46"/>
      <c r="SX15" s="46"/>
      <c r="SY15" s="46"/>
      <c r="SZ15" s="46"/>
      <c r="TA15" s="46"/>
      <c r="TB15" s="46"/>
      <c r="TC15" s="46"/>
      <c r="TD15" s="46"/>
      <c r="TE15" s="46"/>
      <c r="TF15" s="46"/>
      <c r="TG15" s="46"/>
      <c r="TH15" s="46"/>
      <c r="TI15" s="46"/>
      <c r="TJ15" s="46"/>
      <c r="TK15" s="46"/>
      <c r="TL15" s="46"/>
      <c r="TM15" s="46"/>
      <c r="TN15" s="46"/>
      <c r="TO15" s="46"/>
      <c r="TP15" s="46"/>
      <c r="TQ15" s="46"/>
      <c r="TR15" s="46"/>
      <c r="TS15" s="46"/>
      <c r="TT15" s="46"/>
      <c r="TU15" s="46"/>
      <c r="TV15" s="46"/>
      <c r="TW15" s="46"/>
      <c r="TX15" s="46"/>
      <c r="TY15" s="46"/>
      <c r="TZ15" s="46"/>
      <c r="UA15" s="46"/>
      <c r="UB15" s="46"/>
      <c r="UC15" s="46"/>
      <c r="UD15" s="46"/>
      <c r="UE15" s="46"/>
      <c r="UF15" s="46"/>
      <c r="UG15" s="46"/>
      <c r="UH15" s="46"/>
      <c r="UI15" s="46"/>
      <c r="UJ15" s="46"/>
      <c r="UK15" s="46"/>
      <c r="UL15" s="46"/>
      <c r="UM15" s="46"/>
      <c r="UN15" s="46"/>
      <c r="UO15" s="46"/>
      <c r="UP15" s="46"/>
      <c r="UQ15" s="46"/>
      <c r="UR15" s="46"/>
      <c r="US15" s="46"/>
      <c r="UT15" s="46"/>
      <c r="UU15" s="46"/>
      <c r="UV15" s="46"/>
      <c r="UW15" s="46"/>
      <c r="UX15" s="46"/>
      <c r="UY15" s="46"/>
      <c r="UZ15" s="46"/>
      <c r="VA15" s="46"/>
      <c r="VB15" s="46"/>
      <c r="VC15" s="46"/>
      <c r="VD15" s="46"/>
      <c r="VE15" s="46"/>
      <c r="VF15" s="46"/>
      <c r="VG15" s="46"/>
      <c r="VH15" s="46"/>
      <c r="VI15" s="46"/>
      <c r="VJ15" s="46"/>
      <c r="VK15" s="46"/>
      <c r="VL15" s="46"/>
      <c r="VM15" s="46"/>
      <c r="VN15" s="46"/>
      <c r="VO15" s="46"/>
      <c r="VP15" s="46"/>
      <c r="VQ15" s="46"/>
      <c r="VR15" s="46"/>
      <c r="VS15" s="46"/>
      <c r="VT15" s="46"/>
      <c r="VU15" s="46"/>
      <c r="VV15" s="46"/>
      <c r="VW15" s="46"/>
      <c r="VX15" s="46"/>
      <c r="VY15" s="46"/>
      <c r="VZ15" s="46"/>
      <c r="WA15" s="46"/>
      <c r="WB15" s="46"/>
      <c r="WC15" s="46"/>
      <c r="WD15" s="46"/>
      <c r="WE15" s="46"/>
      <c r="WF15" s="46"/>
      <c r="WG15" s="46"/>
      <c r="WH15" s="46"/>
      <c r="WI15" s="46"/>
      <c r="WJ15" s="46"/>
      <c r="WK15" s="46"/>
      <c r="WL15" s="46"/>
      <c r="WM15" s="46"/>
      <c r="WN15" s="46"/>
      <c r="WO15" s="46"/>
      <c r="WP15" s="46"/>
      <c r="WQ15" s="46"/>
      <c r="WR15" s="46"/>
      <c r="WS15" s="46"/>
      <c r="WT15" s="46"/>
      <c r="WU15" s="46"/>
      <c r="WV15" s="46"/>
      <c r="WW15" s="46"/>
      <c r="WX15" s="46"/>
      <c r="WY15" s="46"/>
      <c r="WZ15" s="46"/>
    </row>
    <row r="16" spans="1:624" s="44" customFormat="1" ht="15" customHeight="1" x14ac:dyDescent="0.25">
      <c r="A16" s="34" t="s">
        <v>725</v>
      </c>
      <c r="B16" s="33" t="s">
        <v>726</v>
      </c>
      <c r="C16" s="34" t="s">
        <v>727</v>
      </c>
      <c r="D16" s="35">
        <v>6</v>
      </c>
      <c r="E16" s="35">
        <v>24</v>
      </c>
      <c r="F16" s="35">
        <v>1</v>
      </c>
      <c r="G16" s="36">
        <f>Tab_Base[[#This Row],[HCM]]*Tab_Base[[#This Row],[NB Gp CM]]*1.5</f>
        <v>36</v>
      </c>
      <c r="H16" s="99">
        <v>20</v>
      </c>
      <c r="I16" s="100">
        <v>3</v>
      </c>
      <c r="J16" s="37">
        <f>Tab_Base[[#This Row],[HTD]]*I16</f>
        <v>60</v>
      </c>
      <c r="K16" s="78"/>
      <c r="L16" s="38">
        <f>Tab_Base[[#This Row],[TOTAL HCM converties en HTD (coeff : 1,5)]]+Tab_Base[[#This Row],[TOTAL HTD]]+Tab_Base[[#This Row],[TOTAL PA]]</f>
        <v>96</v>
      </c>
      <c r="M16" s="86">
        <f>SUMPRODUCT((MOD(COLUMN(Tab_Base[[#This Row],[CM1]:[PA200]]),3)=1)*1,Tab_Base[[#This Row],[CM1]:[PA200]])</f>
        <v>0</v>
      </c>
      <c r="N16" s="86">
        <f>Tab_Base[[#This Row],[TOTAL HCM converties en HTD (coeff : 1,5)]]-Tab_Base[[#This Row],[CMrépartis]]</f>
        <v>36</v>
      </c>
      <c r="O16" s="86" t="str">
        <f>IF(Tab_Base[[#This Row],[CMrépartis]]&gt;Tab_Base[[#This Row],[TOTAL HCM converties en HTD (coeff : 1,5)]],"dépassement","OK")</f>
        <v>OK</v>
      </c>
      <c r="P16" s="87">
        <f>SUMPRODUCT((MOD(COLUMN(Tab_Base[[#This Row],[CM1]:[PA200]]),3)=2)*1,Tab_Base[[#This Row],[CM1]:[PA200]])</f>
        <v>0</v>
      </c>
      <c r="Q16" s="86">
        <f>Tab_Base[[#This Row],[TOTAL HTD]]-Tab_Base[[#This Row],[TDrépartis]]</f>
        <v>60</v>
      </c>
      <c r="R16" s="88" t="str">
        <f>IF(Tab_Base[[#This Row],[TDrépartis]]&gt;Tab_Base[[#This Row],[TOTAL HTD]],"dépassement","OK")</f>
        <v>OK</v>
      </c>
      <c r="S16" s="88">
        <f>SUMPRODUCT((MOD(COLUMN(Tab_Base[[#This Row],[CM1]:[PA200]]),3)=0)*1,Tab_Base[[#This Row],[CM1]:[PA200]])</f>
        <v>0</v>
      </c>
      <c r="T16" s="88">
        <f>Tab_Base[[#This Row],[TOTAL PA]]-Tab_Base[[#This Row],[Parépartis]]</f>
        <v>0</v>
      </c>
      <c r="U16" s="88" t="str">
        <f>IF(Tab_Base[[#This Row],[Parépartis]]&gt;Tab_Base[[#This Row],[TOTAL PA]],"dépassement","OK")</f>
        <v>OK</v>
      </c>
      <c r="V16" s="89"/>
      <c r="W16" s="89"/>
      <c r="X16" s="89"/>
      <c r="Y16" s="75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75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46"/>
      <c r="FY16" s="46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46"/>
      <c r="HD16" s="46"/>
      <c r="HE16" s="46"/>
      <c r="HF16" s="46"/>
      <c r="HG16" s="46"/>
      <c r="HH16" s="46"/>
      <c r="HI16" s="46"/>
      <c r="HJ16" s="46"/>
      <c r="HK16" s="46"/>
      <c r="HL16" s="46"/>
      <c r="HM16" s="46"/>
      <c r="HN16" s="46"/>
      <c r="HO16" s="46"/>
      <c r="HP16" s="46"/>
      <c r="HQ16" s="46"/>
      <c r="HR16" s="46"/>
      <c r="HS16" s="46"/>
      <c r="HT16" s="46"/>
      <c r="HU16" s="46"/>
      <c r="HV16" s="46"/>
      <c r="HW16" s="46"/>
      <c r="HX16" s="46"/>
      <c r="HY16" s="46"/>
      <c r="HZ16" s="46"/>
      <c r="IA16" s="46"/>
      <c r="IB16" s="46"/>
      <c r="IC16" s="46"/>
      <c r="ID16" s="46"/>
      <c r="IE16" s="46"/>
      <c r="IF16" s="46"/>
      <c r="IG16" s="46"/>
      <c r="IH16" s="46"/>
      <c r="II16" s="46"/>
      <c r="IJ16" s="46"/>
      <c r="IK16" s="46"/>
      <c r="IL16" s="46"/>
      <c r="IM16" s="46"/>
      <c r="IN16" s="46"/>
      <c r="IO16" s="46"/>
      <c r="IP16" s="46"/>
      <c r="IQ16" s="46"/>
      <c r="IR16" s="46"/>
      <c r="IS16" s="46"/>
      <c r="IT16" s="46"/>
      <c r="IU16" s="46"/>
      <c r="IV16" s="46"/>
      <c r="IW16" s="46"/>
      <c r="IX16" s="46"/>
      <c r="IY16" s="46"/>
      <c r="IZ16" s="46"/>
      <c r="JA16" s="46"/>
      <c r="JB16" s="46"/>
      <c r="JC16" s="46"/>
      <c r="JD16" s="46"/>
      <c r="JE16" s="46"/>
      <c r="JF16" s="46"/>
      <c r="JG16" s="46"/>
      <c r="JH16" s="46"/>
      <c r="JI16" s="46"/>
      <c r="JJ16" s="46"/>
      <c r="JK16" s="46"/>
      <c r="JL16" s="46"/>
      <c r="JM16" s="46"/>
      <c r="JN16" s="46"/>
      <c r="JO16" s="46"/>
      <c r="JP16" s="46"/>
      <c r="JQ16" s="46"/>
      <c r="JR16" s="46"/>
      <c r="JS16" s="46"/>
      <c r="JT16" s="46"/>
      <c r="JU16" s="46"/>
      <c r="JV16" s="46"/>
      <c r="JW16" s="46"/>
      <c r="JX16" s="46"/>
      <c r="JY16" s="46"/>
      <c r="JZ16" s="46"/>
      <c r="KA16" s="46"/>
      <c r="KB16" s="46"/>
      <c r="KC16" s="46"/>
      <c r="KD16" s="46"/>
      <c r="KE16" s="46"/>
      <c r="KF16" s="46"/>
      <c r="KG16" s="46"/>
      <c r="KH16" s="46"/>
      <c r="KI16" s="46"/>
      <c r="KJ16" s="46"/>
      <c r="KK16" s="46"/>
      <c r="KL16" s="46"/>
      <c r="KM16" s="46"/>
      <c r="KN16" s="46"/>
      <c r="KO16" s="46"/>
      <c r="KP16" s="46"/>
      <c r="KQ16" s="46"/>
      <c r="KR16" s="46"/>
      <c r="KS16" s="46"/>
      <c r="KT16" s="46"/>
      <c r="KU16" s="46"/>
      <c r="KV16" s="46"/>
      <c r="KW16" s="46"/>
      <c r="KX16" s="46"/>
      <c r="KY16" s="46"/>
      <c r="KZ16" s="46"/>
      <c r="LA16" s="46"/>
      <c r="LB16" s="46"/>
      <c r="LC16" s="46"/>
      <c r="LD16" s="46"/>
      <c r="LE16" s="46"/>
      <c r="LF16" s="46"/>
      <c r="LG16" s="46"/>
      <c r="LH16" s="46"/>
      <c r="LI16" s="46"/>
      <c r="LJ16" s="46"/>
      <c r="LK16" s="46"/>
      <c r="LL16" s="46"/>
      <c r="LM16" s="46"/>
      <c r="LN16" s="46"/>
      <c r="LO16" s="46"/>
      <c r="LP16" s="46"/>
      <c r="LQ16" s="46"/>
      <c r="LR16" s="46"/>
      <c r="LS16" s="46"/>
      <c r="LT16" s="46"/>
      <c r="LU16" s="46"/>
      <c r="LV16" s="46"/>
      <c r="LW16" s="46"/>
      <c r="LX16" s="46"/>
      <c r="LY16" s="46"/>
      <c r="LZ16" s="46"/>
      <c r="MA16" s="46"/>
      <c r="MB16" s="46"/>
      <c r="MC16" s="46"/>
      <c r="MD16" s="46"/>
      <c r="ME16" s="46"/>
      <c r="MF16" s="46"/>
      <c r="MG16" s="46"/>
      <c r="MH16" s="46"/>
      <c r="MI16" s="46"/>
      <c r="MJ16" s="46"/>
      <c r="MK16" s="46"/>
      <c r="ML16" s="46"/>
      <c r="MM16" s="46"/>
      <c r="MN16" s="46"/>
      <c r="MO16" s="46"/>
      <c r="MP16" s="46"/>
      <c r="MQ16" s="46"/>
      <c r="MR16" s="46"/>
      <c r="MS16" s="46"/>
      <c r="MT16" s="46"/>
      <c r="MU16" s="46"/>
      <c r="MV16" s="46"/>
      <c r="MW16" s="46"/>
      <c r="MX16" s="46"/>
      <c r="MY16" s="46"/>
      <c r="MZ16" s="46"/>
      <c r="NA16" s="46"/>
      <c r="NB16" s="46"/>
      <c r="NC16" s="46"/>
      <c r="ND16" s="46"/>
      <c r="NE16" s="46"/>
      <c r="NF16" s="46"/>
      <c r="NG16" s="46"/>
      <c r="NH16" s="46"/>
      <c r="NI16" s="46"/>
      <c r="NJ16" s="46"/>
      <c r="NK16" s="46"/>
      <c r="NL16" s="46"/>
      <c r="NM16" s="46"/>
      <c r="NN16" s="46"/>
      <c r="NO16" s="46"/>
      <c r="NP16" s="46"/>
      <c r="NQ16" s="46"/>
      <c r="NR16" s="46"/>
      <c r="NS16" s="46"/>
      <c r="NT16" s="46"/>
      <c r="NU16" s="46"/>
      <c r="NV16" s="46"/>
      <c r="NW16" s="46"/>
      <c r="NX16" s="46"/>
      <c r="NY16" s="46"/>
      <c r="NZ16" s="46"/>
      <c r="OA16" s="46"/>
      <c r="OB16" s="46"/>
      <c r="OC16" s="46"/>
      <c r="OD16" s="46"/>
      <c r="OE16" s="46"/>
      <c r="OF16" s="46"/>
      <c r="OG16" s="46"/>
      <c r="OH16" s="46"/>
      <c r="OI16" s="46"/>
      <c r="OJ16" s="46"/>
      <c r="OK16" s="46"/>
      <c r="OL16" s="46"/>
      <c r="OM16" s="46"/>
      <c r="ON16" s="46"/>
      <c r="OO16" s="46"/>
      <c r="OP16" s="46"/>
      <c r="OQ16" s="46"/>
      <c r="OR16" s="46"/>
      <c r="OS16" s="46"/>
      <c r="OT16" s="46"/>
      <c r="OU16" s="46"/>
      <c r="OV16" s="46"/>
      <c r="OW16" s="46"/>
      <c r="OX16" s="46"/>
      <c r="OY16" s="46"/>
      <c r="OZ16" s="46"/>
      <c r="PA16" s="46"/>
      <c r="PB16" s="46"/>
      <c r="PC16" s="46"/>
      <c r="PD16" s="46"/>
      <c r="PE16" s="46"/>
      <c r="PF16" s="46"/>
      <c r="PG16" s="46"/>
      <c r="PH16" s="46"/>
      <c r="PI16" s="46"/>
      <c r="PJ16" s="46"/>
      <c r="PK16" s="46"/>
      <c r="PL16" s="46"/>
      <c r="PM16" s="46"/>
      <c r="PN16" s="46"/>
      <c r="PO16" s="46"/>
      <c r="PP16" s="46"/>
      <c r="PQ16" s="46"/>
      <c r="PR16" s="46"/>
      <c r="PS16" s="46"/>
      <c r="PT16" s="46"/>
      <c r="PU16" s="46"/>
      <c r="PV16" s="46"/>
      <c r="PW16" s="46"/>
      <c r="PX16" s="46"/>
      <c r="PY16" s="46"/>
      <c r="PZ16" s="46"/>
      <c r="QA16" s="46"/>
      <c r="QB16" s="46"/>
      <c r="QC16" s="46"/>
      <c r="QD16" s="46"/>
      <c r="QE16" s="46"/>
      <c r="QF16" s="46"/>
      <c r="QG16" s="46"/>
      <c r="QH16" s="46"/>
      <c r="QI16" s="46"/>
      <c r="QJ16" s="46"/>
      <c r="QK16" s="46"/>
      <c r="QL16" s="46"/>
      <c r="QM16" s="46"/>
      <c r="QN16" s="46"/>
      <c r="QO16" s="46"/>
      <c r="QP16" s="46"/>
      <c r="QQ16" s="46"/>
      <c r="QR16" s="46"/>
      <c r="QS16" s="46"/>
      <c r="QT16" s="46"/>
      <c r="QU16" s="46"/>
      <c r="QV16" s="46"/>
      <c r="QW16" s="46"/>
      <c r="QX16" s="46"/>
      <c r="QY16" s="46"/>
      <c r="QZ16" s="46"/>
      <c r="RA16" s="46"/>
      <c r="RB16" s="46"/>
      <c r="RC16" s="46"/>
      <c r="RD16" s="46"/>
      <c r="RE16" s="46"/>
      <c r="RF16" s="46"/>
      <c r="RG16" s="46"/>
      <c r="RH16" s="46"/>
      <c r="RI16" s="46"/>
      <c r="RJ16" s="46"/>
      <c r="RK16" s="46"/>
      <c r="RL16" s="46"/>
      <c r="RM16" s="46"/>
      <c r="RN16" s="46"/>
      <c r="RO16" s="46"/>
      <c r="RP16" s="46"/>
      <c r="RQ16" s="46"/>
      <c r="RR16" s="46"/>
      <c r="RS16" s="46"/>
      <c r="RT16" s="46"/>
      <c r="RU16" s="46"/>
      <c r="RV16" s="46"/>
      <c r="RW16" s="46"/>
      <c r="RX16" s="46"/>
      <c r="RY16" s="46"/>
      <c r="RZ16" s="46"/>
      <c r="SA16" s="46"/>
      <c r="SB16" s="46"/>
      <c r="SC16" s="46"/>
      <c r="SD16" s="46"/>
      <c r="SE16" s="46"/>
      <c r="SF16" s="46"/>
      <c r="SG16" s="46"/>
      <c r="SH16" s="46"/>
      <c r="SI16" s="46"/>
      <c r="SJ16" s="46"/>
      <c r="SK16" s="46"/>
      <c r="SL16" s="46"/>
      <c r="SM16" s="46"/>
      <c r="SN16" s="46"/>
      <c r="SO16" s="46"/>
      <c r="SP16" s="46"/>
      <c r="SQ16" s="46"/>
      <c r="SR16" s="46"/>
      <c r="SS16" s="46"/>
      <c r="ST16" s="46"/>
      <c r="SU16" s="46"/>
      <c r="SV16" s="46"/>
      <c r="SW16" s="46"/>
      <c r="SX16" s="46"/>
      <c r="SY16" s="46"/>
      <c r="SZ16" s="46"/>
      <c r="TA16" s="46"/>
      <c r="TB16" s="46"/>
      <c r="TC16" s="46"/>
      <c r="TD16" s="46"/>
      <c r="TE16" s="46"/>
      <c r="TF16" s="46"/>
      <c r="TG16" s="46"/>
      <c r="TH16" s="46"/>
      <c r="TI16" s="46"/>
      <c r="TJ16" s="46"/>
      <c r="TK16" s="46"/>
      <c r="TL16" s="46"/>
      <c r="TM16" s="46"/>
      <c r="TN16" s="46"/>
      <c r="TO16" s="46"/>
      <c r="TP16" s="46"/>
      <c r="TQ16" s="46"/>
      <c r="TR16" s="46"/>
      <c r="TS16" s="46"/>
      <c r="TT16" s="46"/>
      <c r="TU16" s="46"/>
      <c r="TV16" s="46"/>
      <c r="TW16" s="46"/>
      <c r="TX16" s="46"/>
      <c r="TY16" s="46"/>
      <c r="TZ16" s="46"/>
      <c r="UA16" s="46"/>
      <c r="UB16" s="46"/>
      <c r="UC16" s="46"/>
      <c r="UD16" s="46"/>
      <c r="UE16" s="46"/>
      <c r="UF16" s="46"/>
      <c r="UG16" s="46"/>
      <c r="UH16" s="46"/>
      <c r="UI16" s="46"/>
      <c r="UJ16" s="46"/>
      <c r="UK16" s="46"/>
      <c r="UL16" s="46"/>
      <c r="UM16" s="46"/>
      <c r="UN16" s="46"/>
      <c r="UO16" s="46"/>
      <c r="UP16" s="46"/>
      <c r="UQ16" s="46"/>
      <c r="UR16" s="46"/>
      <c r="US16" s="46"/>
      <c r="UT16" s="46"/>
      <c r="UU16" s="46"/>
      <c r="UV16" s="46"/>
      <c r="UW16" s="46"/>
      <c r="UX16" s="46"/>
      <c r="UY16" s="46"/>
      <c r="UZ16" s="46"/>
      <c r="VA16" s="46"/>
      <c r="VB16" s="46"/>
      <c r="VC16" s="46"/>
      <c r="VD16" s="46"/>
      <c r="VE16" s="46"/>
      <c r="VF16" s="46"/>
      <c r="VG16" s="46"/>
      <c r="VH16" s="46"/>
      <c r="VI16" s="46"/>
      <c r="VJ16" s="46"/>
      <c r="VK16" s="46"/>
      <c r="VL16" s="46"/>
      <c r="VM16" s="46"/>
      <c r="VN16" s="46"/>
      <c r="VO16" s="46"/>
      <c r="VP16" s="46"/>
      <c r="VQ16" s="46"/>
      <c r="VR16" s="46"/>
      <c r="VS16" s="46"/>
      <c r="VT16" s="46"/>
      <c r="VU16" s="46"/>
      <c r="VV16" s="46"/>
      <c r="VW16" s="46"/>
      <c r="VX16" s="46"/>
      <c r="VY16" s="46"/>
      <c r="VZ16" s="46"/>
      <c r="WA16" s="46"/>
      <c r="WB16" s="46"/>
      <c r="WC16" s="46"/>
      <c r="WD16" s="46"/>
      <c r="WE16" s="46"/>
      <c r="WF16" s="46"/>
      <c r="WG16" s="46"/>
      <c r="WH16" s="46"/>
      <c r="WI16" s="46"/>
      <c r="WJ16" s="46"/>
      <c r="WK16" s="46"/>
      <c r="WL16" s="46"/>
      <c r="WM16" s="46"/>
      <c r="WN16" s="46"/>
      <c r="WO16" s="46"/>
      <c r="WP16" s="46"/>
      <c r="WQ16" s="46"/>
      <c r="WR16" s="46"/>
      <c r="WS16" s="46"/>
      <c r="WT16" s="46"/>
      <c r="WU16" s="46"/>
      <c r="WV16" s="46"/>
      <c r="WW16" s="46"/>
      <c r="WX16" s="46"/>
      <c r="WY16" s="46"/>
      <c r="WZ16" s="46"/>
    </row>
    <row r="17" spans="1:624" s="44" customFormat="1" ht="15" customHeight="1" x14ac:dyDescent="0.25">
      <c r="A17" s="34" t="s">
        <v>728</v>
      </c>
      <c r="B17" s="33" t="s">
        <v>729</v>
      </c>
      <c r="C17" s="34" t="s">
        <v>730</v>
      </c>
      <c r="D17" s="35">
        <v>6</v>
      </c>
      <c r="E17" s="35">
        <v>24</v>
      </c>
      <c r="F17" s="35">
        <v>1</v>
      </c>
      <c r="G17" s="36">
        <f>Tab_Base[[#This Row],[HCM]]*Tab_Base[[#This Row],[NB Gp CM]]*1.5</f>
        <v>36</v>
      </c>
      <c r="H17" s="99">
        <v>20</v>
      </c>
      <c r="I17" s="100">
        <v>3</v>
      </c>
      <c r="J17" s="37">
        <f>Tab_Base[[#This Row],[HTD]]*I17</f>
        <v>60</v>
      </c>
      <c r="K17" s="78"/>
      <c r="L17" s="38">
        <f>Tab_Base[[#This Row],[TOTAL HCM converties en HTD (coeff : 1,5)]]+Tab_Base[[#This Row],[TOTAL HTD]]+Tab_Base[[#This Row],[TOTAL PA]]</f>
        <v>96</v>
      </c>
      <c r="M17" s="86">
        <f>SUMPRODUCT((MOD(COLUMN(Tab_Base[[#This Row],[CM1]:[PA200]]),3)=1)*1,Tab_Base[[#This Row],[CM1]:[PA200]])</f>
        <v>9</v>
      </c>
      <c r="N17" s="86">
        <f>Tab_Base[[#This Row],[TOTAL HCM converties en HTD (coeff : 1,5)]]-Tab_Base[[#This Row],[CMrépartis]]</f>
        <v>27</v>
      </c>
      <c r="O17" s="86" t="str">
        <f>IF(Tab_Base[[#This Row],[CMrépartis]]&gt;Tab_Base[[#This Row],[TOTAL HCM converties en HTD (coeff : 1,5)]],"dépassement","OK")</f>
        <v>OK</v>
      </c>
      <c r="P17" s="87">
        <f>SUMPRODUCT((MOD(COLUMN(Tab_Base[[#This Row],[CM1]:[PA200]]),3)=2)*1,Tab_Base[[#This Row],[CM1]:[PA200]])</f>
        <v>0</v>
      </c>
      <c r="Q17" s="86">
        <f>Tab_Base[[#This Row],[TOTAL HTD]]-Tab_Base[[#This Row],[TDrépartis]]</f>
        <v>60</v>
      </c>
      <c r="R17" s="88" t="str">
        <f>IF(Tab_Base[[#This Row],[TDrépartis]]&gt;Tab_Base[[#This Row],[TOTAL HTD]],"dépassement","OK")</f>
        <v>OK</v>
      </c>
      <c r="S17" s="88">
        <f>SUMPRODUCT((MOD(COLUMN(Tab_Base[[#This Row],[CM1]:[PA200]]),3)=0)*1,Tab_Base[[#This Row],[CM1]:[PA200]])</f>
        <v>0</v>
      </c>
      <c r="T17" s="88">
        <f>Tab_Base[[#This Row],[TOTAL PA]]-Tab_Base[[#This Row],[Parépartis]]</f>
        <v>0</v>
      </c>
      <c r="U17" s="88" t="str">
        <f>IF(Tab_Base[[#This Row],[Parépartis]]&gt;Tab_Base[[#This Row],[TOTAL PA]],"dépassement","OK")</f>
        <v>OK</v>
      </c>
      <c r="V17" s="89"/>
      <c r="W17" s="89"/>
      <c r="X17" s="89"/>
      <c r="Y17" s="75">
        <v>9</v>
      </c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75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  <c r="IW17" s="46"/>
      <c r="IX17" s="46"/>
      <c r="IY17" s="46"/>
      <c r="IZ17" s="46"/>
      <c r="JA17" s="46"/>
      <c r="JB17" s="46"/>
      <c r="JC17" s="46"/>
      <c r="JD17" s="46"/>
      <c r="JE17" s="46"/>
      <c r="JF17" s="46"/>
      <c r="JG17" s="46"/>
      <c r="JH17" s="46"/>
      <c r="JI17" s="46"/>
      <c r="JJ17" s="46"/>
      <c r="JK17" s="46"/>
      <c r="JL17" s="46"/>
      <c r="JM17" s="46"/>
      <c r="JN17" s="46"/>
      <c r="JO17" s="46"/>
      <c r="JP17" s="46"/>
      <c r="JQ17" s="46"/>
      <c r="JR17" s="46"/>
      <c r="JS17" s="46"/>
      <c r="JT17" s="46"/>
      <c r="JU17" s="46"/>
      <c r="JV17" s="46"/>
      <c r="JW17" s="46"/>
      <c r="JX17" s="46"/>
      <c r="JY17" s="46"/>
      <c r="JZ17" s="46"/>
      <c r="KA17" s="46"/>
      <c r="KB17" s="46"/>
      <c r="KC17" s="46"/>
      <c r="KD17" s="46"/>
      <c r="KE17" s="46"/>
      <c r="KF17" s="46"/>
      <c r="KG17" s="46"/>
      <c r="KH17" s="46"/>
      <c r="KI17" s="46"/>
      <c r="KJ17" s="46"/>
      <c r="KK17" s="46"/>
      <c r="KL17" s="46"/>
      <c r="KM17" s="46"/>
      <c r="KN17" s="46"/>
      <c r="KO17" s="46"/>
      <c r="KP17" s="46"/>
      <c r="KQ17" s="46"/>
      <c r="KR17" s="46"/>
      <c r="KS17" s="46"/>
      <c r="KT17" s="46"/>
      <c r="KU17" s="46"/>
      <c r="KV17" s="46"/>
      <c r="KW17" s="46"/>
      <c r="KX17" s="46"/>
      <c r="KY17" s="46"/>
      <c r="KZ17" s="46"/>
      <c r="LA17" s="46"/>
      <c r="LB17" s="46"/>
      <c r="LC17" s="46"/>
      <c r="LD17" s="46"/>
      <c r="LE17" s="46"/>
      <c r="LF17" s="46"/>
      <c r="LG17" s="46"/>
      <c r="LH17" s="46"/>
      <c r="LI17" s="46"/>
      <c r="LJ17" s="46"/>
      <c r="LK17" s="46"/>
      <c r="LL17" s="46"/>
      <c r="LM17" s="46"/>
      <c r="LN17" s="46"/>
      <c r="LO17" s="46"/>
      <c r="LP17" s="46"/>
      <c r="LQ17" s="46"/>
      <c r="LR17" s="46"/>
      <c r="LS17" s="46"/>
      <c r="LT17" s="46"/>
      <c r="LU17" s="46"/>
      <c r="LV17" s="46"/>
      <c r="LW17" s="46"/>
      <c r="LX17" s="46"/>
      <c r="LY17" s="46"/>
      <c r="LZ17" s="46"/>
      <c r="MA17" s="46"/>
      <c r="MB17" s="46"/>
      <c r="MC17" s="46"/>
      <c r="MD17" s="46"/>
      <c r="ME17" s="46"/>
      <c r="MF17" s="46"/>
      <c r="MG17" s="46"/>
      <c r="MH17" s="46"/>
      <c r="MI17" s="46"/>
      <c r="MJ17" s="46"/>
      <c r="MK17" s="46"/>
      <c r="ML17" s="46"/>
      <c r="MM17" s="46"/>
      <c r="MN17" s="46"/>
      <c r="MO17" s="46"/>
      <c r="MP17" s="46"/>
      <c r="MQ17" s="46"/>
      <c r="MR17" s="46"/>
      <c r="MS17" s="46"/>
      <c r="MT17" s="46"/>
      <c r="MU17" s="46"/>
      <c r="MV17" s="46"/>
      <c r="MW17" s="46"/>
      <c r="MX17" s="46"/>
      <c r="MY17" s="46"/>
      <c r="MZ17" s="46"/>
      <c r="NA17" s="46"/>
      <c r="NB17" s="46"/>
      <c r="NC17" s="46"/>
      <c r="ND17" s="46"/>
      <c r="NE17" s="46"/>
      <c r="NF17" s="46"/>
      <c r="NG17" s="46"/>
      <c r="NH17" s="46"/>
      <c r="NI17" s="46"/>
      <c r="NJ17" s="46"/>
      <c r="NK17" s="46"/>
      <c r="NL17" s="46"/>
      <c r="NM17" s="46"/>
      <c r="NN17" s="46"/>
      <c r="NO17" s="46"/>
      <c r="NP17" s="46"/>
      <c r="NQ17" s="46"/>
      <c r="NR17" s="46"/>
      <c r="NS17" s="46"/>
      <c r="NT17" s="46"/>
      <c r="NU17" s="46"/>
      <c r="NV17" s="46"/>
      <c r="NW17" s="46"/>
      <c r="NX17" s="46"/>
      <c r="NY17" s="46"/>
      <c r="NZ17" s="46"/>
      <c r="OA17" s="46"/>
      <c r="OB17" s="46"/>
      <c r="OC17" s="46"/>
      <c r="OD17" s="46"/>
      <c r="OE17" s="46"/>
      <c r="OF17" s="46"/>
      <c r="OG17" s="46"/>
      <c r="OH17" s="46"/>
      <c r="OI17" s="46"/>
      <c r="OJ17" s="46"/>
      <c r="OK17" s="46"/>
      <c r="OL17" s="46"/>
      <c r="OM17" s="46"/>
      <c r="ON17" s="46"/>
      <c r="OO17" s="46"/>
      <c r="OP17" s="46"/>
      <c r="OQ17" s="46"/>
      <c r="OR17" s="46"/>
      <c r="OS17" s="46"/>
      <c r="OT17" s="46"/>
      <c r="OU17" s="46"/>
      <c r="OV17" s="46"/>
      <c r="OW17" s="46"/>
      <c r="OX17" s="46"/>
      <c r="OY17" s="46"/>
      <c r="OZ17" s="46"/>
      <c r="PA17" s="46"/>
      <c r="PB17" s="46"/>
      <c r="PC17" s="46"/>
      <c r="PD17" s="46"/>
      <c r="PE17" s="46"/>
      <c r="PF17" s="46"/>
      <c r="PG17" s="46"/>
      <c r="PH17" s="46"/>
      <c r="PI17" s="46"/>
      <c r="PJ17" s="46"/>
      <c r="PK17" s="46"/>
      <c r="PL17" s="46"/>
      <c r="PM17" s="46"/>
      <c r="PN17" s="46"/>
      <c r="PO17" s="46"/>
      <c r="PP17" s="46"/>
      <c r="PQ17" s="46"/>
      <c r="PR17" s="46"/>
      <c r="PS17" s="46"/>
      <c r="PT17" s="46"/>
      <c r="PU17" s="46"/>
      <c r="PV17" s="46"/>
      <c r="PW17" s="46"/>
      <c r="PX17" s="46"/>
      <c r="PY17" s="46"/>
      <c r="PZ17" s="46"/>
      <c r="QA17" s="46"/>
      <c r="QB17" s="46"/>
      <c r="QC17" s="46"/>
      <c r="QD17" s="46"/>
      <c r="QE17" s="46"/>
      <c r="QF17" s="46"/>
      <c r="QG17" s="46"/>
      <c r="QH17" s="46"/>
      <c r="QI17" s="46"/>
      <c r="QJ17" s="46"/>
      <c r="QK17" s="46"/>
      <c r="QL17" s="46"/>
      <c r="QM17" s="46"/>
      <c r="QN17" s="46"/>
      <c r="QO17" s="46"/>
      <c r="QP17" s="46"/>
      <c r="QQ17" s="46"/>
      <c r="QR17" s="46"/>
      <c r="QS17" s="46"/>
      <c r="QT17" s="46"/>
      <c r="QU17" s="46"/>
      <c r="QV17" s="46"/>
      <c r="QW17" s="46"/>
      <c r="QX17" s="46"/>
      <c r="QY17" s="46"/>
      <c r="QZ17" s="46"/>
      <c r="RA17" s="46"/>
      <c r="RB17" s="46"/>
      <c r="RC17" s="46"/>
      <c r="RD17" s="46"/>
      <c r="RE17" s="46"/>
      <c r="RF17" s="46"/>
      <c r="RG17" s="46"/>
      <c r="RH17" s="46"/>
      <c r="RI17" s="46"/>
      <c r="RJ17" s="46"/>
      <c r="RK17" s="46"/>
      <c r="RL17" s="46"/>
      <c r="RM17" s="46"/>
      <c r="RN17" s="46"/>
      <c r="RO17" s="46"/>
      <c r="RP17" s="46"/>
      <c r="RQ17" s="46"/>
      <c r="RR17" s="46"/>
      <c r="RS17" s="46"/>
      <c r="RT17" s="46"/>
      <c r="RU17" s="46"/>
      <c r="RV17" s="46"/>
      <c r="RW17" s="46"/>
      <c r="RX17" s="46"/>
      <c r="RY17" s="46"/>
      <c r="RZ17" s="46"/>
      <c r="SA17" s="46"/>
      <c r="SB17" s="46"/>
      <c r="SC17" s="46"/>
      <c r="SD17" s="46"/>
      <c r="SE17" s="46"/>
      <c r="SF17" s="46"/>
      <c r="SG17" s="46"/>
      <c r="SH17" s="46"/>
      <c r="SI17" s="46"/>
      <c r="SJ17" s="46"/>
      <c r="SK17" s="46"/>
      <c r="SL17" s="46"/>
      <c r="SM17" s="46"/>
      <c r="SN17" s="46"/>
      <c r="SO17" s="46"/>
      <c r="SP17" s="46"/>
      <c r="SQ17" s="46"/>
      <c r="SR17" s="46"/>
      <c r="SS17" s="46"/>
      <c r="ST17" s="46"/>
      <c r="SU17" s="46"/>
      <c r="SV17" s="46"/>
      <c r="SW17" s="46"/>
      <c r="SX17" s="46"/>
      <c r="SY17" s="46"/>
      <c r="SZ17" s="46"/>
      <c r="TA17" s="46"/>
      <c r="TB17" s="46"/>
      <c r="TC17" s="46"/>
      <c r="TD17" s="46"/>
      <c r="TE17" s="46"/>
      <c r="TF17" s="46"/>
      <c r="TG17" s="46"/>
      <c r="TH17" s="46"/>
      <c r="TI17" s="46"/>
      <c r="TJ17" s="46"/>
      <c r="TK17" s="46"/>
      <c r="TL17" s="46"/>
      <c r="TM17" s="46"/>
      <c r="TN17" s="46"/>
      <c r="TO17" s="46"/>
      <c r="TP17" s="46"/>
      <c r="TQ17" s="46"/>
      <c r="TR17" s="46"/>
      <c r="TS17" s="46"/>
      <c r="TT17" s="46"/>
      <c r="TU17" s="46"/>
      <c r="TV17" s="46"/>
      <c r="TW17" s="46"/>
      <c r="TX17" s="46"/>
      <c r="TY17" s="46"/>
      <c r="TZ17" s="46"/>
      <c r="UA17" s="46"/>
      <c r="UB17" s="46"/>
      <c r="UC17" s="46"/>
      <c r="UD17" s="46"/>
      <c r="UE17" s="46"/>
      <c r="UF17" s="46"/>
      <c r="UG17" s="46"/>
      <c r="UH17" s="46"/>
      <c r="UI17" s="46"/>
      <c r="UJ17" s="46"/>
      <c r="UK17" s="46"/>
      <c r="UL17" s="46"/>
      <c r="UM17" s="46"/>
      <c r="UN17" s="46"/>
      <c r="UO17" s="46"/>
      <c r="UP17" s="46"/>
      <c r="UQ17" s="46"/>
      <c r="UR17" s="46"/>
      <c r="US17" s="46"/>
      <c r="UT17" s="46"/>
      <c r="UU17" s="46"/>
      <c r="UV17" s="46"/>
      <c r="UW17" s="46"/>
      <c r="UX17" s="46"/>
      <c r="UY17" s="46"/>
      <c r="UZ17" s="46"/>
      <c r="VA17" s="46"/>
      <c r="VB17" s="46"/>
      <c r="VC17" s="46"/>
      <c r="VD17" s="46"/>
      <c r="VE17" s="46"/>
      <c r="VF17" s="46"/>
      <c r="VG17" s="46"/>
      <c r="VH17" s="46"/>
      <c r="VI17" s="46"/>
      <c r="VJ17" s="46"/>
      <c r="VK17" s="46"/>
      <c r="VL17" s="46"/>
      <c r="VM17" s="46"/>
      <c r="VN17" s="46"/>
      <c r="VO17" s="46"/>
      <c r="VP17" s="46"/>
      <c r="VQ17" s="46"/>
      <c r="VR17" s="46"/>
      <c r="VS17" s="46"/>
      <c r="VT17" s="46"/>
      <c r="VU17" s="46"/>
      <c r="VV17" s="46"/>
      <c r="VW17" s="46"/>
      <c r="VX17" s="46"/>
      <c r="VY17" s="46"/>
      <c r="VZ17" s="46"/>
      <c r="WA17" s="46"/>
      <c r="WB17" s="46"/>
      <c r="WC17" s="46"/>
      <c r="WD17" s="46"/>
      <c r="WE17" s="46"/>
      <c r="WF17" s="46"/>
      <c r="WG17" s="46"/>
      <c r="WH17" s="46"/>
      <c r="WI17" s="46"/>
      <c r="WJ17" s="46"/>
      <c r="WK17" s="46"/>
      <c r="WL17" s="46"/>
      <c r="WM17" s="46"/>
      <c r="WN17" s="46"/>
      <c r="WO17" s="46"/>
      <c r="WP17" s="46"/>
      <c r="WQ17" s="46"/>
      <c r="WR17" s="46"/>
      <c r="WS17" s="46"/>
      <c r="WT17" s="46"/>
      <c r="WU17" s="46"/>
      <c r="WV17" s="46"/>
      <c r="WW17" s="46"/>
      <c r="WX17" s="46"/>
      <c r="WY17" s="46"/>
      <c r="WZ17" s="46"/>
    </row>
    <row r="18" spans="1:624" s="44" customFormat="1" ht="15" customHeight="1" x14ac:dyDescent="0.25">
      <c r="A18" s="34" t="s">
        <v>731</v>
      </c>
      <c r="B18" s="33" t="s">
        <v>732</v>
      </c>
      <c r="C18" s="34" t="s">
        <v>733</v>
      </c>
      <c r="D18" s="35">
        <v>6</v>
      </c>
      <c r="E18" s="35">
        <v>24</v>
      </c>
      <c r="F18" s="35">
        <v>1</v>
      </c>
      <c r="G18" s="36">
        <f>Tab_Base[[#This Row],[HCM]]*Tab_Base[[#This Row],[NB Gp CM]]*1.5</f>
        <v>36</v>
      </c>
      <c r="H18" s="99">
        <v>20</v>
      </c>
      <c r="I18" s="100">
        <v>3</v>
      </c>
      <c r="J18" s="37">
        <f>Tab_Base[[#This Row],[HTD]]*I18</f>
        <v>60</v>
      </c>
      <c r="K18" s="78"/>
      <c r="L18" s="38">
        <f>Tab_Base[[#This Row],[TOTAL HCM converties en HTD (coeff : 1,5)]]+Tab_Base[[#This Row],[TOTAL HTD]]+Tab_Base[[#This Row],[TOTAL PA]]</f>
        <v>96</v>
      </c>
      <c r="M18" s="86">
        <f>SUMPRODUCT((MOD(COLUMN(Tab_Base[[#This Row],[CM1]:[PA200]]),3)=1)*1,Tab_Base[[#This Row],[CM1]:[PA200]])</f>
        <v>0</v>
      </c>
      <c r="N18" s="86">
        <f>Tab_Base[[#This Row],[TOTAL HCM converties en HTD (coeff : 1,5)]]-Tab_Base[[#This Row],[CMrépartis]]</f>
        <v>36</v>
      </c>
      <c r="O18" s="86" t="str">
        <f>IF(Tab_Base[[#This Row],[CMrépartis]]&gt;Tab_Base[[#This Row],[TOTAL HCM converties en HTD (coeff : 1,5)]],"dépassement","OK")</f>
        <v>OK</v>
      </c>
      <c r="P18" s="87">
        <f>SUMPRODUCT((MOD(COLUMN(Tab_Base[[#This Row],[CM1]:[PA200]]),3)=2)*1,Tab_Base[[#This Row],[CM1]:[PA200]])</f>
        <v>0</v>
      </c>
      <c r="Q18" s="86">
        <f>Tab_Base[[#This Row],[TOTAL HTD]]-Tab_Base[[#This Row],[TDrépartis]]</f>
        <v>60</v>
      </c>
      <c r="R18" s="88" t="str">
        <f>IF(Tab_Base[[#This Row],[TDrépartis]]&gt;Tab_Base[[#This Row],[TOTAL HTD]],"dépassement","OK")</f>
        <v>OK</v>
      </c>
      <c r="S18" s="88">
        <f>SUMPRODUCT((MOD(COLUMN(Tab_Base[[#This Row],[CM1]:[PA200]]),3)=0)*1,Tab_Base[[#This Row],[CM1]:[PA200]])</f>
        <v>0</v>
      </c>
      <c r="T18" s="88">
        <f>Tab_Base[[#This Row],[TOTAL PA]]-Tab_Base[[#This Row],[Parépartis]]</f>
        <v>0</v>
      </c>
      <c r="U18" s="88" t="str">
        <f>IF(Tab_Base[[#This Row],[Parépartis]]&gt;Tab_Base[[#This Row],[TOTAL PA]],"dépassement","OK")</f>
        <v>OK</v>
      </c>
      <c r="V18" s="89"/>
      <c r="W18" s="89"/>
      <c r="X18" s="89"/>
      <c r="Y18" s="75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75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/>
      <c r="FV18" s="46"/>
      <c r="FW18" s="46"/>
      <c r="FX18" s="46"/>
      <c r="FY18" s="46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46"/>
      <c r="HD18" s="46"/>
      <c r="HE18" s="46"/>
      <c r="HF18" s="46"/>
      <c r="HG18" s="46"/>
      <c r="HH18" s="46"/>
      <c r="HI18" s="46"/>
      <c r="HJ18" s="46"/>
      <c r="HK18" s="46"/>
      <c r="HL18" s="46"/>
      <c r="HM18" s="46"/>
      <c r="HN18" s="46"/>
      <c r="HO18" s="46"/>
      <c r="HP18" s="46"/>
      <c r="HQ18" s="46"/>
      <c r="HR18" s="46"/>
      <c r="HS18" s="46"/>
      <c r="HT18" s="46"/>
      <c r="HU18" s="46"/>
      <c r="HV18" s="46"/>
      <c r="HW18" s="46"/>
      <c r="HX18" s="46"/>
      <c r="HY18" s="46"/>
      <c r="HZ18" s="46"/>
      <c r="IA18" s="46"/>
      <c r="IB18" s="46"/>
      <c r="IC18" s="46"/>
      <c r="ID18" s="46"/>
      <c r="IE18" s="46"/>
      <c r="IF18" s="46"/>
      <c r="IG18" s="46"/>
      <c r="IH18" s="46"/>
      <c r="II18" s="46"/>
      <c r="IJ18" s="46"/>
      <c r="IK18" s="46"/>
      <c r="IL18" s="46"/>
      <c r="IM18" s="46"/>
      <c r="IN18" s="46"/>
      <c r="IO18" s="46"/>
      <c r="IP18" s="46"/>
      <c r="IQ18" s="46"/>
      <c r="IR18" s="46"/>
      <c r="IS18" s="46"/>
      <c r="IT18" s="46"/>
      <c r="IU18" s="46"/>
      <c r="IV18" s="46"/>
      <c r="IW18" s="46"/>
      <c r="IX18" s="46"/>
      <c r="IY18" s="46"/>
      <c r="IZ18" s="46"/>
      <c r="JA18" s="46"/>
      <c r="JB18" s="46"/>
      <c r="JC18" s="46"/>
      <c r="JD18" s="46"/>
      <c r="JE18" s="46"/>
      <c r="JF18" s="46"/>
      <c r="JG18" s="46"/>
      <c r="JH18" s="46"/>
      <c r="JI18" s="46"/>
      <c r="JJ18" s="46"/>
      <c r="JK18" s="46"/>
      <c r="JL18" s="46"/>
      <c r="JM18" s="46"/>
      <c r="JN18" s="46"/>
      <c r="JO18" s="46"/>
      <c r="JP18" s="46"/>
      <c r="JQ18" s="46"/>
      <c r="JR18" s="46"/>
      <c r="JS18" s="46"/>
      <c r="JT18" s="46"/>
      <c r="JU18" s="46"/>
      <c r="JV18" s="46"/>
      <c r="JW18" s="46"/>
      <c r="JX18" s="46"/>
      <c r="JY18" s="46"/>
      <c r="JZ18" s="46"/>
      <c r="KA18" s="46"/>
      <c r="KB18" s="46"/>
      <c r="KC18" s="46"/>
      <c r="KD18" s="46"/>
      <c r="KE18" s="46"/>
      <c r="KF18" s="46"/>
      <c r="KG18" s="46"/>
      <c r="KH18" s="46"/>
      <c r="KI18" s="46"/>
      <c r="KJ18" s="46"/>
      <c r="KK18" s="46"/>
      <c r="KL18" s="46"/>
      <c r="KM18" s="46"/>
      <c r="KN18" s="46"/>
      <c r="KO18" s="46"/>
      <c r="KP18" s="46"/>
      <c r="KQ18" s="46"/>
      <c r="KR18" s="46"/>
      <c r="KS18" s="46"/>
      <c r="KT18" s="46"/>
      <c r="KU18" s="46"/>
      <c r="KV18" s="46"/>
      <c r="KW18" s="46"/>
      <c r="KX18" s="46"/>
      <c r="KY18" s="46"/>
      <c r="KZ18" s="46"/>
      <c r="LA18" s="46"/>
      <c r="LB18" s="46"/>
      <c r="LC18" s="46"/>
      <c r="LD18" s="46"/>
      <c r="LE18" s="46"/>
      <c r="LF18" s="46"/>
      <c r="LG18" s="46"/>
      <c r="LH18" s="46"/>
      <c r="LI18" s="46"/>
      <c r="LJ18" s="46"/>
      <c r="LK18" s="46"/>
      <c r="LL18" s="46"/>
      <c r="LM18" s="46"/>
      <c r="LN18" s="46"/>
      <c r="LO18" s="46"/>
      <c r="LP18" s="46"/>
      <c r="LQ18" s="46"/>
      <c r="LR18" s="46"/>
      <c r="LS18" s="46"/>
      <c r="LT18" s="46"/>
      <c r="LU18" s="46"/>
      <c r="LV18" s="46"/>
      <c r="LW18" s="46"/>
      <c r="LX18" s="46"/>
      <c r="LY18" s="46"/>
      <c r="LZ18" s="46"/>
      <c r="MA18" s="46"/>
      <c r="MB18" s="46"/>
      <c r="MC18" s="46"/>
      <c r="MD18" s="46"/>
      <c r="ME18" s="46"/>
      <c r="MF18" s="46"/>
      <c r="MG18" s="46"/>
      <c r="MH18" s="46"/>
      <c r="MI18" s="46"/>
      <c r="MJ18" s="46"/>
      <c r="MK18" s="46"/>
      <c r="ML18" s="46"/>
      <c r="MM18" s="46"/>
      <c r="MN18" s="46"/>
      <c r="MO18" s="46"/>
      <c r="MP18" s="46"/>
      <c r="MQ18" s="46"/>
      <c r="MR18" s="46"/>
      <c r="MS18" s="46"/>
      <c r="MT18" s="46"/>
      <c r="MU18" s="46"/>
      <c r="MV18" s="46"/>
      <c r="MW18" s="46"/>
      <c r="MX18" s="46"/>
      <c r="MY18" s="46"/>
      <c r="MZ18" s="46"/>
      <c r="NA18" s="46"/>
      <c r="NB18" s="46"/>
      <c r="NC18" s="46"/>
      <c r="ND18" s="46"/>
      <c r="NE18" s="46"/>
      <c r="NF18" s="46"/>
      <c r="NG18" s="46"/>
      <c r="NH18" s="46"/>
      <c r="NI18" s="46"/>
      <c r="NJ18" s="46"/>
      <c r="NK18" s="46"/>
      <c r="NL18" s="46"/>
      <c r="NM18" s="46"/>
      <c r="NN18" s="46"/>
      <c r="NO18" s="46"/>
      <c r="NP18" s="46"/>
      <c r="NQ18" s="46"/>
      <c r="NR18" s="46"/>
      <c r="NS18" s="46"/>
      <c r="NT18" s="46"/>
      <c r="NU18" s="46"/>
      <c r="NV18" s="46"/>
      <c r="NW18" s="46"/>
      <c r="NX18" s="46"/>
      <c r="NY18" s="46"/>
      <c r="NZ18" s="46"/>
      <c r="OA18" s="46"/>
      <c r="OB18" s="46"/>
      <c r="OC18" s="46"/>
      <c r="OD18" s="46"/>
      <c r="OE18" s="46"/>
      <c r="OF18" s="46"/>
      <c r="OG18" s="46"/>
      <c r="OH18" s="46"/>
      <c r="OI18" s="46"/>
      <c r="OJ18" s="46"/>
      <c r="OK18" s="46"/>
      <c r="OL18" s="46"/>
      <c r="OM18" s="46"/>
      <c r="ON18" s="46"/>
      <c r="OO18" s="46"/>
      <c r="OP18" s="46"/>
      <c r="OQ18" s="46"/>
      <c r="OR18" s="46"/>
      <c r="OS18" s="46"/>
      <c r="OT18" s="46"/>
      <c r="OU18" s="46"/>
      <c r="OV18" s="46"/>
      <c r="OW18" s="46"/>
      <c r="OX18" s="46"/>
      <c r="OY18" s="46"/>
      <c r="OZ18" s="46"/>
      <c r="PA18" s="46"/>
      <c r="PB18" s="46"/>
      <c r="PC18" s="46"/>
      <c r="PD18" s="46"/>
      <c r="PE18" s="46"/>
      <c r="PF18" s="46"/>
      <c r="PG18" s="46"/>
      <c r="PH18" s="46"/>
      <c r="PI18" s="46"/>
      <c r="PJ18" s="46"/>
      <c r="PK18" s="46"/>
      <c r="PL18" s="46"/>
      <c r="PM18" s="46"/>
      <c r="PN18" s="46"/>
      <c r="PO18" s="46"/>
      <c r="PP18" s="46"/>
      <c r="PQ18" s="46"/>
      <c r="PR18" s="46"/>
      <c r="PS18" s="46"/>
      <c r="PT18" s="46"/>
      <c r="PU18" s="46"/>
      <c r="PV18" s="46"/>
      <c r="PW18" s="46"/>
      <c r="PX18" s="46"/>
      <c r="PY18" s="46"/>
      <c r="PZ18" s="46"/>
      <c r="QA18" s="46"/>
      <c r="QB18" s="46"/>
      <c r="QC18" s="46"/>
      <c r="QD18" s="46"/>
      <c r="QE18" s="46"/>
      <c r="QF18" s="46"/>
      <c r="QG18" s="46"/>
      <c r="QH18" s="46"/>
      <c r="QI18" s="46"/>
      <c r="QJ18" s="46"/>
      <c r="QK18" s="46"/>
      <c r="QL18" s="46"/>
      <c r="QM18" s="46"/>
      <c r="QN18" s="46"/>
      <c r="QO18" s="46"/>
      <c r="QP18" s="46"/>
      <c r="QQ18" s="46"/>
      <c r="QR18" s="46"/>
      <c r="QS18" s="46"/>
      <c r="QT18" s="46"/>
      <c r="QU18" s="46"/>
      <c r="QV18" s="46"/>
      <c r="QW18" s="46"/>
      <c r="QX18" s="46"/>
      <c r="QY18" s="46"/>
      <c r="QZ18" s="46"/>
      <c r="RA18" s="46"/>
      <c r="RB18" s="46"/>
      <c r="RC18" s="46"/>
      <c r="RD18" s="46"/>
      <c r="RE18" s="46"/>
      <c r="RF18" s="46"/>
      <c r="RG18" s="46"/>
      <c r="RH18" s="46"/>
      <c r="RI18" s="46"/>
      <c r="RJ18" s="46"/>
      <c r="RK18" s="46"/>
      <c r="RL18" s="46"/>
      <c r="RM18" s="46"/>
      <c r="RN18" s="46"/>
      <c r="RO18" s="46"/>
      <c r="RP18" s="46"/>
      <c r="RQ18" s="46"/>
      <c r="RR18" s="46"/>
      <c r="RS18" s="46"/>
      <c r="RT18" s="46"/>
      <c r="RU18" s="46"/>
      <c r="RV18" s="46"/>
      <c r="RW18" s="46"/>
      <c r="RX18" s="46"/>
      <c r="RY18" s="46"/>
      <c r="RZ18" s="46"/>
      <c r="SA18" s="46"/>
      <c r="SB18" s="46"/>
      <c r="SC18" s="46"/>
      <c r="SD18" s="46"/>
      <c r="SE18" s="46"/>
      <c r="SF18" s="46"/>
      <c r="SG18" s="46"/>
      <c r="SH18" s="46"/>
      <c r="SI18" s="46"/>
      <c r="SJ18" s="46"/>
      <c r="SK18" s="46"/>
      <c r="SL18" s="46"/>
      <c r="SM18" s="46"/>
      <c r="SN18" s="46"/>
      <c r="SO18" s="46"/>
      <c r="SP18" s="46"/>
      <c r="SQ18" s="46"/>
      <c r="SR18" s="46"/>
      <c r="SS18" s="46"/>
      <c r="ST18" s="46"/>
      <c r="SU18" s="46"/>
      <c r="SV18" s="46"/>
      <c r="SW18" s="46"/>
      <c r="SX18" s="46"/>
      <c r="SY18" s="46"/>
      <c r="SZ18" s="46"/>
      <c r="TA18" s="46"/>
      <c r="TB18" s="46"/>
      <c r="TC18" s="46"/>
      <c r="TD18" s="46"/>
      <c r="TE18" s="46"/>
      <c r="TF18" s="46"/>
      <c r="TG18" s="46"/>
      <c r="TH18" s="46"/>
      <c r="TI18" s="46"/>
      <c r="TJ18" s="46"/>
      <c r="TK18" s="46"/>
      <c r="TL18" s="46"/>
      <c r="TM18" s="46"/>
      <c r="TN18" s="46"/>
      <c r="TO18" s="46"/>
      <c r="TP18" s="46"/>
      <c r="TQ18" s="46"/>
      <c r="TR18" s="46"/>
      <c r="TS18" s="46"/>
      <c r="TT18" s="46"/>
      <c r="TU18" s="46"/>
      <c r="TV18" s="46"/>
      <c r="TW18" s="46"/>
      <c r="TX18" s="46"/>
      <c r="TY18" s="46"/>
      <c r="TZ18" s="46"/>
      <c r="UA18" s="46"/>
      <c r="UB18" s="46"/>
      <c r="UC18" s="46"/>
      <c r="UD18" s="46"/>
      <c r="UE18" s="46"/>
      <c r="UF18" s="46"/>
      <c r="UG18" s="46"/>
      <c r="UH18" s="46"/>
      <c r="UI18" s="46"/>
      <c r="UJ18" s="46"/>
      <c r="UK18" s="46"/>
      <c r="UL18" s="46"/>
      <c r="UM18" s="46"/>
      <c r="UN18" s="46"/>
      <c r="UO18" s="46"/>
      <c r="UP18" s="46"/>
      <c r="UQ18" s="46"/>
      <c r="UR18" s="46"/>
      <c r="US18" s="46"/>
      <c r="UT18" s="46"/>
      <c r="UU18" s="46"/>
      <c r="UV18" s="46"/>
      <c r="UW18" s="46"/>
      <c r="UX18" s="46"/>
      <c r="UY18" s="46"/>
      <c r="UZ18" s="46"/>
      <c r="VA18" s="46"/>
      <c r="VB18" s="46"/>
      <c r="VC18" s="46"/>
      <c r="VD18" s="46"/>
      <c r="VE18" s="46"/>
      <c r="VF18" s="46"/>
      <c r="VG18" s="46"/>
      <c r="VH18" s="46"/>
      <c r="VI18" s="46"/>
      <c r="VJ18" s="46"/>
      <c r="VK18" s="46"/>
      <c r="VL18" s="46"/>
      <c r="VM18" s="46"/>
      <c r="VN18" s="46"/>
      <c r="VO18" s="46"/>
      <c r="VP18" s="46"/>
      <c r="VQ18" s="46"/>
      <c r="VR18" s="46"/>
      <c r="VS18" s="46"/>
      <c r="VT18" s="46"/>
      <c r="VU18" s="46"/>
      <c r="VV18" s="46"/>
      <c r="VW18" s="46"/>
      <c r="VX18" s="46"/>
      <c r="VY18" s="46"/>
      <c r="VZ18" s="46"/>
      <c r="WA18" s="46"/>
      <c r="WB18" s="46"/>
      <c r="WC18" s="46"/>
      <c r="WD18" s="46"/>
      <c r="WE18" s="46"/>
      <c r="WF18" s="46"/>
      <c r="WG18" s="46"/>
      <c r="WH18" s="46"/>
      <c r="WI18" s="46"/>
      <c r="WJ18" s="46"/>
      <c r="WK18" s="46"/>
      <c r="WL18" s="46"/>
      <c r="WM18" s="46"/>
      <c r="WN18" s="46"/>
      <c r="WO18" s="46"/>
      <c r="WP18" s="46"/>
      <c r="WQ18" s="46"/>
      <c r="WR18" s="46"/>
      <c r="WS18" s="46"/>
      <c r="WT18" s="46"/>
      <c r="WU18" s="46"/>
      <c r="WV18" s="46"/>
      <c r="WW18" s="46"/>
      <c r="WX18" s="46"/>
      <c r="WY18" s="46"/>
      <c r="WZ18" s="46"/>
    </row>
    <row r="19" spans="1:624" s="44" customFormat="1" ht="15" customHeight="1" x14ac:dyDescent="0.25">
      <c r="A19" s="34" t="s">
        <v>734</v>
      </c>
      <c r="B19" s="33" t="s">
        <v>735</v>
      </c>
      <c r="C19" s="34" t="s">
        <v>736</v>
      </c>
      <c r="D19" s="35">
        <v>6</v>
      </c>
      <c r="E19" s="35">
        <v>36</v>
      </c>
      <c r="F19" s="35">
        <v>1</v>
      </c>
      <c r="G19" s="36">
        <f>Tab_Base[[#This Row],[HCM]]*Tab_Base[[#This Row],[NB Gp CM]]*1.5</f>
        <v>54</v>
      </c>
      <c r="H19" s="99">
        <v>0</v>
      </c>
      <c r="I19" s="100"/>
      <c r="J19" s="37">
        <f>Tab_Base[[#This Row],[HTD]]*I19</f>
        <v>0</v>
      </c>
      <c r="K19" s="78"/>
      <c r="L19" s="38">
        <f>Tab_Base[[#This Row],[TOTAL HCM converties en HTD (coeff : 1,5)]]+Tab_Base[[#This Row],[TOTAL HTD]]+Tab_Base[[#This Row],[TOTAL PA]]</f>
        <v>54</v>
      </c>
      <c r="M19" s="86">
        <f>SUMPRODUCT((MOD(COLUMN(Tab_Base[[#This Row],[CM1]:[PA200]]),3)=1)*1,Tab_Base[[#This Row],[CM1]:[PA200]])</f>
        <v>13.5</v>
      </c>
      <c r="N19" s="86">
        <f>Tab_Base[[#This Row],[TOTAL HCM converties en HTD (coeff : 1,5)]]-Tab_Base[[#This Row],[CMrépartis]]</f>
        <v>40.5</v>
      </c>
      <c r="O19" s="86" t="str">
        <f>IF(Tab_Base[[#This Row],[CMrépartis]]&gt;Tab_Base[[#This Row],[TOTAL HCM converties en HTD (coeff : 1,5)]],"dépassement","OK")</f>
        <v>OK</v>
      </c>
      <c r="P19" s="87">
        <f>SUMPRODUCT((MOD(COLUMN(Tab_Base[[#This Row],[CM1]:[PA200]]),3)=2)*1,Tab_Base[[#This Row],[CM1]:[PA200]])</f>
        <v>0</v>
      </c>
      <c r="Q19" s="86">
        <f>Tab_Base[[#This Row],[TOTAL HTD]]-Tab_Base[[#This Row],[TDrépartis]]</f>
        <v>0</v>
      </c>
      <c r="R19" s="88" t="str">
        <f>IF(Tab_Base[[#This Row],[TDrépartis]]&gt;Tab_Base[[#This Row],[TOTAL HTD]],"dépassement","OK")</f>
        <v>OK</v>
      </c>
      <c r="S19" s="88">
        <f>SUMPRODUCT((MOD(COLUMN(Tab_Base[[#This Row],[CM1]:[PA200]]),3)=0)*1,Tab_Base[[#This Row],[CM1]:[PA200]])</f>
        <v>0</v>
      </c>
      <c r="T19" s="88">
        <f>Tab_Base[[#This Row],[TOTAL PA]]-Tab_Base[[#This Row],[Parépartis]]</f>
        <v>0</v>
      </c>
      <c r="U19" s="88" t="str">
        <f>IF(Tab_Base[[#This Row],[Parépartis]]&gt;Tab_Base[[#This Row],[TOTAL PA]],"dépassement","OK")</f>
        <v>OK</v>
      </c>
      <c r="V19" s="89"/>
      <c r="W19" s="89"/>
      <c r="X19" s="89"/>
      <c r="Y19" s="75">
        <v>13.5</v>
      </c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75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/>
      <c r="FV19" s="46"/>
      <c r="FW19" s="46"/>
      <c r="FX19" s="46"/>
      <c r="FY19" s="46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6"/>
      <c r="HD19" s="46"/>
      <c r="HE19" s="46"/>
      <c r="HF19" s="46"/>
      <c r="HG19" s="46"/>
      <c r="HH19" s="46"/>
      <c r="HI19" s="46"/>
      <c r="HJ19" s="46"/>
      <c r="HK19" s="46"/>
      <c r="HL19" s="46"/>
      <c r="HM19" s="46"/>
      <c r="HN19" s="46"/>
      <c r="HO19" s="46"/>
      <c r="HP19" s="46"/>
      <c r="HQ19" s="46"/>
      <c r="HR19" s="46"/>
      <c r="HS19" s="46"/>
      <c r="HT19" s="46"/>
      <c r="HU19" s="46"/>
      <c r="HV19" s="46"/>
      <c r="HW19" s="46"/>
      <c r="HX19" s="46"/>
      <c r="HY19" s="46"/>
      <c r="HZ19" s="46"/>
      <c r="IA19" s="46"/>
      <c r="IB19" s="46"/>
      <c r="IC19" s="46"/>
      <c r="ID19" s="46"/>
      <c r="IE19" s="46"/>
      <c r="IF19" s="46"/>
      <c r="IG19" s="46"/>
      <c r="IH19" s="46"/>
      <c r="II19" s="46"/>
      <c r="IJ19" s="46"/>
      <c r="IK19" s="46"/>
      <c r="IL19" s="46"/>
      <c r="IM19" s="46"/>
      <c r="IN19" s="46"/>
      <c r="IO19" s="46"/>
      <c r="IP19" s="46"/>
      <c r="IQ19" s="46"/>
      <c r="IR19" s="46"/>
      <c r="IS19" s="46"/>
      <c r="IT19" s="46"/>
      <c r="IU19" s="46"/>
      <c r="IV19" s="46"/>
      <c r="IW19" s="46"/>
      <c r="IX19" s="46"/>
      <c r="IY19" s="46"/>
      <c r="IZ19" s="46"/>
      <c r="JA19" s="46"/>
      <c r="JB19" s="46"/>
      <c r="JC19" s="46"/>
      <c r="JD19" s="46"/>
      <c r="JE19" s="46"/>
      <c r="JF19" s="46"/>
      <c r="JG19" s="46"/>
      <c r="JH19" s="46"/>
      <c r="JI19" s="46"/>
      <c r="JJ19" s="46"/>
      <c r="JK19" s="46"/>
      <c r="JL19" s="46"/>
      <c r="JM19" s="46"/>
      <c r="JN19" s="46"/>
      <c r="JO19" s="46"/>
      <c r="JP19" s="46"/>
      <c r="JQ19" s="46"/>
      <c r="JR19" s="46"/>
      <c r="JS19" s="46"/>
      <c r="JT19" s="46"/>
      <c r="JU19" s="46"/>
      <c r="JV19" s="46"/>
      <c r="JW19" s="46"/>
      <c r="JX19" s="46"/>
      <c r="JY19" s="46"/>
      <c r="JZ19" s="46"/>
      <c r="KA19" s="46"/>
      <c r="KB19" s="46"/>
      <c r="KC19" s="46"/>
      <c r="KD19" s="46"/>
      <c r="KE19" s="46"/>
      <c r="KF19" s="46"/>
      <c r="KG19" s="46"/>
      <c r="KH19" s="46"/>
      <c r="KI19" s="46"/>
      <c r="KJ19" s="46"/>
      <c r="KK19" s="46"/>
      <c r="KL19" s="46"/>
      <c r="KM19" s="46"/>
      <c r="KN19" s="46"/>
      <c r="KO19" s="46"/>
      <c r="KP19" s="46"/>
      <c r="KQ19" s="46"/>
      <c r="KR19" s="46"/>
      <c r="KS19" s="46"/>
      <c r="KT19" s="46"/>
      <c r="KU19" s="46"/>
      <c r="KV19" s="46"/>
      <c r="KW19" s="46"/>
      <c r="KX19" s="46"/>
      <c r="KY19" s="46"/>
      <c r="KZ19" s="46"/>
      <c r="LA19" s="46"/>
      <c r="LB19" s="46"/>
      <c r="LC19" s="46"/>
      <c r="LD19" s="46"/>
      <c r="LE19" s="46"/>
      <c r="LF19" s="46"/>
      <c r="LG19" s="46"/>
      <c r="LH19" s="46"/>
      <c r="LI19" s="46"/>
      <c r="LJ19" s="46"/>
      <c r="LK19" s="46"/>
      <c r="LL19" s="46"/>
      <c r="LM19" s="46"/>
      <c r="LN19" s="46"/>
      <c r="LO19" s="46"/>
      <c r="LP19" s="46"/>
      <c r="LQ19" s="46"/>
      <c r="LR19" s="46"/>
      <c r="LS19" s="46"/>
      <c r="LT19" s="46"/>
      <c r="LU19" s="46"/>
      <c r="LV19" s="46"/>
      <c r="LW19" s="46"/>
      <c r="LX19" s="46"/>
      <c r="LY19" s="46"/>
      <c r="LZ19" s="46"/>
      <c r="MA19" s="46"/>
      <c r="MB19" s="46"/>
      <c r="MC19" s="46"/>
      <c r="MD19" s="46"/>
      <c r="ME19" s="46"/>
      <c r="MF19" s="46"/>
      <c r="MG19" s="46"/>
      <c r="MH19" s="46"/>
      <c r="MI19" s="46"/>
      <c r="MJ19" s="46"/>
      <c r="MK19" s="46"/>
      <c r="ML19" s="46"/>
      <c r="MM19" s="46"/>
      <c r="MN19" s="46"/>
      <c r="MO19" s="46"/>
      <c r="MP19" s="46"/>
      <c r="MQ19" s="46"/>
      <c r="MR19" s="46"/>
      <c r="MS19" s="46"/>
      <c r="MT19" s="46"/>
      <c r="MU19" s="46"/>
      <c r="MV19" s="46"/>
      <c r="MW19" s="46"/>
      <c r="MX19" s="46"/>
      <c r="MY19" s="46"/>
      <c r="MZ19" s="46"/>
      <c r="NA19" s="46"/>
      <c r="NB19" s="46"/>
      <c r="NC19" s="46"/>
      <c r="ND19" s="46"/>
      <c r="NE19" s="46"/>
      <c r="NF19" s="46"/>
      <c r="NG19" s="46"/>
      <c r="NH19" s="46"/>
      <c r="NI19" s="46"/>
      <c r="NJ19" s="46"/>
      <c r="NK19" s="46"/>
      <c r="NL19" s="46"/>
      <c r="NM19" s="46"/>
      <c r="NN19" s="46"/>
      <c r="NO19" s="46"/>
      <c r="NP19" s="46"/>
      <c r="NQ19" s="46"/>
      <c r="NR19" s="46"/>
      <c r="NS19" s="46"/>
      <c r="NT19" s="46"/>
      <c r="NU19" s="46"/>
      <c r="NV19" s="46"/>
      <c r="NW19" s="46"/>
      <c r="NX19" s="46"/>
      <c r="NY19" s="46"/>
      <c r="NZ19" s="46"/>
      <c r="OA19" s="46"/>
      <c r="OB19" s="46"/>
      <c r="OC19" s="46"/>
      <c r="OD19" s="46"/>
      <c r="OE19" s="46"/>
      <c r="OF19" s="46"/>
      <c r="OG19" s="46"/>
      <c r="OH19" s="46"/>
      <c r="OI19" s="46"/>
      <c r="OJ19" s="46"/>
      <c r="OK19" s="46"/>
      <c r="OL19" s="46"/>
      <c r="OM19" s="46"/>
      <c r="ON19" s="46"/>
      <c r="OO19" s="46"/>
      <c r="OP19" s="46"/>
      <c r="OQ19" s="46"/>
      <c r="OR19" s="46"/>
      <c r="OS19" s="46"/>
      <c r="OT19" s="46"/>
      <c r="OU19" s="46"/>
      <c r="OV19" s="46"/>
      <c r="OW19" s="46"/>
      <c r="OX19" s="46"/>
      <c r="OY19" s="46"/>
      <c r="OZ19" s="46"/>
      <c r="PA19" s="46"/>
      <c r="PB19" s="46"/>
      <c r="PC19" s="46"/>
      <c r="PD19" s="46"/>
      <c r="PE19" s="46"/>
      <c r="PF19" s="46"/>
      <c r="PG19" s="46"/>
      <c r="PH19" s="46"/>
      <c r="PI19" s="46"/>
      <c r="PJ19" s="46"/>
      <c r="PK19" s="46"/>
      <c r="PL19" s="46"/>
      <c r="PM19" s="46"/>
      <c r="PN19" s="46"/>
      <c r="PO19" s="46"/>
      <c r="PP19" s="46"/>
      <c r="PQ19" s="46"/>
      <c r="PR19" s="46"/>
      <c r="PS19" s="46"/>
      <c r="PT19" s="46"/>
      <c r="PU19" s="46"/>
      <c r="PV19" s="46"/>
      <c r="PW19" s="46"/>
      <c r="PX19" s="46"/>
      <c r="PY19" s="46"/>
      <c r="PZ19" s="46"/>
      <c r="QA19" s="46"/>
      <c r="QB19" s="46"/>
      <c r="QC19" s="46"/>
      <c r="QD19" s="46"/>
      <c r="QE19" s="46"/>
      <c r="QF19" s="46"/>
      <c r="QG19" s="46"/>
      <c r="QH19" s="46"/>
      <c r="QI19" s="46"/>
      <c r="QJ19" s="46"/>
      <c r="QK19" s="46"/>
      <c r="QL19" s="46"/>
      <c r="QM19" s="46"/>
      <c r="QN19" s="46"/>
      <c r="QO19" s="46"/>
      <c r="QP19" s="46"/>
      <c r="QQ19" s="46"/>
      <c r="QR19" s="46"/>
      <c r="QS19" s="46"/>
      <c r="QT19" s="46"/>
      <c r="QU19" s="46"/>
      <c r="QV19" s="46"/>
      <c r="QW19" s="46"/>
      <c r="QX19" s="46"/>
      <c r="QY19" s="46"/>
      <c r="QZ19" s="46"/>
      <c r="RA19" s="46"/>
      <c r="RB19" s="46"/>
      <c r="RC19" s="46"/>
      <c r="RD19" s="46"/>
      <c r="RE19" s="46"/>
      <c r="RF19" s="46"/>
      <c r="RG19" s="46"/>
      <c r="RH19" s="46"/>
      <c r="RI19" s="46"/>
      <c r="RJ19" s="46"/>
      <c r="RK19" s="46"/>
      <c r="RL19" s="46"/>
      <c r="RM19" s="46"/>
      <c r="RN19" s="46"/>
      <c r="RO19" s="46"/>
      <c r="RP19" s="46"/>
      <c r="RQ19" s="46"/>
      <c r="RR19" s="46"/>
      <c r="RS19" s="46"/>
      <c r="RT19" s="46"/>
      <c r="RU19" s="46"/>
      <c r="RV19" s="46"/>
      <c r="RW19" s="46"/>
      <c r="RX19" s="46"/>
      <c r="RY19" s="46"/>
      <c r="RZ19" s="46"/>
      <c r="SA19" s="46"/>
      <c r="SB19" s="46"/>
      <c r="SC19" s="46"/>
      <c r="SD19" s="46"/>
      <c r="SE19" s="46"/>
      <c r="SF19" s="46"/>
      <c r="SG19" s="46"/>
      <c r="SH19" s="46"/>
      <c r="SI19" s="46"/>
      <c r="SJ19" s="46"/>
      <c r="SK19" s="46"/>
      <c r="SL19" s="46"/>
      <c r="SM19" s="46"/>
      <c r="SN19" s="46"/>
      <c r="SO19" s="46"/>
      <c r="SP19" s="46"/>
      <c r="SQ19" s="46"/>
      <c r="SR19" s="46"/>
      <c r="SS19" s="46"/>
      <c r="ST19" s="46"/>
      <c r="SU19" s="46"/>
      <c r="SV19" s="46"/>
      <c r="SW19" s="46"/>
      <c r="SX19" s="46"/>
      <c r="SY19" s="46"/>
      <c r="SZ19" s="46"/>
      <c r="TA19" s="46"/>
      <c r="TB19" s="46"/>
      <c r="TC19" s="46"/>
      <c r="TD19" s="46"/>
      <c r="TE19" s="46"/>
      <c r="TF19" s="46"/>
      <c r="TG19" s="46"/>
      <c r="TH19" s="46"/>
      <c r="TI19" s="46"/>
      <c r="TJ19" s="46"/>
      <c r="TK19" s="46"/>
      <c r="TL19" s="46"/>
      <c r="TM19" s="46"/>
      <c r="TN19" s="46"/>
      <c r="TO19" s="46"/>
      <c r="TP19" s="46"/>
      <c r="TQ19" s="46"/>
      <c r="TR19" s="46"/>
      <c r="TS19" s="46"/>
      <c r="TT19" s="46"/>
      <c r="TU19" s="46"/>
      <c r="TV19" s="46"/>
      <c r="TW19" s="46"/>
      <c r="TX19" s="46"/>
      <c r="TY19" s="46"/>
      <c r="TZ19" s="46"/>
      <c r="UA19" s="46"/>
      <c r="UB19" s="46"/>
      <c r="UC19" s="46"/>
      <c r="UD19" s="46"/>
      <c r="UE19" s="46"/>
      <c r="UF19" s="46"/>
      <c r="UG19" s="46"/>
      <c r="UH19" s="46"/>
      <c r="UI19" s="46"/>
      <c r="UJ19" s="46"/>
      <c r="UK19" s="46"/>
      <c r="UL19" s="46"/>
      <c r="UM19" s="46"/>
      <c r="UN19" s="46"/>
      <c r="UO19" s="46"/>
      <c r="UP19" s="46"/>
      <c r="UQ19" s="46"/>
      <c r="UR19" s="46"/>
      <c r="US19" s="46"/>
      <c r="UT19" s="46"/>
      <c r="UU19" s="46"/>
      <c r="UV19" s="46"/>
      <c r="UW19" s="46"/>
      <c r="UX19" s="46"/>
      <c r="UY19" s="46"/>
      <c r="UZ19" s="46"/>
      <c r="VA19" s="46"/>
      <c r="VB19" s="46"/>
      <c r="VC19" s="46"/>
      <c r="VD19" s="46"/>
      <c r="VE19" s="46"/>
      <c r="VF19" s="46"/>
      <c r="VG19" s="46"/>
      <c r="VH19" s="46"/>
      <c r="VI19" s="46"/>
      <c r="VJ19" s="46"/>
      <c r="VK19" s="46"/>
      <c r="VL19" s="46"/>
      <c r="VM19" s="46"/>
      <c r="VN19" s="46"/>
      <c r="VO19" s="46"/>
      <c r="VP19" s="46"/>
      <c r="VQ19" s="46"/>
      <c r="VR19" s="46"/>
      <c r="VS19" s="46"/>
      <c r="VT19" s="46"/>
      <c r="VU19" s="46"/>
      <c r="VV19" s="46"/>
      <c r="VW19" s="46"/>
      <c r="VX19" s="46"/>
      <c r="VY19" s="46"/>
      <c r="VZ19" s="46"/>
      <c r="WA19" s="46"/>
      <c r="WB19" s="46"/>
      <c r="WC19" s="46"/>
      <c r="WD19" s="46"/>
      <c r="WE19" s="46"/>
      <c r="WF19" s="46"/>
      <c r="WG19" s="46"/>
      <c r="WH19" s="46"/>
      <c r="WI19" s="46"/>
      <c r="WJ19" s="46"/>
      <c r="WK19" s="46"/>
      <c r="WL19" s="46"/>
      <c r="WM19" s="46"/>
      <c r="WN19" s="46"/>
      <c r="WO19" s="46"/>
      <c r="WP19" s="46"/>
      <c r="WQ19" s="46"/>
      <c r="WR19" s="46"/>
      <c r="WS19" s="46"/>
      <c r="WT19" s="46"/>
      <c r="WU19" s="46"/>
      <c r="WV19" s="46"/>
      <c r="WW19" s="46"/>
      <c r="WX19" s="46"/>
      <c r="WY19" s="46"/>
      <c r="WZ19" s="46"/>
    </row>
    <row r="20" spans="1:624" s="44" customFormat="1" ht="15" customHeight="1" x14ac:dyDescent="0.25">
      <c r="A20" s="34" t="s">
        <v>737</v>
      </c>
      <c r="B20" s="33" t="s">
        <v>738</v>
      </c>
      <c r="C20" s="34" t="s">
        <v>739</v>
      </c>
      <c r="D20" s="35">
        <v>6</v>
      </c>
      <c r="E20" s="35">
        <v>36</v>
      </c>
      <c r="F20" s="35">
        <v>1</v>
      </c>
      <c r="G20" s="36">
        <f>Tab_Base[[#This Row],[HCM]]*Tab_Base[[#This Row],[NB Gp CM]]*1.5</f>
        <v>54</v>
      </c>
      <c r="H20" s="99">
        <v>0</v>
      </c>
      <c r="I20" s="100"/>
      <c r="J20" s="37">
        <f>Tab_Base[[#This Row],[HTD]]*I20</f>
        <v>0</v>
      </c>
      <c r="K20" s="78"/>
      <c r="L20" s="38">
        <f>Tab_Base[[#This Row],[TOTAL HCM converties en HTD (coeff : 1,5)]]+Tab_Base[[#This Row],[TOTAL HTD]]+Tab_Base[[#This Row],[TOTAL PA]]</f>
        <v>54</v>
      </c>
      <c r="M20" s="86">
        <f>SUMPRODUCT((MOD(COLUMN(Tab_Base[[#This Row],[CM1]:[PA200]]),3)=1)*1,Tab_Base[[#This Row],[CM1]:[PA200]])</f>
        <v>0</v>
      </c>
      <c r="N20" s="86">
        <f>Tab_Base[[#This Row],[TOTAL HCM converties en HTD (coeff : 1,5)]]-Tab_Base[[#This Row],[CMrépartis]]</f>
        <v>54</v>
      </c>
      <c r="O20" s="86" t="str">
        <f>IF(Tab_Base[[#This Row],[CMrépartis]]&gt;Tab_Base[[#This Row],[TOTAL HCM converties en HTD (coeff : 1,5)]],"dépassement","OK")</f>
        <v>OK</v>
      </c>
      <c r="P20" s="87">
        <f>SUMPRODUCT((MOD(COLUMN(Tab_Base[[#This Row],[CM1]:[PA200]]),3)=2)*1,Tab_Base[[#This Row],[CM1]:[PA200]])</f>
        <v>0</v>
      </c>
      <c r="Q20" s="86">
        <f>Tab_Base[[#This Row],[TOTAL HTD]]-Tab_Base[[#This Row],[TDrépartis]]</f>
        <v>0</v>
      </c>
      <c r="R20" s="88" t="str">
        <f>IF(Tab_Base[[#This Row],[TDrépartis]]&gt;Tab_Base[[#This Row],[TOTAL HTD]],"dépassement","OK")</f>
        <v>OK</v>
      </c>
      <c r="S20" s="88">
        <f>SUMPRODUCT((MOD(COLUMN(Tab_Base[[#This Row],[CM1]:[PA200]]),3)=0)*1,Tab_Base[[#This Row],[CM1]:[PA200]])</f>
        <v>0</v>
      </c>
      <c r="T20" s="88">
        <f>Tab_Base[[#This Row],[TOTAL PA]]-Tab_Base[[#This Row],[Parépartis]]</f>
        <v>0</v>
      </c>
      <c r="U20" s="88" t="str">
        <f>IF(Tab_Base[[#This Row],[Parépartis]]&gt;Tab_Base[[#This Row],[TOTAL PA]],"dépassement","OK")</f>
        <v>OK</v>
      </c>
      <c r="V20" s="89"/>
      <c r="W20" s="89"/>
      <c r="X20" s="89"/>
      <c r="Y20" s="75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75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/>
      <c r="FR20" s="46"/>
      <c r="FS20" s="46"/>
      <c r="FT20" s="46"/>
      <c r="FU20" s="46"/>
      <c r="FV20" s="46"/>
      <c r="FW20" s="46"/>
      <c r="FX20" s="46"/>
      <c r="FY20" s="46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  <c r="IT20" s="46"/>
      <c r="IU20" s="46"/>
      <c r="IV20" s="46"/>
      <c r="IW20" s="46"/>
      <c r="IX20" s="46"/>
      <c r="IY20" s="46"/>
      <c r="IZ20" s="46"/>
      <c r="JA20" s="46"/>
      <c r="JB20" s="46"/>
      <c r="JC20" s="46"/>
      <c r="JD20" s="46"/>
      <c r="JE20" s="46"/>
      <c r="JF20" s="46"/>
      <c r="JG20" s="46"/>
      <c r="JH20" s="46"/>
      <c r="JI20" s="46"/>
      <c r="JJ20" s="46"/>
      <c r="JK20" s="46"/>
      <c r="JL20" s="46"/>
      <c r="JM20" s="46"/>
      <c r="JN20" s="46"/>
      <c r="JO20" s="46"/>
      <c r="JP20" s="46"/>
      <c r="JQ20" s="46"/>
      <c r="JR20" s="46"/>
      <c r="JS20" s="46"/>
      <c r="JT20" s="46"/>
      <c r="JU20" s="46"/>
      <c r="JV20" s="46"/>
      <c r="JW20" s="46"/>
      <c r="JX20" s="46"/>
      <c r="JY20" s="46"/>
      <c r="JZ20" s="46"/>
      <c r="KA20" s="46"/>
      <c r="KB20" s="46"/>
      <c r="KC20" s="46"/>
      <c r="KD20" s="46"/>
      <c r="KE20" s="46"/>
      <c r="KF20" s="46"/>
      <c r="KG20" s="46"/>
      <c r="KH20" s="46"/>
      <c r="KI20" s="46"/>
      <c r="KJ20" s="46"/>
      <c r="KK20" s="46"/>
      <c r="KL20" s="46"/>
      <c r="KM20" s="46"/>
      <c r="KN20" s="46"/>
      <c r="KO20" s="46"/>
      <c r="KP20" s="46"/>
      <c r="KQ20" s="46"/>
      <c r="KR20" s="46"/>
      <c r="KS20" s="46"/>
      <c r="KT20" s="46"/>
      <c r="KU20" s="46"/>
      <c r="KV20" s="46"/>
      <c r="KW20" s="46"/>
      <c r="KX20" s="46"/>
      <c r="KY20" s="46"/>
      <c r="KZ20" s="46"/>
      <c r="LA20" s="46"/>
      <c r="LB20" s="46"/>
      <c r="LC20" s="46"/>
      <c r="LD20" s="46"/>
      <c r="LE20" s="46"/>
      <c r="LF20" s="46"/>
      <c r="LG20" s="46"/>
      <c r="LH20" s="46"/>
      <c r="LI20" s="46"/>
      <c r="LJ20" s="46"/>
      <c r="LK20" s="46"/>
      <c r="LL20" s="46"/>
      <c r="LM20" s="46"/>
      <c r="LN20" s="46"/>
      <c r="LO20" s="46"/>
      <c r="LP20" s="46"/>
      <c r="LQ20" s="46"/>
      <c r="LR20" s="46"/>
      <c r="LS20" s="46"/>
      <c r="LT20" s="46"/>
      <c r="LU20" s="46"/>
      <c r="LV20" s="46"/>
      <c r="LW20" s="46"/>
      <c r="LX20" s="46"/>
      <c r="LY20" s="46"/>
      <c r="LZ20" s="46"/>
      <c r="MA20" s="46"/>
      <c r="MB20" s="46"/>
      <c r="MC20" s="46"/>
      <c r="MD20" s="46"/>
      <c r="ME20" s="46"/>
      <c r="MF20" s="46"/>
      <c r="MG20" s="46"/>
      <c r="MH20" s="46"/>
      <c r="MI20" s="46"/>
      <c r="MJ20" s="46"/>
      <c r="MK20" s="46"/>
      <c r="ML20" s="46"/>
      <c r="MM20" s="46"/>
      <c r="MN20" s="46"/>
      <c r="MO20" s="46"/>
      <c r="MP20" s="46"/>
      <c r="MQ20" s="46"/>
      <c r="MR20" s="46"/>
      <c r="MS20" s="46"/>
      <c r="MT20" s="46"/>
      <c r="MU20" s="46"/>
      <c r="MV20" s="46"/>
      <c r="MW20" s="46"/>
      <c r="MX20" s="46"/>
      <c r="MY20" s="46"/>
      <c r="MZ20" s="46"/>
      <c r="NA20" s="46"/>
      <c r="NB20" s="46"/>
      <c r="NC20" s="46"/>
      <c r="ND20" s="46"/>
      <c r="NE20" s="46"/>
      <c r="NF20" s="46"/>
      <c r="NG20" s="46"/>
      <c r="NH20" s="46"/>
      <c r="NI20" s="46"/>
      <c r="NJ20" s="46"/>
      <c r="NK20" s="46"/>
      <c r="NL20" s="46"/>
      <c r="NM20" s="46"/>
      <c r="NN20" s="46"/>
      <c r="NO20" s="46"/>
      <c r="NP20" s="46"/>
      <c r="NQ20" s="46"/>
      <c r="NR20" s="46"/>
      <c r="NS20" s="46"/>
      <c r="NT20" s="46"/>
      <c r="NU20" s="46"/>
      <c r="NV20" s="46"/>
      <c r="NW20" s="46"/>
      <c r="NX20" s="46"/>
      <c r="NY20" s="46"/>
      <c r="NZ20" s="46"/>
      <c r="OA20" s="46"/>
      <c r="OB20" s="46"/>
      <c r="OC20" s="46"/>
      <c r="OD20" s="46"/>
      <c r="OE20" s="46"/>
      <c r="OF20" s="46"/>
      <c r="OG20" s="46"/>
      <c r="OH20" s="46"/>
      <c r="OI20" s="46"/>
      <c r="OJ20" s="46"/>
      <c r="OK20" s="46"/>
      <c r="OL20" s="46"/>
      <c r="OM20" s="46"/>
      <c r="ON20" s="46"/>
      <c r="OO20" s="46"/>
      <c r="OP20" s="46"/>
      <c r="OQ20" s="46"/>
      <c r="OR20" s="46"/>
      <c r="OS20" s="46"/>
      <c r="OT20" s="46"/>
      <c r="OU20" s="46"/>
      <c r="OV20" s="46"/>
      <c r="OW20" s="46"/>
      <c r="OX20" s="46"/>
      <c r="OY20" s="46"/>
      <c r="OZ20" s="46"/>
      <c r="PA20" s="46"/>
      <c r="PB20" s="46"/>
      <c r="PC20" s="46"/>
      <c r="PD20" s="46"/>
      <c r="PE20" s="46"/>
      <c r="PF20" s="46"/>
      <c r="PG20" s="46"/>
      <c r="PH20" s="46"/>
      <c r="PI20" s="46"/>
      <c r="PJ20" s="46"/>
      <c r="PK20" s="46"/>
      <c r="PL20" s="46"/>
      <c r="PM20" s="46"/>
      <c r="PN20" s="46"/>
      <c r="PO20" s="46"/>
      <c r="PP20" s="46"/>
      <c r="PQ20" s="46"/>
      <c r="PR20" s="46"/>
      <c r="PS20" s="46"/>
      <c r="PT20" s="46"/>
      <c r="PU20" s="46"/>
      <c r="PV20" s="46"/>
      <c r="PW20" s="46"/>
      <c r="PX20" s="46"/>
      <c r="PY20" s="46"/>
      <c r="PZ20" s="46"/>
      <c r="QA20" s="46"/>
      <c r="QB20" s="46"/>
      <c r="QC20" s="46"/>
      <c r="QD20" s="46"/>
      <c r="QE20" s="46"/>
      <c r="QF20" s="46"/>
      <c r="QG20" s="46"/>
      <c r="QH20" s="46"/>
      <c r="QI20" s="46"/>
      <c r="QJ20" s="46"/>
      <c r="QK20" s="46"/>
      <c r="QL20" s="46"/>
      <c r="QM20" s="46"/>
      <c r="QN20" s="46"/>
      <c r="QO20" s="46"/>
      <c r="QP20" s="46"/>
      <c r="QQ20" s="46"/>
      <c r="QR20" s="46"/>
      <c r="QS20" s="46"/>
      <c r="QT20" s="46"/>
      <c r="QU20" s="46"/>
      <c r="QV20" s="46"/>
      <c r="QW20" s="46"/>
      <c r="QX20" s="46"/>
      <c r="QY20" s="46"/>
      <c r="QZ20" s="46"/>
      <c r="RA20" s="46"/>
      <c r="RB20" s="46"/>
      <c r="RC20" s="46"/>
      <c r="RD20" s="46"/>
      <c r="RE20" s="46"/>
      <c r="RF20" s="46"/>
      <c r="RG20" s="46"/>
      <c r="RH20" s="46"/>
      <c r="RI20" s="46"/>
      <c r="RJ20" s="46"/>
      <c r="RK20" s="46"/>
      <c r="RL20" s="46"/>
      <c r="RM20" s="46"/>
      <c r="RN20" s="46"/>
      <c r="RO20" s="46"/>
      <c r="RP20" s="46"/>
      <c r="RQ20" s="46"/>
      <c r="RR20" s="46"/>
      <c r="RS20" s="46"/>
      <c r="RT20" s="46"/>
      <c r="RU20" s="46"/>
      <c r="RV20" s="46"/>
      <c r="RW20" s="46"/>
      <c r="RX20" s="46"/>
      <c r="RY20" s="46"/>
      <c r="RZ20" s="46"/>
      <c r="SA20" s="46"/>
      <c r="SB20" s="46"/>
      <c r="SC20" s="46"/>
      <c r="SD20" s="46"/>
      <c r="SE20" s="46"/>
      <c r="SF20" s="46"/>
      <c r="SG20" s="46"/>
      <c r="SH20" s="46"/>
      <c r="SI20" s="46"/>
      <c r="SJ20" s="46"/>
      <c r="SK20" s="46"/>
      <c r="SL20" s="46"/>
      <c r="SM20" s="46"/>
      <c r="SN20" s="46"/>
      <c r="SO20" s="46"/>
      <c r="SP20" s="46"/>
      <c r="SQ20" s="46"/>
      <c r="SR20" s="46"/>
      <c r="SS20" s="46"/>
      <c r="ST20" s="46"/>
      <c r="SU20" s="46"/>
      <c r="SV20" s="46"/>
      <c r="SW20" s="46"/>
      <c r="SX20" s="46"/>
      <c r="SY20" s="46"/>
      <c r="SZ20" s="46"/>
      <c r="TA20" s="46"/>
      <c r="TB20" s="46"/>
      <c r="TC20" s="46"/>
      <c r="TD20" s="46"/>
      <c r="TE20" s="46"/>
      <c r="TF20" s="46"/>
      <c r="TG20" s="46"/>
      <c r="TH20" s="46"/>
      <c r="TI20" s="46"/>
      <c r="TJ20" s="46"/>
      <c r="TK20" s="46"/>
      <c r="TL20" s="46"/>
      <c r="TM20" s="46"/>
      <c r="TN20" s="46"/>
      <c r="TO20" s="46"/>
      <c r="TP20" s="46"/>
      <c r="TQ20" s="46"/>
      <c r="TR20" s="46"/>
      <c r="TS20" s="46"/>
      <c r="TT20" s="46"/>
      <c r="TU20" s="46"/>
      <c r="TV20" s="46"/>
      <c r="TW20" s="46"/>
      <c r="TX20" s="46"/>
      <c r="TY20" s="46"/>
      <c r="TZ20" s="46"/>
      <c r="UA20" s="46"/>
      <c r="UB20" s="46"/>
      <c r="UC20" s="46"/>
      <c r="UD20" s="46"/>
      <c r="UE20" s="46"/>
      <c r="UF20" s="46"/>
      <c r="UG20" s="46"/>
      <c r="UH20" s="46"/>
      <c r="UI20" s="46"/>
      <c r="UJ20" s="46"/>
      <c r="UK20" s="46"/>
      <c r="UL20" s="46"/>
      <c r="UM20" s="46"/>
      <c r="UN20" s="46"/>
      <c r="UO20" s="46"/>
      <c r="UP20" s="46"/>
      <c r="UQ20" s="46"/>
      <c r="UR20" s="46"/>
      <c r="US20" s="46"/>
      <c r="UT20" s="46"/>
      <c r="UU20" s="46"/>
      <c r="UV20" s="46"/>
      <c r="UW20" s="46"/>
      <c r="UX20" s="46"/>
      <c r="UY20" s="46"/>
      <c r="UZ20" s="46"/>
      <c r="VA20" s="46"/>
      <c r="VB20" s="46"/>
      <c r="VC20" s="46"/>
      <c r="VD20" s="46"/>
      <c r="VE20" s="46"/>
      <c r="VF20" s="46"/>
      <c r="VG20" s="46"/>
      <c r="VH20" s="46"/>
      <c r="VI20" s="46"/>
      <c r="VJ20" s="46"/>
      <c r="VK20" s="46"/>
      <c r="VL20" s="46"/>
      <c r="VM20" s="46"/>
      <c r="VN20" s="46"/>
      <c r="VO20" s="46"/>
      <c r="VP20" s="46"/>
      <c r="VQ20" s="46"/>
      <c r="VR20" s="46"/>
      <c r="VS20" s="46"/>
      <c r="VT20" s="46"/>
      <c r="VU20" s="46"/>
      <c r="VV20" s="46"/>
      <c r="VW20" s="46"/>
      <c r="VX20" s="46"/>
      <c r="VY20" s="46"/>
      <c r="VZ20" s="46"/>
      <c r="WA20" s="46"/>
      <c r="WB20" s="46"/>
      <c r="WC20" s="46"/>
      <c r="WD20" s="46"/>
      <c r="WE20" s="46"/>
      <c r="WF20" s="46"/>
      <c r="WG20" s="46"/>
      <c r="WH20" s="46"/>
      <c r="WI20" s="46"/>
      <c r="WJ20" s="46"/>
      <c r="WK20" s="46"/>
      <c r="WL20" s="46"/>
      <c r="WM20" s="46"/>
      <c r="WN20" s="46"/>
      <c r="WO20" s="46"/>
      <c r="WP20" s="46"/>
      <c r="WQ20" s="46"/>
      <c r="WR20" s="46"/>
      <c r="WS20" s="46"/>
      <c r="WT20" s="46"/>
      <c r="WU20" s="46"/>
      <c r="WV20" s="46"/>
      <c r="WW20" s="46"/>
      <c r="WX20" s="46"/>
      <c r="WY20" s="46"/>
      <c r="WZ20" s="46"/>
    </row>
    <row r="21" spans="1:624" s="44" customFormat="1" ht="15" customHeight="1" x14ac:dyDescent="0.25">
      <c r="A21" s="34" t="s">
        <v>740</v>
      </c>
      <c r="B21" s="33" t="s">
        <v>741</v>
      </c>
      <c r="C21" s="34" t="s">
        <v>742</v>
      </c>
      <c r="D21" s="35">
        <v>6</v>
      </c>
      <c r="E21" s="35">
        <v>24</v>
      </c>
      <c r="F21" s="35">
        <v>1</v>
      </c>
      <c r="G21" s="36">
        <f>Tab_Base[[#This Row],[HCM]]*Tab_Base[[#This Row],[NB Gp CM]]*1.5</f>
        <v>36</v>
      </c>
      <c r="H21" s="99">
        <v>20</v>
      </c>
      <c r="I21" s="100">
        <v>2</v>
      </c>
      <c r="J21" s="37">
        <f>Tab_Base[[#This Row],[HTD]]*I21</f>
        <v>40</v>
      </c>
      <c r="K21" s="78"/>
      <c r="L21" s="38">
        <f>Tab_Base[[#This Row],[TOTAL HCM converties en HTD (coeff : 1,5)]]+Tab_Base[[#This Row],[TOTAL HTD]]+Tab_Base[[#This Row],[TOTAL PA]]</f>
        <v>76</v>
      </c>
      <c r="M21" s="86">
        <f>SUMPRODUCT((MOD(COLUMN(Tab_Base[[#This Row],[CM1]:[PA200]]),3)=1)*1,Tab_Base[[#This Row],[CM1]:[PA200]])</f>
        <v>0</v>
      </c>
      <c r="N21" s="86">
        <f>Tab_Base[[#This Row],[TOTAL HCM converties en HTD (coeff : 1,5)]]-Tab_Base[[#This Row],[CMrépartis]]</f>
        <v>36</v>
      </c>
      <c r="O21" s="86" t="str">
        <f>IF(Tab_Base[[#This Row],[CMrépartis]]&gt;Tab_Base[[#This Row],[TOTAL HCM converties en HTD (coeff : 1,5)]],"dépassement","OK")</f>
        <v>OK</v>
      </c>
      <c r="P21" s="87">
        <f>SUMPRODUCT((MOD(COLUMN(Tab_Base[[#This Row],[CM1]:[PA200]]),3)=2)*1,Tab_Base[[#This Row],[CM1]:[PA200]])</f>
        <v>0</v>
      </c>
      <c r="Q21" s="86">
        <f>Tab_Base[[#This Row],[TOTAL HTD]]-Tab_Base[[#This Row],[TDrépartis]]</f>
        <v>40</v>
      </c>
      <c r="R21" s="88" t="str">
        <f>IF(Tab_Base[[#This Row],[TDrépartis]]&gt;Tab_Base[[#This Row],[TOTAL HTD]],"dépassement","OK")</f>
        <v>OK</v>
      </c>
      <c r="S21" s="88">
        <f>SUMPRODUCT((MOD(COLUMN(Tab_Base[[#This Row],[CM1]:[PA200]]),3)=0)*1,Tab_Base[[#This Row],[CM1]:[PA200]])</f>
        <v>0</v>
      </c>
      <c r="T21" s="88">
        <f>Tab_Base[[#This Row],[TOTAL PA]]-Tab_Base[[#This Row],[Parépartis]]</f>
        <v>0</v>
      </c>
      <c r="U21" s="88" t="str">
        <f>IF(Tab_Base[[#This Row],[Parépartis]]&gt;Tab_Base[[#This Row],[TOTAL PA]],"dépassement","OK")</f>
        <v>OK</v>
      </c>
      <c r="V21" s="89"/>
      <c r="W21" s="89"/>
      <c r="X21" s="89"/>
      <c r="Y21" s="75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75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  <c r="LZ21" s="46"/>
      <c r="MA21" s="46"/>
      <c r="MB21" s="46"/>
      <c r="MC21" s="46"/>
      <c r="MD21" s="46"/>
      <c r="ME21" s="46"/>
      <c r="MF21" s="46"/>
      <c r="MG21" s="46"/>
      <c r="MH21" s="46"/>
      <c r="MI21" s="46"/>
      <c r="MJ21" s="46"/>
      <c r="MK21" s="46"/>
      <c r="ML21" s="46"/>
      <c r="MM21" s="46"/>
      <c r="MN21" s="46"/>
      <c r="MO21" s="46"/>
      <c r="MP21" s="46"/>
      <c r="MQ21" s="46"/>
      <c r="MR21" s="46"/>
      <c r="MS21" s="46"/>
      <c r="MT21" s="46"/>
      <c r="MU21" s="46"/>
      <c r="MV21" s="46"/>
      <c r="MW21" s="46"/>
      <c r="MX21" s="46"/>
      <c r="MY21" s="46"/>
      <c r="MZ21" s="46"/>
      <c r="NA21" s="46"/>
      <c r="NB21" s="46"/>
      <c r="NC21" s="46"/>
      <c r="ND21" s="46"/>
      <c r="NE21" s="46"/>
      <c r="NF21" s="46"/>
      <c r="NG21" s="46"/>
      <c r="NH21" s="46"/>
      <c r="NI21" s="46"/>
      <c r="NJ21" s="46"/>
      <c r="NK21" s="46"/>
      <c r="NL21" s="46"/>
      <c r="NM21" s="46"/>
      <c r="NN21" s="46"/>
      <c r="NO21" s="46"/>
      <c r="NP21" s="46"/>
      <c r="NQ21" s="46"/>
      <c r="NR21" s="46"/>
      <c r="NS21" s="46"/>
      <c r="NT21" s="46"/>
      <c r="NU21" s="46"/>
      <c r="NV21" s="46"/>
      <c r="NW21" s="46"/>
      <c r="NX21" s="46"/>
      <c r="NY21" s="46"/>
      <c r="NZ21" s="46"/>
      <c r="OA21" s="46"/>
      <c r="OB21" s="46"/>
      <c r="OC21" s="46"/>
      <c r="OD21" s="46"/>
      <c r="OE21" s="46"/>
      <c r="OF21" s="46"/>
      <c r="OG21" s="46"/>
      <c r="OH21" s="46"/>
      <c r="OI21" s="46"/>
      <c r="OJ21" s="46"/>
      <c r="OK21" s="46"/>
      <c r="OL21" s="46"/>
      <c r="OM21" s="46"/>
      <c r="ON21" s="46"/>
      <c r="OO21" s="46"/>
      <c r="OP21" s="46"/>
      <c r="OQ21" s="46"/>
      <c r="OR21" s="46"/>
      <c r="OS21" s="46"/>
      <c r="OT21" s="46"/>
      <c r="OU21" s="46"/>
      <c r="OV21" s="46"/>
      <c r="OW21" s="46"/>
      <c r="OX21" s="46"/>
      <c r="OY21" s="46"/>
      <c r="OZ21" s="46"/>
      <c r="PA21" s="46"/>
      <c r="PB21" s="46"/>
      <c r="PC21" s="46"/>
      <c r="PD21" s="46"/>
      <c r="PE21" s="46"/>
      <c r="PF21" s="46"/>
      <c r="PG21" s="46"/>
      <c r="PH21" s="46"/>
      <c r="PI21" s="46"/>
      <c r="PJ21" s="46"/>
      <c r="PK21" s="46"/>
      <c r="PL21" s="46"/>
      <c r="PM21" s="46"/>
      <c r="PN21" s="46"/>
      <c r="PO21" s="46"/>
      <c r="PP21" s="46"/>
      <c r="PQ21" s="46"/>
      <c r="PR21" s="46"/>
      <c r="PS21" s="46"/>
      <c r="PT21" s="46"/>
      <c r="PU21" s="46"/>
      <c r="PV21" s="46"/>
      <c r="PW21" s="46"/>
      <c r="PX21" s="46"/>
      <c r="PY21" s="46"/>
      <c r="PZ21" s="46"/>
      <c r="QA21" s="46"/>
      <c r="QB21" s="46"/>
      <c r="QC21" s="46"/>
      <c r="QD21" s="46"/>
      <c r="QE21" s="46"/>
      <c r="QF21" s="46"/>
      <c r="QG21" s="46"/>
      <c r="QH21" s="46"/>
      <c r="QI21" s="46"/>
      <c r="QJ21" s="46"/>
      <c r="QK21" s="46"/>
      <c r="QL21" s="46"/>
      <c r="QM21" s="46"/>
      <c r="QN21" s="46"/>
      <c r="QO21" s="46"/>
      <c r="QP21" s="46"/>
      <c r="QQ21" s="46"/>
      <c r="QR21" s="46"/>
      <c r="QS21" s="46"/>
      <c r="QT21" s="46"/>
      <c r="QU21" s="46"/>
      <c r="QV21" s="46"/>
      <c r="QW21" s="46"/>
      <c r="QX21" s="46"/>
      <c r="QY21" s="46"/>
      <c r="QZ21" s="46"/>
      <c r="RA21" s="46"/>
      <c r="RB21" s="46"/>
      <c r="RC21" s="46"/>
      <c r="RD21" s="46"/>
      <c r="RE21" s="46"/>
      <c r="RF21" s="46"/>
      <c r="RG21" s="46"/>
      <c r="RH21" s="46"/>
      <c r="RI21" s="46"/>
      <c r="RJ21" s="46"/>
      <c r="RK21" s="46"/>
      <c r="RL21" s="46"/>
      <c r="RM21" s="46"/>
      <c r="RN21" s="46"/>
      <c r="RO21" s="46"/>
      <c r="RP21" s="46"/>
      <c r="RQ21" s="46"/>
      <c r="RR21" s="46"/>
      <c r="RS21" s="46"/>
      <c r="RT21" s="46"/>
      <c r="RU21" s="46"/>
      <c r="RV21" s="46"/>
      <c r="RW21" s="46"/>
      <c r="RX21" s="46"/>
      <c r="RY21" s="46"/>
      <c r="RZ21" s="46"/>
      <c r="SA21" s="46"/>
      <c r="SB21" s="46"/>
      <c r="SC21" s="46"/>
      <c r="SD21" s="46"/>
      <c r="SE21" s="46"/>
      <c r="SF21" s="46"/>
      <c r="SG21" s="46"/>
      <c r="SH21" s="46"/>
      <c r="SI21" s="46"/>
      <c r="SJ21" s="46"/>
      <c r="SK21" s="46"/>
      <c r="SL21" s="46"/>
      <c r="SM21" s="46"/>
      <c r="SN21" s="46"/>
      <c r="SO21" s="46"/>
      <c r="SP21" s="46"/>
      <c r="SQ21" s="46"/>
      <c r="SR21" s="46"/>
      <c r="SS21" s="46"/>
      <c r="ST21" s="46"/>
      <c r="SU21" s="46"/>
      <c r="SV21" s="46"/>
      <c r="SW21" s="46"/>
      <c r="SX21" s="46"/>
      <c r="SY21" s="46"/>
      <c r="SZ21" s="46"/>
      <c r="TA21" s="46"/>
      <c r="TB21" s="46"/>
      <c r="TC21" s="46"/>
      <c r="TD21" s="46"/>
      <c r="TE21" s="46"/>
      <c r="TF21" s="46"/>
      <c r="TG21" s="46"/>
      <c r="TH21" s="46"/>
      <c r="TI21" s="46"/>
      <c r="TJ21" s="46"/>
      <c r="TK21" s="46"/>
      <c r="TL21" s="46"/>
      <c r="TM21" s="46"/>
      <c r="TN21" s="46"/>
      <c r="TO21" s="46"/>
      <c r="TP21" s="46"/>
      <c r="TQ21" s="46"/>
      <c r="TR21" s="46"/>
      <c r="TS21" s="46"/>
      <c r="TT21" s="46"/>
      <c r="TU21" s="46"/>
      <c r="TV21" s="46"/>
      <c r="TW21" s="46"/>
      <c r="TX21" s="46"/>
      <c r="TY21" s="46"/>
      <c r="TZ21" s="46"/>
      <c r="UA21" s="46"/>
      <c r="UB21" s="46"/>
      <c r="UC21" s="46"/>
      <c r="UD21" s="46"/>
      <c r="UE21" s="46"/>
      <c r="UF21" s="46"/>
      <c r="UG21" s="46"/>
      <c r="UH21" s="46"/>
      <c r="UI21" s="46"/>
      <c r="UJ21" s="46"/>
      <c r="UK21" s="46"/>
      <c r="UL21" s="46"/>
      <c r="UM21" s="46"/>
      <c r="UN21" s="46"/>
      <c r="UO21" s="46"/>
      <c r="UP21" s="46"/>
      <c r="UQ21" s="46"/>
      <c r="UR21" s="46"/>
      <c r="US21" s="46"/>
      <c r="UT21" s="46"/>
      <c r="UU21" s="46"/>
      <c r="UV21" s="46"/>
      <c r="UW21" s="46"/>
      <c r="UX21" s="46"/>
      <c r="UY21" s="46"/>
      <c r="UZ21" s="46"/>
      <c r="VA21" s="46"/>
      <c r="VB21" s="46"/>
      <c r="VC21" s="46"/>
      <c r="VD21" s="46"/>
      <c r="VE21" s="46"/>
      <c r="VF21" s="46"/>
      <c r="VG21" s="46"/>
      <c r="VH21" s="46"/>
      <c r="VI21" s="46"/>
      <c r="VJ21" s="46"/>
      <c r="VK21" s="46"/>
      <c r="VL21" s="46"/>
      <c r="VM21" s="46"/>
      <c r="VN21" s="46"/>
      <c r="VO21" s="46"/>
      <c r="VP21" s="46"/>
      <c r="VQ21" s="46"/>
      <c r="VR21" s="46"/>
      <c r="VS21" s="46"/>
      <c r="VT21" s="46"/>
      <c r="VU21" s="46"/>
      <c r="VV21" s="46"/>
      <c r="VW21" s="46"/>
      <c r="VX21" s="46"/>
      <c r="VY21" s="46"/>
      <c r="VZ21" s="46"/>
      <c r="WA21" s="46"/>
      <c r="WB21" s="46"/>
      <c r="WC21" s="46"/>
      <c r="WD21" s="46"/>
      <c r="WE21" s="46"/>
      <c r="WF21" s="46"/>
      <c r="WG21" s="46"/>
      <c r="WH21" s="46"/>
      <c r="WI21" s="46"/>
      <c r="WJ21" s="46"/>
      <c r="WK21" s="46"/>
      <c r="WL21" s="46"/>
      <c r="WM21" s="46"/>
      <c r="WN21" s="46"/>
      <c r="WO21" s="46"/>
      <c r="WP21" s="46"/>
      <c r="WQ21" s="46"/>
      <c r="WR21" s="46"/>
      <c r="WS21" s="46"/>
      <c r="WT21" s="46"/>
      <c r="WU21" s="46"/>
      <c r="WV21" s="46"/>
      <c r="WW21" s="46"/>
      <c r="WX21" s="46"/>
      <c r="WY21" s="46"/>
      <c r="WZ21" s="46"/>
    </row>
    <row r="22" spans="1:624" s="44" customFormat="1" ht="15" customHeight="1" x14ac:dyDescent="0.25">
      <c r="A22" s="34" t="s">
        <v>743</v>
      </c>
      <c r="B22" s="33" t="s">
        <v>744</v>
      </c>
      <c r="C22" s="34" t="s">
        <v>745</v>
      </c>
      <c r="D22" s="35">
        <v>6</v>
      </c>
      <c r="E22" s="35">
        <v>36</v>
      </c>
      <c r="F22" s="35">
        <v>1</v>
      </c>
      <c r="G22" s="36">
        <f>Tab_Base[[#This Row],[HCM]]*Tab_Base[[#This Row],[NB Gp CM]]*1.5</f>
        <v>54</v>
      </c>
      <c r="H22" s="99">
        <v>10</v>
      </c>
      <c r="I22" s="100">
        <v>4</v>
      </c>
      <c r="J22" s="37">
        <f>Tab_Base[[#This Row],[HTD]]*I22</f>
        <v>40</v>
      </c>
      <c r="K22" s="78"/>
      <c r="L22" s="38">
        <f>Tab_Base[[#This Row],[TOTAL HCM converties en HTD (coeff : 1,5)]]+Tab_Base[[#This Row],[TOTAL HTD]]+Tab_Base[[#This Row],[TOTAL PA]]</f>
        <v>94</v>
      </c>
      <c r="M22" s="86">
        <f>SUMPRODUCT((MOD(COLUMN(Tab_Base[[#This Row],[CM1]:[PA200]]),3)=1)*1,Tab_Base[[#This Row],[CM1]:[PA200]])</f>
        <v>0</v>
      </c>
      <c r="N22" s="86">
        <f>Tab_Base[[#This Row],[TOTAL HCM converties en HTD (coeff : 1,5)]]-Tab_Base[[#This Row],[CMrépartis]]</f>
        <v>54</v>
      </c>
      <c r="O22" s="86" t="str">
        <f>IF(Tab_Base[[#This Row],[CMrépartis]]&gt;Tab_Base[[#This Row],[TOTAL HCM converties en HTD (coeff : 1,5)]],"dépassement","OK")</f>
        <v>OK</v>
      </c>
      <c r="P22" s="87">
        <f>SUMPRODUCT((MOD(COLUMN(Tab_Base[[#This Row],[CM1]:[PA200]]),3)=2)*1,Tab_Base[[#This Row],[CM1]:[PA200]])</f>
        <v>0</v>
      </c>
      <c r="Q22" s="86">
        <f>Tab_Base[[#This Row],[TOTAL HTD]]-Tab_Base[[#This Row],[TDrépartis]]</f>
        <v>40</v>
      </c>
      <c r="R22" s="88" t="str">
        <f>IF(Tab_Base[[#This Row],[TDrépartis]]&gt;Tab_Base[[#This Row],[TOTAL HTD]],"dépassement","OK")</f>
        <v>OK</v>
      </c>
      <c r="S22" s="88">
        <f>SUMPRODUCT((MOD(COLUMN(Tab_Base[[#This Row],[CM1]:[PA200]]),3)=0)*1,Tab_Base[[#This Row],[CM1]:[PA200]])</f>
        <v>0</v>
      </c>
      <c r="T22" s="88">
        <f>Tab_Base[[#This Row],[TOTAL PA]]-Tab_Base[[#This Row],[Parépartis]]</f>
        <v>0</v>
      </c>
      <c r="U22" s="88" t="str">
        <f>IF(Tab_Base[[#This Row],[Parépartis]]&gt;Tab_Base[[#This Row],[TOTAL PA]],"dépassement","OK")</f>
        <v>OK</v>
      </c>
      <c r="V22" s="89"/>
      <c r="W22" s="89"/>
      <c r="X22" s="89"/>
      <c r="Y22" s="75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75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  <c r="IW22" s="46"/>
      <c r="IX22" s="46"/>
      <c r="IY22" s="46"/>
      <c r="IZ22" s="46"/>
      <c r="JA22" s="46"/>
      <c r="JB22" s="46"/>
      <c r="JC22" s="46"/>
      <c r="JD22" s="46"/>
      <c r="JE22" s="46"/>
      <c r="JF22" s="46"/>
      <c r="JG22" s="46"/>
      <c r="JH22" s="46"/>
      <c r="JI22" s="46"/>
      <c r="JJ22" s="46"/>
      <c r="JK22" s="46"/>
      <c r="JL22" s="46"/>
      <c r="JM22" s="46"/>
      <c r="JN22" s="46"/>
      <c r="JO22" s="46"/>
      <c r="JP22" s="46"/>
      <c r="JQ22" s="46"/>
      <c r="JR22" s="46"/>
      <c r="JS22" s="46"/>
      <c r="JT22" s="46"/>
      <c r="JU22" s="46"/>
      <c r="JV22" s="46"/>
      <c r="JW22" s="46"/>
      <c r="JX22" s="46"/>
      <c r="JY22" s="46"/>
      <c r="JZ22" s="46"/>
      <c r="KA22" s="46"/>
      <c r="KB22" s="46"/>
      <c r="KC22" s="46"/>
      <c r="KD22" s="46"/>
      <c r="KE22" s="46"/>
      <c r="KF22" s="46"/>
      <c r="KG22" s="46"/>
      <c r="KH22" s="46"/>
      <c r="KI22" s="46"/>
      <c r="KJ22" s="46"/>
      <c r="KK22" s="46"/>
      <c r="KL22" s="46"/>
      <c r="KM22" s="46"/>
      <c r="KN22" s="46"/>
      <c r="KO22" s="46"/>
      <c r="KP22" s="46"/>
      <c r="KQ22" s="46"/>
      <c r="KR22" s="46"/>
      <c r="KS22" s="46"/>
      <c r="KT22" s="46"/>
      <c r="KU22" s="46"/>
      <c r="KV22" s="46"/>
      <c r="KW22" s="46"/>
      <c r="KX22" s="46"/>
      <c r="KY22" s="46"/>
      <c r="KZ22" s="46"/>
      <c r="LA22" s="46"/>
      <c r="LB22" s="46"/>
      <c r="LC22" s="46"/>
      <c r="LD22" s="46"/>
      <c r="LE22" s="46"/>
      <c r="LF22" s="46"/>
      <c r="LG22" s="46"/>
      <c r="LH22" s="46"/>
      <c r="LI22" s="46"/>
      <c r="LJ22" s="46"/>
      <c r="LK22" s="46"/>
      <c r="LL22" s="46"/>
      <c r="LM22" s="46"/>
      <c r="LN22" s="46"/>
      <c r="LO22" s="46"/>
      <c r="LP22" s="46"/>
      <c r="LQ22" s="46"/>
      <c r="LR22" s="46"/>
      <c r="LS22" s="46"/>
      <c r="LT22" s="46"/>
      <c r="LU22" s="46"/>
      <c r="LV22" s="46"/>
      <c r="LW22" s="46"/>
      <c r="LX22" s="46"/>
      <c r="LY22" s="46"/>
      <c r="LZ22" s="46"/>
      <c r="MA22" s="46"/>
      <c r="MB22" s="46"/>
      <c r="MC22" s="46"/>
      <c r="MD22" s="46"/>
      <c r="ME22" s="46"/>
      <c r="MF22" s="46"/>
      <c r="MG22" s="46"/>
      <c r="MH22" s="46"/>
      <c r="MI22" s="46"/>
      <c r="MJ22" s="46"/>
      <c r="MK22" s="46"/>
      <c r="ML22" s="46"/>
      <c r="MM22" s="46"/>
      <c r="MN22" s="46"/>
      <c r="MO22" s="46"/>
      <c r="MP22" s="46"/>
      <c r="MQ22" s="46"/>
      <c r="MR22" s="46"/>
      <c r="MS22" s="46"/>
      <c r="MT22" s="46"/>
      <c r="MU22" s="46"/>
      <c r="MV22" s="46"/>
      <c r="MW22" s="46"/>
      <c r="MX22" s="46"/>
      <c r="MY22" s="46"/>
      <c r="MZ22" s="46"/>
      <c r="NA22" s="46"/>
      <c r="NB22" s="46"/>
      <c r="NC22" s="46"/>
      <c r="ND22" s="46"/>
      <c r="NE22" s="46"/>
      <c r="NF22" s="46"/>
      <c r="NG22" s="46"/>
      <c r="NH22" s="46"/>
      <c r="NI22" s="46"/>
      <c r="NJ22" s="46"/>
      <c r="NK22" s="46"/>
      <c r="NL22" s="46"/>
      <c r="NM22" s="46"/>
      <c r="NN22" s="46"/>
      <c r="NO22" s="46"/>
      <c r="NP22" s="46"/>
      <c r="NQ22" s="46"/>
      <c r="NR22" s="46"/>
      <c r="NS22" s="46"/>
      <c r="NT22" s="46"/>
      <c r="NU22" s="46"/>
      <c r="NV22" s="46"/>
      <c r="NW22" s="46"/>
      <c r="NX22" s="46"/>
      <c r="NY22" s="46"/>
      <c r="NZ22" s="46"/>
      <c r="OA22" s="46"/>
      <c r="OB22" s="46"/>
      <c r="OC22" s="46"/>
      <c r="OD22" s="46"/>
      <c r="OE22" s="46"/>
      <c r="OF22" s="46"/>
      <c r="OG22" s="46"/>
      <c r="OH22" s="46"/>
      <c r="OI22" s="46"/>
      <c r="OJ22" s="46"/>
      <c r="OK22" s="46"/>
      <c r="OL22" s="46"/>
      <c r="OM22" s="46"/>
      <c r="ON22" s="46"/>
      <c r="OO22" s="46"/>
      <c r="OP22" s="46"/>
      <c r="OQ22" s="46"/>
      <c r="OR22" s="46"/>
      <c r="OS22" s="46"/>
      <c r="OT22" s="46"/>
      <c r="OU22" s="46"/>
      <c r="OV22" s="46"/>
      <c r="OW22" s="46"/>
      <c r="OX22" s="46"/>
      <c r="OY22" s="46"/>
      <c r="OZ22" s="46"/>
      <c r="PA22" s="46"/>
      <c r="PB22" s="46"/>
      <c r="PC22" s="46"/>
      <c r="PD22" s="46"/>
      <c r="PE22" s="46"/>
      <c r="PF22" s="46"/>
      <c r="PG22" s="46"/>
      <c r="PH22" s="46"/>
      <c r="PI22" s="46"/>
      <c r="PJ22" s="46"/>
      <c r="PK22" s="46"/>
      <c r="PL22" s="46"/>
      <c r="PM22" s="46"/>
      <c r="PN22" s="46"/>
      <c r="PO22" s="46"/>
      <c r="PP22" s="46"/>
      <c r="PQ22" s="46"/>
      <c r="PR22" s="46"/>
      <c r="PS22" s="46"/>
      <c r="PT22" s="46"/>
      <c r="PU22" s="46"/>
      <c r="PV22" s="46"/>
      <c r="PW22" s="46"/>
      <c r="PX22" s="46"/>
      <c r="PY22" s="46"/>
      <c r="PZ22" s="46"/>
      <c r="QA22" s="46"/>
      <c r="QB22" s="46"/>
      <c r="QC22" s="46"/>
      <c r="QD22" s="46"/>
      <c r="QE22" s="46"/>
      <c r="QF22" s="46"/>
      <c r="QG22" s="46"/>
      <c r="QH22" s="46"/>
      <c r="QI22" s="46"/>
      <c r="QJ22" s="46"/>
      <c r="QK22" s="46"/>
      <c r="QL22" s="46"/>
      <c r="QM22" s="46"/>
      <c r="QN22" s="46"/>
      <c r="QO22" s="46"/>
      <c r="QP22" s="46"/>
      <c r="QQ22" s="46"/>
      <c r="QR22" s="46"/>
      <c r="QS22" s="46"/>
      <c r="QT22" s="46"/>
      <c r="QU22" s="46"/>
      <c r="QV22" s="46"/>
      <c r="QW22" s="46"/>
      <c r="QX22" s="46"/>
      <c r="QY22" s="46"/>
      <c r="QZ22" s="46"/>
      <c r="RA22" s="46"/>
      <c r="RB22" s="46"/>
      <c r="RC22" s="46"/>
      <c r="RD22" s="46"/>
      <c r="RE22" s="46"/>
      <c r="RF22" s="46"/>
      <c r="RG22" s="46"/>
      <c r="RH22" s="46"/>
      <c r="RI22" s="46"/>
      <c r="RJ22" s="46"/>
      <c r="RK22" s="46"/>
      <c r="RL22" s="46"/>
      <c r="RM22" s="46"/>
      <c r="RN22" s="46"/>
      <c r="RO22" s="46"/>
      <c r="RP22" s="46"/>
      <c r="RQ22" s="46"/>
      <c r="RR22" s="46"/>
      <c r="RS22" s="46"/>
      <c r="RT22" s="46"/>
      <c r="RU22" s="46"/>
      <c r="RV22" s="46"/>
      <c r="RW22" s="46"/>
      <c r="RX22" s="46"/>
      <c r="RY22" s="46"/>
      <c r="RZ22" s="46"/>
      <c r="SA22" s="46"/>
      <c r="SB22" s="46"/>
      <c r="SC22" s="46"/>
      <c r="SD22" s="46"/>
      <c r="SE22" s="46"/>
      <c r="SF22" s="46"/>
      <c r="SG22" s="46"/>
      <c r="SH22" s="46"/>
      <c r="SI22" s="46"/>
      <c r="SJ22" s="46"/>
      <c r="SK22" s="46"/>
      <c r="SL22" s="46"/>
      <c r="SM22" s="46"/>
      <c r="SN22" s="46"/>
      <c r="SO22" s="46"/>
      <c r="SP22" s="46"/>
      <c r="SQ22" s="46"/>
      <c r="SR22" s="46"/>
      <c r="SS22" s="46"/>
      <c r="ST22" s="46"/>
      <c r="SU22" s="46"/>
      <c r="SV22" s="46"/>
      <c r="SW22" s="46"/>
      <c r="SX22" s="46"/>
      <c r="SY22" s="46"/>
      <c r="SZ22" s="46"/>
      <c r="TA22" s="46"/>
      <c r="TB22" s="46"/>
      <c r="TC22" s="46"/>
      <c r="TD22" s="46"/>
      <c r="TE22" s="46"/>
      <c r="TF22" s="46"/>
      <c r="TG22" s="46"/>
      <c r="TH22" s="46"/>
      <c r="TI22" s="46"/>
      <c r="TJ22" s="46"/>
      <c r="TK22" s="46"/>
      <c r="TL22" s="46"/>
      <c r="TM22" s="46"/>
      <c r="TN22" s="46"/>
      <c r="TO22" s="46"/>
      <c r="TP22" s="46"/>
      <c r="TQ22" s="46"/>
      <c r="TR22" s="46"/>
      <c r="TS22" s="46"/>
      <c r="TT22" s="46"/>
      <c r="TU22" s="46"/>
      <c r="TV22" s="46"/>
      <c r="TW22" s="46"/>
      <c r="TX22" s="46"/>
      <c r="TY22" s="46"/>
      <c r="TZ22" s="46"/>
      <c r="UA22" s="46"/>
      <c r="UB22" s="46"/>
      <c r="UC22" s="46"/>
      <c r="UD22" s="46"/>
      <c r="UE22" s="46"/>
      <c r="UF22" s="46"/>
      <c r="UG22" s="46"/>
      <c r="UH22" s="46"/>
      <c r="UI22" s="46"/>
      <c r="UJ22" s="46"/>
      <c r="UK22" s="46"/>
      <c r="UL22" s="46"/>
      <c r="UM22" s="46"/>
      <c r="UN22" s="46"/>
      <c r="UO22" s="46"/>
      <c r="UP22" s="46"/>
      <c r="UQ22" s="46"/>
      <c r="UR22" s="46"/>
      <c r="US22" s="46"/>
      <c r="UT22" s="46"/>
      <c r="UU22" s="46"/>
      <c r="UV22" s="46"/>
      <c r="UW22" s="46"/>
      <c r="UX22" s="46"/>
      <c r="UY22" s="46"/>
      <c r="UZ22" s="46"/>
      <c r="VA22" s="46"/>
      <c r="VB22" s="46"/>
      <c r="VC22" s="46"/>
      <c r="VD22" s="46"/>
      <c r="VE22" s="46"/>
      <c r="VF22" s="46"/>
      <c r="VG22" s="46"/>
      <c r="VH22" s="46"/>
      <c r="VI22" s="46"/>
      <c r="VJ22" s="46"/>
      <c r="VK22" s="46"/>
      <c r="VL22" s="46"/>
      <c r="VM22" s="46"/>
      <c r="VN22" s="46"/>
      <c r="VO22" s="46"/>
      <c r="VP22" s="46"/>
      <c r="VQ22" s="46"/>
      <c r="VR22" s="46"/>
      <c r="VS22" s="46"/>
      <c r="VT22" s="46"/>
      <c r="VU22" s="46"/>
      <c r="VV22" s="46"/>
      <c r="VW22" s="46"/>
      <c r="VX22" s="46"/>
      <c r="VY22" s="46"/>
      <c r="VZ22" s="46"/>
      <c r="WA22" s="46"/>
      <c r="WB22" s="46"/>
      <c r="WC22" s="46"/>
      <c r="WD22" s="46"/>
      <c r="WE22" s="46"/>
      <c r="WF22" s="46"/>
      <c r="WG22" s="46"/>
      <c r="WH22" s="46"/>
      <c r="WI22" s="46"/>
      <c r="WJ22" s="46"/>
      <c r="WK22" s="46"/>
      <c r="WL22" s="46"/>
      <c r="WM22" s="46"/>
      <c r="WN22" s="46"/>
      <c r="WO22" s="46"/>
      <c r="WP22" s="46"/>
      <c r="WQ22" s="46"/>
      <c r="WR22" s="46"/>
      <c r="WS22" s="46"/>
      <c r="WT22" s="46"/>
      <c r="WU22" s="46"/>
      <c r="WV22" s="46"/>
      <c r="WW22" s="46"/>
      <c r="WX22" s="46"/>
      <c r="WY22" s="46"/>
      <c r="WZ22" s="46"/>
    </row>
    <row r="23" spans="1:624" s="44" customFormat="1" ht="15" customHeight="1" x14ac:dyDescent="0.25">
      <c r="A23" s="34" t="s">
        <v>746</v>
      </c>
      <c r="B23" s="33" t="s">
        <v>747</v>
      </c>
      <c r="C23" s="34" t="s">
        <v>748</v>
      </c>
      <c r="D23" s="35">
        <v>6</v>
      </c>
      <c r="E23" s="35">
        <v>24</v>
      </c>
      <c r="F23" s="35">
        <v>1</v>
      </c>
      <c r="G23" s="36">
        <f>Tab_Base[[#This Row],[HCM]]*Tab_Base[[#This Row],[NB Gp CM]]*1.5</f>
        <v>36</v>
      </c>
      <c r="H23" s="99">
        <v>20</v>
      </c>
      <c r="I23" s="100">
        <v>4</v>
      </c>
      <c r="J23" s="37">
        <f>Tab_Base[[#This Row],[HTD]]*I23</f>
        <v>80</v>
      </c>
      <c r="K23" s="78"/>
      <c r="L23" s="38">
        <f>Tab_Base[[#This Row],[TOTAL HCM converties en HTD (coeff : 1,5)]]+Tab_Base[[#This Row],[TOTAL HTD]]+Tab_Base[[#This Row],[TOTAL PA]]</f>
        <v>116</v>
      </c>
      <c r="M23" s="86">
        <f>SUMPRODUCT((MOD(COLUMN(Tab_Base[[#This Row],[CM1]:[PA200]]),3)=1)*1,Tab_Base[[#This Row],[CM1]:[PA200]])</f>
        <v>0</v>
      </c>
      <c r="N23" s="86">
        <f>Tab_Base[[#This Row],[TOTAL HCM converties en HTD (coeff : 1,5)]]-Tab_Base[[#This Row],[CMrépartis]]</f>
        <v>36</v>
      </c>
      <c r="O23" s="86" t="str">
        <f>IF(Tab_Base[[#This Row],[CMrépartis]]&gt;Tab_Base[[#This Row],[TOTAL HCM converties en HTD (coeff : 1,5)]],"dépassement","OK")</f>
        <v>OK</v>
      </c>
      <c r="P23" s="87">
        <f>SUMPRODUCT((MOD(COLUMN(Tab_Base[[#This Row],[CM1]:[PA200]]),3)=2)*1,Tab_Base[[#This Row],[CM1]:[PA200]])</f>
        <v>0</v>
      </c>
      <c r="Q23" s="86">
        <f>Tab_Base[[#This Row],[TOTAL HTD]]-Tab_Base[[#This Row],[TDrépartis]]</f>
        <v>80</v>
      </c>
      <c r="R23" s="88" t="str">
        <f>IF(Tab_Base[[#This Row],[TDrépartis]]&gt;Tab_Base[[#This Row],[TOTAL HTD]],"dépassement","OK")</f>
        <v>OK</v>
      </c>
      <c r="S23" s="88">
        <f>SUMPRODUCT((MOD(COLUMN(Tab_Base[[#This Row],[CM1]:[PA200]]),3)=0)*1,Tab_Base[[#This Row],[CM1]:[PA200]])</f>
        <v>0</v>
      </c>
      <c r="T23" s="88">
        <f>Tab_Base[[#This Row],[TOTAL PA]]-Tab_Base[[#This Row],[Parépartis]]</f>
        <v>0</v>
      </c>
      <c r="U23" s="88" t="str">
        <f>IF(Tab_Base[[#This Row],[Parépartis]]&gt;Tab_Base[[#This Row],[TOTAL PA]],"dépassement","OK")</f>
        <v>OK</v>
      </c>
      <c r="V23" s="89"/>
      <c r="W23" s="89"/>
      <c r="X23" s="89"/>
      <c r="Y23" s="75">
        <v>0</v>
      </c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75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6"/>
      <c r="HD23" s="46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46"/>
      <c r="IH23" s="46"/>
      <c r="II23" s="46"/>
      <c r="IJ23" s="46"/>
      <c r="IK23" s="46"/>
      <c r="IL23" s="46"/>
      <c r="IM23" s="46"/>
      <c r="IN23" s="46"/>
      <c r="IO23" s="46"/>
      <c r="IP23" s="46"/>
      <c r="IQ23" s="46"/>
      <c r="IR23" s="46"/>
      <c r="IS23" s="46"/>
      <c r="IT23" s="46"/>
      <c r="IU23" s="46"/>
      <c r="IV23" s="46"/>
      <c r="IW23" s="46"/>
      <c r="IX23" s="46"/>
      <c r="IY23" s="46"/>
      <c r="IZ23" s="46"/>
      <c r="JA23" s="46"/>
      <c r="JB23" s="46"/>
      <c r="JC23" s="46"/>
      <c r="JD23" s="46"/>
      <c r="JE23" s="46"/>
      <c r="JF23" s="46"/>
      <c r="JG23" s="46"/>
      <c r="JH23" s="46"/>
      <c r="JI23" s="46"/>
      <c r="JJ23" s="46"/>
      <c r="JK23" s="46"/>
      <c r="JL23" s="46"/>
      <c r="JM23" s="46"/>
      <c r="JN23" s="46"/>
      <c r="JO23" s="46"/>
      <c r="JP23" s="46"/>
      <c r="JQ23" s="46"/>
      <c r="JR23" s="46"/>
      <c r="JS23" s="46"/>
      <c r="JT23" s="46"/>
      <c r="JU23" s="46"/>
      <c r="JV23" s="46"/>
      <c r="JW23" s="46"/>
      <c r="JX23" s="46"/>
      <c r="JY23" s="46"/>
      <c r="JZ23" s="46"/>
      <c r="KA23" s="46"/>
      <c r="KB23" s="46"/>
      <c r="KC23" s="46"/>
      <c r="KD23" s="46"/>
      <c r="KE23" s="46"/>
      <c r="KF23" s="46"/>
      <c r="KG23" s="46"/>
      <c r="KH23" s="46"/>
      <c r="KI23" s="46"/>
      <c r="KJ23" s="46"/>
      <c r="KK23" s="46"/>
      <c r="KL23" s="46"/>
      <c r="KM23" s="46"/>
      <c r="KN23" s="46"/>
      <c r="KO23" s="46"/>
      <c r="KP23" s="46"/>
      <c r="KQ23" s="46"/>
      <c r="KR23" s="46"/>
      <c r="KS23" s="46"/>
      <c r="KT23" s="46"/>
      <c r="KU23" s="46"/>
      <c r="KV23" s="46"/>
      <c r="KW23" s="46"/>
      <c r="KX23" s="46"/>
      <c r="KY23" s="46"/>
      <c r="KZ23" s="46"/>
      <c r="LA23" s="46"/>
      <c r="LB23" s="46"/>
      <c r="LC23" s="46"/>
      <c r="LD23" s="46"/>
      <c r="LE23" s="46"/>
      <c r="LF23" s="46"/>
      <c r="LG23" s="46"/>
      <c r="LH23" s="46"/>
      <c r="LI23" s="46"/>
      <c r="LJ23" s="46"/>
      <c r="LK23" s="46"/>
      <c r="LL23" s="46"/>
      <c r="LM23" s="46"/>
      <c r="LN23" s="46"/>
      <c r="LO23" s="46"/>
      <c r="LP23" s="46"/>
      <c r="LQ23" s="46"/>
      <c r="LR23" s="46"/>
      <c r="LS23" s="46"/>
      <c r="LT23" s="46"/>
      <c r="LU23" s="46"/>
      <c r="LV23" s="46"/>
      <c r="LW23" s="46"/>
      <c r="LX23" s="46"/>
      <c r="LY23" s="46"/>
      <c r="LZ23" s="46"/>
      <c r="MA23" s="46"/>
      <c r="MB23" s="46"/>
      <c r="MC23" s="46"/>
      <c r="MD23" s="46"/>
      <c r="ME23" s="46"/>
      <c r="MF23" s="46"/>
      <c r="MG23" s="46"/>
      <c r="MH23" s="46"/>
      <c r="MI23" s="46"/>
      <c r="MJ23" s="46"/>
      <c r="MK23" s="46"/>
      <c r="ML23" s="46"/>
      <c r="MM23" s="46"/>
      <c r="MN23" s="46"/>
      <c r="MO23" s="46"/>
      <c r="MP23" s="46"/>
      <c r="MQ23" s="46"/>
      <c r="MR23" s="46"/>
      <c r="MS23" s="46"/>
      <c r="MT23" s="46"/>
      <c r="MU23" s="46"/>
      <c r="MV23" s="46"/>
      <c r="MW23" s="46"/>
      <c r="MX23" s="46"/>
      <c r="MY23" s="46"/>
      <c r="MZ23" s="46"/>
      <c r="NA23" s="46"/>
      <c r="NB23" s="46"/>
      <c r="NC23" s="46"/>
      <c r="ND23" s="46"/>
      <c r="NE23" s="46"/>
      <c r="NF23" s="46"/>
      <c r="NG23" s="46"/>
      <c r="NH23" s="46"/>
      <c r="NI23" s="46"/>
      <c r="NJ23" s="46"/>
      <c r="NK23" s="46"/>
      <c r="NL23" s="46"/>
      <c r="NM23" s="46"/>
      <c r="NN23" s="46"/>
      <c r="NO23" s="46"/>
      <c r="NP23" s="46"/>
      <c r="NQ23" s="46"/>
      <c r="NR23" s="46"/>
      <c r="NS23" s="46"/>
      <c r="NT23" s="46"/>
      <c r="NU23" s="46"/>
      <c r="NV23" s="46"/>
      <c r="NW23" s="46"/>
      <c r="NX23" s="46"/>
      <c r="NY23" s="46"/>
      <c r="NZ23" s="46"/>
      <c r="OA23" s="46"/>
      <c r="OB23" s="46"/>
      <c r="OC23" s="46"/>
      <c r="OD23" s="46"/>
      <c r="OE23" s="46"/>
      <c r="OF23" s="46"/>
      <c r="OG23" s="46"/>
      <c r="OH23" s="46"/>
      <c r="OI23" s="46"/>
      <c r="OJ23" s="46"/>
      <c r="OK23" s="46"/>
      <c r="OL23" s="46"/>
      <c r="OM23" s="46"/>
      <c r="ON23" s="46"/>
      <c r="OO23" s="46"/>
      <c r="OP23" s="46"/>
      <c r="OQ23" s="46"/>
      <c r="OR23" s="46"/>
      <c r="OS23" s="46"/>
      <c r="OT23" s="46"/>
      <c r="OU23" s="46"/>
      <c r="OV23" s="46"/>
      <c r="OW23" s="46"/>
      <c r="OX23" s="46"/>
      <c r="OY23" s="46"/>
      <c r="OZ23" s="46"/>
      <c r="PA23" s="46"/>
      <c r="PB23" s="46"/>
      <c r="PC23" s="46"/>
      <c r="PD23" s="46"/>
      <c r="PE23" s="46"/>
      <c r="PF23" s="46"/>
      <c r="PG23" s="46"/>
      <c r="PH23" s="46"/>
      <c r="PI23" s="46"/>
      <c r="PJ23" s="46"/>
      <c r="PK23" s="46"/>
      <c r="PL23" s="46"/>
      <c r="PM23" s="46"/>
      <c r="PN23" s="46"/>
      <c r="PO23" s="46"/>
      <c r="PP23" s="46"/>
      <c r="PQ23" s="46"/>
      <c r="PR23" s="46"/>
      <c r="PS23" s="46"/>
      <c r="PT23" s="46"/>
      <c r="PU23" s="46"/>
      <c r="PV23" s="46"/>
      <c r="PW23" s="46"/>
      <c r="PX23" s="46"/>
      <c r="PY23" s="46"/>
      <c r="PZ23" s="46"/>
      <c r="QA23" s="46"/>
      <c r="QB23" s="46"/>
      <c r="QC23" s="46"/>
      <c r="QD23" s="46"/>
      <c r="QE23" s="46"/>
      <c r="QF23" s="46"/>
      <c r="QG23" s="46"/>
      <c r="QH23" s="46"/>
      <c r="QI23" s="46"/>
      <c r="QJ23" s="46"/>
      <c r="QK23" s="46"/>
      <c r="QL23" s="46"/>
      <c r="QM23" s="46"/>
      <c r="QN23" s="46"/>
      <c r="QO23" s="46"/>
      <c r="QP23" s="46"/>
      <c r="QQ23" s="46"/>
      <c r="QR23" s="46"/>
      <c r="QS23" s="46"/>
      <c r="QT23" s="46"/>
      <c r="QU23" s="46"/>
      <c r="QV23" s="46"/>
      <c r="QW23" s="46"/>
      <c r="QX23" s="46"/>
      <c r="QY23" s="46"/>
      <c r="QZ23" s="46"/>
      <c r="RA23" s="46"/>
      <c r="RB23" s="46"/>
      <c r="RC23" s="46"/>
      <c r="RD23" s="46"/>
      <c r="RE23" s="46"/>
      <c r="RF23" s="46"/>
      <c r="RG23" s="46"/>
      <c r="RH23" s="46"/>
      <c r="RI23" s="46"/>
      <c r="RJ23" s="46"/>
      <c r="RK23" s="46"/>
      <c r="RL23" s="46"/>
      <c r="RM23" s="46"/>
      <c r="RN23" s="46"/>
      <c r="RO23" s="46"/>
      <c r="RP23" s="46"/>
      <c r="RQ23" s="46"/>
      <c r="RR23" s="46"/>
      <c r="RS23" s="46"/>
      <c r="RT23" s="46"/>
      <c r="RU23" s="46"/>
      <c r="RV23" s="46"/>
      <c r="RW23" s="46"/>
      <c r="RX23" s="46"/>
      <c r="RY23" s="46"/>
      <c r="RZ23" s="46"/>
      <c r="SA23" s="46"/>
      <c r="SB23" s="46"/>
      <c r="SC23" s="46"/>
      <c r="SD23" s="46"/>
      <c r="SE23" s="46"/>
      <c r="SF23" s="46"/>
      <c r="SG23" s="46"/>
      <c r="SH23" s="46"/>
      <c r="SI23" s="46"/>
      <c r="SJ23" s="46"/>
      <c r="SK23" s="46"/>
      <c r="SL23" s="46"/>
      <c r="SM23" s="46"/>
      <c r="SN23" s="46"/>
      <c r="SO23" s="46"/>
      <c r="SP23" s="46"/>
      <c r="SQ23" s="46"/>
      <c r="SR23" s="46"/>
      <c r="SS23" s="46"/>
      <c r="ST23" s="46"/>
      <c r="SU23" s="46"/>
      <c r="SV23" s="46"/>
      <c r="SW23" s="46"/>
      <c r="SX23" s="46"/>
      <c r="SY23" s="46"/>
      <c r="SZ23" s="46"/>
      <c r="TA23" s="46"/>
      <c r="TB23" s="46"/>
      <c r="TC23" s="46"/>
      <c r="TD23" s="46"/>
      <c r="TE23" s="46"/>
      <c r="TF23" s="46"/>
      <c r="TG23" s="46"/>
      <c r="TH23" s="46"/>
      <c r="TI23" s="46"/>
      <c r="TJ23" s="46"/>
      <c r="TK23" s="46"/>
      <c r="TL23" s="46"/>
      <c r="TM23" s="46"/>
      <c r="TN23" s="46"/>
      <c r="TO23" s="46"/>
      <c r="TP23" s="46"/>
      <c r="TQ23" s="46"/>
      <c r="TR23" s="46"/>
      <c r="TS23" s="46"/>
      <c r="TT23" s="46"/>
      <c r="TU23" s="46"/>
      <c r="TV23" s="46"/>
      <c r="TW23" s="46"/>
      <c r="TX23" s="46"/>
      <c r="TY23" s="46"/>
      <c r="TZ23" s="46"/>
      <c r="UA23" s="46"/>
      <c r="UB23" s="46"/>
      <c r="UC23" s="46"/>
      <c r="UD23" s="46"/>
      <c r="UE23" s="46"/>
      <c r="UF23" s="46"/>
      <c r="UG23" s="46"/>
      <c r="UH23" s="46"/>
      <c r="UI23" s="46"/>
      <c r="UJ23" s="46"/>
      <c r="UK23" s="46"/>
      <c r="UL23" s="46"/>
      <c r="UM23" s="46"/>
      <c r="UN23" s="46"/>
      <c r="UO23" s="46"/>
      <c r="UP23" s="46"/>
      <c r="UQ23" s="46"/>
      <c r="UR23" s="46"/>
      <c r="US23" s="46"/>
      <c r="UT23" s="46"/>
      <c r="UU23" s="46"/>
      <c r="UV23" s="46"/>
      <c r="UW23" s="46"/>
      <c r="UX23" s="46"/>
      <c r="UY23" s="46"/>
      <c r="UZ23" s="46"/>
      <c r="VA23" s="46"/>
      <c r="VB23" s="46"/>
      <c r="VC23" s="46"/>
      <c r="VD23" s="46"/>
      <c r="VE23" s="46"/>
      <c r="VF23" s="46"/>
      <c r="VG23" s="46"/>
      <c r="VH23" s="46"/>
      <c r="VI23" s="46"/>
      <c r="VJ23" s="46"/>
      <c r="VK23" s="46"/>
      <c r="VL23" s="46"/>
      <c r="VM23" s="46"/>
      <c r="VN23" s="46"/>
      <c r="VO23" s="46"/>
      <c r="VP23" s="46"/>
      <c r="VQ23" s="46"/>
      <c r="VR23" s="46"/>
      <c r="VS23" s="46"/>
      <c r="VT23" s="46"/>
      <c r="VU23" s="46"/>
      <c r="VV23" s="46"/>
      <c r="VW23" s="46"/>
      <c r="VX23" s="46"/>
      <c r="VY23" s="46"/>
      <c r="VZ23" s="46"/>
      <c r="WA23" s="46"/>
      <c r="WB23" s="46"/>
      <c r="WC23" s="46"/>
      <c r="WD23" s="46"/>
      <c r="WE23" s="46"/>
      <c r="WF23" s="46"/>
      <c r="WG23" s="46"/>
      <c r="WH23" s="46"/>
      <c r="WI23" s="46"/>
      <c r="WJ23" s="46"/>
      <c r="WK23" s="46"/>
      <c r="WL23" s="46"/>
      <c r="WM23" s="46"/>
      <c r="WN23" s="46"/>
      <c r="WO23" s="46"/>
      <c r="WP23" s="46"/>
      <c r="WQ23" s="46"/>
      <c r="WR23" s="46"/>
      <c r="WS23" s="46"/>
      <c r="WT23" s="46"/>
      <c r="WU23" s="46"/>
      <c r="WV23" s="46"/>
      <c r="WW23" s="46"/>
      <c r="WX23" s="46"/>
      <c r="WY23" s="46"/>
      <c r="WZ23" s="46"/>
    </row>
    <row r="24" spans="1:624" s="44" customFormat="1" ht="15" customHeight="1" x14ac:dyDescent="0.25">
      <c r="A24" s="34" t="s">
        <v>749</v>
      </c>
      <c r="B24" s="33" t="s">
        <v>750</v>
      </c>
      <c r="C24" s="34" t="s">
        <v>751</v>
      </c>
      <c r="D24" s="35">
        <v>6</v>
      </c>
      <c r="E24" s="35">
        <v>18</v>
      </c>
      <c r="F24" s="35">
        <v>1</v>
      </c>
      <c r="G24" s="36">
        <f>Tab_Base[[#This Row],[HCM]]*Tab_Base[[#This Row],[NB Gp CM]]*1.5</f>
        <v>27</v>
      </c>
      <c r="H24" s="99">
        <v>18</v>
      </c>
      <c r="I24" s="100">
        <v>1</v>
      </c>
      <c r="J24" s="37">
        <f>Tab_Base[[#This Row],[HTD]]*I24</f>
        <v>18</v>
      </c>
      <c r="K24" s="78"/>
      <c r="L24" s="38">
        <f>Tab_Base[[#This Row],[TOTAL HCM converties en HTD (coeff : 1,5)]]+Tab_Base[[#This Row],[TOTAL HTD]]+Tab_Base[[#This Row],[TOTAL PA]]</f>
        <v>45</v>
      </c>
      <c r="M24" s="86">
        <f>SUMPRODUCT((MOD(COLUMN(Tab_Base[[#This Row],[CM1]:[PA200]]),3)=1)*1,Tab_Base[[#This Row],[CM1]:[PA200]])</f>
        <v>0</v>
      </c>
      <c r="N24" s="86">
        <f>Tab_Base[[#This Row],[TOTAL HCM converties en HTD (coeff : 1,5)]]-Tab_Base[[#This Row],[CMrépartis]]</f>
        <v>27</v>
      </c>
      <c r="O24" s="86" t="str">
        <f>IF(Tab_Base[[#This Row],[CMrépartis]]&gt;Tab_Base[[#This Row],[TOTAL HCM converties en HTD (coeff : 1,5)]],"dépassement","OK")</f>
        <v>OK</v>
      </c>
      <c r="P24" s="87">
        <f>SUMPRODUCT((MOD(COLUMN(Tab_Base[[#This Row],[CM1]:[PA200]]),3)=2)*1,Tab_Base[[#This Row],[CM1]:[PA200]])</f>
        <v>0</v>
      </c>
      <c r="Q24" s="86">
        <f>Tab_Base[[#This Row],[TOTAL HTD]]-Tab_Base[[#This Row],[TDrépartis]]</f>
        <v>18</v>
      </c>
      <c r="R24" s="88" t="str">
        <f>IF(Tab_Base[[#This Row],[TDrépartis]]&gt;Tab_Base[[#This Row],[TOTAL HTD]],"dépassement","OK")</f>
        <v>OK</v>
      </c>
      <c r="S24" s="88">
        <f>SUMPRODUCT((MOD(COLUMN(Tab_Base[[#This Row],[CM1]:[PA200]]),3)=0)*1,Tab_Base[[#This Row],[CM1]:[PA200]])</f>
        <v>0</v>
      </c>
      <c r="T24" s="88">
        <f>Tab_Base[[#This Row],[TOTAL PA]]-Tab_Base[[#This Row],[Parépartis]]</f>
        <v>0</v>
      </c>
      <c r="U24" s="88" t="str">
        <f>IF(Tab_Base[[#This Row],[Parépartis]]&gt;Tab_Base[[#This Row],[TOTAL PA]],"dépassement","OK")</f>
        <v>OK</v>
      </c>
      <c r="V24" s="89"/>
      <c r="W24" s="89"/>
      <c r="X24" s="89"/>
      <c r="Y24" s="75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75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46"/>
      <c r="EW24" s="46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46"/>
      <c r="FY24" s="46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46"/>
      <c r="HD24" s="46"/>
      <c r="HE24" s="46"/>
      <c r="HF24" s="46"/>
      <c r="HG24" s="46"/>
      <c r="HH24" s="46"/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46"/>
      <c r="HX24" s="46"/>
      <c r="HY24" s="46"/>
      <c r="HZ24" s="46"/>
      <c r="IA24" s="46"/>
      <c r="IB24" s="46"/>
      <c r="IC24" s="46"/>
      <c r="ID24" s="46"/>
      <c r="IE24" s="46"/>
      <c r="IF24" s="46"/>
      <c r="IG24" s="46"/>
      <c r="IH24" s="46"/>
      <c r="II24" s="46"/>
      <c r="IJ24" s="46"/>
      <c r="IK24" s="46"/>
      <c r="IL24" s="46"/>
      <c r="IM24" s="46"/>
      <c r="IN24" s="46"/>
      <c r="IO24" s="46"/>
      <c r="IP24" s="46"/>
      <c r="IQ24" s="46"/>
      <c r="IR24" s="46"/>
      <c r="IS24" s="46"/>
      <c r="IT24" s="46"/>
      <c r="IU24" s="46"/>
      <c r="IV24" s="46"/>
      <c r="IW24" s="46"/>
      <c r="IX24" s="46"/>
      <c r="IY24" s="46"/>
      <c r="IZ24" s="46"/>
      <c r="JA24" s="46"/>
      <c r="JB24" s="46"/>
      <c r="JC24" s="46"/>
      <c r="JD24" s="46"/>
      <c r="JE24" s="46"/>
      <c r="JF24" s="46"/>
      <c r="JG24" s="46"/>
      <c r="JH24" s="46"/>
      <c r="JI24" s="46"/>
      <c r="JJ24" s="46"/>
      <c r="JK24" s="46"/>
      <c r="JL24" s="46"/>
      <c r="JM24" s="46"/>
      <c r="JN24" s="46"/>
      <c r="JO24" s="46"/>
      <c r="JP24" s="46"/>
      <c r="JQ24" s="46"/>
      <c r="JR24" s="46"/>
      <c r="JS24" s="46"/>
      <c r="JT24" s="46"/>
      <c r="JU24" s="46"/>
      <c r="JV24" s="46"/>
      <c r="JW24" s="46"/>
      <c r="JX24" s="46"/>
      <c r="JY24" s="46"/>
      <c r="JZ24" s="46"/>
      <c r="KA24" s="46"/>
      <c r="KB24" s="46"/>
      <c r="KC24" s="46"/>
      <c r="KD24" s="46"/>
      <c r="KE24" s="46"/>
      <c r="KF24" s="46"/>
      <c r="KG24" s="46"/>
      <c r="KH24" s="46"/>
      <c r="KI24" s="46"/>
      <c r="KJ24" s="46"/>
      <c r="KK24" s="46"/>
      <c r="KL24" s="46"/>
      <c r="KM24" s="46"/>
      <c r="KN24" s="46"/>
      <c r="KO24" s="46"/>
      <c r="KP24" s="46"/>
      <c r="KQ24" s="46"/>
      <c r="KR24" s="46"/>
      <c r="KS24" s="46"/>
      <c r="KT24" s="46"/>
      <c r="KU24" s="46"/>
      <c r="KV24" s="46"/>
      <c r="KW24" s="46"/>
      <c r="KX24" s="46"/>
      <c r="KY24" s="46"/>
      <c r="KZ24" s="46"/>
      <c r="LA24" s="46"/>
      <c r="LB24" s="46"/>
      <c r="LC24" s="46"/>
      <c r="LD24" s="46"/>
      <c r="LE24" s="46"/>
      <c r="LF24" s="46"/>
      <c r="LG24" s="46"/>
      <c r="LH24" s="46"/>
      <c r="LI24" s="46"/>
      <c r="LJ24" s="46"/>
      <c r="LK24" s="46"/>
      <c r="LL24" s="46"/>
      <c r="LM24" s="46"/>
      <c r="LN24" s="46"/>
      <c r="LO24" s="46"/>
      <c r="LP24" s="46"/>
      <c r="LQ24" s="46"/>
      <c r="LR24" s="46"/>
      <c r="LS24" s="46"/>
      <c r="LT24" s="46"/>
      <c r="LU24" s="46"/>
      <c r="LV24" s="46"/>
      <c r="LW24" s="46"/>
      <c r="LX24" s="46"/>
      <c r="LY24" s="46"/>
      <c r="LZ24" s="46"/>
      <c r="MA24" s="46"/>
      <c r="MB24" s="46"/>
      <c r="MC24" s="46"/>
      <c r="MD24" s="46"/>
      <c r="ME24" s="46"/>
      <c r="MF24" s="46"/>
      <c r="MG24" s="46"/>
      <c r="MH24" s="46"/>
      <c r="MI24" s="46"/>
      <c r="MJ24" s="46"/>
      <c r="MK24" s="46"/>
      <c r="ML24" s="46"/>
      <c r="MM24" s="46"/>
      <c r="MN24" s="46"/>
      <c r="MO24" s="46"/>
      <c r="MP24" s="46"/>
      <c r="MQ24" s="46"/>
      <c r="MR24" s="46"/>
      <c r="MS24" s="46"/>
      <c r="MT24" s="46"/>
      <c r="MU24" s="46"/>
      <c r="MV24" s="46"/>
      <c r="MW24" s="46"/>
      <c r="MX24" s="46"/>
      <c r="MY24" s="46"/>
      <c r="MZ24" s="46"/>
      <c r="NA24" s="46"/>
      <c r="NB24" s="46"/>
      <c r="NC24" s="46"/>
      <c r="ND24" s="46"/>
      <c r="NE24" s="46"/>
      <c r="NF24" s="46"/>
      <c r="NG24" s="46"/>
      <c r="NH24" s="46"/>
      <c r="NI24" s="46"/>
      <c r="NJ24" s="46"/>
      <c r="NK24" s="46"/>
      <c r="NL24" s="46"/>
      <c r="NM24" s="46"/>
      <c r="NN24" s="46"/>
      <c r="NO24" s="46"/>
      <c r="NP24" s="46"/>
      <c r="NQ24" s="46"/>
      <c r="NR24" s="46"/>
      <c r="NS24" s="46"/>
      <c r="NT24" s="46"/>
      <c r="NU24" s="46"/>
      <c r="NV24" s="46"/>
      <c r="NW24" s="46"/>
      <c r="NX24" s="46"/>
      <c r="NY24" s="46"/>
      <c r="NZ24" s="46"/>
      <c r="OA24" s="46"/>
      <c r="OB24" s="46"/>
      <c r="OC24" s="46"/>
      <c r="OD24" s="46"/>
      <c r="OE24" s="46"/>
      <c r="OF24" s="46"/>
      <c r="OG24" s="46"/>
      <c r="OH24" s="46"/>
      <c r="OI24" s="46"/>
      <c r="OJ24" s="46"/>
      <c r="OK24" s="46"/>
      <c r="OL24" s="46"/>
      <c r="OM24" s="46"/>
      <c r="ON24" s="46"/>
      <c r="OO24" s="46"/>
      <c r="OP24" s="46"/>
      <c r="OQ24" s="46"/>
      <c r="OR24" s="46"/>
      <c r="OS24" s="46"/>
      <c r="OT24" s="46"/>
      <c r="OU24" s="46"/>
      <c r="OV24" s="46"/>
      <c r="OW24" s="46"/>
      <c r="OX24" s="46"/>
      <c r="OY24" s="46"/>
      <c r="OZ24" s="46"/>
      <c r="PA24" s="46"/>
      <c r="PB24" s="46"/>
      <c r="PC24" s="46"/>
      <c r="PD24" s="46"/>
      <c r="PE24" s="46"/>
      <c r="PF24" s="46"/>
      <c r="PG24" s="46"/>
      <c r="PH24" s="46"/>
      <c r="PI24" s="46"/>
      <c r="PJ24" s="46"/>
      <c r="PK24" s="46"/>
      <c r="PL24" s="46"/>
      <c r="PM24" s="46"/>
      <c r="PN24" s="46"/>
      <c r="PO24" s="46"/>
      <c r="PP24" s="46"/>
      <c r="PQ24" s="46"/>
      <c r="PR24" s="46"/>
      <c r="PS24" s="46"/>
      <c r="PT24" s="46"/>
      <c r="PU24" s="46"/>
      <c r="PV24" s="46"/>
      <c r="PW24" s="46"/>
      <c r="PX24" s="46"/>
      <c r="PY24" s="46"/>
      <c r="PZ24" s="46"/>
      <c r="QA24" s="46"/>
      <c r="QB24" s="46"/>
      <c r="QC24" s="46"/>
      <c r="QD24" s="46"/>
      <c r="QE24" s="46"/>
      <c r="QF24" s="46"/>
      <c r="QG24" s="46"/>
      <c r="QH24" s="46"/>
      <c r="QI24" s="46"/>
      <c r="QJ24" s="46"/>
      <c r="QK24" s="46"/>
      <c r="QL24" s="46"/>
      <c r="QM24" s="46"/>
      <c r="QN24" s="46"/>
      <c r="QO24" s="46"/>
      <c r="QP24" s="46"/>
      <c r="QQ24" s="46"/>
      <c r="QR24" s="46"/>
      <c r="QS24" s="46"/>
      <c r="QT24" s="46"/>
      <c r="QU24" s="46"/>
      <c r="QV24" s="46"/>
      <c r="QW24" s="46"/>
      <c r="QX24" s="46"/>
      <c r="QY24" s="46"/>
      <c r="QZ24" s="46"/>
      <c r="RA24" s="46"/>
      <c r="RB24" s="46"/>
      <c r="RC24" s="46"/>
      <c r="RD24" s="46"/>
      <c r="RE24" s="46"/>
      <c r="RF24" s="46"/>
      <c r="RG24" s="46"/>
      <c r="RH24" s="46"/>
      <c r="RI24" s="46"/>
      <c r="RJ24" s="46"/>
      <c r="RK24" s="46"/>
      <c r="RL24" s="46"/>
      <c r="RM24" s="46"/>
      <c r="RN24" s="46"/>
      <c r="RO24" s="46"/>
      <c r="RP24" s="46"/>
      <c r="RQ24" s="46"/>
      <c r="RR24" s="46"/>
      <c r="RS24" s="46"/>
      <c r="RT24" s="46"/>
      <c r="RU24" s="46"/>
      <c r="RV24" s="46"/>
      <c r="RW24" s="46"/>
      <c r="RX24" s="46"/>
      <c r="RY24" s="46"/>
      <c r="RZ24" s="46"/>
      <c r="SA24" s="46"/>
      <c r="SB24" s="46"/>
      <c r="SC24" s="46"/>
      <c r="SD24" s="46"/>
      <c r="SE24" s="46"/>
      <c r="SF24" s="46"/>
      <c r="SG24" s="46"/>
      <c r="SH24" s="46"/>
      <c r="SI24" s="46"/>
      <c r="SJ24" s="46"/>
      <c r="SK24" s="46"/>
      <c r="SL24" s="46"/>
      <c r="SM24" s="46"/>
      <c r="SN24" s="46"/>
      <c r="SO24" s="46"/>
      <c r="SP24" s="46"/>
      <c r="SQ24" s="46"/>
      <c r="SR24" s="46"/>
      <c r="SS24" s="46"/>
      <c r="ST24" s="46"/>
      <c r="SU24" s="46"/>
      <c r="SV24" s="46"/>
      <c r="SW24" s="46"/>
      <c r="SX24" s="46"/>
      <c r="SY24" s="46"/>
      <c r="SZ24" s="46"/>
      <c r="TA24" s="46"/>
      <c r="TB24" s="46"/>
      <c r="TC24" s="46"/>
      <c r="TD24" s="46"/>
      <c r="TE24" s="46"/>
      <c r="TF24" s="46"/>
      <c r="TG24" s="46"/>
      <c r="TH24" s="46"/>
      <c r="TI24" s="46"/>
      <c r="TJ24" s="46"/>
      <c r="TK24" s="46"/>
      <c r="TL24" s="46"/>
      <c r="TM24" s="46"/>
      <c r="TN24" s="46"/>
      <c r="TO24" s="46"/>
      <c r="TP24" s="46"/>
      <c r="TQ24" s="46"/>
      <c r="TR24" s="46"/>
      <c r="TS24" s="46"/>
      <c r="TT24" s="46"/>
      <c r="TU24" s="46"/>
      <c r="TV24" s="46"/>
      <c r="TW24" s="46"/>
      <c r="TX24" s="46"/>
      <c r="TY24" s="46"/>
      <c r="TZ24" s="46"/>
      <c r="UA24" s="46"/>
      <c r="UB24" s="46"/>
      <c r="UC24" s="46"/>
      <c r="UD24" s="46"/>
      <c r="UE24" s="46"/>
      <c r="UF24" s="46"/>
      <c r="UG24" s="46"/>
      <c r="UH24" s="46"/>
      <c r="UI24" s="46"/>
      <c r="UJ24" s="46"/>
      <c r="UK24" s="46"/>
      <c r="UL24" s="46"/>
      <c r="UM24" s="46"/>
      <c r="UN24" s="46"/>
      <c r="UO24" s="46"/>
      <c r="UP24" s="46"/>
      <c r="UQ24" s="46"/>
      <c r="UR24" s="46"/>
      <c r="US24" s="46"/>
      <c r="UT24" s="46"/>
      <c r="UU24" s="46"/>
      <c r="UV24" s="46"/>
      <c r="UW24" s="46"/>
      <c r="UX24" s="46"/>
      <c r="UY24" s="46"/>
      <c r="UZ24" s="46"/>
      <c r="VA24" s="46"/>
      <c r="VB24" s="46"/>
      <c r="VC24" s="46"/>
      <c r="VD24" s="46"/>
      <c r="VE24" s="46"/>
      <c r="VF24" s="46"/>
      <c r="VG24" s="46"/>
      <c r="VH24" s="46"/>
      <c r="VI24" s="46"/>
      <c r="VJ24" s="46"/>
      <c r="VK24" s="46"/>
      <c r="VL24" s="46"/>
      <c r="VM24" s="46"/>
      <c r="VN24" s="46"/>
      <c r="VO24" s="46"/>
      <c r="VP24" s="46"/>
      <c r="VQ24" s="46"/>
      <c r="VR24" s="46"/>
      <c r="VS24" s="46"/>
      <c r="VT24" s="46"/>
      <c r="VU24" s="46"/>
      <c r="VV24" s="46"/>
      <c r="VW24" s="46"/>
      <c r="VX24" s="46"/>
      <c r="VY24" s="46"/>
      <c r="VZ24" s="46"/>
      <c r="WA24" s="46"/>
      <c r="WB24" s="46"/>
      <c r="WC24" s="46"/>
      <c r="WD24" s="46"/>
      <c r="WE24" s="46"/>
      <c r="WF24" s="46"/>
      <c r="WG24" s="46"/>
      <c r="WH24" s="46"/>
      <c r="WI24" s="46"/>
      <c r="WJ24" s="46"/>
      <c r="WK24" s="46"/>
      <c r="WL24" s="46"/>
      <c r="WM24" s="46"/>
      <c r="WN24" s="46"/>
      <c r="WO24" s="46"/>
      <c r="WP24" s="46"/>
      <c r="WQ24" s="46"/>
      <c r="WR24" s="46"/>
      <c r="WS24" s="46"/>
      <c r="WT24" s="46"/>
      <c r="WU24" s="46"/>
      <c r="WV24" s="46"/>
      <c r="WW24" s="46"/>
      <c r="WX24" s="46"/>
      <c r="WY24" s="46"/>
      <c r="WZ24" s="46"/>
    </row>
    <row r="25" spans="1:624" s="44" customFormat="1" ht="15" customHeight="1" x14ac:dyDescent="0.25">
      <c r="A25" s="34" t="s">
        <v>752</v>
      </c>
      <c r="B25" s="33" t="s">
        <v>753</v>
      </c>
      <c r="C25" s="34" t="s">
        <v>754</v>
      </c>
      <c r="D25" s="35">
        <v>6</v>
      </c>
      <c r="E25" s="35">
        <v>18</v>
      </c>
      <c r="F25" s="35">
        <v>1</v>
      </c>
      <c r="G25" s="36">
        <f>Tab_Base[[#This Row],[HCM]]*Tab_Base[[#This Row],[NB Gp CM]]*1.5</f>
        <v>27</v>
      </c>
      <c r="H25" s="99">
        <v>18</v>
      </c>
      <c r="I25" s="100">
        <v>1</v>
      </c>
      <c r="J25" s="37">
        <f>Tab_Base[[#This Row],[HTD]]*I25</f>
        <v>18</v>
      </c>
      <c r="K25" s="78"/>
      <c r="L25" s="38">
        <f>Tab_Base[[#This Row],[TOTAL HCM converties en HTD (coeff : 1,5)]]+Tab_Base[[#This Row],[TOTAL HTD]]+Tab_Base[[#This Row],[TOTAL PA]]</f>
        <v>45</v>
      </c>
      <c r="M25" s="86">
        <f>SUMPRODUCT((MOD(COLUMN(Tab_Base[[#This Row],[CM1]:[PA200]]),3)=1)*1,Tab_Base[[#This Row],[CM1]:[PA200]])</f>
        <v>0</v>
      </c>
      <c r="N25" s="86">
        <f>Tab_Base[[#This Row],[TOTAL HCM converties en HTD (coeff : 1,5)]]-Tab_Base[[#This Row],[CMrépartis]]</f>
        <v>27</v>
      </c>
      <c r="O25" s="86" t="str">
        <f>IF(Tab_Base[[#This Row],[CMrépartis]]&gt;Tab_Base[[#This Row],[TOTAL HCM converties en HTD (coeff : 1,5)]],"dépassement","OK")</f>
        <v>OK</v>
      </c>
      <c r="P25" s="87">
        <f>SUMPRODUCT((MOD(COLUMN(Tab_Base[[#This Row],[CM1]:[PA200]]),3)=2)*1,Tab_Base[[#This Row],[CM1]:[PA200]])</f>
        <v>0</v>
      </c>
      <c r="Q25" s="86">
        <f>Tab_Base[[#This Row],[TOTAL HTD]]-Tab_Base[[#This Row],[TDrépartis]]</f>
        <v>18</v>
      </c>
      <c r="R25" s="88" t="str">
        <f>IF(Tab_Base[[#This Row],[TDrépartis]]&gt;Tab_Base[[#This Row],[TOTAL HTD]],"dépassement","OK")</f>
        <v>OK</v>
      </c>
      <c r="S25" s="88">
        <f>SUMPRODUCT((MOD(COLUMN(Tab_Base[[#This Row],[CM1]:[PA200]]),3)=0)*1,Tab_Base[[#This Row],[CM1]:[PA200]])</f>
        <v>0</v>
      </c>
      <c r="T25" s="88">
        <f>Tab_Base[[#This Row],[TOTAL PA]]-Tab_Base[[#This Row],[Parépartis]]</f>
        <v>0</v>
      </c>
      <c r="U25" s="88" t="str">
        <f>IF(Tab_Base[[#This Row],[Parépartis]]&gt;Tab_Base[[#This Row],[TOTAL PA]],"dépassement","OK")</f>
        <v>OK</v>
      </c>
      <c r="V25" s="89"/>
      <c r="W25" s="89"/>
      <c r="X25" s="89"/>
      <c r="Y25" s="75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75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6"/>
      <c r="HD25" s="46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46"/>
      <c r="IH25" s="46"/>
      <c r="II25" s="46"/>
      <c r="IJ25" s="46"/>
      <c r="IK25" s="46"/>
      <c r="IL25" s="46"/>
      <c r="IM25" s="46"/>
      <c r="IN25" s="46"/>
      <c r="IO25" s="46"/>
      <c r="IP25" s="46"/>
      <c r="IQ25" s="46"/>
      <c r="IR25" s="46"/>
      <c r="IS25" s="46"/>
      <c r="IT25" s="46"/>
      <c r="IU25" s="46"/>
      <c r="IV25" s="46"/>
      <c r="IW25" s="46"/>
      <c r="IX25" s="46"/>
      <c r="IY25" s="46"/>
      <c r="IZ25" s="46"/>
      <c r="JA25" s="46"/>
      <c r="JB25" s="46"/>
      <c r="JC25" s="46"/>
      <c r="JD25" s="46"/>
      <c r="JE25" s="46"/>
      <c r="JF25" s="46"/>
      <c r="JG25" s="46"/>
      <c r="JH25" s="46"/>
      <c r="JI25" s="46"/>
      <c r="JJ25" s="46"/>
      <c r="JK25" s="46"/>
      <c r="JL25" s="46"/>
      <c r="JM25" s="46"/>
      <c r="JN25" s="46"/>
      <c r="JO25" s="46"/>
      <c r="JP25" s="46"/>
      <c r="JQ25" s="46"/>
      <c r="JR25" s="46"/>
      <c r="JS25" s="46"/>
      <c r="JT25" s="46"/>
      <c r="JU25" s="46"/>
      <c r="JV25" s="46"/>
      <c r="JW25" s="46"/>
      <c r="JX25" s="46"/>
      <c r="JY25" s="46"/>
      <c r="JZ25" s="46"/>
      <c r="KA25" s="46"/>
      <c r="KB25" s="46"/>
      <c r="KC25" s="46"/>
      <c r="KD25" s="46"/>
      <c r="KE25" s="46"/>
      <c r="KF25" s="46"/>
      <c r="KG25" s="46"/>
      <c r="KH25" s="46"/>
      <c r="KI25" s="46"/>
      <c r="KJ25" s="46"/>
      <c r="KK25" s="46"/>
      <c r="KL25" s="46"/>
      <c r="KM25" s="46"/>
      <c r="KN25" s="46"/>
      <c r="KO25" s="46"/>
      <c r="KP25" s="46"/>
      <c r="KQ25" s="46"/>
      <c r="KR25" s="46"/>
      <c r="KS25" s="46"/>
      <c r="KT25" s="46"/>
      <c r="KU25" s="46"/>
      <c r="KV25" s="46"/>
      <c r="KW25" s="46"/>
      <c r="KX25" s="46"/>
      <c r="KY25" s="46"/>
      <c r="KZ25" s="46"/>
      <c r="LA25" s="46"/>
      <c r="LB25" s="46"/>
      <c r="LC25" s="46"/>
      <c r="LD25" s="46"/>
      <c r="LE25" s="46"/>
      <c r="LF25" s="46"/>
      <c r="LG25" s="46"/>
      <c r="LH25" s="46"/>
      <c r="LI25" s="46"/>
      <c r="LJ25" s="46"/>
      <c r="LK25" s="46"/>
      <c r="LL25" s="46"/>
      <c r="LM25" s="46"/>
      <c r="LN25" s="46"/>
      <c r="LO25" s="46"/>
      <c r="LP25" s="46"/>
      <c r="LQ25" s="46"/>
      <c r="LR25" s="46"/>
      <c r="LS25" s="46"/>
      <c r="LT25" s="46"/>
      <c r="LU25" s="46"/>
      <c r="LV25" s="46"/>
      <c r="LW25" s="46"/>
      <c r="LX25" s="46"/>
      <c r="LY25" s="46"/>
      <c r="LZ25" s="46"/>
      <c r="MA25" s="46"/>
      <c r="MB25" s="46"/>
      <c r="MC25" s="46"/>
      <c r="MD25" s="46"/>
      <c r="ME25" s="46"/>
      <c r="MF25" s="46"/>
      <c r="MG25" s="46"/>
      <c r="MH25" s="46"/>
      <c r="MI25" s="46"/>
      <c r="MJ25" s="46"/>
      <c r="MK25" s="46"/>
      <c r="ML25" s="46"/>
      <c r="MM25" s="46"/>
      <c r="MN25" s="46"/>
      <c r="MO25" s="46"/>
      <c r="MP25" s="46"/>
      <c r="MQ25" s="46"/>
      <c r="MR25" s="46"/>
      <c r="MS25" s="46"/>
      <c r="MT25" s="46"/>
      <c r="MU25" s="46"/>
      <c r="MV25" s="46"/>
      <c r="MW25" s="46"/>
      <c r="MX25" s="46"/>
      <c r="MY25" s="46"/>
      <c r="MZ25" s="46"/>
      <c r="NA25" s="46"/>
      <c r="NB25" s="46"/>
      <c r="NC25" s="46"/>
      <c r="ND25" s="46"/>
      <c r="NE25" s="46"/>
      <c r="NF25" s="46"/>
      <c r="NG25" s="46"/>
      <c r="NH25" s="46"/>
      <c r="NI25" s="46"/>
      <c r="NJ25" s="46"/>
      <c r="NK25" s="46"/>
      <c r="NL25" s="46"/>
      <c r="NM25" s="46"/>
      <c r="NN25" s="46"/>
      <c r="NO25" s="46"/>
      <c r="NP25" s="46"/>
      <c r="NQ25" s="46"/>
      <c r="NR25" s="46"/>
      <c r="NS25" s="46"/>
      <c r="NT25" s="46"/>
      <c r="NU25" s="46"/>
      <c r="NV25" s="46"/>
      <c r="NW25" s="46"/>
      <c r="NX25" s="46"/>
      <c r="NY25" s="46"/>
      <c r="NZ25" s="46"/>
      <c r="OA25" s="46"/>
      <c r="OB25" s="46"/>
      <c r="OC25" s="46"/>
      <c r="OD25" s="46"/>
      <c r="OE25" s="46"/>
      <c r="OF25" s="46"/>
      <c r="OG25" s="46"/>
      <c r="OH25" s="46"/>
      <c r="OI25" s="46"/>
      <c r="OJ25" s="46"/>
      <c r="OK25" s="46"/>
      <c r="OL25" s="46"/>
      <c r="OM25" s="46"/>
      <c r="ON25" s="46"/>
      <c r="OO25" s="46"/>
      <c r="OP25" s="46"/>
      <c r="OQ25" s="46"/>
      <c r="OR25" s="46"/>
      <c r="OS25" s="46"/>
      <c r="OT25" s="46"/>
      <c r="OU25" s="46"/>
      <c r="OV25" s="46"/>
      <c r="OW25" s="46"/>
      <c r="OX25" s="46"/>
      <c r="OY25" s="46"/>
      <c r="OZ25" s="46"/>
      <c r="PA25" s="46"/>
      <c r="PB25" s="46"/>
      <c r="PC25" s="46"/>
      <c r="PD25" s="46"/>
      <c r="PE25" s="46"/>
      <c r="PF25" s="46"/>
      <c r="PG25" s="46"/>
      <c r="PH25" s="46"/>
      <c r="PI25" s="46"/>
      <c r="PJ25" s="46"/>
      <c r="PK25" s="46"/>
      <c r="PL25" s="46"/>
      <c r="PM25" s="46"/>
      <c r="PN25" s="46"/>
      <c r="PO25" s="46"/>
      <c r="PP25" s="46"/>
      <c r="PQ25" s="46"/>
      <c r="PR25" s="46"/>
      <c r="PS25" s="46"/>
      <c r="PT25" s="46"/>
      <c r="PU25" s="46"/>
      <c r="PV25" s="46"/>
      <c r="PW25" s="46"/>
      <c r="PX25" s="46"/>
      <c r="PY25" s="46"/>
      <c r="PZ25" s="46"/>
      <c r="QA25" s="46"/>
      <c r="QB25" s="46"/>
      <c r="QC25" s="46"/>
      <c r="QD25" s="46"/>
      <c r="QE25" s="46"/>
      <c r="QF25" s="46"/>
      <c r="QG25" s="46"/>
      <c r="QH25" s="46"/>
      <c r="QI25" s="46"/>
      <c r="QJ25" s="46"/>
      <c r="QK25" s="46"/>
      <c r="QL25" s="46"/>
      <c r="QM25" s="46"/>
      <c r="QN25" s="46"/>
      <c r="QO25" s="46"/>
      <c r="QP25" s="46"/>
      <c r="QQ25" s="46"/>
      <c r="QR25" s="46"/>
      <c r="QS25" s="46"/>
      <c r="QT25" s="46"/>
      <c r="QU25" s="46"/>
      <c r="QV25" s="46"/>
      <c r="QW25" s="46"/>
      <c r="QX25" s="46"/>
      <c r="QY25" s="46"/>
      <c r="QZ25" s="46"/>
      <c r="RA25" s="46"/>
      <c r="RB25" s="46"/>
      <c r="RC25" s="46"/>
      <c r="RD25" s="46"/>
      <c r="RE25" s="46"/>
      <c r="RF25" s="46"/>
      <c r="RG25" s="46"/>
      <c r="RH25" s="46"/>
      <c r="RI25" s="46"/>
      <c r="RJ25" s="46"/>
      <c r="RK25" s="46"/>
      <c r="RL25" s="46"/>
      <c r="RM25" s="46"/>
      <c r="RN25" s="46"/>
      <c r="RO25" s="46"/>
      <c r="RP25" s="46"/>
      <c r="RQ25" s="46"/>
      <c r="RR25" s="46"/>
      <c r="RS25" s="46"/>
      <c r="RT25" s="46"/>
      <c r="RU25" s="46"/>
      <c r="RV25" s="46"/>
      <c r="RW25" s="46"/>
      <c r="RX25" s="46"/>
      <c r="RY25" s="46"/>
      <c r="RZ25" s="46"/>
      <c r="SA25" s="46"/>
      <c r="SB25" s="46"/>
      <c r="SC25" s="46"/>
      <c r="SD25" s="46"/>
      <c r="SE25" s="46"/>
      <c r="SF25" s="46"/>
      <c r="SG25" s="46"/>
      <c r="SH25" s="46"/>
      <c r="SI25" s="46"/>
      <c r="SJ25" s="46"/>
      <c r="SK25" s="46"/>
      <c r="SL25" s="46"/>
      <c r="SM25" s="46"/>
      <c r="SN25" s="46"/>
      <c r="SO25" s="46"/>
      <c r="SP25" s="46"/>
      <c r="SQ25" s="46"/>
      <c r="SR25" s="46"/>
      <c r="SS25" s="46"/>
      <c r="ST25" s="46"/>
      <c r="SU25" s="46"/>
      <c r="SV25" s="46"/>
      <c r="SW25" s="46"/>
      <c r="SX25" s="46"/>
      <c r="SY25" s="46"/>
      <c r="SZ25" s="46"/>
      <c r="TA25" s="46"/>
      <c r="TB25" s="46"/>
      <c r="TC25" s="46"/>
      <c r="TD25" s="46"/>
      <c r="TE25" s="46"/>
      <c r="TF25" s="46"/>
      <c r="TG25" s="46"/>
      <c r="TH25" s="46"/>
      <c r="TI25" s="46"/>
      <c r="TJ25" s="46"/>
      <c r="TK25" s="46"/>
      <c r="TL25" s="46"/>
      <c r="TM25" s="46"/>
      <c r="TN25" s="46"/>
      <c r="TO25" s="46"/>
      <c r="TP25" s="46"/>
      <c r="TQ25" s="46"/>
      <c r="TR25" s="46"/>
      <c r="TS25" s="46"/>
      <c r="TT25" s="46"/>
      <c r="TU25" s="46"/>
      <c r="TV25" s="46"/>
      <c r="TW25" s="46"/>
      <c r="TX25" s="46"/>
      <c r="TY25" s="46"/>
      <c r="TZ25" s="46"/>
      <c r="UA25" s="46"/>
      <c r="UB25" s="46"/>
      <c r="UC25" s="46"/>
      <c r="UD25" s="46"/>
      <c r="UE25" s="46"/>
      <c r="UF25" s="46"/>
      <c r="UG25" s="46"/>
      <c r="UH25" s="46"/>
      <c r="UI25" s="46"/>
      <c r="UJ25" s="46"/>
      <c r="UK25" s="46"/>
      <c r="UL25" s="46"/>
      <c r="UM25" s="46"/>
      <c r="UN25" s="46"/>
      <c r="UO25" s="46"/>
      <c r="UP25" s="46"/>
      <c r="UQ25" s="46"/>
      <c r="UR25" s="46"/>
      <c r="US25" s="46"/>
      <c r="UT25" s="46"/>
      <c r="UU25" s="46"/>
      <c r="UV25" s="46"/>
      <c r="UW25" s="46"/>
      <c r="UX25" s="46"/>
      <c r="UY25" s="46"/>
      <c r="UZ25" s="46"/>
      <c r="VA25" s="46"/>
      <c r="VB25" s="46"/>
      <c r="VC25" s="46"/>
      <c r="VD25" s="46"/>
      <c r="VE25" s="46"/>
      <c r="VF25" s="46"/>
      <c r="VG25" s="46"/>
      <c r="VH25" s="46"/>
      <c r="VI25" s="46"/>
      <c r="VJ25" s="46"/>
      <c r="VK25" s="46"/>
      <c r="VL25" s="46"/>
      <c r="VM25" s="46"/>
      <c r="VN25" s="46"/>
      <c r="VO25" s="46"/>
      <c r="VP25" s="46"/>
      <c r="VQ25" s="46"/>
      <c r="VR25" s="46"/>
      <c r="VS25" s="46"/>
      <c r="VT25" s="46"/>
      <c r="VU25" s="46"/>
      <c r="VV25" s="46"/>
      <c r="VW25" s="46"/>
      <c r="VX25" s="46"/>
      <c r="VY25" s="46"/>
      <c r="VZ25" s="46"/>
      <c r="WA25" s="46"/>
      <c r="WB25" s="46"/>
      <c r="WC25" s="46"/>
      <c r="WD25" s="46"/>
      <c r="WE25" s="46"/>
      <c r="WF25" s="46"/>
      <c r="WG25" s="46"/>
      <c r="WH25" s="46"/>
      <c r="WI25" s="46"/>
      <c r="WJ25" s="46"/>
      <c r="WK25" s="46"/>
      <c r="WL25" s="46"/>
      <c r="WM25" s="46"/>
      <c r="WN25" s="46"/>
      <c r="WO25" s="46"/>
      <c r="WP25" s="46"/>
      <c r="WQ25" s="46"/>
      <c r="WR25" s="46"/>
      <c r="WS25" s="46"/>
      <c r="WT25" s="46"/>
      <c r="WU25" s="46"/>
      <c r="WV25" s="46"/>
      <c r="WW25" s="46"/>
      <c r="WX25" s="46"/>
      <c r="WY25" s="46"/>
      <c r="WZ25" s="46"/>
    </row>
    <row r="26" spans="1:624" s="44" customFormat="1" ht="15" customHeight="1" x14ac:dyDescent="0.25">
      <c r="A26" s="34" t="s">
        <v>755</v>
      </c>
      <c r="B26" s="33" t="s">
        <v>756</v>
      </c>
      <c r="C26" s="34" t="s">
        <v>757</v>
      </c>
      <c r="D26" s="35">
        <v>6</v>
      </c>
      <c r="E26" s="35">
        <v>18</v>
      </c>
      <c r="F26" s="35">
        <v>1</v>
      </c>
      <c r="G26" s="36">
        <f>Tab_Base[[#This Row],[HCM]]*Tab_Base[[#This Row],[NB Gp CM]]*1.5</f>
        <v>27</v>
      </c>
      <c r="H26" s="99">
        <v>18</v>
      </c>
      <c r="I26" s="100">
        <v>1</v>
      </c>
      <c r="J26" s="37">
        <f>Tab_Base[[#This Row],[HTD]]*I26</f>
        <v>18</v>
      </c>
      <c r="K26" s="78"/>
      <c r="L26" s="38">
        <f>Tab_Base[[#This Row],[TOTAL HCM converties en HTD (coeff : 1,5)]]+Tab_Base[[#This Row],[TOTAL HTD]]+Tab_Base[[#This Row],[TOTAL PA]]</f>
        <v>45</v>
      </c>
      <c r="M26" s="86">
        <f>SUMPRODUCT((MOD(COLUMN(Tab_Base[[#This Row],[CM1]:[PA200]]),3)=1)*1,Tab_Base[[#This Row],[CM1]:[PA200]])</f>
        <v>0</v>
      </c>
      <c r="N26" s="86">
        <f>Tab_Base[[#This Row],[TOTAL HCM converties en HTD (coeff : 1,5)]]-Tab_Base[[#This Row],[CMrépartis]]</f>
        <v>27</v>
      </c>
      <c r="O26" s="86" t="str">
        <f>IF(Tab_Base[[#This Row],[CMrépartis]]&gt;Tab_Base[[#This Row],[TOTAL HCM converties en HTD (coeff : 1,5)]],"dépassement","OK")</f>
        <v>OK</v>
      </c>
      <c r="P26" s="87">
        <f>SUMPRODUCT((MOD(COLUMN(Tab_Base[[#This Row],[CM1]:[PA200]]),3)=2)*1,Tab_Base[[#This Row],[CM1]:[PA200]])</f>
        <v>0</v>
      </c>
      <c r="Q26" s="86">
        <f>Tab_Base[[#This Row],[TOTAL HTD]]-Tab_Base[[#This Row],[TDrépartis]]</f>
        <v>18</v>
      </c>
      <c r="R26" s="88" t="str">
        <f>IF(Tab_Base[[#This Row],[TDrépartis]]&gt;Tab_Base[[#This Row],[TOTAL HTD]],"dépassement","OK")</f>
        <v>OK</v>
      </c>
      <c r="S26" s="88">
        <f>SUMPRODUCT((MOD(COLUMN(Tab_Base[[#This Row],[CM1]:[PA200]]),3)=0)*1,Tab_Base[[#This Row],[CM1]:[PA200]])</f>
        <v>0</v>
      </c>
      <c r="T26" s="88">
        <f>Tab_Base[[#This Row],[TOTAL PA]]-Tab_Base[[#This Row],[Parépartis]]</f>
        <v>0</v>
      </c>
      <c r="U26" s="88" t="str">
        <f>IF(Tab_Base[[#This Row],[Parépartis]]&gt;Tab_Base[[#This Row],[TOTAL PA]],"dépassement","OK")</f>
        <v>OK</v>
      </c>
      <c r="V26" s="89"/>
      <c r="W26" s="89"/>
      <c r="X26" s="89"/>
      <c r="Y26" s="75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75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46"/>
      <c r="EW26" s="46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6"/>
      <c r="HD26" s="46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46"/>
      <c r="IH26" s="46"/>
      <c r="II26" s="46"/>
      <c r="IJ26" s="46"/>
      <c r="IK26" s="46"/>
      <c r="IL26" s="46"/>
      <c r="IM26" s="46"/>
      <c r="IN26" s="46"/>
      <c r="IO26" s="46"/>
      <c r="IP26" s="46"/>
      <c r="IQ26" s="46"/>
      <c r="IR26" s="46"/>
      <c r="IS26" s="46"/>
      <c r="IT26" s="46"/>
      <c r="IU26" s="46"/>
      <c r="IV26" s="46"/>
      <c r="IW26" s="46"/>
      <c r="IX26" s="46"/>
      <c r="IY26" s="46"/>
      <c r="IZ26" s="46"/>
      <c r="JA26" s="46"/>
      <c r="JB26" s="46"/>
      <c r="JC26" s="46"/>
      <c r="JD26" s="46"/>
      <c r="JE26" s="46"/>
      <c r="JF26" s="46"/>
      <c r="JG26" s="46"/>
      <c r="JH26" s="46"/>
      <c r="JI26" s="46"/>
      <c r="JJ26" s="46"/>
      <c r="JK26" s="46"/>
      <c r="JL26" s="46"/>
      <c r="JM26" s="46"/>
      <c r="JN26" s="46"/>
      <c r="JO26" s="46"/>
      <c r="JP26" s="46"/>
      <c r="JQ26" s="46"/>
      <c r="JR26" s="46"/>
      <c r="JS26" s="46"/>
      <c r="JT26" s="46"/>
      <c r="JU26" s="46"/>
      <c r="JV26" s="46"/>
      <c r="JW26" s="46"/>
      <c r="JX26" s="46"/>
      <c r="JY26" s="46"/>
      <c r="JZ26" s="46"/>
      <c r="KA26" s="46"/>
      <c r="KB26" s="46"/>
      <c r="KC26" s="46"/>
      <c r="KD26" s="46"/>
      <c r="KE26" s="46"/>
      <c r="KF26" s="46"/>
      <c r="KG26" s="46"/>
      <c r="KH26" s="46"/>
      <c r="KI26" s="46"/>
      <c r="KJ26" s="46"/>
      <c r="KK26" s="46"/>
      <c r="KL26" s="46"/>
      <c r="KM26" s="46"/>
      <c r="KN26" s="46"/>
      <c r="KO26" s="46"/>
      <c r="KP26" s="46"/>
      <c r="KQ26" s="46"/>
      <c r="KR26" s="46"/>
      <c r="KS26" s="46"/>
      <c r="KT26" s="46"/>
      <c r="KU26" s="46"/>
      <c r="KV26" s="46"/>
      <c r="KW26" s="46"/>
      <c r="KX26" s="46"/>
      <c r="KY26" s="46"/>
      <c r="KZ26" s="46"/>
      <c r="LA26" s="46"/>
      <c r="LB26" s="46"/>
      <c r="LC26" s="46"/>
      <c r="LD26" s="46"/>
      <c r="LE26" s="46"/>
      <c r="LF26" s="46"/>
      <c r="LG26" s="46"/>
      <c r="LH26" s="46"/>
      <c r="LI26" s="46"/>
      <c r="LJ26" s="46"/>
      <c r="LK26" s="46"/>
      <c r="LL26" s="46"/>
      <c r="LM26" s="46"/>
      <c r="LN26" s="46"/>
      <c r="LO26" s="46"/>
      <c r="LP26" s="46"/>
      <c r="LQ26" s="46"/>
      <c r="LR26" s="46"/>
      <c r="LS26" s="46"/>
      <c r="LT26" s="46"/>
      <c r="LU26" s="46"/>
      <c r="LV26" s="46"/>
      <c r="LW26" s="46"/>
      <c r="LX26" s="46"/>
      <c r="LY26" s="46"/>
      <c r="LZ26" s="46"/>
      <c r="MA26" s="46"/>
      <c r="MB26" s="46"/>
      <c r="MC26" s="46"/>
      <c r="MD26" s="46"/>
      <c r="ME26" s="46"/>
      <c r="MF26" s="46"/>
      <c r="MG26" s="46"/>
      <c r="MH26" s="46"/>
      <c r="MI26" s="46"/>
      <c r="MJ26" s="46"/>
      <c r="MK26" s="46"/>
      <c r="ML26" s="46"/>
      <c r="MM26" s="46"/>
      <c r="MN26" s="46"/>
      <c r="MO26" s="46"/>
      <c r="MP26" s="46"/>
      <c r="MQ26" s="46"/>
      <c r="MR26" s="46"/>
      <c r="MS26" s="46"/>
      <c r="MT26" s="46"/>
      <c r="MU26" s="46"/>
      <c r="MV26" s="46"/>
      <c r="MW26" s="46"/>
      <c r="MX26" s="46"/>
      <c r="MY26" s="46"/>
      <c r="MZ26" s="46"/>
      <c r="NA26" s="46"/>
      <c r="NB26" s="46"/>
      <c r="NC26" s="46"/>
      <c r="ND26" s="46"/>
      <c r="NE26" s="46"/>
      <c r="NF26" s="46"/>
      <c r="NG26" s="46"/>
      <c r="NH26" s="46"/>
      <c r="NI26" s="46"/>
      <c r="NJ26" s="46"/>
      <c r="NK26" s="46"/>
      <c r="NL26" s="46"/>
      <c r="NM26" s="46"/>
      <c r="NN26" s="46"/>
      <c r="NO26" s="46"/>
      <c r="NP26" s="46"/>
      <c r="NQ26" s="46"/>
      <c r="NR26" s="46"/>
      <c r="NS26" s="46"/>
      <c r="NT26" s="46"/>
      <c r="NU26" s="46"/>
      <c r="NV26" s="46"/>
      <c r="NW26" s="46"/>
      <c r="NX26" s="46"/>
      <c r="NY26" s="46"/>
      <c r="NZ26" s="46"/>
      <c r="OA26" s="46"/>
      <c r="OB26" s="46"/>
      <c r="OC26" s="46"/>
      <c r="OD26" s="46"/>
      <c r="OE26" s="46"/>
      <c r="OF26" s="46"/>
      <c r="OG26" s="46"/>
      <c r="OH26" s="46"/>
      <c r="OI26" s="46"/>
      <c r="OJ26" s="46"/>
      <c r="OK26" s="46"/>
      <c r="OL26" s="46"/>
      <c r="OM26" s="46"/>
      <c r="ON26" s="46"/>
      <c r="OO26" s="46"/>
      <c r="OP26" s="46"/>
      <c r="OQ26" s="46"/>
      <c r="OR26" s="46"/>
      <c r="OS26" s="46"/>
      <c r="OT26" s="46"/>
      <c r="OU26" s="46"/>
      <c r="OV26" s="46"/>
      <c r="OW26" s="46"/>
      <c r="OX26" s="46"/>
      <c r="OY26" s="46"/>
      <c r="OZ26" s="46"/>
      <c r="PA26" s="46"/>
      <c r="PB26" s="46"/>
      <c r="PC26" s="46"/>
      <c r="PD26" s="46"/>
      <c r="PE26" s="46"/>
      <c r="PF26" s="46"/>
      <c r="PG26" s="46"/>
      <c r="PH26" s="46"/>
      <c r="PI26" s="46"/>
      <c r="PJ26" s="46"/>
      <c r="PK26" s="46"/>
      <c r="PL26" s="46"/>
      <c r="PM26" s="46"/>
      <c r="PN26" s="46"/>
      <c r="PO26" s="46"/>
      <c r="PP26" s="46"/>
      <c r="PQ26" s="46"/>
      <c r="PR26" s="46"/>
      <c r="PS26" s="46"/>
      <c r="PT26" s="46"/>
      <c r="PU26" s="46"/>
      <c r="PV26" s="46"/>
      <c r="PW26" s="46"/>
      <c r="PX26" s="46"/>
      <c r="PY26" s="46"/>
      <c r="PZ26" s="46"/>
      <c r="QA26" s="46"/>
      <c r="QB26" s="46"/>
      <c r="QC26" s="46"/>
      <c r="QD26" s="46"/>
      <c r="QE26" s="46"/>
      <c r="QF26" s="46"/>
      <c r="QG26" s="46"/>
      <c r="QH26" s="46"/>
      <c r="QI26" s="46"/>
      <c r="QJ26" s="46"/>
      <c r="QK26" s="46"/>
      <c r="QL26" s="46"/>
      <c r="QM26" s="46"/>
      <c r="QN26" s="46"/>
      <c r="QO26" s="46"/>
      <c r="QP26" s="46"/>
      <c r="QQ26" s="46"/>
      <c r="QR26" s="46"/>
      <c r="QS26" s="46"/>
      <c r="QT26" s="46"/>
      <c r="QU26" s="46"/>
      <c r="QV26" s="46"/>
      <c r="QW26" s="46"/>
      <c r="QX26" s="46"/>
      <c r="QY26" s="46"/>
      <c r="QZ26" s="46"/>
      <c r="RA26" s="46"/>
      <c r="RB26" s="46"/>
      <c r="RC26" s="46"/>
      <c r="RD26" s="46"/>
      <c r="RE26" s="46"/>
      <c r="RF26" s="46"/>
      <c r="RG26" s="46"/>
      <c r="RH26" s="46"/>
      <c r="RI26" s="46"/>
      <c r="RJ26" s="46"/>
      <c r="RK26" s="46"/>
      <c r="RL26" s="46"/>
      <c r="RM26" s="46"/>
      <c r="RN26" s="46"/>
      <c r="RO26" s="46"/>
      <c r="RP26" s="46"/>
      <c r="RQ26" s="46"/>
      <c r="RR26" s="46"/>
      <c r="RS26" s="46"/>
      <c r="RT26" s="46"/>
      <c r="RU26" s="46"/>
      <c r="RV26" s="46"/>
      <c r="RW26" s="46"/>
      <c r="RX26" s="46"/>
      <c r="RY26" s="46"/>
      <c r="RZ26" s="46"/>
      <c r="SA26" s="46"/>
      <c r="SB26" s="46"/>
      <c r="SC26" s="46"/>
      <c r="SD26" s="46"/>
      <c r="SE26" s="46"/>
      <c r="SF26" s="46"/>
      <c r="SG26" s="46"/>
      <c r="SH26" s="46"/>
      <c r="SI26" s="46"/>
      <c r="SJ26" s="46"/>
      <c r="SK26" s="46"/>
      <c r="SL26" s="46"/>
      <c r="SM26" s="46"/>
      <c r="SN26" s="46"/>
      <c r="SO26" s="46"/>
      <c r="SP26" s="46"/>
      <c r="SQ26" s="46"/>
      <c r="SR26" s="46"/>
      <c r="SS26" s="46"/>
      <c r="ST26" s="46"/>
      <c r="SU26" s="46"/>
      <c r="SV26" s="46"/>
      <c r="SW26" s="46"/>
      <c r="SX26" s="46"/>
      <c r="SY26" s="46"/>
      <c r="SZ26" s="46"/>
      <c r="TA26" s="46"/>
      <c r="TB26" s="46"/>
      <c r="TC26" s="46"/>
      <c r="TD26" s="46"/>
      <c r="TE26" s="46"/>
      <c r="TF26" s="46"/>
      <c r="TG26" s="46"/>
      <c r="TH26" s="46"/>
      <c r="TI26" s="46"/>
      <c r="TJ26" s="46"/>
      <c r="TK26" s="46"/>
      <c r="TL26" s="46"/>
      <c r="TM26" s="46"/>
      <c r="TN26" s="46"/>
      <c r="TO26" s="46"/>
      <c r="TP26" s="46"/>
      <c r="TQ26" s="46"/>
      <c r="TR26" s="46"/>
      <c r="TS26" s="46"/>
      <c r="TT26" s="46"/>
      <c r="TU26" s="46"/>
      <c r="TV26" s="46"/>
      <c r="TW26" s="46"/>
      <c r="TX26" s="46"/>
      <c r="TY26" s="46"/>
      <c r="TZ26" s="46"/>
      <c r="UA26" s="46"/>
      <c r="UB26" s="46"/>
      <c r="UC26" s="46"/>
      <c r="UD26" s="46"/>
      <c r="UE26" s="46"/>
      <c r="UF26" s="46"/>
      <c r="UG26" s="46"/>
      <c r="UH26" s="46"/>
      <c r="UI26" s="46"/>
      <c r="UJ26" s="46"/>
      <c r="UK26" s="46"/>
      <c r="UL26" s="46"/>
      <c r="UM26" s="46"/>
      <c r="UN26" s="46"/>
      <c r="UO26" s="46"/>
      <c r="UP26" s="46"/>
      <c r="UQ26" s="46"/>
      <c r="UR26" s="46"/>
      <c r="US26" s="46"/>
      <c r="UT26" s="46"/>
      <c r="UU26" s="46"/>
      <c r="UV26" s="46"/>
      <c r="UW26" s="46"/>
      <c r="UX26" s="46"/>
      <c r="UY26" s="46"/>
      <c r="UZ26" s="46"/>
      <c r="VA26" s="46"/>
      <c r="VB26" s="46"/>
      <c r="VC26" s="46"/>
      <c r="VD26" s="46"/>
      <c r="VE26" s="46"/>
      <c r="VF26" s="46"/>
      <c r="VG26" s="46"/>
      <c r="VH26" s="46"/>
      <c r="VI26" s="46"/>
      <c r="VJ26" s="46"/>
      <c r="VK26" s="46"/>
      <c r="VL26" s="46"/>
      <c r="VM26" s="46"/>
      <c r="VN26" s="46"/>
      <c r="VO26" s="46"/>
      <c r="VP26" s="46"/>
      <c r="VQ26" s="46"/>
      <c r="VR26" s="46"/>
      <c r="VS26" s="46"/>
      <c r="VT26" s="46"/>
      <c r="VU26" s="46"/>
      <c r="VV26" s="46"/>
      <c r="VW26" s="46"/>
      <c r="VX26" s="46"/>
      <c r="VY26" s="46"/>
      <c r="VZ26" s="46"/>
      <c r="WA26" s="46"/>
      <c r="WB26" s="46"/>
      <c r="WC26" s="46"/>
      <c r="WD26" s="46"/>
      <c r="WE26" s="46"/>
      <c r="WF26" s="46"/>
      <c r="WG26" s="46"/>
      <c r="WH26" s="46"/>
      <c r="WI26" s="46"/>
      <c r="WJ26" s="46"/>
      <c r="WK26" s="46"/>
      <c r="WL26" s="46"/>
      <c r="WM26" s="46"/>
      <c r="WN26" s="46"/>
      <c r="WO26" s="46"/>
      <c r="WP26" s="46"/>
      <c r="WQ26" s="46"/>
      <c r="WR26" s="46"/>
      <c r="WS26" s="46"/>
      <c r="WT26" s="46"/>
      <c r="WU26" s="46"/>
      <c r="WV26" s="46"/>
      <c r="WW26" s="46"/>
      <c r="WX26" s="46"/>
      <c r="WY26" s="46"/>
      <c r="WZ26" s="46"/>
    </row>
    <row r="27" spans="1:624" s="44" customFormat="1" ht="15" customHeight="1" x14ac:dyDescent="0.25">
      <c r="A27" s="34" t="s">
        <v>758</v>
      </c>
      <c r="B27" s="33" t="s">
        <v>759</v>
      </c>
      <c r="C27" s="34" t="s">
        <v>760</v>
      </c>
      <c r="D27" s="35">
        <v>6</v>
      </c>
      <c r="E27" s="35">
        <v>18</v>
      </c>
      <c r="F27" s="35">
        <v>1</v>
      </c>
      <c r="G27" s="36">
        <f>Tab_Base[[#This Row],[HCM]]*Tab_Base[[#This Row],[NB Gp CM]]*1.5</f>
        <v>27</v>
      </c>
      <c r="H27" s="99">
        <v>18</v>
      </c>
      <c r="I27" s="100">
        <v>1</v>
      </c>
      <c r="J27" s="37">
        <f>Tab_Base[[#This Row],[HTD]]*I27</f>
        <v>18</v>
      </c>
      <c r="K27" s="78"/>
      <c r="L27" s="38">
        <f>Tab_Base[[#This Row],[TOTAL HCM converties en HTD (coeff : 1,5)]]+Tab_Base[[#This Row],[TOTAL HTD]]+Tab_Base[[#This Row],[TOTAL PA]]</f>
        <v>45</v>
      </c>
      <c r="M27" s="86">
        <f>SUMPRODUCT((MOD(COLUMN(Tab_Base[[#This Row],[CM1]:[PA200]]),3)=1)*1,Tab_Base[[#This Row],[CM1]:[PA200]])</f>
        <v>27</v>
      </c>
      <c r="N27" s="86">
        <f>Tab_Base[[#This Row],[TOTAL HCM converties en HTD (coeff : 1,5)]]-Tab_Base[[#This Row],[CMrépartis]]</f>
        <v>0</v>
      </c>
      <c r="O27" s="86" t="str">
        <f>IF(Tab_Base[[#This Row],[CMrépartis]]&gt;Tab_Base[[#This Row],[TOTAL HCM converties en HTD (coeff : 1,5)]],"dépassement","OK")</f>
        <v>OK</v>
      </c>
      <c r="P27" s="87">
        <f>SUMPRODUCT((MOD(COLUMN(Tab_Base[[#This Row],[CM1]:[PA200]]),3)=2)*1,Tab_Base[[#This Row],[CM1]:[PA200]])</f>
        <v>0</v>
      </c>
      <c r="Q27" s="86">
        <f>Tab_Base[[#This Row],[TOTAL HTD]]-Tab_Base[[#This Row],[TDrépartis]]</f>
        <v>18</v>
      </c>
      <c r="R27" s="88" t="str">
        <f>IF(Tab_Base[[#This Row],[TDrépartis]]&gt;Tab_Base[[#This Row],[TOTAL HTD]],"dépassement","OK")</f>
        <v>OK</v>
      </c>
      <c r="S27" s="88">
        <f>SUMPRODUCT((MOD(COLUMN(Tab_Base[[#This Row],[CM1]:[PA200]]),3)=0)*1,Tab_Base[[#This Row],[CM1]:[PA200]])</f>
        <v>0</v>
      </c>
      <c r="T27" s="88">
        <f>Tab_Base[[#This Row],[TOTAL PA]]-Tab_Base[[#This Row],[Parépartis]]</f>
        <v>0</v>
      </c>
      <c r="U27" s="88" t="str">
        <f>IF(Tab_Base[[#This Row],[Parépartis]]&gt;Tab_Base[[#This Row],[TOTAL PA]],"dépassement","OK")</f>
        <v>OK</v>
      </c>
      <c r="V27" s="89"/>
      <c r="W27" s="89"/>
      <c r="X27" s="89"/>
      <c r="Y27" s="75">
        <v>27</v>
      </c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75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46"/>
      <c r="EW27" s="46"/>
      <c r="EX27" s="46"/>
      <c r="EY27" s="46"/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46"/>
      <c r="FY27" s="46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46"/>
      <c r="HD27" s="46"/>
      <c r="HE27" s="46"/>
      <c r="HF27" s="46"/>
      <c r="HG27" s="46"/>
      <c r="HH27" s="46"/>
      <c r="HI27" s="46"/>
      <c r="HJ27" s="46"/>
      <c r="HK27" s="46"/>
      <c r="HL27" s="46"/>
      <c r="HM27" s="46"/>
      <c r="HN27" s="46"/>
      <c r="HO27" s="46"/>
      <c r="HP27" s="46"/>
      <c r="HQ27" s="46"/>
      <c r="HR27" s="46"/>
      <c r="HS27" s="46"/>
      <c r="HT27" s="46"/>
      <c r="HU27" s="46"/>
      <c r="HV27" s="46"/>
      <c r="HW27" s="46"/>
      <c r="HX27" s="46"/>
      <c r="HY27" s="46"/>
      <c r="HZ27" s="46"/>
      <c r="IA27" s="46"/>
      <c r="IB27" s="46"/>
      <c r="IC27" s="46"/>
      <c r="ID27" s="46"/>
      <c r="IE27" s="46"/>
      <c r="IF27" s="46"/>
      <c r="IG27" s="46"/>
      <c r="IH27" s="46"/>
      <c r="II27" s="46"/>
      <c r="IJ27" s="46"/>
      <c r="IK27" s="46"/>
      <c r="IL27" s="46"/>
      <c r="IM27" s="46"/>
      <c r="IN27" s="46"/>
      <c r="IO27" s="46"/>
      <c r="IP27" s="46"/>
      <c r="IQ27" s="46"/>
      <c r="IR27" s="46"/>
      <c r="IS27" s="46"/>
      <c r="IT27" s="46"/>
      <c r="IU27" s="46"/>
      <c r="IV27" s="46"/>
      <c r="IW27" s="46"/>
      <c r="IX27" s="46"/>
      <c r="IY27" s="46"/>
      <c r="IZ27" s="46"/>
      <c r="JA27" s="46"/>
      <c r="JB27" s="46"/>
      <c r="JC27" s="46"/>
      <c r="JD27" s="46"/>
      <c r="JE27" s="46"/>
      <c r="JF27" s="46"/>
      <c r="JG27" s="46"/>
      <c r="JH27" s="46"/>
      <c r="JI27" s="46"/>
      <c r="JJ27" s="46"/>
      <c r="JK27" s="46"/>
      <c r="JL27" s="46"/>
      <c r="JM27" s="46"/>
      <c r="JN27" s="46"/>
      <c r="JO27" s="46"/>
      <c r="JP27" s="46"/>
      <c r="JQ27" s="46"/>
      <c r="JR27" s="46"/>
      <c r="JS27" s="46"/>
      <c r="JT27" s="46"/>
      <c r="JU27" s="46"/>
      <c r="JV27" s="46"/>
      <c r="JW27" s="46"/>
      <c r="JX27" s="46"/>
      <c r="JY27" s="46"/>
      <c r="JZ27" s="46"/>
      <c r="KA27" s="46"/>
      <c r="KB27" s="46"/>
      <c r="KC27" s="46"/>
      <c r="KD27" s="46"/>
      <c r="KE27" s="46"/>
      <c r="KF27" s="46"/>
      <c r="KG27" s="46"/>
      <c r="KH27" s="46"/>
      <c r="KI27" s="46"/>
      <c r="KJ27" s="46"/>
      <c r="KK27" s="46"/>
      <c r="KL27" s="46"/>
      <c r="KM27" s="46"/>
      <c r="KN27" s="46"/>
      <c r="KO27" s="46"/>
      <c r="KP27" s="46"/>
      <c r="KQ27" s="46"/>
      <c r="KR27" s="46"/>
      <c r="KS27" s="46"/>
      <c r="KT27" s="46"/>
      <c r="KU27" s="46"/>
      <c r="KV27" s="46"/>
      <c r="KW27" s="46"/>
      <c r="KX27" s="46"/>
      <c r="KY27" s="46"/>
      <c r="KZ27" s="46"/>
      <c r="LA27" s="46"/>
      <c r="LB27" s="46"/>
      <c r="LC27" s="46"/>
      <c r="LD27" s="46"/>
      <c r="LE27" s="46"/>
      <c r="LF27" s="46"/>
      <c r="LG27" s="46"/>
      <c r="LH27" s="46"/>
      <c r="LI27" s="46"/>
      <c r="LJ27" s="46"/>
      <c r="LK27" s="46"/>
      <c r="LL27" s="46"/>
      <c r="LM27" s="46"/>
      <c r="LN27" s="46"/>
      <c r="LO27" s="46"/>
      <c r="LP27" s="46"/>
      <c r="LQ27" s="46"/>
      <c r="LR27" s="46"/>
      <c r="LS27" s="46"/>
      <c r="LT27" s="46"/>
      <c r="LU27" s="46"/>
      <c r="LV27" s="46"/>
      <c r="LW27" s="46"/>
      <c r="LX27" s="46"/>
      <c r="LY27" s="46"/>
      <c r="LZ27" s="46"/>
      <c r="MA27" s="46"/>
      <c r="MB27" s="46"/>
      <c r="MC27" s="46"/>
      <c r="MD27" s="46"/>
      <c r="ME27" s="46"/>
      <c r="MF27" s="46"/>
      <c r="MG27" s="46"/>
      <c r="MH27" s="46"/>
      <c r="MI27" s="46"/>
      <c r="MJ27" s="46"/>
      <c r="MK27" s="46"/>
      <c r="ML27" s="46"/>
      <c r="MM27" s="46"/>
      <c r="MN27" s="46"/>
      <c r="MO27" s="46"/>
      <c r="MP27" s="46"/>
      <c r="MQ27" s="46"/>
      <c r="MR27" s="46"/>
      <c r="MS27" s="46"/>
      <c r="MT27" s="46"/>
      <c r="MU27" s="46"/>
      <c r="MV27" s="46"/>
      <c r="MW27" s="46"/>
      <c r="MX27" s="46"/>
      <c r="MY27" s="46"/>
      <c r="MZ27" s="46"/>
      <c r="NA27" s="46"/>
      <c r="NB27" s="46"/>
      <c r="NC27" s="46"/>
      <c r="ND27" s="46"/>
      <c r="NE27" s="46"/>
      <c r="NF27" s="46"/>
      <c r="NG27" s="46"/>
      <c r="NH27" s="46"/>
      <c r="NI27" s="46"/>
      <c r="NJ27" s="46"/>
      <c r="NK27" s="46"/>
      <c r="NL27" s="46"/>
      <c r="NM27" s="46"/>
      <c r="NN27" s="46"/>
      <c r="NO27" s="46"/>
      <c r="NP27" s="46"/>
      <c r="NQ27" s="46"/>
      <c r="NR27" s="46"/>
      <c r="NS27" s="46"/>
      <c r="NT27" s="46"/>
      <c r="NU27" s="46"/>
      <c r="NV27" s="46"/>
      <c r="NW27" s="46"/>
      <c r="NX27" s="46"/>
      <c r="NY27" s="46"/>
      <c r="NZ27" s="46"/>
      <c r="OA27" s="46"/>
      <c r="OB27" s="46"/>
      <c r="OC27" s="46"/>
      <c r="OD27" s="46"/>
      <c r="OE27" s="46"/>
      <c r="OF27" s="46"/>
      <c r="OG27" s="46"/>
      <c r="OH27" s="46"/>
      <c r="OI27" s="46"/>
      <c r="OJ27" s="46"/>
      <c r="OK27" s="46"/>
      <c r="OL27" s="46"/>
      <c r="OM27" s="46"/>
      <c r="ON27" s="46"/>
      <c r="OO27" s="46"/>
      <c r="OP27" s="46"/>
      <c r="OQ27" s="46"/>
      <c r="OR27" s="46"/>
      <c r="OS27" s="46"/>
      <c r="OT27" s="46"/>
      <c r="OU27" s="46"/>
      <c r="OV27" s="46"/>
      <c r="OW27" s="46"/>
      <c r="OX27" s="46"/>
      <c r="OY27" s="46"/>
      <c r="OZ27" s="46"/>
      <c r="PA27" s="46"/>
      <c r="PB27" s="46"/>
      <c r="PC27" s="46"/>
      <c r="PD27" s="46"/>
      <c r="PE27" s="46"/>
      <c r="PF27" s="46"/>
      <c r="PG27" s="46"/>
      <c r="PH27" s="46"/>
      <c r="PI27" s="46"/>
      <c r="PJ27" s="46"/>
      <c r="PK27" s="46"/>
      <c r="PL27" s="46"/>
      <c r="PM27" s="46"/>
      <c r="PN27" s="46"/>
      <c r="PO27" s="46"/>
      <c r="PP27" s="46"/>
      <c r="PQ27" s="46"/>
      <c r="PR27" s="46"/>
      <c r="PS27" s="46"/>
      <c r="PT27" s="46"/>
      <c r="PU27" s="46"/>
      <c r="PV27" s="46"/>
      <c r="PW27" s="46"/>
      <c r="PX27" s="46"/>
      <c r="PY27" s="46"/>
      <c r="PZ27" s="46"/>
      <c r="QA27" s="46"/>
      <c r="QB27" s="46"/>
      <c r="QC27" s="46"/>
      <c r="QD27" s="46"/>
      <c r="QE27" s="46"/>
      <c r="QF27" s="46"/>
      <c r="QG27" s="46"/>
      <c r="QH27" s="46"/>
      <c r="QI27" s="46"/>
      <c r="QJ27" s="46"/>
      <c r="QK27" s="46"/>
      <c r="QL27" s="46"/>
      <c r="QM27" s="46"/>
      <c r="QN27" s="46"/>
      <c r="QO27" s="46"/>
      <c r="QP27" s="46"/>
      <c r="QQ27" s="46"/>
      <c r="QR27" s="46"/>
      <c r="QS27" s="46"/>
      <c r="QT27" s="46"/>
      <c r="QU27" s="46"/>
      <c r="QV27" s="46"/>
      <c r="QW27" s="46"/>
      <c r="QX27" s="46"/>
      <c r="QY27" s="46"/>
      <c r="QZ27" s="46"/>
      <c r="RA27" s="46"/>
      <c r="RB27" s="46"/>
      <c r="RC27" s="46"/>
      <c r="RD27" s="46"/>
      <c r="RE27" s="46"/>
      <c r="RF27" s="46"/>
      <c r="RG27" s="46"/>
      <c r="RH27" s="46"/>
      <c r="RI27" s="46"/>
      <c r="RJ27" s="46"/>
      <c r="RK27" s="46"/>
      <c r="RL27" s="46"/>
      <c r="RM27" s="46"/>
      <c r="RN27" s="46"/>
      <c r="RO27" s="46"/>
      <c r="RP27" s="46"/>
      <c r="RQ27" s="46"/>
      <c r="RR27" s="46"/>
      <c r="RS27" s="46"/>
      <c r="RT27" s="46"/>
      <c r="RU27" s="46"/>
      <c r="RV27" s="46"/>
      <c r="RW27" s="46"/>
      <c r="RX27" s="46"/>
      <c r="RY27" s="46"/>
      <c r="RZ27" s="46"/>
      <c r="SA27" s="46"/>
      <c r="SB27" s="46"/>
      <c r="SC27" s="46"/>
      <c r="SD27" s="46"/>
      <c r="SE27" s="46"/>
      <c r="SF27" s="46"/>
      <c r="SG27" s="46"/>
      <c r="SH27" s="46"/>
      <c r="SI27" s="46"/>
      <c r="SJ27" s="46"/>
      <c r="SK27" s="46"/>
      <c r="SL27" s="46"/>
      <c r="SM27" s="46"/>
      <c r="SN27" s="46"/>
      <c r="SO27" s="46"/>
      <c r="SP27" s="46"/>
      <c r="SQ27" s="46"/>
      <c r="SR27" s="46"/>
      <c r="SS27" s="46"/>
      <c r="ST27" s="46"/>
      <c r="SU27" s="46"/>
      <c r="SV27" s="46"/>
      <c r="SW27" s="46"/>
      <c r="SX27" s="46"/>
      <c r="SY27" s="46"/>
      <c r="SZ27" s="46"/>
      <c r="TA27" s="46"/>
      <c r="TB27" s="46"/>
      <c r="TC27" s="46"/>
      <c r="TD27" s="46"/>
      <c r="TE27" s="46"/>
      <c r="TF27" s="46"/>
      <c r="TG27" s="46"/>
      <c r="TH27" s="46"/>
      <c r="TI27" s="46"/>
      <c r="TJ27" s="46"/>
      <c r="TK27" s="46"/>
      <c r="TL27" s="46"/>
      <c r="TM27" s="46"/>
      <c r="TN27" s="46"/>
      <c r="TO27" s="46"/>
      <c r="TP27" s="46"/>
      <c r="TQ27" s="46"/>
      <c r="TR27" s="46"/>
      <c r="TS27" s="46"/>
      <c r="TT27" s="46"/>
      <c r="TU27" s="46"/>
      <c r="TV27" s="46"/>
      <c r="TW27" s="46"/>
      <c r="TX27" s="46"/>
      <c r="TY27" s="46"/>
      <c r="TZ27" s="46"/>
      <c r="UA27" s="46"/>
      <c r="UB27" s="46"/>
      <c r="UC27" s="46"/>
      <c r="UD27" s="46"/>
      <c r="UE27" s="46"/>
      <c r="UF27" s="46"/>
      <c r="UG27" s="46"/>
      <c r="UH27" s="46"/>
      <c r="UI27" s="46"/>
      <c r="UJ27" s="46"/>
      <c r="UK27" s="46"/>
      <c r="UL27" s="46"/>
      <c r="UM27" s="46"/>
      <c r="UN27" s="46"/>
      <c r="UO27" s="46"/>
      <c r="UP27" s="46"/>
      <c r="UQ27" s="46"/>
      <c r="UR27" s="46"/>
      <c r="US27" s="46"/>
      <c r="UT27" s="46"/>
      <c r="UU27" s="46"/>
      <c r="UV27" s="46"/>
      <c r="UW27" s="46"/>
      <c r="UX27" s="46"/>
      <c r="UY27" s="46"/>
      <c r="UZ27" s="46"/>
      <c r="VA27" s="46"/>
      <c r="VB27" s="46"/>
      <c r="VC27" s="46"/>
      <c r="VD27" s="46"/>
      <c r="VE27" s="46"/>
      <c r="VF27" s="46"/>
      <c r="VG27" s="46"/>
      <c r="VH27" s="46"/>
      <c r="VI27" s="46"/>
      <c r="VJ27" s="46"/>
      <c r="VK27" s="46"/>
      <c r="VL27" s="46"/>
      <c r="VM27" s="46"/>
      <c r="VN27" s="46"/>
      <c r="VO27" s="46"/>
      <c r="VP27" s="46"/>
      <c r="VQ27" s="46"/>
      <c r="VR27" s="46"/>
      <c r="VS27" s="46"/>
      <c r="VT27" s="46"/>
      <c r="VU27" s="46"/>
      <c r="VV27" s="46"/>
      <c r="VW27" s="46"/>
      <c r="VX27" s="46"/>
      <c r="VY27" s="46"/>
      <c r="VZ27" s="46"/>
      <c r="WA27" s="46"/>
      <c r="WB27" s="46"/>
      <c r="WC27" s="46"/>
      <c r="WD27" s="46"/>
      <c r="WE27" s="46"/>
      <c r="WF27" s="46"/>
      <c r="WG27" s="46"/>
      <c r="WH27" s="46"/>
      <c r="WI27" s="46"/>
      <c r="WJ27" s="46"/>
      <c r="WK27" s="46"/>
      <c r="WL27" s="46"/>
      <c r="WM27" s="46"/>
      <c r="WN27" s="46"/>
      <c r="WO27" s="46"/>
      <c r="WP27" s="46"/>
      <c r="WQ27" s="46"/>
      <c r="WR27" s="46"/>
      <c r="WS27" s="46"/>
      <c r="WT27" s="46"/>
      <c r="WU27" s="46"/>
      <c r="WV27" s="46"/>
      <c r="WW27" s="46"/>
      <c r="WX27" s="46"/>
      <c r="WY27" s="46"/>
      <c r="WZ27" s="46"/>
    </row>
    <row r="28" spans="1:624" s="44" customFormat="1" ht="15" customHeight="1" x14ac:dyDescent="0.25">
      <c r="A28" s="34" t="s">
        <v>761</v>
      </c>
      <c r="B28" s="33" t="s">
        <v>762</v>
      </c>
      <c r="C28" s="34" t="s">
        <v>763</v>
      </c>
      <c r="D28" s="35">
        <v>6</v>
      </c>
      <c r="E28" s="35">
        <v>18</v>
      </c>
      <c r="F28" s="35">
        <v>1</v>
      </c>
      <c r="G28" s="36">
        <f>Tab_Base[[#This Row],[HCM]]*Tab_Base[[#This Row],[NB Gp CM]]*1.5</f>
        <v>27</v>
      </c>
      <c r="H28" s="99">
        <v>18</v>
      </c>
      <c r="I28" s="100">
        <v>1</v>
      </c>
      <c r="J28" s="37">
        <f>Tab_Base[[#This Row],[HTD]]*I28</f>
        <v>18</v>
      </c>
      <c r="K28" s="78"/>
      <c r="L28" s="38">
        <f>Tab_Base[[#This Row],[TOTAL HCM converties en HTD (coeff : 1,5)]]+Tab_Base[[#This Row],[TOTAL HTD]]+Tab_Base[[#This Row],[TOTAL PA]]</f>
        <v>45</v>
      </c>
      <c r="M28" s="86">
        <f>SUMPRODUCT((MOD(COLUMN(Tab_Base[[#This Row],[CM1]:[PA200]]),3)=1)*1,Tab_Base[[#This Row],[CM1]:[PA200]])</f>
        <v>0</v>
      </c>
      <c r="N28" s="86">
        <f>Tab_Base[[#This Row],[TOTAL HCM converties en HTD (coeff : 1,5)]]-Tab_Base[[#This Row],[CMrépartis]]</f>
        <v>27</v>
      </c>
      <c r="O28" s="86" t="str">
        <f>IF(Tab_Base[[#This Row],[CMrépartis]]&gt;Tab_Base[[#This Row],[TOTAL HCM converties en HTD (coeff : 1,5)]],"dépassement","OK")</f>
        <v>OK</v>
      </c>
      <c r="P28" s="87">
        <f>SUMPRODUCT((MOD(COLUMN(Tab_Base[[#This Row],[CM1]:[PA200]]),3)=2)*1,Tab_Base[[#This Row],[CM1]:[PA200]])</f>
        <v>0</v>
      </c>
      <c r="Q28" s="86">
        <f>Tab_Base[[#This Row],[TOTAL HTD]]-Tab_Base[[#This Row],[TDrépartis]]</f>
        <v>18</v>
      </c>
      <c r="R28" s="88" t="str">
        <f>IF(Tab_Base[[#This Row],[TDrépartis]]&gt;Tab_Base[[#This Row],[TOTAL HTD]],"dépassement","OK")</f>
        <v>OK</v>
      </c>
      <c r="S28" s="88">
        <f>SUMPRODUCT((MOD(COLUMN(Tab_Base[[#This Row],[CM1]:[PA200]]),3)=0)*1,Tab_Base[[#This Row],[CM1]:[PA200]])</f>
        <v>0</v>
      </c>
      <c r="T28" s="88">
        <f>Tab_Base[[#This Row],[TOTAL PA]]-Tab_Base[[#This Row],[Parépartis]]</f>
        <v>0</v>
      </c>
      <c r="U28" s="88" t="str">
        <f>IF(Tab_Base[[#This Row],[Parépartis]]&gt;Tab_Base[[#This Row],[TOTAL PA]],"dépassement","OK")</f>
        <v>OK</v>
      </c>
      <c r="V28" s="89"/>
      <c r="W28" s="89"/>
      <c r="X28" s="89"/>
      <c r="Y28" s="75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75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  <c r="EV28" s="46"/>
      <c r="EW28" s="46"/>
      <c r="EX28" s="46"/>
      <c r="EY28" s="46"/>
      <c r="EZ28" s="46"/>
      <c r="FA28" s="46"/>
      <c r="FB28" s="46"/>
      <c r="FC28" s="46"/>
      <c r="FD28" s="46"/>
      <c r="FE28" s="46"/>
      <c r="FF28" s="46"/>
      <c r="FG28" s="46"/>
      <c r="FH28" s="46"/>
      <c r="FI28" s="46"/>
      <c r="FJ28" s="46"/>
      <c r="FK28" s="46"/>
      <c r="FL28" s="46"/>
      <c r="FM28" s="46"/>
      <c r="FN28" s="46"/>
      <c r="FO28" s="46"/>
      <c r="FP28" s="46"/>
      <c r="FQ28" s="46"/>
      <c r="FR28" s="46"/>
      <c r="FS28" s="46"/>
      <c r="FT28" s="46"/>
      <c r="FU28" s="46"/>
      <c r="FV28" s="46"/>
      <c r="FW28" s="46"/>
      <c r="FX28" s="46"/>
      <c r="FY28" s="46"/>
      <c r="FZ28" s="46"/>
      <c r="GA28" s="46"/>
      <c r="GB28" s="46"/>
      <c r="GC28" s="46"/>
      <c r="GD28" s="46"/>
      <c r="GE28" s="46"/>
      <c r="GF28" s="46"/>
      <c r="GG28" s="46"/>
      <c r="GH28" s="46"/>
      <c r="GI28" s="46"/>
      <c r="GJ28" s="46"/>
      <c r="GK28" s="46"/>
      <c r="GL28" s="46"/>
      <c r="GM28" s="46"/>
      <c r="GN28" s="46"/>
      <c r="GO28" s="46"/>
      <c r="GP28" s="46"/>
      <c r="GQ28" s="46"/>
      <c r="GR28" s="46"/>
      <c r="GS28" s="46"/>
      <c r="GT28" s="46"/>
      <c r="GU28" s="46"/>
      <c r="GV28" s="46"/>
      <c r="GW28" s="46"/>
      <c r="GX28" s="46"/>
      <c r="GY28" s="46"/>
      <c r="GZ28" s="46"/>
      <c r="HA28" s="46"/>
      <c r="HB28" s="46"/>
      <c r="HC28" s="46"/>
      <c r="HD28" s="46"/>
      <c r="HE28" s="46"/>
      <c r="HF28" s="46"/>
      <c r="HG28" s="46"/>
      <c r="HH28" s="46"/>
      <c r="HI28" s="46"/>
      <c r="HJ28" s="46"/>
      <c r="HK28" s="46"/>
      <c r="HL28" s="46"/>
      <c r="HM28" s="46"/>
      <c r="HN28" s="46"/>
      <c r="HO28" s="46"/>
      <c r="HP28" s="46"/>
      <c r="HQ28" s="46"/>
      <c r="HR28" s="46"/>
      <c r="HS28" s="46"/>
      <c r="HT28" s="46"/>
      <c r="HU28" s="46"/>
      <c r="HV28" s="46"/>
      <c r="HW28" s="46"/>
      <c r="HX28" s="46"/>
      <c r="HY28" s="46"/>
      <c r="HZ28" s="46"/>
      <c r="IA28" s="46"/>
      <c r="IB28" s="46"/>
      <c r="IC28" s="46"/>
      <c r="ID28" s="46"/>
      <c r="IE28" s="46"/>
      <c r="IF28" s="46"/>
      <c r="IG28" s="46"/>
      <c r="IH28" s="46"/>
      <c r="II28" s="46"/>
      <c r="IJ28" s="46"/>
      <c r="IK28" s="46"/>
      <c r="IL28" s="46"/>
      <c r="IM28" s="46"/>
      <c r="IN28" s="46"/>
      <c r="IO28" s="46"/>
      <c r="IP28" s="46"/>
      <c r="IQ28" s="46"/>
      <c r="IR28" s="46"/>
      <c r="IS28" s="46"/>
      <c r="IT28" s="46"/>
      <c r="IU28" s="46"/>
      <c r="IV28" s="46"/>
      <c r="IW28" s="46"/>
      <c r="IX28" s="46"/>
      <c r="IY28" s="46"/>
      <c r="IZ28" s="46"/>
      <c r="JA28" s="46"/>
      <c r="JB28" s="46"/>
      <c r="JC28" s="46"/>
      <c r="JD28" s="46"/>
      <c r="JE28" s="46"/>
      <c r="JF28" s="46"/>
      <c r="JG28" s="46"/>
      <c r="JH28" s="46"/>
      <c r="JI28" s="46"/>
      <c r="JJ28" s="46"/>
      <c r="JK28" s="46"/>
      <c r="JL28" s="46"/>
      <c r="JM28" s="46"/>
      <c r="JN28" s="46"/>
      <c r="JO28" s="46"/>
      <c r="JP28" s="46"/>
      <c r="JQ28" s="46"/>
      <c r="JR28" s="46"/>
      <c r="JS28" s="46"/>
      <c r="JT28" s="46"/>
      <c r="JU28" s="46"/>
      <c r="JV28" s="46"/>
      <c r="JW28" s="46"/>
      <c r="JX28" s="46"/>
      <c r="JY28" s="46"/>
      <c r="JZ28" s="46"/>
      <c r="KA28" s="46"/>
      <c r="KB28" s="46"/>
      <c r="KC28" s="46"/>
      <c r="KD28" s="46"/>
      <c r="KE28" s="46"/>
      <c r="KF28" s="46"/>
      <c r="KG28" s="46"/>
      <c r="KH28" s="46"/>
      <c r="KI28" s="46"/>
      <c r="KJ28" s="46"/>
      <c r="KK28" s="46"/>
      <c r="KL28" s="46"/>
      <c r="KM28" s="46"/>
      <c r="KN28" s="46"/>
      <c r="KO28" s="46"/>
      <c r="KP28" s="46"/>
      <c r="KQ28" s="46"/>
      <c r="KR28" s="46"/>
      <c r="KS28" s="46"/>
      <c r="KT28" s="46"/>
      <c r="KU28" s="46"/>
      <c r="KV28" s="46"/>
      <c r="KW28" s="46"/>
      <c r="KX28" s="46"/>
      <c r="KY28" s="46"/>
      <c r="KZ28" s="46"/>
      <c r="LA28" s="46"/>
      <c r="LB28" s="46"/>
      <c r="LC28" s="46"/>
      <c r="LD28" s="46"/>
      <c r="LE28" s="46"/>
      <c r="LF28" s="46"/>
      <c r="LG28" s="46"/>
      <c r="LH28" s="46"/>
      <c r="LI28" s="46"/>
      <c r="LJ28" s="46"/>
      <c r="LK28" s="46"/>
      <c r="LL28" s="46"/>
      <c r="LM28" s="46"/>
      <c r="LN28" s="46"/>
      <c r="LO28" s="46"/>
      <c r="LP28" s="46"/>
      <c r="LQ28" s="46"/>
      <c r="LR28" s="46"/>
      <c r="LS28" s="46"/>
      <c r="LT28" s="46"/>
      <c r="LU28" s="46"/>
      <c r="LV28" s="46"/>
      <c r="LW28" s="46"/>
      <c r="LX28" s="46"/>
      <c r="LY28" s="46"/>
      <c r="LZ28" s="46"/>
      <c r="MA28" s="46"/>
      <c r="MB28" s="46"/>
      <c r="MC28" s="46"/>
      <c r="MD28" s="46"/>
      <c r="ME28" s="46"/>
      <c r="MF28" s="46"/>
      <c r="MG28" s="46"/>
      <c r="MH28" s="46"/>
      <c r="MI28" s="46"/>
      <c r="MJ28" s="46"/>
      <c r="MK28" s="46"/>
      <c r="ML28" s="46"/>
      <c r="MM28" s="46"/>
      <c r="MN28" s="46"/>
      <c r="MO28" s="46"/>
      <c r="MP28" s="46"/>
      <c r="MQ28" s="46"/>
      <c r="MR28" s="46"/>
      <c r="MS28" s="46"/>
      <c r="MT28" s="46"/>
      <c r="MU28" s="46"/>
      <c r="MV28" s="46"/>
      <c r="MW28" s="46"/>
      <c r="MX28" s="46"/>
      <c r="MY28" s="46"/>
      <c r="MZ28" s="46"/>
      <c r="NA28" s="46"/>
      <c r="NB28" s="46"/>
      <c r="NC28" s="46"/>
      <c r="ND28" s="46"/>
      <c r="NE28" s="46"/>
      <c r="NF28" s="46"/>
      <c r="NG28" s="46"/>
      <c r="NH28" s="46"/>
      <c r="NI28" s="46"/>
      <c r="NJ28" s="46"/>
      <c r="NK28" s="46"/>
      <c r="NL28" s="46"/>
      <c r="NM28" s="46"/>
      <c r="NN28" s="46"/>
      <c r="NO28" s="46"/>
      <c r="NP28" s="46"/>
      <c r="NQ28" s="46"/>
      <c r="NR28" s="46"/>
      <c r="NS28" s="46"/>
      <c r="NT28" s="46"/>
      <c r="NU28" s="46"/>
      <c r="NV28" s="46"/>
      <c r="NW28" s="46"/>
      <c r="NX28" s="46"/>
      <c r="NY28" s="46"/>
      <c r="NZ28" s="46"/>
      <c r="OA28" s="46"/>
      <c r="OB28" s="46"/>
      <c r="OC28" s="46"/>
      <c r="OD28" s="46"/>
      <c r="OE28" s="46"/>
      <c r="OF28" s="46"/>
      <c r="OG28" s="46"/>
      <c r="OH28" s="46"/>
      <c r="OI28" s="46"/>
      <c r="OJ28" s="46"/>
      <c r="OK28" s="46"/>
      <c r="OL28" s="46"/>
      <c r="OM28" s="46"/>
      <c r="ON28" s="46"/>
      <c r="OO28" s="46"/>
      <c r="OP28" s="46"/>
      <c r="OQ28" s="46"/>
      <c r="OR28" s="46"/>
      <c r="OS28" s="46"/>
      <c r="OT28" s="46"/>
      <c r="OU28" s="46"/>
      <c r="OV28" s="46"/>
      <c r="OW28" s="46"/>
      <c r="OX28" s="46"/>
      <c r="OY28" s="46"/>
      <c r="OZ28" s="46"/>
      <c r="PA28" s="46"/>
      <c r="PB28" s="46"/>
      <c r="PC28" s="46"/>
      <c r="PD28" s="46"/>
      <c r="PE28" s="46"/>
      <c r="PF28" s="46"/>
      <c r="PG28" s="46"/>
      <c r="PH28" s="46"/>
      <c r="PI28" s="46"/>
      <c r="PJ28" s="46"/>
      <c r="PK28" s="46"/>
      <c r="PL28" s="46"/>
      <c r="PM28" s="46"/>
      <c r="PN28" s="46"/>
      <c r="PO28" s="46"/>
      <c r="PP28" s="46"/>
      <c r="PQ28" s="46"/>
      <c r="PR28" s="46"/>
      <c r="PS28" s="46"/>
      <c r="PT28" s="46"/>
      <c r="PU28" s="46"/>
      <c r="PV28" s="46"/>
      <c r="PW28" s="46"/>
      <c r="PX28" s="46"/>
      <c r="PY28" s="46"/>
      <c r="PZ28" s="46"/>
      <c r="QA28" s="46"/>
      <c r="QB28" s="46"/>
      <c r="QC28" s="46"/>
      <c r="QD28" s="46"/>
      <c r="QE28" s="46"/>
      <c r="QF28" s="46"/>
      <c r="QG28" s="46"/>
      <c r="QH28" s="46"/>
      <c r="QI28" s="46"/>
      <c r="QJ28" s="46"/>
      <c r="QK28" s="46"/>
      <c r="QL28" s="46"/>
      <c r="QM28" s="46"/>
      <c r="QN28" s="46"/>
      <c r="QO28" s="46"/>
      <c r="QP28" s="46"/>
      <c r="QQ28" s="46"/>
      <c r="QR28" s="46"/>
      <c r="QS28" s="46"/>
      <c r="QT28" s="46"/>
      <c r="QU28" s="46"/>
      <c r="QV28" s="46"/>
      <c r="QW28" s="46"/>
      <c r="QX28" s="46"/>
      <c r="QY28" s="46"/>
      <c r="QZ28" s="46"/>
      <c r="RA28" s="46"/>
      <c r="RB28" s="46"/>
      <c r="RC28" s="46"/>
      <c r="RD28" s="46"/>
      <c r="RE28" s="46"/>
      <c r="RF28" s="46"/>
      <c r="RG28" s="46"/>
      <c r="RH28" s="46"/>
      <c r="RI28" s="46"/>
      <c r="RJ28" s="46"/>
      <c r="RK28" s="46"/>
      <c r="RL28" s="46"/>
      <c r="RM28" s="46"/>
      <c r="RN28" s="46"/>
      <c r="RO28" s="46"/>
      <c r="RP28" s="46"/>
      <c r="RQ28" s="46"/>
      <c r="RR28" s="46"/>
      <c r="RS28" s="46"/>
      <c r="RT28" s="46"/>
      <c r="RU28" s="46"/>
      <c r="RV28" s="46"/>
      <c r="RW28" s="46"/>
      <c r="RX28" s="46"/>
      <c r="RY28" s="46"/>
      <c r="RZ28" s="46"/>
      <c r="SA28" s="46"/>
      <c r="SB28" s="46"/>
      <c r="SC28" s="46"/>
      <c r="SD28" s="46"/>
      <c r="SE28" s="46"/>
      <c r="SF28" s="46"/>
      <c r="SG28" s="46"/>
      <c r="SH28" s="46"/>
      <c r="SI28" s="46"/>
      <c r="SJ28" s="46"/>
      <c r="SK28" s="46"/>
      <c r="SL28" s="46"/>
      <c r="SM28" s="46"/>
      <c r="SN28" s="46"/>
      <c r="SO28" s="46"/>
      <c r="SP28" s="46"/>
      <c r="SQ28" s="46"/>
      <c r="SR28" s="46"/>
      <c r="SS28" s="46"/>
      <c r="ST28" s="46"/>
      <c r="SU28" s="46"/>
      <c r="SV28" s="46"/>
      <c r="SW28" s="46"/>
      <c r="SX28" s="46"/>
      <c r="SY28" s="46"/>
      <c r="SZ28" s="46"/>
      <c r="TA28" s="46"/>
      <c r="TB28" s="46"/>
      <c r="TC28" s="46"/>
      <c r="TD28" s="46"/>
      <c r="TE28" s="46"/>
      <c r="TF28" s="46"/>
      <c r="TG28" s="46"/>
      <c r="TH28" s="46"/>
      <c r="TI28" s="46"/>
      <c r="TJ28" s="46"/>
      <c r="TK28" s="46"/>
      <c r="TL28" s="46"/>
      <c r="TM28" s="46"/>
      <c r="TN28" s="46"/>
      <c r="TO28" s="46"/>
      <c r="TP28" s="46"/>
      <c r="TQ28" s="46"/>
      <c r="TR28" s="46"/>
      <c r="TS28" s="46"/>
      <c r="TT28" s="46"/>
      <c r="TU28" s="46"/>
      <c r="TV28" s="46"/>
      <c r="TW28" s="46"/>
      <c r="TX28" s="46"/>
      <c r="TY28" s="46"/>
      <c r="TZ28" s="46"/>
      <c r="UA28" s="46"/>
      <c r="UB28" s="46"/>
      <c r="UC28" s="46"/>
      <c r="UD28" s="46"/>
      <c r="UE28" s="46"/>
      <c r="UF28" s="46"/>
      <c r="UG28" s="46"/>
      <c r="UH28" s="46"/>
      <c r="UI28" s="46"/>
      <c r="UJ28" s="46"/>
      <c r="UK28" s="46"/>
      <c r="UL28" s="46"/>
      <c r="UM28" s="46"/>
      <c r="UN28" s="46"/>
      <c r="UO28" s="46"/>
      <c r="UP28" s="46"/>
      <c r="UQ28" s="46"/>
      <c r="UR28" s="46"/>
      <c r="US28" s="46"/>
      <c r="UT28" s="46"/>
      <c r="UU28" s="46"/>
      <c r="UV28" s="46"/>
      <c r="UW28" s="46"/>
      <c r="UX28" s="46"/>
      <c r="UY28" s="46"/>
      <c r="UZ28" s="46"/>
      <c r="VA28" s="46"/>
      <c r="VB28" s="46"/>
      <c r="VC28" s="46"/>
      <c r="VD28" s="46"/>
      <c r="VE28" s="46"/>
      <c r="VF28" s="46"/>
      <c r="VG28" s="46"/>
      <c r="VH28" s="46"/>
      <c r="VI28" s="46"/>
      <c r="VJ28" s="46"/>
      <c r="VK28" s="46"/>
      <c r="VL28" s="46"/>
      <c r="VM28" s="46"/>
      <c r="VN28" s="46"/>
      <c r="VO28" s="46"/>
      <c r="VP28" s="46"/>
      <c r="VQ28" s="46"/>
      <c r="VR28" s="46"/>
      <c r="VS28" s="46"/>
      <c r="VT28" s="46"/>
      <c r="VU28" s="46"/>
      <c r="VV28" s="46"/>
      <c r="VW28" s="46"/>
      <c r="VX28" s="46"/>
      <c r="VY28" s="46"/>
      <c r="VZ28" s="46"/>
      <c r="WA28" s="46"/>
      <c r="WB28" s="46"/>
      <c r="WC28" s="46"/>
      <c r="WD28" s="46"/>
      <c r="WE28" s="46"/>
      <c r="WF28" s="46"/>
      <c r="WG28" s="46"/>
      <c r="WH28" s="46"/>
      <c r="WI28" s="46"/>
      <c r="WJ28" s="46"/>
      <c r="WK28" s="46"/>
      <c r="WL28" s="46"/>
      <c r="WM28" s="46"/>
      <c r="WN28" s="46"/>
      <c r="WO28" s="46"/>
      <c r="WP28" s="46"/>
      <c r="WQ28" s="46"/>
      <c r="WR28" s="46"/>
      <c r="WS28" s="46"/>
      <c r="WT28" s="46"/>
      <c r="WU28" s="46"/>
      <c r="WV28" s="46"/>
      <c r="WW28" s="46"/>
      <c r="WX28" s="46"/>
      <c r="WY28" s="46"/>
      <c r="WZ28" s="46"/>
    </row>
    <row r="29" spans="1:624" s="44" customFormat="1" ht="15" customHeight="1" x14ac:dyDescent="0.25">
      <c r="A29" s="34" t="s">
        <v>764</v>
      </c>
      <c r="B29" s="33" t="s">
        <v>765</v>
      </c>
      <c r="C29" s="34" t="s">
        <v>766</v>
      </c>
      <c r="D29" s="35">
        <v>6</v>
      </c>
      <c r="E29" s="35">
        <v>18</v>
      </c>
      <c r="F29" s="35">
        <v>1</v>
      </c>
      <c r="G29" s="36">
        <f>Tab_Base[[#This Row],[HCM]]*Tab_Base[[#This Row],[NB Gp CM]]*1.5</f>
        <v>27</v>
      </c>
      <c r="H29" s="99">
        <v>18</v>
      </c>
      <c r="I29" s="100">
        <v>1</v>
      </c>
      <c r="J29" s="37">
        <f>Tab_Base[[#This Row],[HTD]]*I29</f>
        <v>18</v>
      </c>
      <c r="K29" s="78"/>
      <c r="L29" s="38">
        <f>Tab_Base[[#This Row],[TOTAL HCM converties en HTD (coeff : 1,5)]]+Tab_Base[[#This Row],[TOTAL HTD]]+Tab_Base[[#This Row],[TOTAL PA]]</f>
        <v>45</v>
      </c>
      <c r="M29" s="86">
        <f>SUMPRODUCT((MOD(COLUMN(Tab_Base[[#This Row],[CM1]:[PA200]]),3)=1)*1,Tab_Base[[#This Row],[CM1]:[PA200]])</f>
        <v>0</v>
      </c>
      <c r="N29" s="86">
        <f>Tab_Base[[#This Row],[TOTAL HCM converties en HTD (coeff : 1,5)]]-Tab_Base[[#This Row],[CMrépartis]]</f>
        <v>27</v>
      </c>
      <c r="O29" s="86" t="str">
        <f>IF(Tab_Base[[#This Row],[CMrépartis]]&gt;Tab_Base[[#This Row],[TOTAL HCM converties en HTD (coeff : 1,5)]],"dépassement","OK")</f>
        <v>OK</v>
      </c>
      <c r="P29" s="87">
        <f>SUMPRODUCT((MOD(COLUMN(Tab_Base[[#This Row],[CM1]:[PA200]]),3)=2)*1,Tab_Base[[#This Row],[CM1]:[PA200]])</f>
        <v>0</v>
      </c>
      <c r="Q29" s="86">
        <f>Tab_Base[[#This Row],[TOTAL HTD]]-Tab_Base[[#This Row],[TDrépartis]]</f>
        <v>18</v>
      </c>
      <c r="R29" s="88" t="str">
        <f>IF(Tab_Base[[#This Row],[TDrépartis]]&gt;Tab_Base[[#This Row],[TOTAL HTD]],"dépassement","OK")</f>
        <v>OK</v>
      </c>
      <c r="S29" s="88">
        <f>SUMPRODUCT((MOD(COLUMN(Tab_Base[[#This Row],[CM1]:[PA200]]),3)=0)*1,Tab_Base[[#This Row],[CM1]:[PA200]])</f>
        <v>0</v>
      </c>
      <c r="T29" s="88">
        <f>Tab_Base[[#This Row],[TOTAL PA]]-Tab_Base[[#This Row],[Parépartis]]</f>
        <v>0</v>
      </c>
      <c r="U29" s="88" t="str">
        <f>IF(Tab_Base[[#This Row],[Parépartis]]&gt;Tab_Base[[#This Row],[TOTAL PA]],"dépassement","OK")</f>
        <v>OK</v>
      </c>
      <c r="V29" s="89"/>
      <c r="W29" s="89"/>
      <c r="X29" s="89"/>
      <c r="Y29" s="75">
        <v>0</v>
      </c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75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  <c r="FP29" s="46"/>
      <c r="FQ29" s="46"/>
      <c r="FR29" s="46"/>
      <c r="FS29" s="46"/>
      <c r="FT29" s="46"/>
      <c r="FU29" s="46"/>
      <c r="FV29" s="46"/>
      <c r="FW29" s="46"/>
      <c r="FX29" s="46"/>
      <c r="FY29" s="46"/>
      <c r="FZ29" s="46"/>
      <c r="GA29" s="46"/>
      <c r="GB29" s="46"/>
      <c r="GC29" s="46"/>
      <c r="GD29" s="46"/>
      <c r="GE29" s="46"/>
      <c r="GF29" s="46"/>
      <c r="GG29" s="46"/>
      <c r="GH29" s="46"/>
      <c r="GI29" s="46"/>
      <c r="GJ29" s="46"/>
      <c r="GK29" s="46"/>
      <c r="GL29" s="46"/>
      <c r="GM29" s="46"/>
      <c r="GN29" s="46"/>
      <c r="GO29" s="46"/>
      <c r="GP29" s="46"/>
      <c r="GQ29" s="46"/>
      <c r="GR29" s="46"/>
      <c r="GS29" s="46"/>
      <c r="GT29" s="46"/>
      <c r="GU29" s="46"/>
      <c r="GV29" s="46"/>
      <c r="GW29" s="46"/>
      <c r="GX29" s="46"/>
      <c r="GY29" s="46"/>
      <c r="GZ29" s="46"/>
      <c r="HA29" s="46"/>
      <c r="HB29" s="46"/>
      <c r="HC29" s="46"/>
      <c r="HD29" s="46"/>
      <c r="HE29" s="46"/>
      <c r="HF29" s="46"/>
      <c r="HG29" s="46"/>
      <c r="HH29" s="46"/>
      <c r="HI29" s="46"/>
      <c r="HJ29" s="46"/>
      <c r="HK29" s="46"/>
      <c r="HL29" s="46"/>
      <c r="HM29" s="46"/>
      <c r="HN29" s="46"/>
      <c r="HO29" s="46"/>
      <c r="HP29" s="46"/>
      <c r="HQ29" s="46"/>
      <c r="HR29" s="46"/>
      <c r="HS29" s="46"/>
      <c r="HT29" s="46"/>
      <c r="HU29" s="46"/>
      <c r="HV29" s="46"/>
      <c r="HW29" s="46"/>
      <c r="HX29" s="46"/>
      <c r="HY29" s="46"/>
      <c r="HZ29" s="46"/>
      <c r="IA29" s="46"/>
      <c r="IB29" s="46"/>
      <c r="IC29" s="46"/>
      <c r="ID29" s="46"/>
      <c r="IE29" s="46"/>
      <c r="IF29" s="46"/>
      <c r="IG29" s="46"/>
      <c r="IH29" s="46"/>
      <c r="II29" s="46"/>
      <c r="IJ29" s="46"/>
      <c r="IK29" s="46"/>
      <c r="IL29" s="46"/>
      <c r="IM29" s="46"/>
      <c r="IN29" s="46"/>
      <c r="IO29" s="46"/>
      <c r="IP29" s="46"/>
      <c r="IQ29" s="46"/>
      <c r="IR29" s="46"/>
      <c r="IS29" s="46"/>
      <c r="IT29" s="46"/>
      <c r="IU29" s="46"/>
      <c r="IV29" s="46"/>
      <c r="IW29" s="46"/>
      <c r="IX29" s="46"/>
      <c r="IY29" s="46"/>
      <c r="IZ29" s="46"/>
      <c r="JA29" s="46"/>
      <c r="JB29" s="46"/>
      <c r="JC29" s="46"/>
      <c r="JD29" s="46"/>
      <c r="JE29" s="46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  <c r="KK29" s="46"/>
      <c r="KL29" s="46"/>
      <c r="KM29" s="46"/>
      <c r="KN29" s="46"/>
      <c r="KO29" s="46"/>
      <c r="KP29" s="46"/>
      <c r="KQ29" s="46"/>
      <c r="KR29" s="46"/>
      <c r="KS29" s="46"/>
      <c r="KT29" s="46"/>
      <c r="KU29" s="46"/>
      <c r="KV29" s="46"/>
      <c r="KW29" s="46"/>
      <c r="KX29" s="46"/>
      <c r="KY29" s="46"/>
      <c r="KZ29" s="46"/>
      <c r="LA29" s="46"/>
      <c r="LB29" s="46"/>
      <c r="LC29" s="46"/>
      <c r="LD29" s="46"/>
      <c r="LE29" s="46"/>
      <c r="LF29" s="46"/>
      <c r="LG29" s="46"/>
      <c r="LH29" s="46"/>
      <c r="LI29" s="46"/>
      <c r="LJ29" s="46"/>
      <c r="LK29" s="46"/>
      <c r="LL29" s="46"/>
      <c r="LM29" s="46"/>
      <c r="LN29" s="46"/>
      <c r="LO29" s="46"/>
      <c r="LP29" s="46"/>
      <c r="LQ29" s="46"/>
      <c r="LR29" s="46"/>
      <c r="LS29" s="46"/>
      <c r="LT29" s="46"/>
      <c r="LU29" s="46"/>
      <c r="LV29" s="46"/>
      <c r="LW29" s="46"/>
      <c r="LX29" s="46"/>
      <c r="LY29" s="46"/>
      <c r="LZ29" s="46"/>
      <c r="MA29" s="46"/>
      <c r="MB29" s="46"/>
      <c r="MC29" s="46"/>
      <c r="MD29" s="46"/>
      <c r="ME29" s="46"/>
      <c r="MF29" s="46"/>
      <c r="MG29" s="46"/>
      <c r="MH29" s="46"/>
      <c r="MI29" s="46"/>
      <c r="MJ29" s="46"/>
      <c r="MK29" s="46"/>
      <c r="ML29" s="46"/>
      <c r="MM29" s="46"/>
      <c r="MN29" s="46"/>
      <c r="MO29" s="46"/>
      <c r="MP29" s="46"/>
      <c r="MQ29" s="46"/>
      <c r="MR29" s="46"/>
      <c r="MS29" s="46"/>
      <c r="MT29" s="46"/>
      <c r="MU29" s="46"/>
      <c r="MV29" s="46"/>
      <c r="MW29" s="46"/>
      <c r="MX29" s="46"/>
      <c r="MY29" s="46"/>
      <c r="MZ29" s="46"/>
      <c r="NA29" s="46"/>
      <c r="NB29" s="46"/>
      <c r="NC29" s="46"/>
      <c r="ND29" s="46"/>
      <c r="NE29" s="46"/>
      <c r="NF29" s="46"/>
      <c r="NG29" s="46"/>
      <c r="NH29" s="46"/>
      <c r="NI29" s="46"/>
      <c r="NJ29" s="46"/>
      <c r="NK29" s="46"/>
      <c r="NL29" s="46"/>
      <c r="NM29" s="46"/>
      <c r="NN29" s="46"/>
      <c r="NO29" s="46"/>
      <c r="NP29" s="46"/>
      <c r="NQ29" s="46"/>
      <c r="NR29" s="46"/>
      <c r="NS29" s="46"/>
      <c r="NT29" s="46"/>
      <c r="NU29" s="46"/>
      <c r="NV29" s="46"/>
      <c r="NW29" s="46"/>
      <c r="NX29" s="46"/>
      <c r="NY29" s="46"/>
      <c r="NZ29" s="46"/>
      <c r="OA29" s="46"/>
      <c r="OB29" s="46"/>
      <c r="OC29" s="46"/>
      <c r="OD29" s="46"/>
      <c r="OE29" s="46"/>
      <c r="OF29" s="46"/>
      <c r="OG29" s="46"/>
      <c r="OH29" s="46"/>
      <c r="OI29" s="46"/>
      <c r="OJ29" s="46"/>
      <c r="OK29" s="46"/>
      <c r="OL29" s="46"/>
      <c r="OM29" s="46"/>
      <c r="ON29" s="46"/>
      <c r="OO29" s="46"/>
      <c r="OP29" s="46"/>
      <c r="OQ29" s="46"/>
      <c r="OR29" s="46"/>
      <c r="OS29" s="46"/>
      <c r="OT29" s="46"/>
      <c r="OU29" s="46"/>
      <c r="OV29" s="46"/>
      <c r="OW29" s="46"/>
      <c r="OX29" s="46"/>
      <c r="OY29" s="46"/>
      <c r="OZ29" s="46"/>
      <c r="PA29" s="46"/>
      <c r="PB29" s="46"/>
      <c r="PC29" s="46"/>
      <c r="PD29" s="46"/>
      <c r="PE29" s="46"/>
      <c r="PF29" s="46"/>
      <c r="PG29" s="46"/>
      <c r="PH29" s="46"/>
      <c r="PI29" s="46"/>
      <c r="PJ29" s="46"/>
      <c r="PK29" s="46"/>
      <c r="PL29" s="46"/>
      <c r="PM29" s="46"/>
      <c r="PN29" s="46"/>
      <c r="PO29" s="46"/>
      <c r="PP29" s="46"/>
      <c r="PQ29" s="46"/>
      <c r="PR29" s="46"/>
      <c r="PS29" s="46"/>
      <c r="PT29" s="46"/>
      <c r="PU29" s="46"/>
      <c r="PV29" s="46"/>
      <c r="PW29" s="46"/>
      <c r="PX29" s="46"/>
      <c r="PY29" s="46"/>
      <c r="PZ29" s="46"/>
      <c r="QA29" s="46"/>
      <c r="QB29" s="46"/>
      <c r="QC29" s="46"/>
      <c r="QD29" s="46"/>
      <c r="QE29" s="46"/>
      <c r="QF29" s="46"/>
      <c r="QG29" s="46"/>
      <c r="QH29" s="46"/>
      <c r="QI29" s="46"/>
      <c r="QJ29" s="46"/>
      <c r="QK29" s="46"/>
      <c r="QL29" s="46"/>
      <c r="QM29" s="46"/>
      <c r="QN29" s="46"/>
      <c r="QO29" s="46"/>
      <c r="QP29" s="46"/>
      <c r="QQ29" s="46"/>
      <c r="QR29" s="46"/>
      <c r="QS29" s="46"/>
      <c r="QT29" s="46"/>
      <c r="QU29" s="46"/>
      <c r="QV29" s="46"/>
      <c r="QW29" s="46"/>
      <c r="QX29" s="46"/>
      <c r="QY29" s="46"/>
      <c r="QZ29" s="46"/>
      <c r="RA29" s="46"/>
      <c r="RB29" s="46"/>
      <c r="RC29" s="46"/>
      <c r="RD29" s="46"/>
      <c r="RE29" s="46"/>
      <c r="RF29" s="46"/>
      <c r="RG29" s="46"/>
      <c r="RH29" s="46"/>
      <c r="RI29" s="46"/>
      <c r="RJ29" s="46"/>
      <c r="RK29" s="46"/>
      <c r="RL29" s="46"/>
      <c r="RM29" s="46"/>
      <c r="RN29" s="46"/>
      <c r="RO29" s="46"/>
      <c r="RP29" s="46"/>
      <c r="RQ29" s="46"/>
      <c r="RR29" s="46"/>
      <c r="RS29" s="46"/>
      <c r="RT29" s="46"/>
      <c r="RU29" s="46"/>
      <c r="RV29" s="46"/>
      <c r="RW29" s="46"/>
      <c r="RX29" s="46"/>
      <c r="RY29" s="46"/>
      <c r="RZ29" s="46"/>
      <c r="SA29" s="46"/>
      <c r="SB29" s="46"/>
      <c r="SC29" s="46"/>
      <c r="SD29" s="46"/>
      <c r="SE29" s="46"/>
      <c r="SF29" s="46"/>
      <c r="SG29" s="46"/>
      <c r="SH29" s="46"/>
      <c r="SI29" s="46"/>
      <c r="SJ29" s="46"/>
      <c r="SK29" s="46"/>
      <c r="SL29" s="46"/>
      <c r="SM29" s="46"/>
      <c r="SN29" s="46"/>
      <c r="SO29" s="46"/>
      <c r="SP29" s="46"/>
      <c r="SQ29" s="46"/>
      <c r="SR29" s="46"/>
      <c r="SS29" s="46"/>
      <c r="ST29" s="46"/>
      <c r="SU29" s="46"/>
      <c r="SV29" s="46"/>
      <c r="SW29" s="46"/>
      <c r="SX29" s="46"/>
      <c r="SY29" s="46"/>
      <c r="SZ29" s="46"/>
      <c r="TA29" s="46"/>
      <c r="TB29" s="46"/>
      <c r="TC29" s="46"/>
      <c r="TD29" s="46"/>
      <c r="TE29" s="46"/>
      <c r="TF29" s="46"/>
      <c r="TG29" s="46"/>
      <c r="TH29" s="46"/>
      <c r="TI29" s="46"/>
      <c r="TJ29" s="46"/>
      <c r="TK29" s="46"/>
      <c r="TL29" s="46"/>
      <c r="TM29" s="46"/>
      <c r="TN29" s="46"/>
      <c r="TO29" s="46"/>
      <c r="TP29" s="46"/>
      <c r="TQ29" s="46"/>
      <c r="TR29" s="46"/>
      <c r="TS29" s="46"/>
      <c r="TT29" s="46"/>
      <c r="TU29" s="46"/>
      <c r="TV29" s="46"/>
      <c r="TW29" s="46"/>
      <c r="TX29" s="46"/>
      <c r="TY29" s="46"/>
      <c r="TZ29" s="46"/>
      <c r="UA29" s="46"/>
      <c r="UB29" s="46"/>
      <c r="UC29" s="46"/>
      <c r="UD29" s="46"/>
      <c r="UE29" s="46"/>
      <c r="UF29" s="46"/>
      <c r="UG29" s="46"/>
      <c r="UH29" s="46"/>
      <c r="UI29" s="46"/>
      <c r="UJ29" s="46"/>
      <c r="UK29" s="46"/>
      <c r="UL29" s="46"/>
      <c r="UM29" s="46"/>
      <c r="UN29" s="46"/>
      <c r="UO29" s="46"/>
      <c r="UP29" s="46"/>
      <c r="UQ29" s="46"/>
      <c r="UR29" s="46"/>
      <c r="US29" s="46"/>
      <c r="UT29" s="46"/>
      <c r="UU29" s="46"/>
      <c r="UV29" s="46"/>
      <c r="UW29" s="46"/>
      <c r="UX29" s="46"/>
      <c r="UY29" s="46"/>
      <c r="UZ29" s="46"/>
      <c r="VA29" s="46"/>
      <c r="VB29" s="46"/>
      <c r="VC29" s="46"/>
      <c r="VD29" s="46"/>
      <c r="VE29" s="46"/>
      <c r="VF29" s="46"/>
      <c r="VG29" s="46"/>
      <c r="VH29" s="46"/>
      <c r="VI29" s="46"/>
      <c r="VJ29" s="46"/>
      <c r="VK29" s="46"/>
      <c r="VL29" s="46"/>
      <c r="VM29" s="46"/>
      <c r="VN29" s="46"/>
      <c r="VO29" s="46"/>
      <c r="VP29" s="46"/>
      <c r="VQ29" s="46"/>
      <c r="VR29" s="46"/>
      <c r="VS29" s="46"/>
      <c r="VT29" s="46"/>
      <c r="VU29" s="46"/>
      <c r="VV29" s="46"/>
      <c r="VW29" s="46"/>
      <c r="VX29" s="46"/>
      <c r="VY29" s="46"/>
      <c r="VZ29" s="46"/>
      <c r="WA29" s="46"/>
      <c r="WB29" s="46"/>
      <c r="WC29" s="46"/>
      <c r="WD29" s="46"/>
      <c r="WE29" s="46"/>
      <c r="WF29" s="46"/>
      <c r="WG29" s="46"/>
      <c r="WH29" s="46"/>
      <c r="WI29" s="46"/>
      <c r="WJ29" s="46"/>
      <c r="WK29" s="46"/>
      <c r="WL29" s="46"/>
      <c r="WM29" s="46"/>
      <c r="WN29" s="46"/>
      <c r="WO29" s="46"/>
      <c r="WP29" s="46"/>
      <c r="WQ29" s="46"/>
      <c r="WR29" s="46"/>
      <c r="WS29" s="46"/>
      <c r="WT29" s="46"/>
      <c r="WU29" s="46"/>
      <c r="WV29" s="46"/>
      <c r="WW29" s="46"/>
      <c r="WX29" s="46"/>
      <c r="WY29" s="46"/>
      <c r="WZ29" s="46"/>
    </row>
    <row r="30" spans="1:624" s="44" customFormat="1" ht="15" customHeight="1" x14ac:dyDescent="0.25">
      <c r="A30" s="34" t="s">
        <v>767</v>
      </c>
      <c r="B30" s="33" t="s">
        <v>768</v>
      </c>
      <c r="C30" s="34" t="s">
        <v>769</v>
      </c>
      <c r="D30" s="35">
        <v>3</v>
      </c>
      <c r="E30" s="35">
        <v>4</v>
      </c>
      <c r="F30" s="35">
        <v>1</v>
      </c>
      <c r="G30" s="36">
        <f>Tab_Base[[#This Row],[HCM]]*Tab_Base[[#This Row],[NB Gp CM]]*1.5</f>
        <v>6</v>
      </c>
      <c r="H30" s="99">
        <v>20</v>
      </c>
      <c r="I30" s="100">
        <v>4</v>
      </c>
      <c r="J30" s="37">
        <f>Tab_Base[[#This Row],[HTD]]*I30</f>
        <v>80</v>
      </c>
      <c r="K30" s="78"/>
      <c r="L30" s="101">
        <f>Tab_Base[[#This Row],[TOTAL HCM converties en HTD (coeff : 1,5)]]+Tab_Base[[#This Row],[TOTAL HTD]]+Tab_Base[[#This Row],[TOTAL PA]]</f>
        <v>86</v>
      </c>
      <c r="M30" s="86">
        <f>SUMPRODUCT((MOD(COLUMN(Tab_Base[[#This Row],[CM1]:[PA200]]),3)=1)*1,Tab_Base[[#This Row],[CM1]:[PA200]])</f>
        <v>0</v>
      </c>
      <c r="N30" s="86">
        <f>Tab_Base[[#This Row],[TOTAL HCM converties en HTD (coeff : 1,5)]]-Tab_Base[[#This Row],[CMrépartis]]</f>
        <v>6</v>
      </c>
      <c r="O30" s="86" t="str">
        <f>IF(Tab_Base[[#This Row],[CMrépartis]]&gt;Tab_Base[[#This Row],[TOTAL HCM converties en HTD (coeff : 1,5)]],"dépassement","OK")</f>
        <v>OK</v>
      </c>
      <c r="P30" s="87">
        <f>SUMPRODUCT((MOD(COLUMN(Tab_Base[[#This Row],[CM1]:[PA200]]),3)=2)*1,Tab_Base[[#This Row],[CM1]:[PA200]])</f>
        <v>0</v>
      </c>
      <c r="Q30" s="86">
        <f>Tab_Base[[#This Row],[TOTAL HTD]]-Tab_Base[[#This Row],[TDrépartis]]</f>
        <v>80</v>
      </c>
      <c r="R30" s="88" t="str">
        <f>IF(Tab_Base[[#This Row],[TDrépartis]]&gt;Tab_Base[[#This Row],[TOTAL HTD]],"dépassement","OK")</f>
        <v>OK</v>
      </c>
      <c r="S30" s="88">
        <f>SUMPRODUCT((MOD(COLUMN(Tab_Base[[#This Row],[CM1]:[PA200]]),3)=0)*1,Tab_Base[[#This Row],[CM1]:[PA200]])</f>
        <v>0</v>
      </c>
      <c r="T30" s="88">
        <f>Tab_Base[[#This Row],[TOTAL PA]]-Tab_Base[[#This Row],[Parépartis]]</f>
        <v>0</v>
      </c>
      <c r="U30" s="88" t="str">
        <f>IF(Tab_Base[[#This Row],[Parépartis]]&gt;Tab_Base[[#This Row],[TOTAL PA]],"dépassement","OK")</f>
        <v>OK</v>
      </c>
      <c r="V30" s="89"/>
      <c r="W30" s="89"/>
      <c r="X30" s="89"/>
      <c r="Y30" s="75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75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46"/>
      <c r="EW30" s="46"/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  <c r="FP30" s="46"/>
      <c r="FQ30" s="46"/>
      <c r="FR30" s="46"/>
      <c r="FS30" s="46"/>
      <c r="FT30" s="46"/>
      <c r="FU30" s="46"/>
      <c r="FV30" s="46"/>
      <c r="FW30" s="46"/>
      <c r="FX30" s="46"/>
      <c r="FY30" s="46"/>
      <c r="FZ30" s="46"/>
      <c r="GA30" s="46"/>
      <c r="GB30" s="46"/>
      <c r="GC30" s="46"/>
      <c r="GD30" s="46"/>
      <c r="GE30" s="46"/>
      <c r="GF30" s="46"/>
      <c r="GG30" s="46"/>
      <c r="GH30" s="46"/>
      <c r="GI30" s="46"/>
      <c r="GJ30" s="46"/>
      <c r="GK30" s="46"/>
      <c r="GL30" s="46"/>
      <c r="GM30" s="46"/>
      <c r="GN30" s="46"/>
      <c r="GO30" s="46"/>
      <c r="GP30" s="46"/>
      <c r="GQ30" s="46"/>
      <c r="GR30" s="46"/>
      <c r="GS30" s="46"/>
      <c r="GT30" s="46"/>
      <c r="GU30" s="46"/>
      <c r="GV30" s="46"/>
      <c r="GW30" s="46"/>
      <c r="GX30" s="46"/>
      <c r="GY30" s="46"/>
      <c r="GZ30" s="46"/>
      <c r="HA30" s="46"/>
      <c r="HB30" s="46"/>
      <c r="HC30" s="46"/>
      <c r="HD30" s="46"/>
      <c r="HE30" s="46"/>
      <c r="HF30" s="46"/>
      <c r="HG30" s="46"/>
      <c r="HH30" s="46"/>
      <c r="HI30" s="46"/>
      <c r="HJ30" s="46"/>
      <c r="HK30" s="46"/>
      <c r="HL30" s="46"/>
      <c r="HM30" s="46"/>
      <c r="HN30" s="46"/>
      <c r="HO30" s="46"/>
      <c r="HP30" s="46"/>
      <c r="HQ30" s="46"/>
      <c r="HR30" s="46"/>
      <c r="HS30" s="46"/>
      <c r="HT30" s="46"/>
      <c r="HU30" s="46"/>
      <c r="HV30" s="46"/>
      <c r="HW30" s="46"/>
      <c r="HX30" s="46"/>
      <c r="HY30" s="46"/>
      <c r="HZ30" s="46"/>
      <c r="IA30" s="46"/>
      <c r="IB30" s="46"/>
      <c r="IC30" s="46"/>
      <c r="ID30" s="46"/>
      <c r="IE30" s="46"/>
      <c r="IF30" s="46"/>
      <c r="IG30" s="46"/>
      <c r="IH30" s="46"/>
      <c r="II30" s="46"/>
      <c r="IJ30" s="46"/>
      <c r="IK30" s="46"/>
      <c r="IL30" s="46"/>
      <c r="IM30" s="46"/>
      <c r="IN30" s="46"/>
      <c r="IO30" s="46"/>
      <c r="IP30" s="46"/>
      <c r="IQ30" s="46"/>
      <c r="IR30" s="46"/>
      <c r="IS30" s="46"/>
      <c r="IT30" s="46"/>
      <c r="IU30" s="46"/>
      <c r="IV30" s="46"/>
      <c r="IW30" s="46"/>
      <c r="IX30" s="46"/>
      <c r="IY30" s="46"/>
      <c r="IZ30" s="46"/>
      <c r="JA30" s="46"/>
      <c r="JB30" s="46"/>
      <c r="JC30" s="46"/>
      <c r="JD30" s="46"/>
      <c r="JE30" s="46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  <c r="KK30" s="46"/>
      <c r="KL30" s="46"/>
      <c r="KM30" s="46"/>
      <c r="KN30" s="46"/>
      <c r="KO30" s="46"/>
      <c r="KP30" s="46"/>
      <c r="KQ30" s="46"/>
      <c r="KR30" s="46"/>
      <c r="KS30" s="46"/>
      <c r="KT30" s="46"/>
      <c r="KU30" s="46"/>
      <c r="KV30" s="46"/>
      <c r="KW30" s="46"/>
      <c r="KX30" s="46"/>
      <c r="KY30" s="46"/>
      <c r="KZ30" s="46"/>
      <c r="LA30" s="46"/>
      <c r="LB30" s="46"/>
      <c r="LC30" s="46"/>
      <c r="LD30" s="46"/>
      <c r="LE30" s="46"/>
      <c r="LF30" s="46"/>
      <c r="LG30" s="46"/>
      <c r="LH30" s="46"/>
      <c r="LI30" s="46"/>
      <c r="LJ30" s="46"/>
      <c r="LK30" s="46"/>
      <c r="LL30" s="46"/>
      <c r="LM30" s="46"/>
      <c r="LN30" s="46"/>
      <c r="LO30" s="46"/>
      <c r="LP30" s="46"/>
      <c r="LQ30" s="46"/>
      <c r="LR30" s="46"/>
      <c r="LS30" s="46"/>
      <c r="LT30" s="46"/>
      <c r="LU30" s="46"/>
      <c r="LV30" s="46"/>
      <c r="LW30" s="46"/>
      <c r="LX30" s="46"/>
      <c r="LY30" s="46"/>
      <c r="LZ30" s="46"/>
      <c r="MA30" s="46"/>
      <c r="MB30" s="46"/>
      <c r="MC30" s="46"/>
      <c r="MD30" s="46"/>
      <c r="ME30" s="46"/>
      <c r="MF30" s="46"/>
      <c r="MG30" s="46"/>
      <c r="MH30" s="46"/>
      <c r="MI30" s="46"/>
      <c r="MJ30" s="46"/>
      <c r="MK30" s="46"/>
      <c r="ML30" s="46"/>
      <c r="MM30" s="46"/>
      <c r="MN30" s="46"/>
      <c r="MO30" s="46"/>
      <c r="MP30" s="46"/>
      <c r="MQ30" s="46"/>
      <c r="MR30" s="46"/>
      <c r="MS30" s="46"/>
      <c r="MT30" s="46"/>
      <c r="MU30" s="46"/>
      <c r="MV30" s="46"/>
      <c r="MW30" s="46"/>
      <c r="MX30" s="46"/>
      <c r="MY30" s="46"/>
      <c r="MZ30" s="46"/>
      <c r="NA30" s="46"/>
      <c r="NB30" s="46"/>
      <c r="NC30" s="46"/>
      <c r="ND30" s="46"/>
      <c r="NE30" s="46"/>
      <c r="NF30" s="46"/>
      <c r="NG30" s="46"/>
      <c r="NH30" s="46"/>
      <c r="NI30" s="46"/>
      <c r="NJ30" s="46"/>
      <c r="NK30" s="46"/>
      <c r="NL30" s="46"/>
      <c r="NM30" s="46"/>
      <c r="NN30" s="46"/>
      <c r="NO30" s="46"/>
      <c r="NP30" s="46"/>
      <c r="NQ30" s="46"/>
      <c r="NR30" s="46"/>
      <c r="NS30" s="46"/>
      <c r="NT30" s="46"/>
      <c r="NU30" s="46"/>
      <c r="NV30" s="46"/>
      <c r="NW30" s="46"/>
      <c r="NX30" s="46"/>
      <c r="NY30" s="46"/>
      <c r="NZ30" s="46"/>
      <c r="OA30" s="46"/>
      <c r="OB30" s="46"/>
      <c r="OC30" s="46"/>
      <c r="OD30" s="46"/>
      <c r="OE30" s="46"/>
      <c r="OF30" s="46"/>
      <c r="OG30" s="46"/>
      <c r="OH30" s="46"/>
      <c r="OI30" s="46"/>
      <c r="OJ30" s="46"/>
      <c r="OK30" s="46"/>
      <c r="OL30" s="46"/>
      <c r="OM30" s="46"/>
      <c r="ON30" s="46"/>
      <c r="OO30" s="46"/>
      <c r="OP30" s="46"/>
      <c r="OQ30" s="46"/>
      <c r="OR30" s="46"/>
      <c r="OS30" s="46"/>
      <c r="OT30" s="46"/>
      <c r="OU30" s="46"/>
      <c r="OV30" s="46"/>
      <c r="OW30" s="46"/>
      <c r="OX30" s="46"/>
      <c r="OY30" s="46"/>
      <c r="OZ30" s="46"/>
      <c r="PA30" s="46"/>
      <c r="PB30" s="46"/>
      <c r="PC30" s="46"/>
      <c r="PD30" s="46"/>
      <c r="PE30" s="46"/>
      <c r="PF30" s="46"/>
      <c r="PG30" s="46"/>
      <c r="PH30" s="46"/>
      <c r="PI30" s="46"/>
      <c r="PJ30" s="46"/>
      <c r="PK30" s="46"/>
      <c r="PL30" s="46"/>
      <c r="PM30" s="46"/>
      <c r="PN30" s="46"/>
      <c r="PO30" s="46"/>
      <c r="PP30" s="46"/>
      <c r="PQ30" s="46"/>
      <c r="PR30" s="46"/>
      <c r="PS30" s="46"/>
      <c r="PT30" s="46"/>
      <c r="PU30" s="46"/>
      <c r="PV30" s="46"/>
      <c r="PW30" s="46"/>
      <c r="PX30" s="46"/>
      <c r="PY30" s="46"/>
      <c r="PZ30" s="46"/>
      <c r="QA30" s="46"/>
      <c r="QB30" s="46"/>
      <c r="QC30" s="46"/>
      <c r="QD30" s="46"/>
      <c r="QE30" s="46"/>
      <c r="QF30" s="46"/>
      <c r="QG30" s="46"/>
      <c r="QH30" s="46"/>
      <c r="QI30" s="46"/>
      <c r="QJ30" s="46"/>
      <c r="QK30" s="46"/>
      <c r="QL30" s="46"/>
      <c r="QM30" s="46"/>
      <c r="QN30" s="46"/>
      <c r="QO30" s="46"/>
      <c r="QP30" s="46"/>
      <c r="QQ30" s="46"/>
      <c r="QR30" s="46"/>
      <c r="QS30" s="46"/>
      <c r="QT30" s="46"/>
      <c r="QU30" s="46"/>
      <c r="QV30" s="46"/>
      <c r="QW30" s="46"/>
      <c r="QX30" s="46"/>
      <c r="QY30" s="46"/>
      <c r="QZ30" s="46"/>
      <c r="RA30" s="46"/>
      <c r="RB30" s="46"/>
      <c r="RC30" s="46"/>
      <c r="RD30" s="46"/>
      <c r="RE30" s="46"/>
      <c r="RF30" s="46"/>
      <c r="RG30" s="46"/>
      <c r="RH30" s="46"/>
      <c r="RI30" s="46"/>
      <c r="RJ30" s="46"/>
      <c r="RK30" s="46"/>
      <c r="RL30" s="46"/>
      <c r="RM30" s="46"/>
      <c r="RN30" s="46"/>
      <c r="RO30" s="46"/>
      <c r="RP30" s="46"/>
      <c r="RQ30" s="46"/>
      <c r="RR30" s="46"/>
      <c r="RS30" s="46"/>
      <c r="RT30" s="46"/>
      <c r="RU30" s="46"/>
      <c r="RV30" s="46"/>
      <c r="RW30" s="46"/>
      <c r="RX30" s="46"/>
      <c r="RY30" s="46"/>
      <c r="RZ30" s="46"/>
      <c r="SA30" s="46"/>
      <c r="SB30" s="46"/>
      <c r="SC30" s="46"/>
      <c r="SD30" s="46"/>
      <c r="SE30" s="46"/>
      <c r="SF30" s="46"/>
      <c r="SG30" s="46"/>
      <c r="SH30" s="46"/>
      <c r="SI30" s="46"/>
      <c r="SJ30" s="46"/>
      <c r="SK30" s="46"/>
      <c r="SL30" s="46"/>
      <c r="SM30" s="46"/>
      <c r="SN30" s="46"/>
      <c r="SO30" s="46"/>
      <c r="SP30" s="46"/>
      <c r="SQ30" s="46"/>
      <c r="SR30" s="46"/>
      <c r="SS30" s="46"/>
      <c r="ST30" s="46"/>
      <c r="SU30" s="46"/>
      <c r="SV30" s="46"/>
      <c r="SW30" s="46"/>
      <c r="SX30" s="46"/>
      <c r="SY30" s="46"/>
      <c r="SZ30" s="46"/>
      <c r="TA30" s="46"/>
      <c r="TB30" s="46"/>
      <c r="TC30" s="46"/>
      <c r="TD30" s="46"/>
      <c r="TE30" s="46"/>
      <c r="TF30" s="46"/>
      <c r="TG30" s="46"/>
      <c r="TH30" s="46"/>
      <c r="TI30" s="46"/>
      <c r="TJ30" s="46"/>
      <c r="TK30" s="46"/>
      <c r="TL30" s="46"/>
      <c r="TM30" s="46"/>
      <c r="TN30" s="46"/>
      <c r="TO30" s="46"/>
      <c r="TP30" s="46"/>
      <c r="TQ30" s="46"/>
      <c r="TR30" s="46"/>
      <c r="TS30" s="46"/>
      <c r="TT30" s="46"/>
      <c r="TU30" s="46"/>
      <c r="TV30" s="46"/>
      <c r="TW30" s="46"/>
      <c r="TX30" s="46"/>
      <c r="TY30" s="46"/>
      <c r="TZ30" s="46"/>
      <c r="UA30" s="46"/>
      <c r="UB30" s="46"/>
      <c r="UC30" s="46"/>
      <c r="UD30" s="46"/>
      <c r="UE30" s="46"/>
      <c r="UF30" s="46"/>
      <c r="UG30" s="46"/>
      <c r="UH30" s="46"/>
      <c r="UI30" s="46"/>
      <c r="UJ30" s="46"/>
      <c r="UK30" s="46"/>
      <c r="UL30" s="46"/>
      <c r="UM30" s="46"/>
      <c r="UN30" s="46"/>
      <c r="UO30" s="46"/>
      <c r="UP30" s="46"/>
      <c r="UQ30" s="46"/>
      <c r="UR30" s="46"/>
      <c r="US30" s="46"/>
      <c r="UT30" s="46"/>
      <c r="UU30" s="46"/>
      <c r="UV30" s="46"/>
      <c r="UW30" s="46"/>
      <c r="UX30" s="46"/>
      <c r="UY30" s="46"/>
      <c r="UZ30" s="46"/>
      <c r="VA30" s="46"/>
      <c r="VB30" s="46"/>
      <c r="VC30" s="46"/>
      <c r="VD30" s="46"/>
      <c r="VE30" s="46"/>
      <c r="VF30" s="46"/>
      <c r="VG30" s="46"/>
      <c r="VH30" s="46"/>
      <c r="VI30" s="46"/>
      <c r="VJ30" s="46"/>
      <c r="VK30" s="46"/>
      <c r="VL30" s="46"/>
      <c r="VM30" s="46"/>
      <c r="VN30" s="46"/>
      <c r="VO30" s="46"/>
      <c r="VP30" s="46"/>
      <c r="VQ30" s="46"/>
      <c r="VR30" s="46"/>
      <c r="VS30" s="46"/>
      <c r="VT30" s="46"/>
      <c r="VU30" s="46"/>
      <c r="VV30" s="46"/>
      <c r="VW30" s="46"/>
      <c r="VX30" s="46"/>
      <c r="VY30" s="46"/>
      <c r="VZ30" s="46"/>
      <c r="WA30" s="46"/>
      <c r="WB30" s="46"/>
      <c r="WC30" s="46"/>
      <c r="WD30" s="46"/>
      <c r="WE30" s="46"/>
      <c r="WF30" s="46"/>
      <c r="WG30" s="46"/>
      <c r="WH30" s="46"/>
      <c r="WI30" s="46"/>
      <c r="WJ30" s="46"/>
      <c r="WK30" s="46"/>
      <c r="WL30" s="46"/>
      <c r="WM30" s="46"/>
      <c r="WN30" s="46"/>
      <c r="WO30" s="46"/>
      <c r="WP30" s="46"/>
      <c r="WQ30" s="46"/>
      <c r="WR30" s="46"/>
      <c r="WS30" s="46"/>
      <c r="WT30" s="46"/>
      <c r="WU30" s="46"/>
      <c r="WV30" s="46"/>
      <c r="WW30" s="46"/>
      <c r="WX30" s="46"/>
      <c r="WY30" s="46"/>
      <c r="WZ30" s="46"/>
    </row>
    <row r="31" spans="1:624" s="44" customFormat="1" ht="15" customHeight="1" x14ac:dyDescent="0.25">
      <c r="A31" s="34" t="s">
        <v>770</v>
      </c>
      <c r="B31" s="33" t="s">
        <v>771</v>
      </c>
      <c r="C31" s="34" t="s">
        <v>772</v>
      </c>
      <c r="D31" s="35">
        <v>6</v>
      </c>
      <c r="E31" s="35">
        <v>24</v>
      </c>
      <c r="F31" s="35">
        <v>1</v>
      </c>
      <c r="G31" s="36">
        <f>Tab_Base[[#This Row],[HCM]]*Tab_Base[[#This Row],[NB Gp CM]]*1.5</f>
        <v>36</v>
      </c>
      <c r="H31" s="99">
        <v>20</v>
      </c>
      <c r="I31" s="100">
        <v>4</v>
      </c>
      <c r="J31" s="37">
        <f>Tab_Base[[#This Row],[HTD]]*I31</f>
        <v>80</v>
      </c>
      <c r="K31" s="78"/>
      <c r="L31" s="38">
        <f>Tab_Base[[#This Row],[TOTAL HCM converties en HTD (coeff : 1,5)]]+Tab_Base[[#This Row],[TOTAL HTD]]+Tab_Base[[#This Row],[TOTAL PA]]</f>
        <v>116</v>
      </c>
      <c r="M31" s="86">
        <f>SUMPRODUCT((MOD(COLUMN(Tab_Base[[#This Row],[CM1]:[PA200]]),3)=1)*1,Tab_Base[[#This Row],[CM1]:[PA200]])</f>
        <v>36</v>
      </c>
      <c r="N31" s="86">
        <f>Tab_Base[[#This Row],[TOTAL HCM converties en HTD (coeff : 1,5)]]-Tab_Base[[#This Row],[CMrépartis]]</f>
        <v>0</v>
      </c>
      <c r="O31" s="86" t="str">
        <f>IF(Tab_Base[[#This Row],[CMrépartis]]&gt;Tab_Base[[#This Row],[TOTAL HCM converties en HTD (coeff : 1,5)]],"dépassement","OK")</f>
        <v>OK</v>
      </c>
      <c r="P31" s="87">
        <f>SUMPRODUCT((MOD(COLUMN(Tab_Base[[#This Row],[CM1]:[PA200]]),3)=2)*1,Tab_Base[[#This Row],[CM1]:[PA200]])</f>
        <v>0</v>
      </c>
      <c r="Q31" s="86">
        <f>Tab_Base[[#This Row],[TOTAL HTD]]-Tab_Base[[#This Row],[TDrépartis]]</f>
        <v>80</v>
      </c>
      <c r="R31" s="88" t="str">
        <f>IF(Tab_Base[[#This Row],[TDrépartis]]&gt;Tab_Base[[#This Row],[TOTAL HTD]],"dépassement","OK")</f>
        <v>OK</v>
      </c>
      <c r="S31" s="88">
        <f>SUMPRODUCT((MOD(COLUMN(Tab_Base[[#This Row],[CM1]:[PA200]]),3)=0)*1,Tab_Base[[#This Row],[CM1]:[PA200]])</f>
        <v>0</v>
      </c>
      <c r="T31" s="88">
        <f>Tab_Base[[#This Row],[TOTAL PA]]-Tab_Base[[#This Row],[Parépartis]]</f>
        <v>0</v>
      </c>
      <c r="U31" s="88" t="str">
        <f>IF(Tab_Base[[#This Row],[Parépartis]]&gt;Tab_Base[[#This Row],[TOTAL PA]],"dépassement","OK")</f>
        <v>OK</v>
      </c>
      <c r="V31" s="89"/>
      <c r="W31" s="89"/>
      <c r="X31" s="89"/>
      <c r="Y31" s="75">
        <v>36</v>
      </c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75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/>
      <c r="ET31" s="46"/>
      <c r="EU31" s="46"/>
      <c r="EV31" s="46"/>
      <c r="EW31" s="46"/>
      <c r="EX31" s="46"/>
      <c r="EY31" s="46"/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46"/>
      <c r="FY31" s="46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46"/>
      <c r="HD31" s="46"/>
      <c r="HE31" s="46"/>
      <c r="HF31" s="46"/>
      <c r="HG31" s="46"/>
      <c r="HH31" s="46"/>
      <c r="HI31" s="46"/>
      <c r="HJ31" s="46"/>
      <c r="HK31" s="46"/>
      <c r="HL31" s="46"/>
      <c r="HM31" s="46"/>
      <c r="HN31" s="46"/>
      <c r="HO31" s="46"/>
      <c r="HP31" s="46"/>
      <c r="HQ31" s="46"/>
      <c r="HR31" s="46"/>
      <c r="HS31" s="46"/>
      <c r="HT31" s="46"/>
      <c r="HU31" s="46"/>
      <c r="HV31" s="46"/>
      <c r="HW31" s="46"/>
      <c r="HX31" s="46"/>
      <c r="HY31" s="46"/>
      <c r="HZ31" s="46"/>
      <c r="IA31" s="46"/>
      <c r="IB31" s="46"/>
      <c r="IC31" s="46"/>
      <c r="ID31" s="46"/>
      <c r="IE31" s="46"/>
      <c r="IF31" s="46"/>
      <c r="IG31" s="46"/>
      <c r="IH31" s="46"/>
      <c r="II31" s="46"/>
      <c r="IJ31" s="46"/>
      <c r="IK31" s="46"/>
      <c r="IL31" s="46"/>
      <c r="IM31" s="46"/>
      <c r="IN31" s="46"/>
      <c r="IO31" s="46"/>
      <c r="IP31" s="46"/>
      <c r="IQ31" s="46"/>
      <c r="IR31" s="46"/>
      <c r="IS31" s="46"/>
      <c r="IT31" s="46"/>
      <c r="IU31" s="46"/>
      <c r="IV31" s="46"/>
      <c r="IW31" s="46"/>
      <c r="IX31" s="46"/>
      <c r="IY31" s="46"/>
      <c r="IZ31" s="46"/>
      <c r="JA31" s="46"/>
      <c r="JB31" s="46"/>
      <c r="JC31" s="46"/>
      <c r="JD31" s="46"/>
      <c r="JE31" s="46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  <c r="KK31" s="46"/>
      <c r="KL31" s="46"/>
      <c r="KM31" s="46"/>
      <c r="KN31" s="46"/>
      <c r="KO31" s="46"/>
      <c r="KP31" s="46"/>
      <c r="KQ31" s="46"/>
      <c r="KR31" s="46"/>
      <c r="KS31" s="46"/>
      <c r="KT31" s="46"/>
      <c r="KU31" s="46"/>
      <c r="KV31" s="46"/>
      <c r="KW31" s="46"/>
      <c r="KX31" s="46"/>
      <c r="KY31" s="46"/>
      <c r="KZ31" s="46"/>
      <c r="LA31" s="46"/>
      <c r="LB31" s="46"/>
      <c r="LC31" s="46"/>
      <c r="LD31" s="46"/>
      <c r="LE31" s="46"/>
      <c r="LF31" s="46"/>
      <c r="LG31" s="46"/>
      <c r="LH31" s="46"/>
      <c r="LI31" s="46"/>
      <c r="LJ31" s="46"/>
      <c r="LK31" s="46"/>
      <c r="LL31" s="46"/>
      <c r="LM31" s="46"/>
      <c r="LN31" s="46"/>
      <c r="LO31" s="46"/>
      <c r="LP31" s="46"/>
      <c r="LQ31" s="46"/>
      <c r="LR31" s="46"/>
      <c r="LS31" s="46"/>
      <c r="LT31" s="46"/>
      <c r="LU31" s="46"/>
      <c r="LV31" s="46"/>
      <c r="LW31" s="46"/>
      <c r="LX31" s="46"/>
      <c r="LY31" s="46"/>
      <c r="LZ31" s="46"/>
      <c r="MA31" s="46"/>
      <c r="MB31" s="46"/>
      <c r="MC31" s="46"/>
      <c r="MD31" s="46"/>
      <c r="ME31" s="46"/>
      <c r="MF31" s="46"/>
      <c r="MG31" s="46"/>
      <c r="MH31" s="46"/>
      <c r="MI31" s="46"/>
      <c r="MJ31" s="46"/>
      <c r="MK31" s="46"/>
      <c r="ML31" s="46"/>
      <c r="MM31" s="46"/>
      <c r="MN31" s="46"/>
      <c r="MO31" s="46"/>
      <c r="MP31" s="46"/>
      <c r="MQ31" s="46"/>
      <c r="MR31" s="46"/>
      <c r="MS31" s="46"/>
      <c r="MT31" s="46"/>
      <c r="MU31" s="46"/>
      <c r="MV31" s="46"/>
      <c r="MW31" s="46"/>
      <c r="MX31" s="46"/>
      <c r="MY31" s="46"/>
      <c r="MZ31" s="46"/>
      <c r="NA31" s="46"/>
      <c r="NB31" s="46"/>
      <c r="NC31" s="46"/>
      <c r="ND31" s="46"/>
      <c r="NE31" s="46"/>
      <c r="NF31" s="46"/>
      <c r="NG31" s="46"/>
      <c r="NH31" s="46"/>
      <c r="NI31" s="46"/>
      <c r="NJ31" s="46"/>
      <c r="NK31" s="46"/>
      <c r="NL31" s="46"/>
      <c r="NM31" s="46"/>
      <c r="NN31" s="46"/>
      <c r="NO31" s="46"/>
      <c r="NP31" s="46"/>
      <c r="NQ31" s="46"/>
      <c r="NR31" s="46"/>
      <c r="NS31" s="46"/>
      <c r="NT31" s="46"/>
      <c r="NU31" s="46"/>
      <c r="NV31" s="46"/>
      <c r="NW31" s="46"/>
      <c r="NX31" s="46"/>
      <c r="NY31" s="46"/>
      <c r="NZ31" s="46"/>
      <c r="OA31" s="46"/>
      <c r="OB31" s="46"/>
      <c r="OC31" s="46"/>
      <c r="OD31" s="46"/>
      <c r="OE31" s="46"/>
      <c r="OF31" s="46"/>
      <c r="OG31" s="46"/>
      <c r="OH31" s="46"/>
      <c r="OI31" s="46"/>
      <c r="OJ31" s="46"/>
      <c r="OK31" s="46"/>
      <c r="OL31" s="46"/>
      <c r="OM31" s="46"/>
      <c r="ON31" s="46"/>
      <c r="OO31" s="46"/>
      <c r="OP31" s="46"/>
      <c r="OQ31" s="46"/>
      <c r="OR31" s="46"/>
      <c r="OS31" s="46"/>
      <c r="OT31" s="46"/>
      <c r="OU31" s="46"/>
      <c r="OV31" s="46"/>
      <c r="OW31" s="46"/>
      <c r="OX31" s="46"/>
      <c r="OY31" s="46"/>
      <c r="OZ31" s="46"/>
      <c r="PA31" s="46"/>
      <c r="PB31" s="46"/>
      <c r="PC31" s="46"/>
      <c r="PD31" s="46"/>
      <c r="PE31" s="46"/>
      <c r="PF31" s="46"/>
      <c r="PG31" s="46"/>
      <c r="PH31" s="46"/>
      <c r="PI31" s="46"/>
      <c r="PJ31" s="46"/>
      <c r="PK31" s="46"/>
      <c r="PL31" s="46"/>
      <c r="PM31" s="46"/>
      <c r="PN31" s="46"/>
      <c r="PO31" s="46"/>
      <c r="PP31" s="46"/>
      <c r="PQ31" s="46"/>
      <c r="PR31" s="46"/>
      <c r="PS31" s="46"/>
      <c r="PT31" s="46"/>
      <c r="PU31" s="46"/>
      <c r="PV31" s="46"/>
      <c r="PW31" s="46"/>
      <c r="PX31" s="46"/>
      <c r="PY31" s="46"/>
      <c r="PZ31" s="46"/>
      <c r="QA31" s="46"/>
      <c r="QB31" s="46"/>
      <c r="QC31" s="46"/>
      <c r="QD31" s="46"/>
      <c r="QE31" s="46"/>
      <c r="QF31" s="46"/>
      <c r="QG31" s="46"/>
      <c r="QH31" s="46"/>
      <c r="QI31" s="46"/>
      <c r="QJ31" s="46"/>
      <c r="QK31" s="46"/>
      <c r="QL31" s="46"/>
      <c r="QM31" s="46"/>
      <c r="QN31" s="46"/>
      <c r="QO31" s="46"/>
      <c r="QP31" s="46"/>
      <c r="QQ31" s="46"/>
      <c r="QR31" s="46"/>
      <c r="QS31" s="46"/>
      <c r="QT31" s="46"/>
      <c r="QU31" s="46"/>
      <c r="QV31" s="46"/>
      <c r="QW31" s="46"/>
      <c r="QX31" s="46"/>
      <c r="QY31" s="46"/>
      <c r="QZ31" s="46"/>
      <c r="RA31" s="46"/>
      <c r="RB31" s="46"/>
      <c r="RC31" s="46"/>
      <c r="RD31" s="46"/>
      <c r="RE31" s="46"/>
      <c r="RF31" s="46"/>
      <c r="RG31" s="46"/>
      <c r="RH31" s="46"/>
      <c r="RI31" s="46"/>
      <c r="RJ31" s="46"/>
      <c r="RK31" s="46"/>
      <c r="RL31" s="46"/>
      <c r="RM31" s="46"/>
      <c r="RN31" s="46"/>
      <c r="RO31" s="46"/>
      <c r="RP31" s="46"/>
      <c r="RQ31" s="46"/>
      <c r="RR31" s="46"/>
      <c r="RS31" s="46"/>
      <c r="RT31" s="46"/>
      <c r="RU31" s="46"/>
      <c r="RV31" s="46"/>
      <c r="RW31" s="46"/>
      <c r="RX31" s="46"/>
      <c r="RY31" s="46"/>
      <c r="RZ31" s="46"/>
      <c r="SA31" s="46"/>
      <c r="SB31" s="46"/>
      <c r="SC31" s="46"/>
      <c r="SD31" s="46"/>
      <c r="SE31" s="46"/>
      <c r="SF31" s="46"/>
      <c r="SG31" s="46"/>
      <c r="SH31" s="46"/>
      <c r="SI31" s="46"/>
      <c r="SJ31" s="46"/>
      <c r="SK31" s="46"/>
      <c r="SL31" s="46"/>
      <c r="SM31" s="46"/>
      <c r="SN31" s="46"/>
      <c r="SO31" s="46"/>
      <c r="SP31" s="46"/>
      <c r="SQ31" s="46"/>
      <c r="SR31" s="46"/>
      <c r="SS31" s="46"/>
      <c r="ST31" s="46"/>
      <c r="SU31" s="46"/>
      <c r="SV31" s="46"/>
      <c r="SW31" s="46"/>
      <c r="SX31" s="46"/>
      <c r="SY31" s="46"/>
      <c r="SZ31" s="46"/>
      <c r="TA31" s="46"/>
      <c r="TB31" s="46"/>
      <c r="TC31" s="46"/>
      <c r="TD31" s="46"/>
      <c r="TE31" s="46"/>
      <c r="TF31" s="46"/>
      <c r="TG31" s="46"/>
      <c r="TH31" s="46"/>
      <c r="TI31" s="46"/>
      <c r="TJ31" s="46"/>
      <c r="TK31" s="46"/>
      <c r="TL31" s="46"/>
      <c r="TM31" s="46"/>
      <c r="TN31" s="46"/>
      <c r="TO31" s="46"/>
      <c r="TP31" s="46"/>
      <c r="TQ31" s="46"/>
      <c r="TR31" s="46"/>
      <c r="TS31" s="46"/>
      <c r="TT31" s="46"/>
      <c r="TU31" s="46"/>
      <c r="TV31" s="46"/>
      <c r="TW31" s="46"/>
      <c r="TX31" s="46"/>
      <c r="TY31" s="46"/>
      <c r="TZ31" s="46"/>
      <c r="UA31" s="46"/>
      <c r="UB31" s="46"/>
      <c r="UC31" s="46"/>
      <c r="UD31" s="46"/>
      <c r="UE31" s="46"/>
      <c r="UF31" s="46"/>
      <c r="UG31" s="46"/>
      <c r="UH31" s="46"/>
      <c r="UI31" s="46"/>
      <c r="UJ31" s="46"/>
      <c r="UK31" s="46"/>
      <c r="UL31" s="46"/>
      <c r="UM31" s="46"/>
      <c r="UN31" s="46"/>
      <c r="UO31" s="46"/>
      <c r="UP31" s="46"/>
      <c r="UQ31" s="46"/>
      <c r="UR31" s="46"/>
      <c r="US31" s="46"/>
      <c r="UT31" s="46"/>
      <c r="UU31" s="46"/>
      <c r="UV31" s="46"/>
      <c r="UW31" s="46"/>
      <c r="UX31" s="46"/>
      <c r="UY31" s="46"/>
      <c r="UZ31" s="46"/>
      <c r="VA31" s="46"/>
      <c r="VB31" s="46"/>
      <c r="VC31" s="46"/>
      <c r="VD31" s="46"/>
      <c r="VE31" s="46"/>
      <c r="VF31" s="46"/>
      <c r="VG31" s="46"/>
      <c r="VH31" s="46"/>
      <c r="VI31" s="46"/>
      <c r="VJ31" s="46"/>
      <c r="VK31" s="46"/>
      <c r="VL31" s="46"/>
      <c r="VM31" s="46"/>
      <c r="VN31" s="46"/>
      <c r="VO31" s="46"/>
      <c r="VP31" s="46"/>
      <c r="VQ31" s="46"/>
      <c r="VR31" s="46"/>
      <c r="VS31" s="46"/>
      <c r="VT31" s="46"/>
      <c r="VU31" s="46"/>
      <c r="VV31" s="46"/>
      <c r="VW31" s="46"/>
      <c r="VX31" s="46"/>
      <c r="VY31" s="46"/>
      <c r="VZ31" s="46"/>
      <c r="WA31" s="46"/>
      <c r="WB31" s="46"/>
      <c r="WC31" s="46"/>
      <c r="WD31" s="46"/>
      <c r="WE31" s="46"/>
      <c r="WF31" s="46"/>
      <c r="WG31" s="46"/>
      <c r="WH31" s="46"/>
      <c r="WI31" s="46"/>
      <c r="WJ31" s="46"/>
      <c r="WK31" s="46"/>
      <c r="WL31" s="46"/>
      <c r="WM31" s="46"/>
      <c r="WN31" s="46"/>
      <c r="WO31" s="46"/>
      <c r="WP31" s="46"/>
      <c r="WQ31" s="46"/>
      <c r="WR31" s="46"/>
      <c r="WS31" s="46"/>
      <c r="WT31" s="46"/>
      <c r="WU31" s="46"/>
      <c r="WV31" s="46"/>
      <c r="WW31" s="46"/>
      <c r="WX31" s="46"/>
      <c r="WY31" s="46"/>
      <c r="WZ31" s="46"/>
    </row>
    <row r="32" spans="1:624" s="44" customFormat="1" ht="15" customHeight="1" x14ac:dyDescent="0.25">
      <c r="A32" s="34" t="s">
        <v>773</v>
      </c>
      <c r="B32" s="33" t="s">
        <v>774</v>
      </c>
      <c r="C32" s="34" t="s">
        <v>775</v>
      </c>
      <c r="D32" s="77">
        <v>6</v>
      </c>
      <c r="E32" s="77">
        <v>24</v>
      </c>
      <c r="F32" s="77">
        <v>1</v>
      </c>
      <c r="G32" s="36">
        <f>Tab_Base[[#This Row],[HCM]]*Tab_Base[[#This Row],[NB Gp CM]]*1.5</f>
        <v>36</v>
      </c>
      <c r="H32" s="99">
        <v>20</v>
      </c>
      <c r="I32" s="100">
        <v>4</v>
      </c>
      <c r="J32" s="37">
        <f>Tab_Base[[#This Row],[HTD]]*I32</f>
        <v>80</v>
      </c>
      <c r="K32" s="78"/>
      <c r="L32" s="79">
        <f>Tab_Base[[#This Row],[TOTAL HCM converties en HTD (coeff : 1,5)]]+Tab_Base[[#This Row],[TOTAL HTD]]+Tab_Base[[#This Row],[TOTAL PA]]</f>
        <v>116</v>
      </c>
      <c r="M32" s="80">
        <f>SUMPRODUCT((MOD(COLUMN(Tab_Base[[#This Row],[CM1]:[PA200]]),3)=1)*1,Tab_Base[[#This Row],[CM1]:[PA200]])</f>
        <v>0</v>
      </c>
      <c r="N32" s="80">
        <f>Tab_Base[[#This Row],[TOTAL HCM converties en HTD (coeff : 1,5)]]-Tab_Base[[#This Row],[CMrépartis]]</f>
        <v>36</v>
      </c>
      <c r="O32" s="80" t="str">
        <f>IF(Tab_Base[[#This Row],[CMrépartis]]&gt;Tab_Base[[#This Row],[TOTAL HCM converties en HTD (coeff : 1,5)]],"dépassement","OK")</f>
        <v>OK</v>
      </c>
      <c r="P32" s="90">
        <f>SUMPRODUCT((MOD(COLUMN(Tab_Base[[#This Row],[CM1]:[PA200]]),3)=2)*1,Tab_Base[[#This Row],[CM1]:[PA200]])</f>
        <v>0</v>
      </c>
      <c r="Q32" s="80">
        <f>Tab_Base[[#This Row],[TOTAL HTD]]-Tab_Base[[#This Row],[TDrépartis]]</f>
        <v>80</v>
      </c>
      <c r="R32" s="91" t="str">
        <f>IF(Tab_Base[[#This Row],[TDrépartis]]&gt;Tab_Base[[#This Row],[TOTAL HTD]],"dépassement","OK")</f>
        <v>OK</v>
      </c>
      <c r="S32" s="91">
        <f>SUMPRODUCT((MOD(COLUMN(Tab_Base[[#This Row],[CM1]:[PA200]]),3)=0)*1,Tab_Base[[#This Row],[CM1]:[PA200]])</f>
        <v>0</v>
      </c>
      <c r="T32" s="91">
        <f>Tab_Base[[#This Row],[TOTAL PA]]-Tab_Base[[#This Row],[Parépartis]]</f>
        <v>0</v>
      </c>
      <c r="U32" s="91" t="str">
        <f>IF(Tab_Base[[#This Row],[Parépartis]]&gt;Tab_Base[[#This Row],[TOTAL PA]],"dépassement","OK")</f>
        <v>OK</v>
      </c>
      <c r="V32" s="81"/>
      <c r="W32" s="81"/>
      <c r="X32" s="81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Q32" s="46"/>
      <c r="CR32" s="46"/>
      <c r="CS32" s="46"/>
      <c r="CT32" s="46"/>
      <c r="CU32" s="46"/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6"/>
      <c r="DG32" s="46"/>
      <c r="DH32" s="46"/>
      <c r="DI32" s="46"/>
      <c r="DJ32" s="46"/>
      <c r="DK32" s="46"/>
      <c r="DL32" s="46"/>
      <c r="DM32" s="46"/>
      <c r="DN32" s="46"/>
      <c r="DO32" s="46"/>
      <c r="DP32" s="46"/>
      <c r="DQ32" s="46"/>
      <c r="DR32" s="46"/>
      <c r="DS32" s="46"/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6"/>
      <c r="EE32" s="46"/>
      <c r="EF32" s="46"/>
      <c r="EG32" s="46"/>
      <c r="EH32" s="46"/>
      <c r="EI32" s="46"/>
      <c r="EJ32" s="46"/>
      <c r="EK32" s="46"/>
      <c r="EL32" s="46"/>
      <c r="EM32" s="46"/>
      <c r="EN32" s="46"/>
      <c r="EO32" s="46"/>
      <c r="EP32" s="46"/>
      <c r="EQ32" s="46"/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6"/>
      <c r="FC32" s="46"/>
      <c r="FD32" s="46"/>
      <c r="FE32" s="46"/>
      <c r="FF32" s="46"/>
      <c r="FG32" s="46"/>
      <c r="FH32" s="46"/>
      <c r="FI32" s="46"/>
      <c r="FJ32" s="46"/>
      <c r="FK32" s="46"/>
      <c r="FL32" s="46"/>
      <c r="FM32" s="46"/>
      <c r="FN32" s="46"/>
      <c r="FO32" s="46"/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6"/>
      <c r="GA32" s="46"/>
      <c r="GB32" s="46"/>
      <c r="GC32" s="46"/>
      <c r="GD32" s="46"/>
      <c r="GE32" s="46"/>
      <c r="GF32" s="46"/>
      <c r="GG32" s="46"/>
      <c r="GH32" s="46"/>
      <c r="GI32" s="46"/>
      <c r="GJ32" s="46"/>
      <c r="GK32" s="46"/>
      <c r="GL32" s="46"/>
      <c r="GM32" s="46"/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6"/>
      <c r="GY32" s="46"/>
      <c r="GZ32" s="46"/>
      <c r="HA32" s="46"/>
      <c r="HB32" s="46"/>
      <c r="HC32" s="46"/>
      <c r="HD32" s="46"/>
      <c r="HE32" s="46"/>
      <c r="HF32" s="46"/>
      <c r="HG32" s="46"/>
      <c r="HH32" s="46"/>
      <c r="HI32" s="46"/>
      <c r="HJ32" s="46"/>
      <c r="HK32" s="46"/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6"/>
      <c r="HW32" s="46"/>
      <c r="HX32" s="46"/>
      <c r="HY32" s="46"/>
      <c r="HZ32" s="46"/>
      <c r="IA32" s="46"/>
      <c r="IB32" s="46"/>
      <c r="IC32" s="46"/>
      <c r="ID32" s="46"/>
      <c r="IE32" s="46"/>
      <c r="IF32" s="46"/>
      <c r="IG32" s="46"/>
      <c r="IH32" s="46"/>
      <c r="II32" s="46"/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6"/>
      <c r="IU32" s="46"/>
      <c r="IV32" s="46"/>
      <c r="IW32" s="46"/>
      <c r="IX32" s="46"/>
      <c r="IY32" s="46"/>
      <c r="IZ32" s="46"/>
      <c r="JA32" s="46"/>
      <c r="JB32" s="46"/>
      <c r="JC32" s="46"/>
      <c r="JD32" s="46"/>
      <c r="JE32" s="46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46"/>
      <c r="KQ32" s="46"/>
      <c r="KR32" s="46"/>
      <c r="KS32" s="46"/>
      <c r="KT32" s="46"/>
      <c r="KU32" s="46"/>
      <c r="KV32" s="46"/>
      <c r="KW32" s="46"/>
      <c r="KX32" s="46"/>
      <c r="KY32" s="46"/>
      <c r="KZ32" s="46"/>
      <c r="LA32" s="46"/>
      <c r="LB32" s="46"/>
      <c r="LC32" s="46"/>
      <c r="LD32" s="46"/>
      <c r="LE32" s="46"/>
      <c r="LF32" s="46"/>
      <c r="LG32" s="46"/>
      <c r="LH32" s="46"/>
      <c r="LI32" s="46"/>
      <c r="LJ32" s="46"/>
      <c r="LK32" s="46"/>
      <c r="LL32" s="46"/>
      <c r="LM32" s="46"/>
      <c r="LN32" s="46"/>
      <c r="LO32" s="46"/>
      <c r="LP32" s="46"/>
      <c r="LQ32" s="46"/>
      <c r="LR32" s="46"/>
      <c r="LS32" s="46"/>
      <c r="LT32" s="46"/>
      <c r="LU32" s="46"/>
      <c r="LV32" s="46"/>
      <c r="LW32" s="46"/>
      <c r="LX32" s="46"/>
      <c r="LY32" s="46"/>
      <c r="LZ32" s="46"/>
      <c r="MA32" s="46"/>
      <c r="MB32" s="46"/>
      <c r="MC32" s="46"/>
      <c r="MD32" s="46"/>
      <c r="ME32" s="46"/>
      <c r="MF32" s="46"/>
      <c r="MG32" s="46"/>
      <c r="MH32" s="46"/>
      <c r="MI32" s="46"/>
      <c r="MJ32" s="46"/>
      <c r="MK32" s="46"/>
      <c r="ML32" s="46"/>
      <c r="MM32" s="46"/>
      <c r="MN32" s="46"/>
      <c r="MO32" s="46"/>
      <c r="MP32" s="46"/>
      <c r="MQ32" s="46"/>
      <c r="MR32" s="46"/>
      <c r="MS32" s="46"/>
      <c r="MT32" s="46"/>
      <c r="MU32" s="46"/>
      <c r="MV32" s="46"/>
      <c r="MW32" s="46"/>
      <c r="MX32" s="46"/>
      <c r="MY32" s="46"/>
      <c r="MZ32" s="46"/>
      <c r="NA32" s="46"/>
      <c r="NB32" s="46"/>
      <c r="NC32" s="46"/>
      <c r="ND32" s="46"/>
      <c r="NE32" s="46"/>
      <c r="NF32" s="46"/>
      <c r="NG32" s="46"/>
      <c r="NH32" s="46"/>
      <c r="NI32" s="46"/>
      <c r="NJ32" s="46"/>
      <c r="NK32" s="46"/>
      <c r="NL32" s="46"/>
      <c r="NM32" s="46"/>
      <c r="NN32" s="46"/>
      <c r="NO32" s="46"/>
      <c r="NP32" s="46"/>
      <c r="NQ32" s="46"/>
      <c r="NR32" s="46"/>
      <c r="NS32" s="46"/>
      <c r="NT32" s="46"/>
      <c r="NU32" s="46"/>
      <c r="NV32" s="46"/>
      <c r="NW32" s="46"/>
      <c r="NX32" s="46"/>
      <c r="NY32" s="46"/>
      <c r="NZ32" s="46"/>
      <c r="OA32" s="46"/>
      <c r="OB32" s="46"/>
      <c r="OC32" s="46"/>
      <c r="OD32" s="46"/>
      <c r="OE32" s="46"/>
      <c r="OF32" s="46"/>
      <c r="OG32" s="46"/>
      <c r="OH32" s="46"/>
      <c r="OI32" s="46"/>
      <c r="OJ32" s="46"/>
      <c r="OK32" s="46"/>
      <c r="OL32" s="46"/>
      <c r="OM32" s="46"/>
      <c r="ON32" s="46"/>
      <c r="OO32" s="46"/>
      <c r="OP32" s="46"/>
      <c r="OQ32" s="46"/>
      <c r="OR32" s="46"/>
      <c r="OS32" s="46"/>
      <c r="OT32" s="46"/>
      <c r="OU32" s="46"/>
      <c r="OV32" s="46"/>
      <c r="OW32" s="46"/>
      <c r="OX32" s="46"/>
      <c r="OY32" s="46"/>
      <c r="OZ32" s="46"/>
      <c r="PA32" s="46"/>
      <c r="PB32" s="46"/>
      <c r="PC32" s="46"/>
      <c r="PD32" s="46"/>
      <c r="PE32" s="46"/>
      <c r="PF32" s="46"/>
      <c r="PG32" s="46"/>
      <c r="PH32" s="46"/>
      <c r="PI32" s="46"/>
      <c r="PJ32" s="46"/>
      <c r="PK32" s="46"/>
      <c r="PL32" s="46"/>
      <c r="PM32" s="46"/>
      <c r="PN32" s="46"/>
      <c r="PO32" s="46"/>
      <c r="PP32" s="46"/>
      <c r="PQ32" s="46"/>
      <c r="PR32" s="46"/>
      <c r="PS32" s="46"/>
      <c r="PT32" s="46"/>
      <c r="PU32" s="46"/>
      <c r="PV32" s="46"/>
      <c r="PW32" s="46"/>
      <c r="PX32" s="46"/>
      <c r="PY32" s="46"/>
      <c r="PZ32" s="46"/>
      <c r="QA32" s="46"/>
      <c r="QB32" s="46"/>
      <c r="QC32" s="46"/>
      <c r="QD32" s="46"/>
      <c r="QE32" s="46"/>
      <c r="QF32" s="46"/>
      <c r="QG32" s="46"/>
      <c r="QH32" s="46"/>
      <c r="QI32" s="46"/>
      <c r="QJ32" s="46"/>
      <c r="QK32" s="46"/>
      <c r="QL32" s="46"/>
      <c r="QM32" s="46"/>
      <c r="QN32" s="46"/>
      <c r="QO32" s="46"/>
      <c r="QP32" s="46"/>
      <c r="QQ32" s="46"/>
      <c r="QR32" s="46"/>
      <c r="QS32" s="46"/>
      <c r="QT32" s="46"/>
      <c r="QU32" s="46"/>
      <c r="QV32" s="46"/>
      <c r="QW32" s="46"/>
      <c r="QX32" s="46"/>
      <c r="QY32" s="46"/>
      <c r="QZ32" s="46"/>
      <c r="RA32" s="46"/>
      <c r="RB32" s="46"/>
      <c r="RC32" s="46"/>
      <c r="RD32" s="46"/>
      <c r="RE32" s="46"/>
      <c r="RF32" s="46"/>
      <c r="RG32" s="46"/>
      <c r="RH32" s="46"/>
      <c r="RI32" s="46"/>
      <c r="RJ32" s="46"/>
      <c r="RK32" s="46"/>
      <c r="RL32" s="46"/>
      <c r="RM32" s="46"/>
      <c r="RN32" s="46"/>
      <c r="RO32" s="46"/>
      <c r="RP32" s="46"/>
      <c r="RQ32" s="46"/>
      <c r="RR32" s="46"/>
      <c r="RS32" s="46"/>
      <c r="RT32" s="46"/>
      <c r="RU32" s="46"/>
      <c r="RV32" s="46"/>
      <c r="RW32" s="46"/>
      <c r="RX32" s="46"/>
      <c r="RY32" s="46"/>
      <c r="RZ32" s="46"/>
      <c r="SA32" s="46"/>
      <c r="SB32" s="46"/>
      <c r="SC32" s="46"/>
      <c r="SD32" s="46"/>
      <c r="SE32" s="46"/>
      <c r="SF32" s="46"/>
      <c r="SG32" s="46"/>
      <c r="SH32" s="46"/>
      <c r="SI32" s="46"/>
      <c r="SJ32" s="46"/>
      <c r="SK32" s="46"/>
      <c r="SL32" s="46"/>
      <c r="SM32" s="46"/>
      <c r="SN32" s="46"/>
      <c r="SO32" s="46"/>
      <c r="SP32" s="46"/>
      <c r="SQ32" s="46"/>
      <c r="SR32" s="46"/>
      <c r="SS32" s="46"/>
      <c r="ST32" s="46"/>
      <c r="SU32" s="46"/>
      <c r="SV32" s="46"/>
      <c r="SW32" s="46"/>
      <c r="SX32" s="46"/>
      <c r="SY32" s="46"/>
      <c r="SZ32" s="46"/>
      <c r="TA32" s="46"/>
      <c r="TB32" s="46"/>
      <c r="TC32" s="46"/>
      <c r="TD32" s="46"/>
      <c r="TE32" s="46"/>
      <c r="TF32" s="46"/>
      <c r="TG32" s="46"/>
      <c r="TH32" s="46"/>
      <c r="TI32" s="46"/>
      <c r="TJ32" s="46"/>
      <c r="TK32" s="46"/>
      <c r="TL32" s="46"/>
      <c r="TM32" s="46"/>
      <c r="TN32" s="46"/>
      <c r="TO32" s="46"/>
      <c r="TP32" s="46"/>
      <c r="TQ32" s="46"/>
      <c r="TR32" s="46"/>
      <c r="TS32" s="46"/>
      <c r="TT32" s="46"/>
      <c r="TU32" s="46"/>
      <c r="TV32" s="46"/>
      <c r="TW32" s="46"/>
      <c r="TX32" s="46"/>
      <c r="TY32" s="46"/>
      <c r="TZ32" s="46"/>
      <c r="UA32" s="46"/>
      <c r="UB32" s="46"/>
      <c r="UC32" s="46"/>
      <c r="UD32" s="46"/>
      <c r="UE32" s="46"/>
      <c r="UF32" s="46"/>
      <c r="UG32" s="46"/>
      <c r="UH32" s="46"/>
      <c r="UI32" s="46"/>
      <c r="UJ32" s="46"/>
      <c r="UK32" s="46"/>
      <c r="UL32" s="46"/>
      <c r="UM32" s="46"/>
      <c r="UN32" s="46"/>
      <c r="UO32" s="46"/>
      <c r="UP32" s="46"/>
      <c r="UQ32" s="46"/>
      <c r="UR32" s="46"/>
      <c r="US32" s="46"/>
      <c r="UT32" s="46"/>
      <c r="UU32" s="46"/>
      <c r="UV32" s="46"/>
      <c r="UW32" s="46"/>
      <c r="UX32" s="46"/>
      <c r="UY32" s="46"/>
      <c r="UZ32" s="46"/>
      <c r="VA32" s="46"/>
      <c r="VB32" s="46"/>
      <c r="VC32" s="46"/>
      <c r="VD32" s="46"/>
      <c r="VE32" s="46"/>
      <c r="VF32" s="46"/>
      <c r="VG32" s="46"/>
      <c r="VH32" s="46"/>
      <c r="VI32" s="46"/>
      <c r="VJ32" s="46"/>
      <c r="VK32" s="46"/>
      <c r="VL32" s="46"/>
      <c r="VM32" s="46"/>
      <c r="VN32" s="46"/>
      <c r="VO32" s="46"/>
      <c r="VP32" s="46"/>
      <c r="VQ32" s="46"/>
      <c r="VR32" s="46"/>
      <c r="VS32" s="46"/>
      <c r="VT32" s="46"/>
      <c r="VU32" s="46"/>
      <c r="VV32" s="46"/>
      <c r="VW32" s="46"/>
      <c r="VX32" s="46"/>
      <c r="VY32" s="46"/>
      <c r="VZ32" s="46"/>
      <c r="WA32" s="46"/>
      <c r="WB32" s="46"/>
      <c r="WC32" s="46"/>
      <c r="WD32" s="46"/>
      <c r="WE32" s="46"/>
      <c r="WF32" s="46"/>
      <c r="WG32" s="46"/>
      <c r="WH32" s="46"/>
      <c r="WI32" s="46"/>
      <c r="WJ32" s="46"/>
      <c r="WK32" s="46"/>
      <c r="WL32" s="46"/>
      <c r="WM32" s="46"/>
      <c r="WN32" s="46"/>
      <c r="WO32" s="46"/>
      <c r="WP32" s="46"/>
      <c r="WQ32" s="46"/>
      <c r="WR32" s="46"/>
      <c r="WS32" s="46"/>
      <c r="WT32" s="46"/>
      <c r="WU32" s="46"/>
      <c r="WV32" s="46"/>
      <c r="WW32" s="46"/>
      <c r="WX32" s="46"/>
      <c r="WY32" s="46"/>
      <c r="WZ32" s="46"/>
    </row>
    <row r="33" spans="1:624" s="44" customFormat="1" ht="15" customHeight="1" x14ac:dyDescent="0.25">
      <c r="A33" s="34" t="s">
        <v>776</v>
      </c>
      <c r="B33" s="33" t="s">
        <v>777</v>
      </c>
      <c r="C33" s="34" t="s">
        <v>778</v>
      </c>
      <c r="D33" s="77">
        <v>3</v>
      </c>
      <c r="E33" s="77">
        <v>4</v>
      </c>
      <c r="F33" s="77">
        <v>1</v>
      </c>
      <c r="G33" s="36">
        <f>Tab_Base[[#This Row],[HCM]]*Tab_Base[[#This Row],[NB Gp CM]]*1.5</f>
        <v>6</v>
      </c>
      <c r="H33" s="99">
        <v>20</v>
      </c>
      <c r="I33" s="100">
        <v>4</v>
      </c>
      <c r="J33" s="37">
        <f>Tab_Base[[#This Row],[HTD]]*I33</f>
        <v>80</v>
      </c>
      <c r="K33" s="78"/>
      <c r="L33" s="102">
        <f>Tab_Base[[#This Row],[TOTAL HCM converties en HTD (coeff : 1,5)]]+Tab_Base[[#This Row],[TOTAL HTD]]+Tab_Base[[#This Row],[TOTAL PA]]</f>
        <v>86</v>
      </c>
      <c r="M33" s="80">
        <f>SUMPRODUCT((MOD(COLUMN(Tab_Base[[#This Row],[CM1]:[PA200]]),3)=1)*1,Tab_Base[[#This Row],[CM1]:[PA200]])</f>
        <v>0</v>
      </c>
      <c r="N33" s="80">
        <f>Tab_Base[[#This Row],[TOTAL HCM converties en HTD (coeff : 1,5)]]-Tab_Base[[#This Row],[CMrépartis]]</f>
        <v>6</v>
      </c>
      <c r="O33" s="80" t="str">
        <f>IF(Tab_Base[[#This Row],[CMrépartis]]&gt;Tab_Base[[#This Row],[TOTAL HCM converties en HTD (coeff : 1,5)]],"dépassement","OK")</f>
        <v>OK</v>
      </c>
      <c r="P33" s="90">
        <f>SUMPRODUCT((MOD(COLUMN(Tab_Base[[#This Row],[CM1]:[PA200]]),3)=2)*1,Tab_Base[[#This Row],[CM1]:[PA200]])</f>
        <v>0</v>
      </c>
      <c r="Q33" s="80">
        <f>Tab_Base[[#This Row],[TOTAL HTD]]-Tab_Base[[#This Row],[TDrépartis]]</f>
        <v>80</v>
      </c>
      <c r="R33" s="91" t="str">
        <f>IF(Tab_Base[[#This Row],[TDrépartis]]&gt;Tab_Base[[#This Row],[TOTAL HTD]],"dépassement","OK")</f>
        <v>OK</v>
      </c>
      <c r="S33" s="91">
        <f>SUMPRODUCT((MOD(COLUMN(Tab_Base[[#This Row],[CM1]:[PA200]]),3)=0)*1,Tab_Base[[#This Row],[CM1]:[PA200]])</f>
        <v>0</v>
      </c>
      <c r="T33" s="91">
        <f>Tab_Base[[#This Row],[TOTAL PA]]-Tab_Base[[#This Row],[Parépartis]]</f>
        <v>0</v>
      </c>
      <c r="U33" s="91" t="str">
        <f>IF(Tab_Base[[#This Row],[Parépartis]]&gt;Tab_Base[[#This Row],[TOTAL PA]],"dépassement","OK")</f>
        <v>OK</v>
      </c>
      <c r="V33" s="81"/>
      <c r="W33" s="81"/>
      <c r="X33" s="81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6"/>
      <c r="CM33" s="46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6"/>
      <c r="DB33" s="46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6"/>
      <c r="DP33" s="46"/>
      <c r="DQ33" s="46"/>
      <c r="DR33" s="46"/>
      <c r="DS33" s="46"/>
      <c r="DT33" s="46"/>
      <c r="DU33" s="46"/>
      <c r="DV33" s="46"/>
      <c r="DW33" s="46"/>
      <c r="DX33" s="46"/>
      <c r="DY33" s="46"/>
      <c r="DZ33" s="46"/>
      <c r="EA33" s="46"/>
      <c r="EB33" s="46"/>
      <c r="EC33" s="46"/>
      <c r="ED33" s="46"/>
      <c r="EE33" s="46"/>
      <c r="EF33" s="46"/>
      <c r="EG33" s="46"/>
      <c r="EH33" s="46"/>
      <c r="EI33" s="46"/>
      <c r="EJ33" s="46"/>
      <c r="EK33" s="46"/>
      <c r="EL33" s="46"/>
      <c r="EM33" s="46"/>
      <c r="EN33" s="46"/>
      <c r="EO33" s="46"/>
      <c r="EP33" s="46"/>
      <c r="EQ33" s="46"/>
      <c r="ER33" s="46"/>
      <c r="ES33" s="46"/>
      <c r="ET33" s="46"/>
      <c r="EU33" s="46"/>
      <c r="EV33" s="46"/>
      <c r="EW33" s="46"/>
      <c r="EX33" s="46"/>
      <c r="EY33" s="46"/>
      <c r="EZ33" s="46"/>
      <c r="FA33" s="46"/>
      <c r="FB33" s="46"/>
      <c r="FC33" s="46"/>
      <c r="FD33" s="46"/>
      <c r="FE33" s="46"/>
      <c r="FF33" s="46"/>
      <c r="FG33" s="46"/>
      <c r="FH33" s="46"/>
      <c r="FI33" s="46"/>
      <c r="FJ33" s="46"/>
      <c r="FK33" s="46"/>
      <c r="FL33" s="46"/>
      <c r="FM33" s="46"/>
      <c r="FN33" s="46"/>
      <c r="FO33" s="46"/>
      <c r="FP33" s="46"/>
      <c r="FQ33" s="46"/>
      <c r="FR33" s="46"/>
      <c r="FS33" s="46"/>
      <c r="FT33" s="46"/>
      <c r="FU33" s="46"/>
      <c r="FV33" s="46"/>
      <c r="FW33" s="46"/>
      <c r="FX33" s="46"/>
      <c r="FY33" s="46"/>
      <c r="FZ33" s="46"/>
      <c r="GA33" s="46"/>
      <c r="GB33" s="46"/>
      <c r="GC33" s="46"/>
      <c r="GD33" s="46"/>
      <c r="GE33" s="46"/>
      <c r="GF33" s="46"/>
      <c r="GG33" s="46"/>
      <c r="GH33" s="46"/>
      <c r="GI33" s="46"/>
      <c r="GJ33" s="46"/>
      <c r="GK33" s="46"/>
      <c r="GL33" s="46"/>
      <c r="GM33" s="46"/>
      <c r="GN33" s="46"/>
      <c r="GO33" s="46"/>
      <c r="GP33" s="46"/>
      <c r="GQ33" s="46"/>
      <c r="GR33" s="46"/>
      <c r="GS33" s="46"/>
      <c r="GT33" s="46"/>
      <c r="GU33" s="46"/>
      <c r="GV33" s="46"/>
      <c r="GW33" s="46"/>
      <c r="GX33" s="46"/>
      <c r="GY33" s="46"/>
      <c r="GZ33" s="46"/>
      <c r="HA33" s="46"/>
      <c r="HB33" s="46"/>
      <c r="HC33" s="46"/>
      <c r="HD33" s="46"/>
      <c r="HE33" s="46"/>
      <c r="HF33" s="46"/>
      <c r="HG33" s="46"/>
      <c r="HH33" s="46"/>
      <c r="HI33" s="46"/>
      <c r="HJ33" s="46"/>
      <c r="HK33" s="46"/>
      <c r="HL33" s="46"/>
      <c r="HM33" s="46"/>
      <c r="HN33" s="46"/>
      <c r="HO33" s="46"/>
      <c r="HP33" s="46"/>
      <c r="HQ33" s="46"/>
      <c r="HR33" s="46"/>
      <c r="HS33" s="46"/>
      <c r="HT33" s="46"/>
      <c r="HU33" s="46"/>
      <c r="HV33" s="46"/>
      <c r="HW33" s="46"/>
      <c r="HX33" s="46"/>
      <c r="HY33" s="46"/>
      <c r="HZ33" s="46"/>
      <c r="IA33" s="46"/>
      <c r="IB33" s="46"/>
      <c r="IC33" s="46"/>
      <c r="ID33" s="46"/>
      <c r="IE33" s="46"/>
      <c r="IF33" s="46"/>
      <c r="IG33" s="46"/>
      <c r="IH33" s="46"/>
      <c r="II33" s="46"/>
      <c r="IJ33" s="46"/>
      <c r="IK33" s="46"/>
      <c r="IL33" s="46"/>
      <c r="IM33" s="46"/>
      <c r="IN33" s="46"/>
      <c r="IO33" s="46"/>
      <c r="IP33" s="46"/>
      <c r="IQ33" s="46"/>
      <c r="IR33" s="46"/>
      <c r="IS33" s="46"/>
      <c r="IT33" s="46"/>
      <c r="IU33" s="46"/>
      <c r="IV33" s="46"/>
      <c r="IW33" s="46"/>
      <c r="IX33" s="46"/>
      <c r="IY33" s="46"/>
      <c r="IZ33" s="46"/>
      <c r="JA33" s="46"/>
      <c r="JB33" s="46"/>
      <c r="JC33" s="46"/>
      <c r="JD33" s="46"/>
      <c r="JE33" s="46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  <c r="KK33" s="46"/>
      <c r="KL33" s="46"/>
      <c r="KM33" s="46"/>
      <c r="KN33" s="46"/>
      <c r="KO33" s="46"/>
      <c r="KP33" s="46"/>
      <c r="KQ33" s="46"/>
      <c r="KR33" s="46"/>
      <c r="KS33" s="46"/>
      <c r="KT33" s="46"/>
      <c r="KU33" s="46"/>
      <c r="KV33" s="46"/>
      <c r="KW33" s="46"/>
      <c r="KX33" s="46"/>
      <c r="KY33" s="46"/>
      <c r="KZ33" s="46"/>
      <c r="LA33" s="46"/>
      <c r="LB33" s="46"/>
      <c r="LC33" s="46"/>
      <c r="LD33" s="46"/>
      <c r="LE33" s="46"/>
      <c r="LF33" s="46"/>
      <c r="LG33" s="46"/>
      <c r="LH33" s="46"/>
      <c r="LI33" s="46"/>
      <c r="LJ33" s="46"/>
      <c r="LK33" s="46"/>
      <c r="LL33" s="46"/>
      <c r="LM33" s="46"/>
      <c r="LN33" s="46"/>
      <c r="LO33" s="46"/>
      <c r="LP33" s="46"/>
      <c r="LQ33" s="46"/>
      <c r="LR33" s="46"/>
      <c r="LS33" s="46"/>
      <c r="LT33" s="46"/>
      <c r="LU33" s="46"/>
      <c r="LV33" s="46"/>
      <c r="LW33" s="46"/>
      <c r="LX33" s="46"/>
      <c r="LY33" s="46"/>
      <c r="LZ33" s="46"/>
      <c r="MA33" s="46"/>
      <c r="MB33" s="46"/>
      <c r="MC33" s="46"/>
      <c r="MD33" s="46"/>
      <c r="ME33" s="46"/>
      <c r="MF33" s="46"/>
      <c r="MG33" s="46"/>
      <c r="MH33" s="46"/>
      <c r="MI33" s="46"/>
      <c r="MJ33" s="46"/>
      <c r="MK33" s="46"/>
      <c r="ML33" s="46"/>
      <c r="MM33" s="46"/>
      <c r="MN33" s="46"/>
      <c r="MO33" s="46"/>
      <c r="MP33" s="46"/>
      <c r="MQ33" s="46"/>
      <c r="MR33" s="46"/>
      <c r="MS33" s="46"/>
      <c r="MT33" s="46"/>
      <c r="MU33" s="46"/>
      <c r="MV33" s="46"/>
      <c r="MW33" s="46"/>
      <c r="MX33" s="46"/>
      <c r="MY33" s="46"/>
      <c r="MZ33" s="46"/>
      <c r="NA33" s="46"/>
      <c r="NB33" s="46"/>
      <c r="NC33" s="46"/>
      <c r="ND33" s="46"/>
      <c r="NE33" s="46"/>
      <c r="NF33" s="46"/>
      <c r="NG33" s="46"/>
      <c r="NH33" s="46"/>
      <c r="NI33" s="46"/>
      <c r="NJ33" s="46"/>
      <c r="NK33" s="46"/>
      <c r="NL33" s="46"/>
      <c r="NM33" s="46"/>
      <c r="NN33" s="46"/>
      <c r="NO33" s="46"/>
      <c r="NP33" s="46"/>
      <c r="NQ33" s="46"/>
      <c r="NR33" s="46"/>
      <c r="NS33" s="46"/>
      <c r="NT33" s="46"/>
      <c r="NU33" s="46"/>
      <c r="NV33" s="46"/>
      <c r="NW33" s="46"/>
      <c r="NX33" s="46"/>
      <c r="NY33" s="46"/>
      <c r="NZ33" s="46"/>
      <c r="OA33" s="46"/>
      <c r="OB33" s="46"/>
      <c r="OC33" s="46"/>
      <c r="OD33" s="46"/>
      <c r="OE33" s="46"/>
      <c r="OF33" s="46"/>
      <c r="OG33" s="46"/>
      <c r="OH33" s="46"/>
      <c r="OI33" s="46"/>
      <c r="OJ33" s="46"/>
      <c r="OK33" s="46"/>
      <c r="OL33" s="46"/>
      <c r="OM33" s="46"/>
      <c r="ON33" s="46"/>
      <c r="OO33" s="46"/>
      <c r="OP33" s="46"/>
      <c r="OQ33" s="46"/>
      <c r="OR33" s="46"/>
      <c r="OS33" s="46"/>
      <c r="OT33" s="46"/>
      <c r="OU33" s="46"/>
      <c r="OV33" s="46"/>
      <c r="OW33" s="46"/>
      <c r="OX33" s="46"/>
      <c r="OY33" s="46"/>
      <c r="OZ33" s="46"/>
      <c r="PA33" s="46"/>
      <c r="PB33" s="46"/>
      <c r="PC33" s="46"/>
      <c r="PD33" s="46"/>
      <c r="PE33" s="46"/>
      <c r="PF33" s="46"/>
      <c r="PG33" s="46"/>
      <c r="PH33" s="46"/>
      <c r="PI33" s="46"/>
      <c r="PJ33" s="46"/>
      <c r="PK33" s="46"/>
      <c r="PL33" s="46"/>
      <c r="PM33" s="46"/>
      <c r="PN33" s="46"/>
      <c r="PO33" s="46"/>
      <c r="PP33" s="46"/>
      <c r="PQ33" s="46"/>
      <c r="PR33" s="46"/>
      <c r="PS33" s="46"/>
      <c r="PT33" s="46"/>
      <c r="PU33" s="46"/>
      <c r="PV33" s="46"/>
      <c r="PW33" s="46"/>
      <c r="PX33" s="46"/>
      <c r="PY33" s="46"/>
      <c r="PZ33" s="46"/>
      <c r="QA33" s="46"/>
      <c r="QB33" s="46"/>
      <c r="QC33" s="46"/>
      <c r="QD33" s="46"/>
      <c r="QE33" s="46"/>
      <c r="QF33" s="46"/>
      <c r="QG33" s="46"/>
      <c r="QH33" s="46"/>
      <c r="QI33" s="46"/>
      <c r="QJ33" s="46"/>
      <c r="QK33" s="46"/>
      <c r="QL33" s="46"/>
      <c r="QM33" s="46"/>
      <c r="QN33" s="46"/>
      <c r="QO33" s="46"/>
      <c r="QP33" s="46"/>
      <c r="QQ33" s="46"/>
      <c r="QR33" s="46"/>
      <c r="QS33" s="46"/>
      <c r="QT33" s="46"/>
      <c r="QU33" s="46"/>
      <c r="QV33" s="46"/>
      <c r="QW33" s="46"/>
      <c r="QX33" s="46"/>
      <c r="QY33" s="46"/>
      <c r="QZ33" s="46"/>
      <c r="RA33" s="46"/>
      <c r="RB33" s="46"/>
      <c r="RC33" s="46"/>
      <c r="RD33" s="46"/>
      <c r="RE33" s="46"/>
      <c r="RF33" s="46"/>
      <c r="RG33" s="46"/>
      <c r="RH33" s="46"/>
      <c r="RI33" s="46"/>
      <c r="RJ33" s="46"/>
      <c r="RK33" s="46"/>
      <c r="RL33" s="46"/>
      <c r="RM33" s="46"/>
      <c r="RN33" s="46"/>
      <c r="RO33" s="46"/>
      <c r="RP33" s="46"/>
      <c r="RQ33" s="46"/>
      <c r="RR33" s="46"/>
      <c r="RS33" s="46"/>
      <c r="RT33" s="46"/>
      <c r="RU33" s="46"/>
      <c r="RV33" s="46"/>
      <c r="RW33" s="46"/>
      <c r="RX33" s="46"/>
      <c r="RY33" s="46"/>
      <c r="RZ33" s="46"/>
      <c r="SA33" s="46"/>
      <c r="SB33" s="46"/>
      <c r="SC33" s="46"/>
      <c r="SD33" s="46"/>
      <c r="SE33" s="46"/>
      <c r="SF33" s="46"/>
      <c r="SG33" s="46"/>
      <c r="SH33" s="46"/>
      <c r="SI33" s="46"/>
      <c r="SJ33" s="46"/>
      <c r="SK33" s="46"/>
      <c r="SL33" s="46"/>
      <c r="SM33" s="46"/>
      <c r="SN33" s="46"/>
      <c r="SO33" s="46"/>
      <c r="SP33" s="46"/>
      <c r="SQ33" s="46"/>
      <c r="SR33" s="46"/>
      <c r="SS33" s="46"/>
      <c r="ST33" s="46"/>
      <c r="SU33" s="46"/>
      <c r="SV33" s="46"/>
      <c r="SW33" s="46"/>
      <c r="SX33" s="46"/>
      <c r="SY33" s="46"/>
      <c r="SZ33" s="46"/>
      <c r="TA33" s="46"/>
      <c r="TB33" s="46"/>
      <c r="TC33" s="46"/>
      <c r="TD33" s="46"/>
      <c r="TE33" s="46"/>
      <c r="TF33" s="46"/>
      <c r="TG33" s="46"/>
      <c r="TH33" s="46"/>
      <c r="TI33" s="46"/>
      <c r="TJ33" s="46"/>
      <c r="TK33" s="46"/>
      <c r="TL33" s="46"/>
      <c r="TM33" s="46"/>
      <c r="TN33" s="46"/>
      <c r="TO33" s="46"/>
      <c r="TP33" s="46"/>
      <c r="TQ33" s="46"/>
      <c r="TR33" s="46"/>
      <c r="TS33" s="46"/>
      <c r="TT33" s="46"/>
      <c r="TU33" s="46"/>
      <c r="TV33" s="46"/>
      <c r="TW33" s="46"/>
      <c r="TX33" s="46"/>
      <c r="TY33" s="46"/>
      <c r="TZ33" s="46"/>
      <c r="UA33" s="46"/>
      <c r="UB33" s="46"/>
      <c r="UC33" s="46"/>
      <c r="UD33" s="46"/>
      <c r="UE33" s="46"/>
      <c r="UF33" s="46"/>
      <c r="UG33" s="46"/>
      <c r="UH33" s="46"/>
      <c r="UI33" s="46"/>
      <c r="UJ33" s="46"/>
      <c r="UK33" s="46"/>
      <c r="UL33" s="46"/>
      <c r="UM33" s="46"/>
      <c r="UN33" s="46"/>
      <c r="UO33" s="46"/>
      <c r="UP33" s="46"/>
      <c r="UQ33" s="46"/>
      <c r="UR33" s="46"/>
      <c r="US33" s="46"/>
      <c r="UT33" s="46"/>
      <c r="UU33" s="46"/>
      <c r="UV33" s="46"/>
      <c r="UW33" s="46"/>
      <c r="UX33" s="46"/>
      <c r="UY33" s="46"/>
      <c r="UZ33" s="46"/>
      <c r="VA33" s="46"/>
      <c r="VB33" s="46"/>
      <c r="VC33" s="46"/>
      <c r="VD33" s="46"/>
      <c r="VE33" s="46"/>
      <c r="VF33" s="46"/>
      <c r="VG33" s="46"/>
      <c r="VH33" s="46"/>
      <c r="VI33" s="46"/>
      <c r="VJ33" s="46"/>
      <c r="VK33" s="46"/>
      <c r="VL33" s="46"/>
      <c r="VM33" s="46"/>
      <c r="VN33" s="46"/>
      <c r="VO33" s="46"/>
      <c r="VP33" s="46"/>
      <c r="VQ33" s="46"/>
      <c r="VR33" s="46"/>
      <c r="VS33" s="46"/>
      <c r="VT33" s="46"/>
      <c r="VU33" s="46"/>
      <c r="VV33" s="46"/>
      <c r="VW33" s="46"/>
      <c r="VX33" s="46"/>
      <c r="VY33" s="46"/>
      <c r="VZ33" s="46"/>
      <c r="WA33" s="46"/>
      <c r="WB33" s="46"/>
      <c r="WC33" s="46"/>
      <c r="WD33" s="46"/>
      <c r="WE33" s="46"/>
      <c r="WF33" s="46"/>
      <c r="WG33" s="46"/>
      <c r="WH33" s="46"/>
      <c r="WI33" s="46"/>
      <c r="WJ33" s="46"/>
      <c r="WK33" s="46"/>
      <c r="WL33" s="46"/>
      <c r="WM33" s="46"/>
      <c r="WN33" s="46"/>
      <c r="WO33" s="46"/>
      <c r="WP33" s="46"/>
      <c r="WQ33" s="46"/>
      <c r="WR33" s="46"/>
      <c r="WS33" s="46"/>
      <c r="WT33" s="46"/>
      <c r="WU33" s="46"/>
      <c r="WV33" s="46"/>
      <c r="WW33" s="46"/>
      <c r="WX33" s="46"/>
      <c r="WY33" s="46"/>
      <c r="WZ33" s="46"/>
    </row>
    <row r="34" spans="1:624" s="44" customFormat="1" ht="15" customHeight="1" x14ac:dyDescent="0.25">
      <c r="A34" s="34" t="s">
        <v>779</v>
      </c>
      <c r="B34" s="33" t="s">
        <v>780</v>
      </c>
      <c r="C34" s="34" t="s">
        <v>781</v>
      </c>
      <c r="D34" s="35">
        <v>6</v>
      </c>
      <c r="E34" s="35">
        <v>18</v>
      </c>
      <c r="F34" s="35">
        <v>1</v>
      </c>
      <c r="G34" s="36">
        <f>Tab_Base[[#This Row],[HCM]]*Tab_Base[[#This Row],[NB Gp CM]]*1.5</f>
        <v>27</v>
      </c>
      <c r="H34" s="99">
        <v>18</v>
      </c>
      <c r="I34" s="100">
        <v>1</v>
      </c>
      <c r="J34" s="37">
        <f>Tab_Base[[#This Row],[HTD]]*I34</f>
        <v>18</v>
      </c>
      <c r="K34" s="37"/>
      <c r="L34" s="38">
        <f>Tab_Base[[#This Row],[TOTAL HCM converties en HTD (coeff : 1,5)]]+Tab_Base[[#This Row],[TOTAL HTD]]+Tab_Base[[#This Row],[TOTAL PA]]</f>
        <v>45</v>
      </c>
      <c r="M34" s="86">
        <f>SUMPRODUCT((MOD(COLUMN(Tab_Base[[#This Row],[CM1]:[PA200]]),3)=1)*1,Tab_Base[[#This Row],[CM1]:[PA200]])</f>
        <v>27</v>
      </c>
      <c r="N34" s="86">
        <f>Tab_Base[[#This Row],[TOTAL HCM converties en HTD (coeff : 1,5)]]-Tab_Base[[#This Row],[CMrépartis]]</f>
        <v>0</v>
      </c>
      <c r="O34" s="86" t="str">
        <f>IF(Tab_Base[[#This Row],[CMrépartis]]&gt;Tab_Base[[#This Row],[TOTAL HCM converties en HTD (coeff : 1,5)]],"dépassement","OK")</f>
        <v>OK</v>
      </c>
      <c r="P34" s="87">
        <f>SUMPRODUCT((MOD(COLUMN(Tab_Base[[#This Row],[CM1]:[PA200]]),3)=2)*1,Tab_Base[[#This Row],[CM1]:[PA200]])</f>
        <v>0</v>
      </c>
      <c r="Q34" s="86">
        <f>Tab_Base[[#This Row],[TOTAL HTD]]-Tab_Base[[#This Row],[TDrépartis]]</f>
        <v>18</v>
      </c>
      <c r="R34" s="88" t="str">
        <f>IF(Tab_Base[[#This Row],[TDrépartis]]&gt;Tab_Base[[#This Row],[TOTAL HTD]],"dépassement","OK")</f>
        <v>OK</v>
      </c>
      <c r="S34" s="88">
        <f>SUMPRODUCT((MOD(COLUMN(Tab_Base[[#This Row],[CM1]:[PA200]]),3)=0)*1,Tab_Base[[#This Row],[CM1]:[PA200]])</f>
        <v>0</v>
      </c>
      <c r="T34" s="88">
        <f>Tab_Base[[#This Row],[TOTAL PA]]-Tab_Base[[#This Row],[Parépartis]]</f>
        <v>0</v>
      </c>
      <c r="U34" s="88" t="str">
        <f>IF(Tab_Base[[#This Row],[Parépartis]]&gt;Tab_Base[[#This Row],[TOTAL PA]],"dépassement","OK")</f>
        <v>OK</v>
      </c>
      <c r="V34" s="89"/>
      <c r="W34" s="89"/>
      <c r="X34" s="89"/>
      <c r="Y34" s="46">
        <v>27</v>
      </c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46"/>
      <c r="EW34" s="46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46"/>
      <c r="FY34" s="46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  <c r="GP34" s="46"/>
      <c r="GQ34" s="46"/>
      <c r="GR34" s="46"/>
      <c r="GS34" s="46"/>
      <c r="GT34" s="46"/>
      <c r="GU34" s="46"/>
      <c r="GV34" s="46"/>
      <c r="GW34" s="46"/>
      <c r="GX34" s="46"/>
      <c r="GY34" s="46"/>
      <c r="GZ34" s="46"/>
      <c r="HA34" s="46"/>
      <c r="HB34" s="46"/>
      <c r="HC34" s="46"/>
      <c r="HD34" s="46"/>
      <c r="HE34" s="46"/>
      <c r="HF34" s="46"/>
      <c r="HG34" s="46"/>
      <c r="HH34" s="46"/>
      <c r="HI34" s="46"/>
      <c r="HJ34" s="46"/>
      <c r="HK34" s="46"/>
      <c r="HL34" s="46"/>
      <c r="HM34" s="46"/>
      <c r="HN34" s="46"/>
      <c r="HO34" s="46"/>
      <c r="HP34" s="46"/>
      <c r="HQ34" s="46"/>
      <c r="HR34" s="46"/>
      <c r="HS34" s="46"/>
      <c r="HT34" s="46"/>
      <c r="HU34" s="46"/>
      <c r="HV34" s="46"/>
      <c r="HW34" s="46"/>
      <c r="HX34" s="46"/>
      <c r="HY34" s="46"/>
      <c r="HZ34" s="46"/>
      <c r="IA34" s="46"/>
      <c r="IB34" s="46"/>
      <c r="IC34" s="46"/>
      <c r="ID34" s="46"/>
      <c r="IE34" s="46"/>
      <c r="IF34" s="46"/>
      <c r="IG34" s="46"/>
      <c r="IH34" s="46"/>
      <c r="II34" s="46"/>
      <c r="IJ34" s="46"/>
      <c r="IK34" s="46"/>
      <c r="IL34" s="46"/>
      <c r="IM34" s="46"/>
      <c r="IN34" s="46"/>
      <c r="IO34" s="46"/>
      <c r="IP34" s="46"/>
      <c r="IQ34" s="46"/>
      <c r="IR34" s="46"/>
      <c r="IS34" s="46"/>
      <c r="IT34" s="46"/>
      <c r="IU34" s="46"/>
      <c r="IV34" s="46"/>
      <c r="IW34" s="46"/>
      <c r="IX34" s="46"/>
      <c r="IY34" s="46"/>
      <c r="IZ34" s="46"/>
      <c r="JA34" s="46"/>
      <c r="JB34" s="46"/>
      <c r="JC34" s="46"/>
      <c r="JD34" s="46"/>
      <c r="JE34" s="46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  <c r="KK34" s="46"/>
      <c r="KL34" s="46"/>
      <c r="KM34" s="46"/>
      <c r="KN34" s="46"/>
      <c r="KO34" s="46"/>
      <c r="KP34" s="46"/>
      <c r="KQ34" s="46"/>
      <c r="KR34" s="46"/>
      <c r="KS34" s="46"/>
      <c r="KT34" s="46"/>
      <c r="KU34" s="46"/>
      <c r="KV34" s="46"/>
      <c r="KW34" s="46"/>
      <c r="KX34" s="46"/>
      <c r="KY34" s="46"/>
      <c r="KZ34" s="46"/>
      <c r="LA34" s="46"/>
      <c r="LB34" s="46"/>
      <c r="LC34" s="46"/>
      <c r="LD34" s="46"/>
      <c r="LE34" s="46"/>
      <c r="LF34" s="46"/>
      <c r="LG34" s="46"/>
      <c r="LH34" s="46"/>
      <c r="LI34" s="46"/>
      <c r="LJ34" s="46"/>
      <c r="LK34" s="46"/>
      <c r="LL34" s="46"/>
      <c r="LM34" s="46"/>
      <c r="LN34" s="46"/>
      <c r="LO34" s="46"/>
      <c r="LP34" s="46"/>
      <c r="LQ34" s="46"/>
      <c r="LR34" s="46"/>
      <c r="LS34" s="46"/>
      <c r="LT34" s="46"/>
      <c r="LU34" s="46"/>
      <c r="LV34" s="46"/>
      <c r="LW34" s="46"/>
      <c r="LX34" s="46"/>
      <c r="LY34" s="46"/>
      <c r="LZ34" s="46"/>
      <c r="MA34" s="46"/>
      <c r="MB34" s="46"/>
      <c r="MC34" s="46"/>
      <c r="MD34" s="46"/>
      <c r="ME34" s="46"/>
      <c r="MF34" s="46"/>
      <c r="MG34" s="46"/>
      <c r="MH34" s="46"/>
      <c r="MI34" s="46"/>
      <c r="MJ34" s="46"/>
      <c r="MK34" s="46"/>
      <c r="ML34" s="46"/>
      <c r="MM34" s="46"/>
      <c r="MN34" s="46"/>
      <c r="MO34" s="46"/>
      <c r="MP34" s="46"/>
      <c r="MQ34" s="46"/>
      <c r="MR34" s="46"/>
      <c r="MS34" s="46"/>
      <c r="MT34" s="46"/>
      <c r="MU34" s="46"/>
      <c r="MV34" s="46"/>
      <c r="MW34" s="46"/>
      <c r="MX34" s="46"/>
      <c r="MY34" s="46"/>
      <c r="MZ34" s="46"/>
      <c r="NA34" s="46"/>
      <c r="NB34" s="46"/>
      <c r="NC34" s="46"/>
      <c r="ND34" s="46"/>
      <c r="NE34" s="46"/>
      <c r="NF34" s="46"/>
      <c r="NG34" s="46"/>
      <c r="NH34" s="46"/>
      <c r="NI34" s="46"/>
      <c r="NJ34" s="46"/>
      <c r="NK34" s="46"/>
      <c r="NL34" s="46"/>
      <c r="NM34" s="46"/>
      <c r="NN34" s="46"/>
      <c r="NO34" s="46"/>
      <c r="NP34" s="46"/>
      <c r="NQ34" s="46"/>
      <c r="NR34" s="46"/>
      <c r="NS34" s="46"/>
      <c r="NT34" s="46"/>
      <c r="NU34" s="46"/>
      <c r="NV34" s="46"/>
      <c r="NW34" s="46"/>
      <c r="NX34" s="46"/>
      <c r="NY34" s="46"/>
      <c r="NZ34" s="46"/>
      <c r="OA34" s="46"/>
      <c r="OB34" s="46"/>
      <c r="OC34" s="46"/>
      <c r="OD34" s="46"/>
      <c r="OE34" s="46"/>
      <c r="OF34" s="46"/>
      <c r="OG34" s="46"/>
      <c r="OH34" s="46"/>
      <c r="OI34" s="46"/>
      <c r="OJ34" s="46"/>
      <c r="OK34" s="46"/>
      <c r="OL34" s="46"/>
      <c r="OM34" s="46"/>
      <c r="ON34" s="46"/>
      <c r="OO34" s="46"/>
      <c r="OP34" s="46"/>
      <c r="OQ34" s="46"/>
      <c r="OR34" s="46"/>
      <c r="OS34" s="46"/>
      <c r="OT34" s="46"/>
      <c r="OU34" s="46"/>
      <c r="OV34" s="46"/>
      <c r="OW34" s="46"/>
      <c r="OX34" s="46"/>
      <c r="OY34" s="46"/>
      <c r="OZ34" s="46"/>
      <c r="PA34" s="46"/>
      <c r="PB34" s="46"/>
      <c r="PC34" s="46"/>
      <c r="PD34" s="46"/>
      <c r="PE34" s="46"/>
      <c r="PF34" s="46"/>
      <c r="PG34" s="46"/>
      <c r="PH34" s="46"/>
      <c r="PI34" s="46"/>
      <c r="PJ34" s="46"/>
      <c r="PK34" s="46"/>
      <c r="PL34" s="46"/>
      <c r="PM34" s="46"/>
      <c r="PN34" s="46"/>
      <c r="PO34" s="46"/>
      <c r="PP34" s="46"/>
      <c r="PQ34" s="46"/>
      <c r="PR34" s="46"/>
      <c r="PS34" s="46"/>
      <c r="PT34" s="46"/>
      <c r="PU34" s="46"/>
      <c r="PV34" s="46"/>
      <c r="PW34" s="46"/>
      <c r="PX34" s="46"/>
      <c r="PY34" s="46"/>
      <c r="PZ34" s="46"/>
      <c r="QA34" s="46"/>
      <c r="QB34" s="46"/>
      <c r="QC34" s="46"/>
      <c r="QD34" s="46"/>
      <c r="QE34" s="46"/>
      <c r="QF34" s="46"/>
      <c r="QG34" s="46"/>
      <c r="QH34" s="46"/>
      <c r="QI34" s="46"/>
      <c r="QJ34" s="46"/>
      <c r="QK34" s="46"/>
      <c r="QL34" s="46"/>
      <c r="QM34" s="46"/>
      <c r="QN34" s="46"/>
      <c r="QO34" s="46"/>
      <c r="QP34" s="46"/>
      <c r="QQ34" s="46"/>
      <c r="QR34" s="46"/>
      <c r="QS34" s="46"/>
      <c r="QT34" s="46"/>
      <c r="QU34" s="46"/>
      <c r="QV34" s="46"/>
      <c r="QW34" s="46"/>
      <c r="QX34" s="46"/>
      <c r="QY34" s="46"/>
      <c r="QZ34" s="46"/>
      <c r="RA34" s="46"/>
      <c r="RB34" s="46"/>
      <c r="RC34" s="46"/>
      <c r="RD34" s="46"/>
      <c r="RE34" s="46"/>
      <c r="RF34" s="46"/>
      <c r="RG34" s="46"/>
      <c r="RH34" s="46"/>
      <c r="RI34" s="46"/>
      <c r="RJ34" s="46"/>
      <c r="RK34" s="46"/>
      <c r="RL34" s="46"/>
      <c r="RM34" s="46"/>
      <c r="RN34" s="46"/>
      <c r="RO34" s="46"/>
      <c r="RP34" s="46"/>
      <c r="RQ34" s="46"/>
      <c r="RR34" s="46"/>
      <c r="RS34" s="46"/>
      <c r="RT34" s="46"/>
      <c r="RU34" s="46"/>
      <c r="RV34" s="46"/>
      <c r="RW34" s="46"/>
      <c r="RX34" s="46"/>
      <c r="RY34" s="46"/>
      <c r="RZ34" s="46"/>
      <c r="SA34" s="46"/>
      <c r="SB34" s="46"/>
      <c r="SC34" s="46"/>
      <c r="SD34" s="46"/>
      <c r="SE34" s="46"/>
      <c r="SF34" s="46"/>
      <c r="SG34" s="46"/>
      <c r="SH34" s="46"/>
      <c r="SI34" s="46"/>
      <c r="SJ34" s="46"/>
      <c r="SK34" s="46"/>
      <c r="SL34" s="46"/>
      <c r="SM34" s="46"/>
      <c r="SN34" s="46"/>
      <c r="SO34" s="46"/>
      <c r="SP34" s="46"/>
      <c r="SQ34" s="46"/>
      <c r="SR34" s="46"/>
      <c r="SS34" s="46"/>
      <c r="ST34" s="46"/>
      <c r="SU34" s="46"/>
      <c r="SV34" s="46"/>
      <c r="SW34" s="46"/>
      <c r="SX34" s="46"/>
      <c r="SY34" s="46"/>
      <c r="SZ34" s="46"/>
      <c r="TA34" s="46"/>
      <c r="TB34" s="46"/>
      <c r="TC34" s="46"/>
      <c r="TD34" s="46"/>
      <c r="TE34" s="46"/>
      <c r="TF34" s="46"/>
      <c r="TG34" s="46"/>
      <c r="TH34" s="46"/>
      <c r="TI34" s="46"/>
      <c r="TJ34" s="46"/>
      <c r="TK34" s="46"/>
      <c r="TL34" s="46"/>
      <c r="TM34" s="46"/>
      <c r="TN34" s="46"/>
      <c r="TO34" s="46"/>
      <c r="TP34" s="46"/>
      <c r="TQ34" s="46"/>
      <c r="TR34" s="46"/>
      <c r="TS34" s="46"/>
      <c r="TT34" s="46"/>
      <c r="TU34" s="46"/>
      <c r="TV34" s="46"/>
      <c r="TW34" s="46"/>
      <c r="TX34" s="46"/>
      <c r="TY34" s="46"/>
      <c r="TZ34" s="46"/>
      <c r="UA34" s="46"/>
      <c r="UB34" s="46"/>
      <c r="UC34" s="46"/>
      <c r="UD34" s="46"/>
      <c r="UE34" s="46"/>
      <c r="UF34" s="46"/>
      <c r="UG34" s="46"/>
      <c r="UH34" s="46"/>
      <c r="UI34" s="46"/>
      <c r="UJ34" s="46"/>
      <c r="UK34" s="46"/>
      <c r="UL34" s="46"/>
      <c r="UM34" s="46"/>
      <c r="UN34" s="46"/>
      <c r="UO34" s="46"/>
      <c r="UP34" s="46"/>
      <c r="UQ34" s="46"/>
      <c r="UR34" s="46"/>
      <c r="US34" s="46"/>
      <c r="UT34" s="46"/>
      <c r="UU34" s="46"/>
      <c r="UV34" s="46"/>
      <c r="UW34" s="46"/>
      <c r="UX34" s="46"/>
      <c r="UY34" s="46"/>
      <c r="UZ34" s="46"/>
      <c r="VA34" s="46"/>
      <c r="VB34" s="46"/>
      <c r="VC34" s="46"/>
      <c r="VD34" s="46"/>
      <c r="VE34" s="46"/>
      <c r="VF34" s="46"/>
      <c r="VG34" s="46"/>
      <c r="VH34" s="46"/>
      <c r="VI34" s="46"/>
      <c r="VJ34" s="46"/>
      <c r="VK34" s="46"/>
      <c r="VL34" s="46"/>
      <c r="VM34" s="46"/>
      <c r="VN34" s="46"/>
      <c r="VO34" s="46"/>
      <c r="VP34" s="46"/>
      <c r="VQ34" s="46"/>
      <c r="VR34" s="46"/>
      <c r="VS34" s="46"/>
      <c r="VT34" s="46"/>
      <c r="VU34" s="46"/>
      <c r="VV34" s="46"/>
      <c r="VW34" s="46"/>
      <c r="VX34" s="46"/>
      <c r="VY34" s="46"/>
      <c r="VZ34" s="46"/>
      <c r="WA34" s="46"/>
      <c r="WB34" s="46"/>
      <c r="WC34" s="46"/>
      <c r="WD34" s="46"/>
      <c r="WE34" s="46"/>
      <c r="WF34" s="46"/>
      <c r="WG34" s="46"/>
      <c r="WH34" s="46"/>
      <c r="WI34" s="46"/>
      <c r="WJ34" s="46"/>
      <c r="WK34" s="46"/>
      <c r="WL34" s="46"/>
      <c r="WM34" s="46"/>
      <c r="WN34" s="46"/>
      <c r="WO34" s="46"/>
      <c r="WP34" s="46"/>
      <c r="WQ34" s="46"/>
      <c r="WR34" s="46"/>
      <c r="WS34" s="46"/>
      <c r="WT34" s="46"/>
      <c r="WU34" s="46"/>
      <c r="WV34" s="46"/>
      <c r="WW34" s="46"/>
      <c r="WX34" s="46"/>
      <c r="WY34" s="46"/>
      <c r="WZ34" s="46"/>
    </row>
    <row r="35" spans="1:624" ht="30" customHeight="1" x14ac:dyDescent="0.25">
      <c r="A35" s="34" t="s">
        <v>782</v>
      </c>
      <c r="B35" s="33" t="s">
        <v>783</v>
      </c>
      <c r="C35" s="34" t="s">
        <v>784</v>
      </c>
      <c r="D35" s="77">
        <v>6</v>
      </c>
      <c r="E35" s="77">
        <v>18</v>
      </c>
      <c r="F35" s="77">
        <v>1</v>
      </c>
      <c r="G35" s="36">
        <f>Tab_Base[[#This Row],[HCM]]*Tab_Base[[#This Row],[NB Gp CM]]*1.5</f>
        <v>27</v>
      </c>
      <c r="H35" s="99">
        <v>18</v>
      </c>
      <c r="I35" s="100">
        <v>1</v>
      </c>
      <c r="J35" s="37">
        <f>Tab_Base[[#This Row],[HTD]]*I35</f>
        <v>18</v>
      </c>
      <c r="K35" s="78"/>
      <c r="L35" s="79">
        <f>Tab_Base[[#This Row],[TOTAL HCM converties en HTD (coeff : 1,5)]]+Tab_Base[[#This Row],[TOTAL HTD]]+Tab_Base[[#This Row],[TOTAL PA]]</f>
        <v>45</v>
      </c>
      <c r="M35" s="80">
        <f>SUMPRODUCT((MOD(COLUMN(Tab_Base[[#This Row],[CM1]:[PA200]]),3)=1)*1,Tab_Base[[#This Row],[CM1]:[PA200]])</f>
        <v>0</v>
      </c>
      <c r="N35" s="80">
        <f>Tab_Base[[#This Row],[TOTAL HCM converties en HTD (coeff : 1,5)]]-Tab_Base[[#This Row],[CMrépartis]]</f>
        <v>27</v>
      </c>
      <c r="O35" s="80" t="str">
        <f>IF(Tab_Base[[#This Row],[CMrépartis]]&gt;Tab_Base[[#This Row],[TOTAL HCM converties en HTD (coeff : 1,5)]],"dépassement","OK")</f>
        <v>OK</v>
      </c>
      <c r="P35" s="90">
        <f>SUMPRODUCT((MOD(COLUMN(Tab_Base[[#This Row],[CM1]:[PA200]]),3)=2)*1,Tab_Base[[#This Row],[CM1]:[PA200]])</f>
        <v>0</v>
      </c>
      <c r="Q35" s="80">
        <f>Tab_Base[[#This Row],[TOTAL HTD]]-Tab_Base[[#This Row],[TDrépartis]]</f>
        <v>18</v>
      </c>
      <c r="R35" s="91" t="str">
        <f>IF(Tab_Base[[#This Row],[TDrépartis]]&gt;Tab_Base[[#This Row],[TOTAL HTD]],"dépassement","OK")</f>
        <v>OK</v>
      </c>
      <c r="S35" s="91">
        <f>SUMPRODUCT((MOD(COLUMN(Tab_Base[[#This Row],[CM1]:[PA200]]),3)=0)*1,Tab_Base[[#This Row],[CM1]:[PA200]])</f>
        <v>0</v>
      </c>
      <c r="T35" s="91">
        <f>Tab_Base[[#This Row],[TOTAL PA]]-Tab_Base[[#This Row],[Parépartis]]</f>
        <v>0</v>
      </c>
      <c r="U35" s="91" t="str">
        <f>IF(Tab_Base[[#This Row],[Parépartis]]&gt;Tab_Base[[#This Row],[TOTAL PA]],"dépassement","OK")</f>
        <v>OK</v>
      </c>
      <c r="V35" s="81"/>
      <c r="W35" s="81"/>
      <c r="X35" s="81"/>
      <c r="Y35" s="46">
        <v>0</v>
      </c>
      <c r="Z35" s="46"/>
      <c r="AA35" s="46"/>
      <c r="AB35" s="46">
        <v>0</v>
      </c>
      <c r="AC35" s="46"/>
      <c r="AD35" s="46"/>
      <c r="AE35" s="46">
        <v>0</v>
      </c>
      <c r="AF35" s="46"/>
      <c r="AG35" s="46"/>
      <c r="AH35" s="46">
        <v>0</v>
      </c>
      <c r="AI35" s="46"/>
      <c r="AJ35" s="46"/>
      <c r="AK35" s="46">
        <v>0</v>
      </c>
      <c r="AL35" s="46"/>
      <c r="AM35" s="46"/>
      <c r="AN35" s="46">
        <v>0</v>
      </c>
      <c r="AO35" s="46"/>
      <c r="AP35" s="46"/>
      <c r="AQ35" s="46">
        <v>0</v>
      </c>
      <c r="AR35" s="46"/>
      <c r="AS35" s="46"/>
      <c r="AT35" s="46">
        <v>0</v>
      </c>
      <c r="AU35" s="46"/>
      <c r="AV35" s="46"/>
      <c r="AW35" s="46">
        <v>0</v>
      </c>
      <c r="AX35" s="46"/>
      <c r="AY35" s="46"/>
      <c r="AZ35" s="46">
        <v>0</v>
      </c>
      <c r="BA35" s="46"/>
      <c r="BB35" s="46"/>
      <c r="BC35" s="46">
        <v>0</v>
      </c>
      <c r="BD35" s="46"/>
      <c r="BE35" s="46"/>
      <c r="BF35" s="46">
        <v>0</v>
      </c>
      <c r="BG35" s="46"/>
      <c r="BH35" s="46"/>
      <c r="BI35" s="46">
        <v>0</v>
      </c>
      <c r="BJ35" s="46"/>
      <c r="BK35" s="46"/>
      <c r="BL35" s="46">
        <v>0</v>
      </c>
      <c r="BM35" s="46"/>
      <c r="BN35" s="46"/>
      <c r="BO35" s="46">
        <v>0</v>
      </c>
      <c r="BP35" s="46"/>
      <c r="BQ35" s="46"/>
      <c r="BR35" s="46">
        <v>0</v>
      </c>
      <c r="BS35" s="46"/>
      <c r="BT35" s="46"/>
      <c r="BU35" s="46">
        <v>0</v>
      </c>
      <c r="BV35" s="46"/>
      <c r="BW35" s="46"/>
      <c r="BX35" s="46">
        <v>0</v>
      </c>
      <c r="BY35" s="46"/>
      <c r="BZ35" s="46"/>
      <c r="CA35" s="46">
        <v>0</v>
      </c>
      <c r="CB35" s="46"/>
      <c r="CC35" s="46"/>
      <c r="CD35" s="46">
        <v>0</v>
      </c>
      <c r="CE35" s="46"/>
      <c r="CF35" s="46"/>
      <c r="CG35" s="46">
        <v>0</v>
      </c>
      <c r="CH35" s="46"/>
      <c r="CI35" s="46"/>
      <c r="CJ35" s="46">
        <v>0</v>
      </c>
      <c r="CK35" s="46"/>
      <c r="CL35" s="46"/>
      <c r="CM35" s="46">
        <v>0</v>
      </c>
      <c r="CN35" s="46"/>
      <c r="CO35" s="46"/>
      <c r="CP35" s="46">
        <v>0</v>
      </c>
      <c r="CQ35" s="46"/>
      <c r="CR35" s="46"/>
      <c r="CS35" s="46">
        <v>0</v>
      </c>
      <c r="CT35" s="46"/>
      <c r="CU35" s="46"/>
      <c r="CV35" s="46">
        <v>0</v>
      </c>
      <c r="CW35" s="46"/>
      <c r="CX35" s="46"/>
      <c r="CY35" s="46">
        <v>0</v>
      </c>
      <c r="CZ35" s="46"/>
      <c r="DA35" s="46"/>
      <c r="DB35" s="46">
        <v>0</v>
      </c>
      <c r="DC35" s="46"/>
      <c r="DD35" s="46"/>
      <c r="DE35" s="46">
        <v>0</v>
      </c>
      <c r="DF35" s="46"/>
      <c r="DG35" s="46"/>
      <c r="DH35" s="46">
        <v>0</v>
      </c>
      <c r="DI35" s="46"/>
      <c r="DJ35" s="46"/>
      <c r="DK35" s="46">
        <v>0</v>
      </c>
      <c r="DL35" s="46"/>
      <c r="DM35" s="46"/>
      <c r="DN35" s="46">
        <v>0</v>
      </c>
      <c r="DO35" s="46"/>
      <c r="DP35" s="46"/>
      <c r="DQ35" s="46">
        <v>0</v>
      </c>
      <c r="DR35" s="46"/>
      <c r="DS35" s="46"/>
      <c r="DT35" s="46">
        <v>0</v>
      </c>
      <c r="DU35" s="46"/>
      <c r="DV35" s="46"/>
      <c r="DW35" s="46">
        <v>0</v>
      </c>
      <c r="DX35" s="46"/>
      <c r="DY35" s="46"/>
      <c r="DZ35" s="46">
        <v>0</v>
      </c>
      <c r="EA35" s="46"/>
      <c r="EB35" s="46"/>
      <c r="EC35" s="46">
        <v>0</v>
      </c>
      <c r="ED35" s="46"/>
      <c r="EE35" s="46"/>
      <c r="EF35" s="46">
        <v>0</v>
      </c>
      <c r="EG35" s="46"/>
      <c r="EH35" s="46"/>
      <c r="EI35" s="46">
        <v>0</v>
      </c>
      <c r="EJ35" s="46"/>
      <c r="EK35" s="46"/>
      <c r="EL35" s="46">
        <v>0</v>
      </c>
      <c r="EM35" s="46"/>
      <c r="EN35" s="46"/>
      <c r="EO35" s="46">
        <v>0</v>
      </c>
      <c r="EP35" s="46"/>
      <c r="EQ35" s="46"/>
      <c r="ER35" s="46">
        <v>0</v>
      </c>
      <c r="ES35" s="46"/>
      <c r="ET35" s="46"/>
      <c r="EU35" s="46">
        <v>0</v>
      </c>
      <c r="EV35" s="46"/>
      <c r="EW35" s="46"/>
      <c r="EX35" s="46">
        <v>0</v>
      </c>
      <c r="EY35" s="46"/>
      <c r="EZ35" s="46"/>
      <c r="FA35" s="46">
        <v>0</v>
      </c>
      <c r="FB35" s="46"/>
      <c r="FC35" s="46"/>
      <c r="FD35" s="46">
        <v>0</v>
      </c>
      <c r="FE35" s="46"/>
      <c r="FF35" s="46"/>
      <c r="FG35" s="46">
        <v>0</v>
      </c>
      <c r="FH35" s="46"/>
      <c r="FI35" s="46"/>
      <c r="FJ35" s="46">
        <v>0</v>
      </c>
      <c r="FK35" s="46"/>
      <c r="FL35" s="46"/>
      <c r="FM35" s="46">
        <v>0</v>
      </c>
      <c r="FN35" s="46"/>
      <c r="FO35" s="46"/>
      <c r="FP35" s="46">
        <v>0</v>
      </c>
      <c r="FQ35" s="46"/>
      <c r="FR35" s="46"/>
      <c r="FS35" s="46">
        <v>0</v>
      </c>
      <c r="FT35" s="46"/>
      <c r="FU35" s="46"/>
      <c r="FV35" s="46">
        <v>0</v>
      </c>
      <c r="FW35" s="46"/>
      <c r="FX35" s="46"/>
      <c r="FY35" s="46">
        <v>0</v>
      </c>
      <c r="FZ35" s="46"/>
      <c r="GA35" s="46"/>
      <c r="GB35" s="46">
        <v>0</v>
      </c>
      <c r="GC35" s="46"/>
      <c r="GD35" s="46"/>
      <c r="GE35" s="46">
        <v>0</v>
      </c>
      <c r="GF35" s="46"/>
      <c r="GG35" s="46"/>
      <c r="GH35" s="46">
        <v>0</v>
      </c>
      <c r="GI35" s="46"/>
      <c r="GJ35" s="46"/>
      <c r="GK35" s="46">
        <v>0</v>
      </c>
      <c r="GL35" s="46"/>
      <c r="GM35" s="46"/>
      <c r="GN35" s="46">
        <v>0</v>
      </c>
      <c r="GO35" s="46"/>
      <c r="GP35" s="46"/>
      <c r="GQ35" s="46">
        <v>0</v>
      </c>
      <c r="GR35" s="46"/>
      <c r="GS35" s="46"/>
      <c r="GT35" s="46">
        <v>0</v>
      </c>
      <c r="GU35" s="46"/>
      <c r="GV35" s="46"/>
      <c r="GW35" s="46">
        <v>0</v>
      </c>
      <c r="GX35" s="46"/>
      <c r="GY35" s="46"/>
      <c r="GZ35" s="46">
        <v>0</v>
      </c>
      <c r="HA35" s="46"/>
      <c r="HB35" s="46"/>
      <c r="HC35" s="46">
        <v>0</v>
      </c>
      <c r="HD35" s="46"/>
      <c r="HE35" s="46"/>
      <c r="HF35" s="46">
        <v>0</v>
      </c>
      <c r="HG35" s="46"/>
      <c r="HH35" s="46"/>
      <c r="HI35" s="46">
        <v>0</v>
      </c>
      <c r="HJ35" s="46"/>
      <c r="HK35" s="46"/>
      <c r="HL35" s="46">
        <v>0</v>
      </c>
      <c r="HM35" s="46"/>
      <c r="HN35" s="46"/>
      <c r="HO35" s="46">
        <v>0</v>
      </c>
      <c r="HP35" s="46"/>
      <c r="HQ35" s="46"/>
      <c r="HR35" s="46">
        <v>0</v>
      </c>
      <c r="HS35" s="46"/>
      <c r="HT35" s="46"/>
      <c r="HU35" s="46">
        <v>0</v>
      </c>
      <c r="HV35" s="46"/>
      <c r="HW35" s="46"/>
      <c r="HX35" s="46">
        <v>0</v>
      </c>
      <c r="HY35" s="46"/>
      <c r="HZ35" s="46"/>
      <c r="IA35" s="46">
        <v>0</v>
      </c>
      <c r="IB35" s="46"/>
      <c r="IC35" s="46"/>
      <c r="ID35" s="46">
        <v>0</v>
      </c>
      <c r="IE35" s="46"/>
      <c r="IF35" s="46"/>
      <c r="IG35" s="46">
        <v>0</v>
      </c>
      <c r="IH35" s="46"/>
      <c r="II35" s="46"/>
      <c r="IJ35" s="46">
        <v>0</v>
      </c>
      <c r="IK35" s="46"/>
      <c r="IL35" s="46"/>
      <c r="IM35" s="46">
        <v>0</v>
      </c>
      <c r="IN35" s="46"/>
      <c r="IO35" s="46"/>
      <c r="IP35" s="46">
        <v>0</v>
      </c>
      <c r="IQ35" s="46"/>
      <c r="IR35" s="46"/>
      <c r="IS35" s="46">
        <v>0</v>
      </c>
      <c r="IT35" s="46"/>
      <c r="IU35" s="46"/>
      <c r="IV35" s="46">
        <v>0</v>
      </c>
      <c r="IW35" s="46"/>
      <c r="IX35" s="46"/>
      <c r="IY35" s="46">
        <v>0</v>
      </c>
      <c r="IZ35" s="46"/>
      <c r="JA35" s="46"/>
      <c r="JB35" s="46">
        <v>0</v>
      </c>
      <c r="JC35" s="46"/>
      <c r="JD35" s="46"/>
      <c r="JE35" s="46">
        <v>0</v>
      </c>
      <c r="JF35" s="46"/>
      <c r="JG35" s="46"/>
      <c r="JH35" s="46">
        <v>0</v>
      </c>
      <c r="JI35" s="46"/>
      <c r="JJ35" s="46"/>
      <c r="JK35" s="46">
        <v>0</v>
      </c>
      <c r="JL35" s="46"/>
      <c r="JM35" s="46"/>
      <c r="JN35" s="46">
        <v>0</v>
      </c>
      <c r="JO35" s="46"/>
      <c r="JP35" s="46"/>
      <c r="JQ35" s="46">
        <v>0</v>
      </c>
      <c r="JR35" s="46"/>
      <c r="JS35" s="46"/>
      <c r="JT35" s="46">
        <v>0</v>
      </c>
      <c r="JU35" s="46"/>
      <c r="JV35" s="46"/>
      <c r="JW35" s="46">
        <v>0</v>
      </c>
      <c r="JX35" s="46"/>
      <c r="JY35" s="46"/>
      <c r="JZ35" s="46">
        <v>0</v>
      </c>
      <c r="KA35" s="46"/>
      <c r="KB35" s="46"/>
      <c r="KC35" s="46">
        <v>0</v>
      </c>
      <c r="KD35" s="46"/>
      <c r="KE35" s="46"/>
      <c r="KF35" s="46">
        <v>0</v>
      </c>
      <c r="KG35" s="46"/>
      <c r="KH35" s="46"/>
      <c r="KI35" s="46">
        <v>0</v>
      </c>
      <c r="KJ35" s="46"/>
      <c r="KK35" s="46"/>
      <c r="KL35" s="46">
        <v>0</v>
      </c>
      <c r="KM35" s="46"/>
      <c r="KN35" s="46"/>
      <c r="KO35" s="46">
        <v>0</v>
      </c>
      <c r="KP35" s="46"/>
      <c r="KQ35" s="46"/>
      <c r="KR35" s="46">
        <v>0</v>
      </c>
      <c r="KS35" s="46"/>
      <c r="KT35" s="46"/>
      <c r="KU35" s="46">
        <v>0</v>
      </c>
      <c r="KV35" s="46"/>
      <c r="KW35" s="46"/>
      <c r="KX35" s="46">
        <v>0</v>
      </c>
      <c r="KY35" s="46"/>
      <c r="KZ35" s="46"/>
      <c r="LA35" s="46">
        <v>0</v>
      </c>
      <c r="LB35" s="46"/>
      <c r="LC35" s="46"/>
      <c r="LD35" s="46">
        <v>0</v>
      </c>
      <c r="LE35" s="46"/>
      <c r="LF35" s="46"/>
      <c r="LG35" s="46">
        <v>0</v>
      </c>
      <c r="LH35" s="46"/>
      <c r="LI35" s="46"/>
      <c r="LJ35" s="46">
        <v>0</v>
      </c>
      <c r="LK35" s="46"/>
      <c r="LL35" s="46"/>
      <c r="LM35" s="46">
        <v>0</v>
      </c>
      <c r="LN35" s="46"/>
      <c r="LO35" s="46"/>
      <c r="LP35" s="46">
        <v>0</v>
      </c>
      <c r="LQ35" s="46"/>
      <c r="LR35" s="46"/>
      <c r="LS35" s="46">
        <v>0</v>
      </c>
      <c r="LT35" s="46"/>
      <c r="LU35" s="46"/>
      <c r="LV35" s="46">
        <v>0</v>
      </c>
      <c r="LW35" s="46"/>
      <c r="LX35" s="46"/>
      <c r="LY35" s="46">
        <v>0</v>
      </c>
      <c r="LZ35" s="46"/>
      <c r="MA35" s="46"/>
      <c r="MB35" s="46">
        <v>0</v>
      </c>
      <c r="MC35" s="46"/>
      <c r="MD35" s="46"/>
      <c r="ME35" s="46">
        <v>0</v>
      </c>
      <c r="MF35" s="46"/>
      <c r="MG35" s="46"/>
      <c r="MH35" s="46">
        <v>0</v>
      </c>
      <c r="MI35" s="46"/>
      <c r="MJ35" s="46"/>
      <c r="MK35" s="46">
        <v>0</v>
      </c>
      <c r="ML35" s="46"/>
      <c r="MM35" s="46"/>
      <c r="MN35" s="46">
        <v>0</v>
      </c>
      <c r="MO35" s="46"/>
      <c r="MP35" s="46"/>
      <c r="MQ35" s="46">
        <v>0</v>
      </c>
      <c r="MR35" s="46"/>
      <c r="MS35" s="46"/>
      <c r="MT35" s="46">
        <v>0</v>
      </c>
      <c r="MU35" s="46"/>
      <c r="MV35" s="46"/>
      <c r="MW35" s="46">
        <v>0</v>
      </c>
      <c r="MX35" s="46"/>
      <c r="MY35" s="46"/>
      <c r="MZ35" s="46">
        <v>0</v>
      </c>
      <c r="NA35" s="46"/>
      <c r="NB35" s="46"/>
      <c r="NC35" s="46">
        <v>0</v>
      </c>
      <c r="ND35" s="46"/>
      <c r="NE35" s="46"/>
      <c r="NF35" s="46">
        <v>0</v>
      </c>
      <c r="NG35" s="46"/>
      <c r="NH35" s="46"/>
      <c r="NI35" s="46">
        <v>0</v>
      </c>
      <c r="NJ35" s="46"/>
      <c r="NK35" s="46"/>
      <c r="NL35" s="46">
        <v>0</v>
      </c>
      <c r="NM35" s="46"/>
      <c r="NN35" s="46"/>
      <c r="NO35" s="46">
        <v>0</v>
      </c>
      <c r="NP35" s="46"/>
      <c r="NQ35" s="46"/>
      <c r="NR35" s="46">
        <v>0</v>
      </c>
      <c r="NS35" s="46"/>
      <c r="NT35" s="46"/>
      <c r="NU35" s="46">
        <v>0</v>
      </c>
      <c r="NV35" s="46"/>
      <c r="NW35" s="46"/>
      <c r="NX35" s="46">
        <v>0</v>
      </c>
      <c r="NY35" s="46"/>
      <c r="NZ35" s="46"/>
      <c r="OA35" s="46">
        <v>0</v>
      </c>
      <c r="OB35" s="46"/>
      <c r="OC35" s="46"/>
      <c r="OD35" s="46">
        <v>0</v>
      </c>
      <c r="OE35" s="46"/>
      <c r="OF35" s="46"/>
      <c r="OG35" s="46">
        <v>0</v>
      </c>
      <c r="OH35" s="46"/>
      <c r="OI35" s="46"/>
      <c r="OJ35" s="46">
        <v>0</v>
      </c>
      <c r="OK35" s="46"/>
      <c r="OL35" s="46"/>
      <c r="OM35" s="46">
        <v>0</v>
      </c>
      <c r="ON35" s="46"/>
      <c r="OO35" s="46"/>
      <c r="OP35" s="46">
        <v>0</v>
      </c>
      <c r="OQ35" s="46"/>
      <c r="OR35" s="46"/>
      <c r="OS35" s="46">
        <v>0</v>
      </c>
      <c r="OT35" s="46"/>
      <c r="OU35" s="46"/>
      <c r="OV35" s="46">
        <v>0</v>
      </c>
      <c r="OW35" s="46"/>
      <c r="OX35" s="46"/>
      <c r="OY35" s="46">
        <v>0</v>
      </c>
      <c r="OZ35" s="46"/>
      <c r="PA35" s="46"/>
      <c r="PB35" s="46">
        <v>0</v>
      </c>
      <c r="PC35" s="46"/>
      <c r="PD35" s="46"/>
      <c r="PE35" s="46">
        <v>0</v>
      </c>
      <c r="PF35" s="46"/>
      <c r="PG35" s="46"/>
      <c r="PH35" s="46">
        <v>0</v>
      </c>
      <c r="PI35" s="46"/>
      <c r="PJ35" s="46"/>
      <c r="PK35" s="46">
        <v>0</v>
      </c>
      <c r="PL35" s="46"/>
      <c r="PM35" s="46"/>
      <c r="PN35" s="46">
        <v>0</v>
      </c>
      <c r="PO35" s="46"/>
      <c r="PP35" s="46"/>
      <c r="PQ35" s="46">
        <v>0</v>
      </c>
      <c r="PR35" s="46"/>
      <c r="PS35" s="46"/>
      <c r="PT35" s="46">
        <v>0</v>
      </c>
      <c r="PU35" s="46"/>
      <c r="PV35" s="46"/>
      <c r="PW35" s="46">
        <v>0</v>
      </c>
      <c r="PX35" s="46"/>
      <c r="PY35" s="46"/>
      <c r="PZ35" s="46">
        <v>0</v>
      </c>
      <c r="QA35" s="46"/>
      <c r="QB35" s="46"/>
      <c r="QC35" s="46">
        <v>0</v>
      </c>
      <c r="QD35" s="46"/>
      <c r="QE35" s="46"/>
      <c r="QF35" s="46">
        <v>0</v>
      </c>
      <c r="QG35" s="46"/>
      <c r="QH35" s="46"/>
      <c r="QI35" s="46">
        <v>0</v>
      </c>
      <c r="QJ35" s="46"/>
      <c r="QK35" s="46"/>
      <c r="QL35" s="46">
        <v>0</v>
      </c>
      <c r="QM35" s="46"/>
      <c r="QN35" s="46"/>
      <c r="QO35" s="46">
        <v>0</v>
      </c>
      <c r="QP35" s="46"/>
      <c r="QQ35" s="46"/>
      <c r="QR35" s="46">
        <v>0</v>
      </c>
      <c r="QS35" s="46"/>
      <c r="QT35" s="46"/>
      <c r="QU35" s="46">
        <v>0</v>
      </c>
      <c r="QV35" s="46"/>
      <c r="QW35" s="46"/>
      <c r="QX35" s="46">
        <v>0</v>
      </c>
      <c r="QY35" s="46"/>
      <c r="QZ35" s="46"/>
      <c r="RA35" s="46">
        <v>0</v>
      </c>
      <c r="RB35" s="46"/>
      <c r="RC35" s="46"/>
      <c r="RD35" s="46">
        <v>0</v>
      </c>
      <c r="RE35" s="46"/>
      <c r="RF35" s="46"/>
      <c r="RG35" s="46">
        <v>0</v>
      </c>
      <c r="RH35" s="46"/>
      <c r="RI35" s="46"/>
      <c r="RJ35" s="46">
        <v>0</v>
      </c>
      <c r="RK35" s="46"/>
      <c r="RL35" s="46"/>
      <c r="RM35" s="46">
        <v>0</v>
      </c>
      <c r="RN35" s="46"/>
      <c r="RO35" s="46"/>
      <c r="RP35" s="46">
        <v>0</v>
      </c>
      <c r="RQ35" s="46"/>
      <c r="RR35" s="46"/>
      <c r="RS35" s="46">
        <v>0</v>
      </c>
      <c r="RT35" s="46"/>
      <c r="RU35" s="46"/>
      <c r="RV35" s="46">
        <v>0</v>
      </c>
      <c r="RW35" s="46"/>
      <c r="RX35" s="46"/>
      <c r="RY35" s="46">
        <v>0</v>
      </c>
      <c r="RZ35" s="46"/>
      <c r="SA35" s="46"/>
      <c r="SB35" s="46">
        <v>0</v>
      </c>
      <c r="SC35" s="46"/>
      <c r="SD35" s="46"/>
      <c r="SE35" s="46">
        <v>0</v>
      </c>
      <c r="SF35" s="46"/>
      <c r="SG35" s="46"/>
      <c r="SH35" s="46">
        <v>0</v>
      </c>
      <c r="SI35" s="46"/>
      <c r="SJ35" s="46"/>
      <c r="SK35" s="46">
        <v>0</v>
      </c>
      <c r="SL35" s="46"/>
      <c r="SM35" s="46"/>
      <c r="SN35" s="46">
        <v>0</v>
      </c>
      <c r="SO35" s="46"/>
      <c r="SP35" s="46"/>
      <c r="SQ35" s="46">
        <v>0</v>
      </c>
      <c r="SR35" s="46"/>
      <c r="SS35" s="46"/>
      <c r="ST35" s="46">
        <v>0</v>
      </c>
      <c r="SU35" s="46"/>
      <c r="SV35" s="46"/>
      <c r="SW35" s="46">
        <v>0</v>
      </c>
      <c r="SX35" s="46"/>
      <c r="SY35" s="46"/>
      <c r="SZ35" s="46">
        <v>0</v>
      </c>
      <c r="TA35" s="46"/>
      <c r="TB35" s="46"/>
      <c r="TC35" s="46">
        <v>0</v>
      </c>
      <c r="TD35" s="46"/>
      <c r="TE35" s="46"/>
      <c r="TF35" s="46">
        <v>0</v>
      </c>
      <c r="TG35" s="46"/>
      <c r="TH35" s="46"/>
      <c r="TI35" s="46">
        <v>0</v>
      </c>
      <c r="TJ35" s="46"/>
      <c r="TK35" s="46"/>
      <c r="TL35" s="46">
        <v>0</v>
      </c>
      <c r="TM35" s="46"/>
      <c r="TN35" s="46"/>
      <c r="TO35" s="46">
        <v>0</v>
      </c>
      <c r="TP35" s="46"/>
      <c r="TQ35" s="46"/>
      <c r="TR35" s="46">
        <v>0</v>
      </c>
      <c r="TS35" s="46"/>
      <c r="TT35" s="46"/>
      <c r="TU35" s="46">
        <v>0</v>
      </c>
      <c r="TV35" s="46"/>
      <c r="TW35" s="46"/>
      <c r="TX35" s="46">
        <v>0</v>
      </c>
      <c r="TY35" s="46"/>
      <c r="TZ35" s="46"/>
      <c r="UA35" s="46">
        <v>0</v>
      </c>
      <c r="UB35" s="46"/>
      <c r="UC35" s="46"/>
      <c r="UD35" s="46">
        <v>0</v>
      </c>
      <c r="UE35" s="46"/>
      <c r="UF35" s="46"/>
      <c r="UG35" s="46">
        <v>0</v>
      </c>
      <c r="UH35" s="46"/>
      <c r="UI35" s="46"/>
      <c r="UJ35" s="46">
        <v>0</v>
      </c>
      <c r="UK35" s="46"/>
      <c r="UL35" s="46"/>
      <c r="UM35" s="46">
        <v>0</v>
      </c>
      <c r="UN35" s="46"/>
      <c r="UO35" s="46"/>
      <c r="UP35" s="46">
        <v>0</v>
      </c>
      <c r="UQ35" s="46"/>
      <c r="UR35" s="46"/>
      <c r="US35" s="46">
        <v>0</v>
      </c>
      <c r="UT35" s="46"/>
      <c r="UU35" s="46"/>
      <c r="UV35" s="46">
        <v>0</v>
      </c>
      <c r="UW35" s="46"/>
      <c r="UX35" s="46"/>
      <c r="UY35" s="46">
        <v>0</v>
      </c>
      <c r="UZ35" s="46"/>
      <c r="VA35" s="46"/>
      <c r="VB35" s="46">
        <v>0</v>
      </c>
      <c r="VC35" s="46"/>
      <c r="VD35" s="46"/>
      <c r="VE35" s="46">
        <v>0</v>
      </c>
      <c r="VF35" s="46"/>
      <c r="VG35" s="46"/>
      <c r="VH35" s="46">
        <v>0</v>
      </c>
      <c r="VI35" s="46"/>
      <c r="VJ35" s="46"/>
      <c r="VK35" s="46">
        <v>0</v>
      </c>
      <c r="VL35" s="46"/>
      <c r="VM35" s="46"/>
      <c r="VN35" s="46">
        <v>0</v>
      </c>
      <c r="VO35" s="46"/>
      <c r="VP35" s="46"/>
      <c r="VQ35" s="46">
        <v>0</v>
      </c>
      <c r="VR35" s="46"/>
      <c r="VS35" s="46"/>
      <c r="VT35" s="46">
        <v>0</v>
      </c>
      <c r="VU35" s="46"/>
      <c r="VV35" s="46"/>
      <c r="VW35" s="46">
        <v>0</v>
      </c>
      <c r="VX35" s="46"/>
      <c r="VY35" s="46"/>
      <c r="VZ35" s="46">
        <v>0</v>
      </c>
      <c r="WA35" s="46"/>
      <c r="WB35" s="46"/>
      <c r="WC35" s="46">
        <v>0</v>
      </c>
      <c r="WD35" s="46"/>
      <c r="WE35" s="46"/>
      <c r="WF35" s="46">
        <v>0</v>
      </c>
      <c r="WG35" s="46"/>
      <c r="WH35" s="46"/>
      <c r="WI35" s="46">
        <v>0</v>
      </c>
      <c r="WJ35" s="46"/>
      <c r="WK35" s="46"/>
      <c r="WL35" s="46">
        <v>0</v>
      </c>
      <c r="WM35" s="46"/>
      <c r="WN35" s="46"/>
      <c r="WO35" s="46">
        <v>0</v>
      </c>
      <c r="WP35" s="46"/>
      <c r="WQ35" s="46"/>
      <c r="WR35" s="46">
        <v>0</v>
      </c>
      <c r="WS35" s="46"/>
      <c r="WT35" s="46"/>
      <c r="WU35" s="46">
        <v>0</v>
      </c>
      <c r="WV35" s="46"/>
      <c r="WW35" s="46"/>
      <c r="WX35" s="46">
        <v>0</v>
      </c>
      <c r="WY35" s="46"/>
      <c r="WZ35" s="46"/>
    </row>
    <row r="36" spans="1:624" ht="30" customHeight="1" x14ac:dyDescent="0.25">
      <c r="A36" s="34" t="s">
        <v>785</v>
      </c>
      <c r="B36" s="33" t="s">
        <v>786</v>
      </c>
      <c r="C36" s="34" t="s">
        <v>787</v>
      </c>
      <c r="D36" s="77">
        <v>6</v>
      </c>
      <c r="E36" s="77">
        <v>18</v>
      </c>
      <c r="F36" s="77">
        <v>1</v>
      </c>
      <c r="G36" s="36">
        <f>Tab_Base[[#This Row],[HCM]]*Tab_Base[[#This Row],[NB Gp CM]]*1.5</f>
        <v>27</v>
      </c>
      <c r="H36" s="99">
        <v>18</v>
      </c>
      <c r="I36" s="100">
        <v>1</v>
      </c>
      <c r="J36" s="37">
        <f>Tab_Base[[#This Row],[HTD]]*I36</f>
        <v>18</v>
      </c>
      <c r="K36" s="98"/>
      <c r="L36" s="79">
        <f>Tab_Base[[#This Row],[TOTAL HCM converties en HTD (coeff : 1,5)]]+Tab_Base[[#This Row],[TOTAL HTD]]+Tab_Base[[#This Row],[TOTAL PA]]</f>
        <v>45</v>
      </c>
      <c r="M36" s="80">
        <f>SUMPRODUCT((MOD(COLUMN(Tab_Base[[#This Row],[CM1]:[PA200]]),3)=1)*1,Tab_Base[[#This Row],[CM1]:[PA200]])</f>
        <v>0</v>
      </c>
      <c r="N36" s="80">
        <f>Tab_Base[[#This Row],[TOTAL HCM converties en HTD (coeff : 1,5)]]-Tab_Base[[#This Row],[CMrépartis]]</f>
        <v>27</v>
      </c>
      <c r="O36" s="80" t="str">
        <f>IF(Tab_Base[[#This Row],[CMrépartis]]&gt;Tab_Base[[#This Row],[TOTAL HCM converties en HTD (coeff : 1,5)]],"dépassement","OK")</f>
        <v>OK</v>
      </c>
      <c r="P36" s="90">
        <f>SUMPRODUCT((MOD(COLUMN(Tab_Base[[#This Row],[CM1]:[PA200]]),3)=2)*1,Tab_Base[[#This Row],[CM1]:[PA200]])</f>
        <v>0</v>
      </c>
      <c r="Q36" s="80">
        <f>Tab_Base[[#This Row],[TOTAL HTD]]-Tab_Base[[#This Row],[TDrépartis]]</f>
        <v>18</v>
      </c>
      <c r="R36" s="91" t="str">
        <f>IF(Tab_Base[[#This Row],[TDrépartis]]&gt;Tab_Base[[#This Row],[TOTAL HTD]],"dépassement","OK")</f>
        <v>OK</v>
      </c>
      <c r="S36" s="91">
        <f>SUMPRODUCT((MOD(COLUMN(Tab_Base[[#This Row],[CM1]:[PA200]]),3)=0)*1,Tab_Base[[#This Row],[CM1]:[PA200]])</f>
        <v>0</v>
      </c>
      <c r="T36" s="91">
        <f>Tab_Base[[#This Row],[TOTAL PA]]-Tab_Base[[#This Row],[Parépartis]]</f>
        <v>0</v>
      </c>
      <c r="U36" s="91" t="str">
        <f>IF(Tab_Base[[#This Row],[Parépartis]]&gt;Tab_Base[[#This Row],[TOTAL PA]],"dépassement","OK")</f>
        <v>OK</v>
      </c>
      <c r="V36" s="81"/>
      <c r="W36" s="81"/>
      <c r="X36" s="81"/>
      <c r="Y36" s="46">
        <v>0</v>
      </c>
      <c r="Z36" s="46"/>
      <c r="AA36" s="46"/>
      <c r="AB36" s="46">
        <v>0</v>
      </c>
      <c r="AC36" s="46"/>
      <c r="AD36" s="46"/>
      <c r="AE36" s="46">
        <v>0</v>
      </c>
      <c r="AF36" s="46"/>
      <c r="AG36" s="46"/>
      <c r="AH36" s="46">
        <v>0</v>
      </c>
      <c r="AI36" s="46"/>
      <c r="AJ36" s="46"/>
      <c r="AK36" s="46">
        <v>0</v>
      </c>
      <c r="AL36" s="46"/>
      <c r="AM36" s="46"/>
      <c r="AN36" s="46">
        <v>0</v>
      </c>
      <c r="AO36" s="46"/>
      <c r="AP36" s="46"/>
      <c r="AQ36" s="46">
        <v>0</v>
      </c>
      <c r="AR36" s="46"/>
      <c r="AS36" s="46"/>
      <c r="AT36" s="46">
        <v>0</v>
      </c>
      <c r="AU36" s="46"/>
      <c r="AV36" s="46"/>
      <c r="AW36" s="46">
        <v>0</v>
      </c>
      <c r="AX36" s="46"/>
      <c r="AY36" s="46"/>
      <c r="AZ36" s="46">
        <v>0</v>
      </c>
      <c r="BA36" s="46"/>
      <c r="BB36" s="46"/>
      <c r="BC36" s="46">
        <v>0</v>
      </c>
      <c r="BD36" s="46"/>
      <c r="BE36" s="46"/>
      <c r="BF36" s="46">
        <v>0</v>
      </c>
      <c r="BG36" s="46"/>
      <c r="BH36" s="46"/>
      <c r="BI36" s="46">
        <v>0</v>
      </c>
      <c r="BJ36" s="46"/>
      <c r="BK36" s="46"/>
      <c r="BL36" s="46">
        <v>0</v>
      </c>
      <c r="BM36" s="46"/>
      <c r="BN36" s="46"/>
      <c r="BO36" s="46">
        <v>0</v>
      </c>
      <c r="BP36" s="46"/>
      <c r="BQ36" s="46"/>
      <c r="BR36" s="46">
        <v>0</v>
      </c>
      <c r="BS36" s="46"/>
      <c r="BT36" s="46"/>
      <c r="BU36" s="46">
        <v>0</v>
      </c>
      <c r="BV36" s="46"/>
      <c r="BW36" s="46"/>
      <c r="BX36" s="46">
        <v>0</v>
      </c>
      <c r="BY36" s="46"/>
      <c r="BZ36" s="46"/>
      <c r="CA36" s="46">
        <v>0</v>
      </c>
      <c r="CB36" s="46"/>
      <c r="CC36" s="46"/>
      <c r="CD36" s="46">
        <v>0</v>
      </c>
      <c r="CE36" s="46"/>
      <c r="CF36" s="46"/>
      <c r="CG36" s="46">
        <v>0</v>
      </c>
      <c r="CH36" s="46"/>
      <c r="CI36" s="46"/>
      <c r="CJ36" s="46">
        <v>0</v>
      </c>
      <c r="CK36" s="46"/>
      <c r="CL36" s="46"/>
      <c r="CM36" s="46">
        <v>0</v>
      </c>
      <c r="CN36" s="46"/>
      <c r="CO36" s="46"/>
      <c r="CP36" s="46">
        <v>0</v>
      </c>
      <c r="CQ36" s="46"/>
      <c r="CR36" s="46"/>
      <c r="CS36" s="46">
        <v>0</v>
      </c>
      <c r="CT36" s="46"/>
      <c r="CU36" s="46"/>
      <c r="CV36" s="46">
        <v>0</v>
      </c>
      <c r="CW36" s="46"/>
      <c r="CX36" s="46"/>
      <c r="CY36" s="46">
        <v>0</v>
      </c>
      <c r="CZ36" s="46"/>
      <c r="DA36" s="46"/>
      <c r="DB36" s="46">
        <v>0</v>
      </c>
      <c r="DC36" s="46"/>
      <c r="DD36" s="46"/>
      <c r="DE36" s="46">
        <v>0</v>
      </c>
      <c r="DF36" s="46"/>
      <c r="DG36" s="46"/>
      <c r="DH36" s="46">
        <v>0</v>
      </c>
      <c r="DI36" s="46"/>
      <c r="DJ36" s="46"/>
      <c r="DK36" s="46">
        <v>0</v>
      </c>
      <c r="DL36" s="46"/>
      <c r="DM36" s="46"/>
      <c r="DN36" s="46">
        <v>0</v>
      </c>
      <c r="DO36" s="46"/>
      <c r="DP36" s="46"/>
      <c r="DQ36" s="46">
        <v>0</v>
      </c>
      <c r="DR36" s="46"/>
      <c r="DS36" s="46"/>
      <c r="DT36" s="46">
        <v>0</v>
      </c>
      <c r="DU36" s="46"/>
      <c r="DV36" s="46"/>
      <c r="DW36" s="46">
        <v>0</v>
      </c>
      <c r="DX36" s="46"/>
      <c r="DY36" s="46"/>
      <c r="DZ36" s="46">
        <v>0</v>
      </c>
      <c r="EA36" s="46"/>
      <c r="EB36" s="46"/>
      <c r="EC36" s="46">
        <v>0</v>
      </c>
      <c r="ED36" s="46"/>
      <c r="EE36" s="46"/>
      <c r="EF36" s="46">
        <v>0</v>
      </c>
      <c r="EG36" s="46"/>
      <c r="EH36" s="46"/>
      <c r="EI36" s="46">
        <v>0</v>
      </c>
      <c r="EJ36" s="46"/>
      <c r="EK36" s="46"/>
      <c r="EL36" s="46">
        <v>0</v>
      </c>
      <c r="EM36" s="46"/>
      <c r="EN36" s="46"/>
      <c r="EO36" s="46">
        <v>0</v>
      </c>
      <c r="EP36" s="46"/>
      <c r="EQ36" s="46"/>
      <c r="ER36" s="46">
        <v>0</v>
      </c>
      <c r="ES36" s="46"/>
      <c r="ET36" s="46"/>
      <c r="EU36" s="46">
        <v>0</v>
      </c>
      <c r="EV36" s="46"/>
      <c r="EW36" s="46"/>
      <c r="EX36" s="46">
        <v>0</v>
      </c>
      <c r="EY36" s="46"/>
      <c r="EZ36" s="46"/>
      <c r="FA36" s="46">
        <v>0</v>
      </c>
      <c r="FB36" s="46"/>
      <c r="FC36" s="46"/>
      <c r="FD36" s="46">
        <v>0</v>
      </c>
      <c r="FE36" s="46"/>
      <c r="FF36" s="46"/>
      <c r="FG36" s="46">
        <v>0</v>
      </c>
      <c r="FH36" s="46"/>
      <c r="FI36" s="46"/>
      <c r="FJ36" s="46">
        <v>0</v>
      </c>
      <c r="FK36" s="46"/>
      <c r="FL36" s="46"/>
      <c r="FM36" s="46">
        <v>0</v>
      </c>
      <c r="FN36" s="46"/>
      <c r="FO36" s="46"/>
      <c r="FP36" s="46">
        <v>0</v>
      </c>
      <c r="FQ36" s="46"/>
      <c r="FR36" s="46"/>
      <c r="FS36" s="46">
        <v>0</v>
      </c>
      <c r="FT36" s="46"/>
      <c r="FU36" s="46"/>
      <c r="FV36" s="46">
        <v>0</v>
      </c>
      <c r="FW36" s="46"/>
      <c r="FX36" s="46"/>
      <c r="FY36" s="46">
        <v>0</v>
      </c>
      <c r="FZ36" s="46"/>
      <c r="GA36" s="46"/>
      <c r="GB36" s="46">
        <v>0</v>
      </c>
      <c r="GC36" s="46"/>
      <c r="GD36" s="46"/>
      <c r="GE36" s="46">
        <v>0</v>
      </c>
      <c r="GF36" s="46"/>
      <c r="GG36" s="46"/>
      <c r="GH36" s="46">
        <v>0</v>
      </c>
      <c r="GI36" s="46"/>
      <c r="GJ36" s="46"/>
      <c r="GK36" s="46">
        <v>0</v>
      </c>
      <c r="GL36" s="46"/>
      <c r="GM36" s="46"/>
      <c r="GN36" s="46">
        <v>0</v>
      </c>
      <c r="GO36" s="46"/>
      <c r="GP36" s="46"/>
      <c r="GQ36" s="46">
        <v>0</v>
      </c>
      <c r="GR36" s="46"/>
      <c r="GS36" s="46"/>
      <c r="GT36" s="46">
        <v>0</v>
      </c>
      <c r="GU36" s="46"/>
      <c r="GV36" s="46"/>
      <c r="GW36" s="46">
        <v>0</v>
      </c>
      <c r="GX36" s="46"/>
      <c r="GY36" s="46"/>
      <c r="GZ36" s="46">
        <v>0</v>
      </c>
      <c r="HA36" s="46"/>
      <c r="HB36" s="46"/>
      <c r="HC36" s="46">
        <v>0</v>
      </c>
      <c r="HD36" s="46"/>
      <c r="HE36" s="46"/>
      <c r="HF36" s="46">
        <v>0</v>
      </c>
      <c r="HG36" s="46"/>
      <c r="HH36" s="46"/>
      <c r="HI36" s="46">
        <v>0</v>
      </c>
      <c r="HJ36" s="46"/>
      <c r="HK36" s="46"/>
      <c r="HL36" s="46">
        <v>0</v>
      </c>
      <c r="HM36" s="46"/>
      <c r="HN36" s="46"/>
      <c r="HO36" s="46">
        <v>0</v>
      </c>
      <c r="HP36" s="46"/>
      <c r="HQ36" s="46"/>
      <c r="HR36" s="46">
        <v>0</v>
      </c>
      <c r="HS36" s="46"/>
      <c r="HT36" s="46"/>
      <c r="HU36" s="46">
        <v>0</v>
      </c>
      <c r="HV36" s="46"/>
      <c r="HW36" s="46"/>
      <c r="HX36" s="46">
        <v>0</v>
      </c>
      <c r="HY36" s="46"/>
      <c r="HZ36" s="46"/>
      <c r="IA36" s="46">
        <v>0</v>
      </c>
      <c r="IB36" s="46"/>
      <c r="IC36" s="46"/>
      <c r="ID36" s="46">
        <v>0</v>
      </c>
      <c r="IE36" s="46"/>
      <c r="IF36" s="46"/>
      <c r="IG36" s="46">
        <v>0</v>
      </c>
      <c r="IH36" s="46"/>
      <c r="II36" s="46"/>
      <c r="IJ36" s="46">
        <v>0</v>
      </c>
      <c r="IK36" s="46"/>
      <c r="IL36" s="46"/>
      <c r="IM36" s="46">
        <v>0</v>
      </c>
      <c r="IN36" s="46"/>
      <c r="IO36" s="46"/>
      <c r="IP36" s="46">
        <v>0</v>
      </c>
      <c r="IQ36" s="46"/>
      <c r="IR36" s="46"/>
      <c r="IS36" s="46">
        <v>0</v>
      </c>
      <c r="IT36" s="46"/>
      <c r="IU36" s="46"/>
      <c r="IV36" s="46">
        <v>0</v>
      </c>
      <c r="IW36" s="46"/>
      <c r="IX36" s="46"/>
      <c r="IY36" s="46">
        <v>0</v>
      </c>
      <c r="IZ36" s="46"/>
      <c r="JA36" s="46"/>
      <c r="JB36" s="46">
        <v>0</v>
      </c>
      <c r="JC36" s="46"/>
      <c r="JD36" s="46"/>
      <c r="JE36" s="46">
        <v>0</v>
      </c>
      <c r="JF36" s="46"/>
      <c r="JG36" s="46"/>
      <c r="JH36" s="46">
        <v>0</v>
      </c>
      <c r="JI36" s="46"/>
      <c r="JJ36" s="46"/>
      <c r="JK36" s="46">
        <v>0</v>
      </c>
      <c r="JL36" s="46"/>
      <c r="JM36" s="46"/>
      <c r="JN36" s="46">
        <v>0</v>
      </c>
      <c r="JO36" s="46"/>
      <c r="JP36" s="46"/>
      <c r="JQ36" s="46">
        <v>0</v>
      </c>
      <c r="JR36" s="46"/>
      <c r="JS36" s="46"/>
      <c r="JT36" s="46">
        <v>0</v>
      </c>
      <c r="JU36" s="46"/>
      <c r="JV36" s="46"/>
      <c r="JW36" s="46">
        <v>0</v>
      </c>
      <c r="JX36" s="46"/>
      <c r="JY36" s="46"/>
      <c r="JZ36" s="46">
        <v>0</v>
      </c>
      <c r="KA36" s="46"/>
      <c r="KB36" s="46"/>
      <c r="KC36" s="46">
        <v>0</v>
      </c>
      <c r="KD36" s="46"/>
      <c r="KE36" s="46"/>
      <c r="KF36" s="46">
        <v>0</v>
      </c>
      <c r="KG36" s="46"/>
      <c r="KH36" s="46"/>
      <c r="KI36" s="46">
        <v>0</v>
      </c>
      <c r="KJ36" s="46"/>
      <c r="KK36" s="46"/>
      <c r="KL36" s="46">
        <v>0</v>
      </c>
      <c r="KM36" s="46"/>
      <c r="KN36" s="46"/>
      <c r="KO36" s="46">
        <v>0</v>
      </c>
      <c r="KP36" s="46"/>
      <c r="KQ36" s="46"/>
      <c r="KR36" s="46">
        <v>0</v>
      </c>
      <c r="KS36" s="46"/>
      <c r="KT36" s="46"/>
      <c r="KU36" s="46">
        <v>0</v>
      </c>
      <c r="KV36" s="46"/>
      <c r="KW36" s="46"/>
      <c r="KX36" s="46">
        <v>0</v>
      </c>
      <c r="KY36" s="46"/>
      <c r="KZ36" s="46"/>
      <c r="LA36" s="46">
        <v>0</v>
      </c>
      <c r="LB36" s="46"/>
      <c r="LC36" s="46"/>
      <c r="LD36" s="46">
        <v>0</v>
      </c>
      <c r="LE36" s="46"/>
      <c r="LF36" s="46"/>
      <c r="LG36" s="46">
        <v>0</v>
      </c>
      <c r="LH36" s="46"/>
      <c r="LI36" s="46"/>
      <c r="LJ36" s="46">
        <v>0</v>
      </c>
      <c r="LK36" s="46"/>
      <c r="LL36" s="46"/>
      <c r="LM36" s="46">
        <v>0</v>
      </c>
      <c r="LN36" s="46"/>
      <c r="LO36" s="46"/>
      <c r="LP36" s="46">
        <v>0</v>
      </c>
      <c r="LQ36" s="46"/>
      <c r="LR36" s="46"/>
      <c r="LS36" s="46">
        <v>0</v>
      </c>
      <c r="LT36" s="46"/>
      <c r="LU36" s="46"/>
      <c r="LV36" s="46">
        <v>0</v>
      </c>
      <c r="LW36" s="46"/>
      <c r="LX36" s="46"/>
      <c r="LY36" s="46">
        <v>0</v>
      </c>
      <c r="LZ36" s="46"/>
      <c r="MA36" s="46"/>
      <c r="MB36" s="46">
        <v>0</v>
      </c>
      <c r="MC36" s="46"/>
      <c r="MD36" s="46"/>
      <c r="ME36" s="46">
        <v>0</v>
      </c>
      <c r="MF36" s="46"/>
      <c r="MG36" s="46"/>
      <c r="MH36" s="46">
        <v>0</v>
      </c>
      <c r="MI36" s="46"/>
      <c r="MJ36" s="46"/>
      <c r="MK36" s="46">
        <v>0</v>
      </c>
      <c r="ML36" s="46"/>
      <c r="MM36" s="46"/>
      <c r="MN36" s="46">
        <v>0</v>
      </c>
      <c r="MO36" s="46"/>
      <c r="MP36" s="46"/>
      <c r="MQ36" s="46">
        <v>0</v>
      </c>
      <c r="MR36" s="46"/>
      <c r="MS36" s="46"/>
      <c r="MT36" s="46">
        <v>0</v>
      </c>
      <c r="MU36" s="46"/>
      <c r="MV36" s="46"/>
      <c r="MW36" s="46">
        <v>0</v>
      </c>
      <c r="MX36" s="46"/>
      <c r="MY36" s="46"/>
      <c r="MZ36" s="46">
        <v>0</v>
      </c>
      <c r="NA36" s="46"/>
      <c r="NB36" s="46"/>
      <c r="NC36" s="46">
        <v>0</v>
      </c>
      <c r="ND36" s="46"/>
      <c r="NE36" s="46"/>
      <c r="NF36" s="46">
        <v>0</v>
      </c>
      <c r="NG36" s="46"/>
      <c r="NH36" s="46"/>
      <c r="NI36" s="46">
        <v>0</v>
      </c>
      <c r="NJ36" s="46"/>
      <c r="NK36" s="46"/>
      <c r="NL36" s="46">
        <v>0</v>
      </c>
      <c r="NM36" s="46"/>
      <c r="NN36" s="46"/>
      <c r="NO36" s="46">
        <v>0</v>
      </c>
      <c r="NP36" s="46"/>
      <c r="NQ36" s="46"/>
      <c r="NR36" s="46">
        <v>0</v>
      </c>
      <c r="NS36" s="46"/>
      <c r="NT36" s="46"/>
      <c r="NU36" s="46">
        <v>0</v>
      </c>
      <c r="NV36" s="46"/>
      <c r="NW36" s="46"/>
      <c r="NX36" s="46">
        <v>0</v>
      </c>
      <c r="NY36" s="46"/>
      <c r="NZ36" s="46"/>
      <c r="OA36" s="46">
        <v>0</v>
      </c>
      <c r="OB36" s="46"/>
      <c r="OC36" s="46"/>
      <c r="OD36" s="46">
        <v>0</v>
      </c>
      <c r="OE36" s="46"/>
      <c r="OF36" s="46"/>
      <c r="OG36" s="46">
        <v>0</v>
      </c>
      <c r="OH36" s="46"/>
      <c r="OI36" s="46"/>
      <c r="OJ36" s="46">
        <v>0</v>
      </c>
      <c r="OK36" s="46"/>
      <c r="OL36" s="46"/>
      <c r="OM36" s="46">
        <v>0</v>
      </c>
      <c r="ON36" s="46"/>
      <c r="OO36" s="46"/>
      <c r="OP36" s="46">
        <v>0</v>
      </c>
      <c r="OQ36" s="46"/>
      <c r="OR36" s="46"/>
      <c r="OS36" s="46">
        <v>0</v>
      </c>
      <c r="OT36" s="46"/>
      <c r="OU36" s="46"/>
      <c r="OV36" s="46">
        <v>0</v>
      </c>
      <c r="OW36" s="46"/>
      <c r="OX36" s="46"/>
      <c r="OY36" s="46">
        <v>0</v>
      </c>
      <c r="OZ36" s="46"/>
      <c r="PA36" s="46"/>
      <c r="PB36" s="46">
        <v>0</v>
      </c>
      <c r="PC36" s="46"/>
      <c r="PD36" s="46"/>
      <c r="PE36" s="46">
        <v>0</v>
      </c>
      <c r="PF36" s="46"/>
      <c r="PG36" s="46"/>
      <c r="PH36" s="46">
        <v>0</v>
      </c>
      <c r="PI36" s="46"/>
      <c r="PJ36" s="46"/>
      <c r="PK36" s="46">
        <v>0</v>
      </c>
      <c r="PL36" s="46"/>
      <c r="PM36" s="46"/>
      <c r="PN36" s="46">
        <v>0</v>
      </c>
      <c r="PO36" s="46"/>
      <c r="PP36" s="46"/>
      <c r="PQ36" s="46">
        <v>0</v>
      </c>
      <c r="PR36" s="46"/>
      <c r="PS36" s="46"/>
      <c r="PT36" s="46">
        <v>0</v>
      </c>
      <c r="PU36" s="46"/>
      <c r="PV36" s="46"/>
      <c r="PW36" s="46">
        <v>0</v>
      </c>
      <c r="PX36" s="46"/>
      <c r="PY36" s="46"/>
      <c r="PZ36" s="46">
        <v>0</v>
      </c>
      <c r="QA36" s="46"/>
      <c r="QB36" s="46"/>
      <c r="QC36" s="46">
        <v>0</v>
      </c>
      <c r="QD36" s="46"/>
      <c r="QE36" s="46"/>
      <c r="QF36" s="46">
        <v>0</v>
      </c>
      <c r="QG36" s="46"/>
      <c r="QH36" s="46"/>
      <c r="QI36" s="46">
        <v>0</v>
      </c>
      <c r="QJ36" s="46"/>
      <c r="QK36" s="46"/>
      <c r="QL36" s="46">
        <v>0</v>
      </c>
      <c r="QM36" s="46"/>
      <c r="QN36" s="46"/>
      <c r="QO36" s="46">
        <v>0</v>
      </c>
      <c r="QP36" s="46"/>
      <c r="QQ36" s="46"/>
      <c r="QR36" s="46">
        <v>0</v>
      </c>
      <c r="QS36" s="46"/>
      <c r="QT36" s="46"/>
      <c r="QU36" s="46">
        <v>0</v>
      </c>
      <c r="QV36" s="46"/>
      <c r="QW36" s="46"/>
      <c r="QX36" s="46">
        <v>0</v>
      </c>
      <c r="QY36" s="46"/>
      <c r="QZ36" s="46"/>
      <c r="RA36" s="46">
        <v>0</v>
      </c>
      <c r="RB36" s="46"/>
      <c r="RC36" s="46"/>
      <c r="RD36" s="46">
        <v>0</v>
      </c>
      <c r="RE36" s="46"/>
      <c r="RF36" s="46"/>
      <c r="RG36" s="46">
        <v>0</v>
      </c>
      <c r="RH36" s="46"/>
      <c r="RI36" s="46"/>
      <c r="RJ36" s="46">
        <v>0</v>
      </c>
      <c r="RK36" s="46"/>
      <c r="RL36" s="46"/>
      <c r="RM36" s="46">
        <v>0</v>
      </c>
      <c r="RN36" s="46"/>
      <c r="RO36" s="46"/>
      <c r="RP36" s="46">
        <v>0</v>
      </c>
      <c r="RQ36" s="46"/>
      <c r="RR36" s="46"/>
      <c r="RS36" s="46">
        <v>0</v>
      </c>
      <c r="RT36" s="46"/>
      <c r="RU36" s="46"/>
      <c r="RV36" s="46">
        <v>0</v>
      </c>
      <c r="RW36" s="46"/>
      <c r="RX36" s="46"/>
      <c r="RY36" s="46">
        <v>0</v>
      </c>
      <c r="RZ36" s="46"/>
      <c r="SA36" s="46"/>
      <c r="SB36" s="46">
        <v>0</v>
      </c>
      <c r="SC36" s="46"/>
      <c r="SD36" s="46"/>
      <c r="SE36" s="46">
        <v>0</v>
      </c>
      <c r="SF36" s="46"/>
      <c r="SG36" s="46"/>
      <c r="SH36" s="46">
        <v>0</v>
      </c>
      <c r="SI36" s="46"/>
      <c r="SJ36" s="46"/>
      <c r="SK36" s="46">
        <v>0</v>
      </c>
      <c r="SL36" s="46"/>
      <c r="SM36" s="46"/>
      <c r="SN36" s="46">
        <v>0</v>
      </c>
      <c r="SO36" s="46"/>
      <c r="SP36" s="46"/>
      <c r="SQ36" s="46">
        <v>0</v>
      </c>
      <c r="SR36" s="46"/>
      <c r="SS36" s="46"/>
      <c r="ST36" s="46">
        <v>0</v>
      </c>
      <c r="SU36" s="46"/>
      <c r="SV36" s="46"/>
      <c r="SW36" s="46">
        <v>0</v>
      </c>
      <c r="SX36" s="46"/>
      <c r="SY36" s="46"/>
      <c r="SZ36" s="46">
        <v>0</v>
      </c>
      <c r="TA36" s="46"/>
      <c r="TB36" s="46"/>
      <c r="TC36" s="46">
        <v>0</v>
      </c>
      <c r="TD36" s="46"/>
      <c r="TE36" s="46"/>
      <c r="TF36" s="46">
        <v>0</v>
      </c>
      <c r="TG36" s="46"/>
      <c r="TH36" s="46"/>
      <c r="TI36" s="46">
        <v>0</v>
      </c>
      <c r="TJ36" s="46"/>
      <c r="TK36" s="46"/>
      <c r="TL36" s="46">
        <v>0</v>
      </c>
      <c r="TM36" s="46"/>
      <c r="TN36" s="46"/>
      <c r="TO36" s="46">
        <v>0</v>
      </c>
      <c r="TP36" s="46"/>
      <c r="TQ36" s="46"/>
      <c r="TR36" s="46">
        <v>0</v>
      </c>
      <c r="TS36" s="46"/>
      <c r="TT36" s="46"/>
      <c r="TU36" s="46">
        <v>0</v>
      </c>
      <c r="TV36" s="46"/>
      <c r="TW36" s="46"/>
      <c r="TX36" s="46">
        <v>0</v>
      </c>
      <c r="TY36" s="46"/>
      <c r="TZ36" s="46"/>
      <c r="UA36" s="46">
        <v>0</v>
      </c>
      <c r="UB36" s="46"/>
      <c r="UC36" s="46"/>
      <c r="UD36" s="46">
        <v>0</v>
      </c>
      <c r="UE36" s="46"/>
      <c r="UF36" s="46"/>
      <c r="UG36" s="46">
        <v>0</v>
      </c>
      <c r="UH36" s="46"/>
      <c r="UI36" s="46"/>
      <c r="UJ36" s="46">
        <v>0</v>
      </c>
      <c r="UK36" s="46"/>
      <c r="UL36" s="46"/>
      <c r="UM36" s="46">
        <v>0</v>
      </c>
      <c r="UN36" s="46"/>
      <c r="UO36" s="46"/>
      <c r="UP36" s="46">
        <v>0</v>
      </c>
      <c r="UQ36" s="46"/>
      <c r="UR36" s="46"/>
      <c r="US36" s="46">
        <v>0</v>
      </c>
      <c r="UT36" s="46"/>
      <c r="UU36" s="46"/>
      <c r="UV36" s="46">
        <v>0</v>
      </c>
      <c r="UW36" s="46"/>
      <c r="UX36" s="46"/>
      <c r="UY36" s="46">
        <v>0</v>
      </c>
      <c r="UZ36" s="46"/>
      <c r="VA36" s="46"/>
      <c r="VB36" s="46">
        <v>0</v>
      </c>
      <c r="VC36" s="46"/>
      <c r="VD36" s="46"/>
      <c r="VE36" s="46">
        <v>0</v>
      </c>
      <c r="VF36" s="46"/>
      <c r="VG36" s="46"/>
      <c r="VH36" s="46">
        <v>0</v>
      </c>
      <c r="VI36" s="46"/>
      <c r="VJ36" s="46"/>
      <c r="VK36" s="46">
        <v>0</v>
      </c>
      <c r="VL36" s="46"/>
      <c r="VM36" s="46"/>
      <c r="VN36" s="46">
        <v>0</v>
      </c>
      <c r="VO36" s="46"/>
      <c r="VP36" s="46"/>
      <c r="VQ36" s="46">
        <v>0</v>
      </c>
      <c r="VR36" s="46"/>
      <c r="VS36" s="46"/>
      <c r="VT36" s="46">
        <v>0</v>
      </c>
      <c r="VU36" s="46"/>
      <c r="VV36" s="46"/>
      <c r="VW36" s="46">
        <v>0</v>
      </c>
      <c r="VX36" s="46"/>
      <c r="VY36" s="46"/>
      <c r="VZ36" s="46">
        <v>0</v>
      </c>
      <c r="WA36" s="46"/>
      <c r="WB36" s="46"/>
      <c r="WC36" s="46">
        <v>0</v>
      </c>
      <c r="WD36" s="46"/>
      <c r="WE36" s="46"/>
      <c r="WF36" s="46">
        <v>0</v>
      </c>
      <c r="WG36" s="46"/>
      <c r="WH36" s="46"/>
      <c r="WI36" s="46">
        <v>0</v>
      </c>
      <c r="WJ36" s="46"/>
      <c r="WK36" s="46"/>
      <c r="WL36" s="46">
        <v>0</v>
      </c>
      <c r="WM36" s="46"/>
      <c r="WN36" s="46"/>
      <c r="WO36" s="46">
        <v>0</v>
      </c>
      <c r="WP36" s="46"/>
      <c r="WQ36" s="46"/>
      <c r="WR36" s="46">
        <v>0</v>
      </c>
      <c r="WS36" s="46"/>
      <c r="WT36" s="46"/>
      <c r="WU36" s="46">
        <v>0</v>
      </c>
      <c r="WV36" s="46"/>
      <c r="WW36" s="46"/>
      <c r="WX36" s="46">
        <v>0</v>
      </c>
      <c r="WY36" s="46"/>
      <c r="WZ36" s="46"/>
    </row>
    <row r="37" spans="1:624" ht="30" customHeight="1" x14ac:dyDescent="0.25">
      <c r="A37" s="34" t="s">
        <v>788</v>
      </c>
      <c r="B37" s="33" t="s">
        <v>789</v>
      </c>
      <c r="C37" s="34" t="s">
        <v>790</v>
      </c>
      <c r="D37" s="77">
        <v>6</v>
      </c>
      <c r="E37" s="77">
        <v>18</v>
      </c>
      <c r="F37" s="77">
        <v>1</v>
      </c>
      <c r="G37" s="36">
        <f>Tab_Base[[#This Row],[HCM]]*Tab_Base[[#This Row],[NB Gp CM]]*1.5</f>
        <v>27</v>
      </c>
      <c r="H37" s="99">
        <v>18</v>
      </c>
      <c r="I37" s="100">
        <v>1</v>
      </c>
      <c r="J37" s="37">
        <f>Tab_Base[[#This Row],[HTD]]*I37</f>
        <v>18</v>
      </c>
      <c r="K37" s="98"/>
      <c r="L37" s="79">
        <f>Tab_Base[[#This Row],[TOTAL HCM converties en HTD (coeff : 1,5)]]+Tab_Base[[#This Row],[TOTAL HTD]]+Tab_Base[[#This Row],[TOTAL PA]]</f>
        <v>45</v>
      </c>
      <c r="M37" s="80">
        <f>SUMPRODUCT((MOD(COLUMN(Tab_Base[[#This Row],[CM1]:[PA200]]),3)=1)*1,Tab_Base[[#This Row],[CM1]:[PA200]])</f>
        <v>0</v>
      </c>
      <c r="N37" s="80">
        <f>Tab_Base[[#This Row],[TOTAL HCM converties en HTD (coeff : 1,5)]]-Tab_Base[[#This Row],[CMrépartis]]</f>
        <v>27</v>
      </c>
      <c r="O37" s="80" t="str">
        <f>IF(Tab_Base[[#This Row],[CMrépartis]]&gt;Tab_Base[[#This Row],[TOTAL HCM converties en HTD (coeff : 1,5)]],"dépassement","OK")</f>
        <v>OK</v>
      </c>
      <c r="P37" s="90">
        <f>SUMPRODUCT((MOD(COLUMN(Tab_Base[[#This Row],[CM1]:[PA200]]),3)=2)*1,Tab_Base[[#This Row],[CM1]:[PA200]])</f>
        <v>0</v>
      </c>
      <c r="Q37" s="80">
        <f>Tab_Base[[#This Row],[TOTAL HTD]]-Tab_Base[[#This Row],[TDrépartis]]</f>
        <v>18</v>
      </c>
      <c r="R37" s="91" t="str">
        <f>IF(Tab_Base[[#This Row],[TDrépartis]]&gt;Tab_Base[[#This Row],[TOTAL HTD]],"dépassement","OK")</f>
        <v>OK</v>
      </c>
      <c r="S37" s="91">
        <f>SUMPRODUCT((MOD(COLUMN(Tab_Base[[#This Row],[CM1]:[PA200]]),3)=0)*1,Tab_Base[[#This Row],[CM1]:[PA200]])</f>
        <v>0</v>
      </c>
      <c r="T37" s="91">
        <f>Tab_Base[[#This Row],[TOTAL PA]]-Tab_Base[[#This Row],[Parépartis]]</f>
        <v>0</v>
      </c>
      <c r="U37" s="91" t="str">
        <f>IF(Tab_Base[[#This Row],[Parépartis]]&gt;Tab_Base[[#This Row],[TOTAL PA]],"dépassement","OK")</f>
        <v>OK</v>
      </c>
      <c r="V37" s="81"/>
      <c r="W37" s="81"/>
      <c r="X37" s="81"/>
      <c r="Y37" s="46">
        <v>0</v>
      </c>
      <c r="Z37" s="46"/>
      <c r="AA37" s="46"/>
      <c r="AB37" s="46">
        <v>0</v>
      </c>
      <c r="AC37" s="46"/>
      <c r="AD37" s="46"/>
      <c r="AE37" s="46">
        <v>0</v>
      </c>
      <c r="AF37" s="46"/>
      <c r="AG37" s="46"/>
      <c r="AH37" s="46">
        <v>0</v>
      </c>
      <c r="AI37" s="46"/>
      <c r="AJ37" s="46"/>
      <c r="AK37" s="46">
        <v>0</v>
      </c>
      <c r="AL37" s="46"/>
      <c r="AM37" s="46"/>
      <c r="AN37" s="46">
        <v>0</v>
      </c>
      <c r="AO37" s="46"/>
      <c r="AP37" s="46"/>
      <c r="AQ37" s="46">
        <v>0</v>
      </c>
      <c r="AR37" s="46"/>
      <c r="AS37" s="46"/>
      <c r="AT37" s="46">
        <v>0</v>
      </c>
      <c r="AU37" s="46"/>
      <c r="AV37" s="46"/>
      <c r="AW37" s="46">
        <v>0</v>
      </c>
      <c r="AX37" s="46"/>
      <c r="AY37" s="46"/>
      <c r="AZ37" s="46">
        <v>0</v>
      </c>
      <c r="BA37" s="46"/>
      <c r="BB37" s="46"/>
      <c r="BC37" s="46">
        <v>0</v>
      </c>
      <c r="BD37" s="46"/>
      <c r="BE37" s="46"/>
      <c r="BF37" s="46">
        <v>0</v>
      </c>
      <c r="BG37" s="46"/>
      <c r="BH37" s="46"/>
      <c r="BI37" s="46">
        <v>0</v>
      </c>
      <c r="BJ37" s="46"/>
      <c r="BK37" s="46"/>
      <c r="BL37" s="46">
        <v>0</v>
      </c>
      <c r="BM37" s="46"/>
      <c r="BN37" s="46"/>
      <c r="BO37" s="46">
        <v>0</v>
      </c>
      <c r="BP37" s="46"/>
      <c r="BQ37" s="46"/>
      <c r="BR37" s="46">
        <v>0</v>
      </c>
      <c r="BS37" s="46"/>
      <c r="BT37" s="46"/>
      <c r="BU37" s="46">
        <v>0</v>
      </c>
      <c r="BV37" s="46"/>
      <c r="BW37" s="46"/>
      <c r="BX37" s="46">
        <v>0</v>
      </c>
      <c r="BY37" s="46"/>
      <c r="BZ37" s="46"/>
      <c r="CA37" s="46">
        <v>0</v>
      </c>
      <c r="CB37" s="46"/>
      <c r="CC37" s="46"/>
      <c r="CD37" s="46">
        <v>0</v>
      </c>
      <c r="CE37" s="46"/>
      <c r="CF37" s="46"/>
      <c r="CG37" s="46">
        <v>0</v>
      </c>
      <c r="CH37" s="46"/>
      <c r="CI37" s="46"/>
      <c r="CJ37" s="46">
        <v>0</v>
      </c>
      <c r="CK37" s="46"/>
      <c r="CL37" s="46"/>
      <c r="CM37" s="46">
        <v>0</v>
      </c>
      <c r="CN37" s="46"/>
      <c r="CO37" s="46"/>
      <c r="CP37" s="46">
        <v>0</v>
      </c>
      <c r="CQ37" s="46"/>
      <c r="CR37" s="46"/>
      <c r="CS37" s="46">
        <v>0</v>
      </c>
      <c r="CT37" s="46"/>
      <c r="CU37" s="46"/>
      <c r="CV37" s="46">
        <v>0</v>
      </c>
      <c r="CW37" s="46"/>
      <c r="CX37" s="46"/>
      <c r="CY37" s="46">
        <v>0</v>
      </c>
      <c r="CZ37" s="46"/>
      <c r="DA37" s="46"/>
      <c r="DB37" s="46">
        <v>0</v>
      </c>
      <c r="DC37" s="46"/>
      <c r="DD37" s="46"/>
      <c r="DE37" s="46">
        <v>0</v>
      </c>
      <c r="DF37" s="46"/>
      <c r="DG37" s="46"/>
      <c r="DH37" s="46">
        <v>0</v>
      </c>
      <c r="DI37" s="46"/>
      <c r="DJ37" s="46"/>
      <c r="DK37" s="46">
        <v>0</v>
      </c>
      <c r="DL37" s="46"/>
      <c r="DM37" s="46"/>
      <c r="DN37" s="46">
        <v>0</v>
      </c>
      <c r="DO37" s="46"/>
      <c r="DP37" s="46"/>
      <c r="DQ37" s="46">
        <v>0</v>
      </c>
      <c r="DR37" s="46"/>
      <c r="DS37" s="46"/>
      <c r="DT37" s="46">
        <v>0</v>
      </c>
      <c r="DU37" s="46"/>
      <c r="DV37" s="46"/>
      <c r="DW37" s="46">
        <v>0</v>
      </c>
      <c r="DX37" s="46"/>
      <c r="DY37" s="46"/>
      <c r="DZ37" s="46">
        <v>0</v>
      </c>
      <c r="EA37" s="46"/>
      <c r="EB37" s="46"/>
      <c r="EC37" s="46">
        <v>0</v>
      </c>
      <c r="ED37" s="46"/>
      <c r="EE37" s="46"/>
      <c r="EF37" s="46">
        <v>0</v>
      </c>
      <c r="EG37" s="46"/>
      <c r="EH37" s="46"/>
      <c r="EI37" s="46">
        <v>0</v>
      </c>
      <c r="EJ37" s="46"/>
      <c r="EK37" s="46"/>
      <c r="EL37" s="46">
        <v>0</v>
      </c>
      <c r="EM37" s="46"/>
      <c r="EN37" s="46"/>
      <c r="EO37" s="46">
        <v>0</v>
      </c>
      <c r="EP37" s="46"/>
      <c r="EQ37" s="46"/>
      <c r="ER37" s="46">
        <v>0</v>
      </c>
      <c r="ES37" s="46"/>
      <c r="ET37" s="46"/>
      <c r="EU37" s="46">
        <v>0</v>
      </c>
      <c r="EV37" s="46"/>
      <c r="EW37" s="46"/>
      <c r="EX37" s="46">
        <v>0</v>
      </c>
      <c r="EY37" s="46"/>
      <c r="EZ37" s="46"/>
      <c r="FA37" s="46">
        <v>0</v>
      </c>
      <c r="FB37" s="46"/>
      <c r="FC37" s="46"/>
      <c r="FD37" s="46">
        <v>0</v>
      </c>
      <c r="FE37" s="46"/>
      <c r="FF37" s="46"/>
      <c r="FG37" s="46">
        <v>0</v>
      </c>
      <c r="FH37" s="46"/>
      <c r="FI37" s="46"/>
      <c r="FJ37" s="46">
        <v>0</v>
      </c>
      <c r="FK37" s="46"/>
      <c r="FL37" s="46"/>
      <c r="FM37" s="46">
        <v>0</v>
      </c>
      <c r="FN37" s="46"/>
      <c r="FO37" s="46"/>
      <c r="FP37" s="46">
        <v>0</v>
      </c>
      <c r="FQ37" s="46"/>
      <c r="FR37" s="46"/>
      <c r="FS37" s="46">
        <v>0</v>
      </c>
      <c r="FT37" s="46"/>
      <c r="FU37" s="46"/>
      <c r="FV37" s="46">
        <v>0</v>
      </c>
      <c r="FW37" s="46"/>
      <c r="FX37" s="46"/>
      <c r="FY37" s="46">
        <v>0</v>
      </c>
      <c r="FZ37" s="46"/>
      <c r="GA37" s="46"/>
      <c r="GB37" s="46">
        <v>0</v>
      </c>
      <c r="GC37" s="46"/>
      <c r="GD37" s="46"/>
      <c r="GE37" s="46">
        <v>0</v>
      </c>
      <c r="GF37" s="46"/>
      <c r="GG37" s="46"/>
      <c r="GH37" s="46">
        <v>0</v>
      </c>
      <c r="GI37" s="46"/>
      <c r="GJ37" s="46"/>
      <c r="GK37" s="46">
        <v>0</v>
      </c>
      <c r="GL37" s="46"/>
      <c r="GM37" s="46"/>
      <c r="GN37" s="46">
        <v>0</v>
      </c>
      <c r="GO37" s="46"/>
      <c r="GP37" s="46"/>
      <c r="GQ37" s="46">
        <v>0</v>
      </c>
      <c r="GR37" s="46"/>
      <c r="GS37" s="46"/>
      <c r="GT37" s="46">
        <v>0</v>
      </c>
      <c r="GU37" s="46"/>
      <c r="GV37" s="46"/>
      <c r="GW37" s="46">
        <v>0</v>
      </c>
      <c r="GX37" s="46"/>
      <c r="GY37" s="46"/>
      <c r="GZ37" s="46">
        <v>0</v>
      </c>
      <c r="HA37" s="46"/>
      <c r="HB37" s="46"/>
      <c r="HC37" s="46">
        <v>0</v>
      </c>
      <c r="HD37" s="46"/>
      <c r="HE37" s="46"/>
      <c r="HF37" s="46">
        <v>0</v>
      </c>
      <c r="HG37" s="46"/>
      <c r="HH37" s="46"/>
      <c r="HI37" s="46">
        <v>0</v>
      </c>
      <c r="HJ37" s="46"/>
      <c r="HK37" s="46"/>
      <c r="HL37" s="46">
        <v>0</v>
      </c>
      <c r="HM37" s="46"/>
      <c r="HN37" s="46"/>
      <c r="HO37" s="46">
        <v>0</v>
      </c>
      <c r="HP37" s="46"/>
      <c r="HQ37" s="46"/>
      <c r="HR37" s="46">
        <v>0</v>
      </c>
      <c r="HS37" s="46"/>
      <c r="HT37" s="46"/>
      <c r="HU37" s="46">
        <v>0</v>
      </c>
      <c r="HV37" s="46"/>
      <c r="HW37" s="46"/>
      <c r="HX37" s="46">
        <v>0</v>
      </c>
      <c r="HY37" s="46"/>
      <c r="HZ37" s="46"/>
      <c r="IA37" s="46">
        <v>0</v>
      </c>
      <c r="IB37" s="46"/>
      <c r="IC37" s="46"/>
      <c r="ID37" s="46">
        <v>0</v>
      </c>
      <c r="IE37" s="46"/>
      <c r="IF37" s="46"/>
      <c r="IG37" s="46">
        <v>0</v>
      </c>
      <c r="IH37" s="46"/>
      <c r="II37" s="46"/>
      <c r="IJ37" s="46">
        <v>0</v>
      </c>
      <c r="IK37" s="46"/>
      <c r="IL37" s="46"/>
      <c r="IM37" s="46">
        <v>0</v>
      </c>
      <c r="IN37" s="46"/>
      <c r="IO37" s="46"/>
      <c r="IP37" s="46">
        <v>0</v>
      </c>
      <c r="IQ37" s="46"/>
      <c r="IR37" s="46"/>
      <c r="IS37" s="46">
        <v>0</v>
      </c>
      <c r="IT37" s="46"/>
      <c r="IU37" s="46"/>
      <c r="IV37" s="46">
        <v>0</v>
      </c>
      <c r="IW37" s="46"/>
      <c r="IX37" s="46"/>
      <c r="IY37" s="46">
        <v>0</v>
      </c>
      <c r="IZ37" s="46"/>
      <c r="JA37" s="46"/>
      <c r="JB37" s="46">
        <v>0</v>
      </c>
      <c r="JC37" s="46"/>
      <c r="JD37" s="46"/>
      <c r="JE37" s="46">
        <v>0</v>
      </c>
      <c r="JF37" s="46"/>
      <c r="JG37" s="46"/>
      <c r="JH37" s="46">
        <v>0</v>
      </c>
      <c r="JI37" s="46"/>
      <c r="JJ37" s="46"/>
      <c r="JK37" s="46">
        <v>0</v>
      </c>
      <c r="JL37" s="46"/>
      <c r="JM37" s="46"/>
      <c r="JN37" s="46">
        <v>0</v>
      </c>
      <c r="JO37" s="46"/>
      <c r="JP37" s="46"/>
      <c r="JQ37" s="46">
        <v>0</v>
      </c>
      <c r="JR37" s="46"/>
      <c r="JS37" s="46"/>
      <c r="JT37" s="46">
        <v>0</v>
      </c>
      <c r="JU37" s="46"/>
      <c r="JV37" s="46"/>
      <c r="JW37" s="46">
        <v>0</v>
      </c>
      <c r="JX37" s="46"/>
      <c r="JY37" s="46"/>
      <c r="JZ37" s="46">
        <v>0</v>
      </c>
      <c r="KA37" s="46"/>
      <c r="KB37" s="46"/>
      <c r="KC37" s="46">
        <v>0</v>
      </c>
      <c r="KD37" s="46"/>
      <c r="KE37" s="46"/>
      <c r="KF37" s="46">
        <v>0</v>
      </c>
      <c r="KG37" s="46"/>
      <c r="KH37" s="46"/>
      <c r="KI37" s="46">
        <v>0</v>
      </c>
      <c r="KJ37" s="46"/>
      <c r="KK37" s="46"/>
      <c r="KL37" s="46">
        <v>0</v>
      </c>
      <c r="KM37" s="46"/>
      <c r="KN37" s="46"/>
      <c r="KO37" s="46">
        <v>0</v>
      </c>
      <c r="KP37" s="46"/>
      <c r="KQ37" s="46"/>
      <c r="KR37" s="46">
        <v>0</v>
      </c>
      <c r="KS37" s="46"/>
      <c r="KT37" s="46"/>
      <c r="KU37" s="46">
        <v>0</v>
      </c>
      <c r="KV37" s="46"/>
      <c r="KW37" s="46"/>
      <c r="KX37" s="46">
        <v>0</v>
      </c>
      <c r="KY37" s="46"/>
      <c r="KZ37" s="46"/>
      <c r="LA37" s="46">
        <v>0</v>
      </c>
      <c r="LB37" s="46"/>
      <c r="LC37" s="46"/>
      <c r="LD37" s="46">
        <v>0</v>
      </c>
      <c r="LE37" s="46"/>
      <c r="LF37" s="46"/>
      <c r="LG37" s="46">
        <v>0</v>
      </c>
      <c r="LH37" s="46"/>
      <c r="LI37" s="46"/>
      <c r="LJ37" s="46">
        <v>0</v>
      </c>
      <c r="LK37" s="46"/>
      <c r="LL37" s="46"/>
      <c r="LM37" s="46">
        <v>0</v>
      </c>
      <c r="LN37" s="46"/>
      <c r="LO37" s="46"/>
      <c r="LP37" s="46">
        <v>0</v>
      </c>
      <c r="LQ37" s="46"/>
      <c r="LR37" s="46"/>
      <c r="LS37" s="46">
        <v>0</v>
      </c>
      <c r="LT37" s="46"/>
      <c r="LU37" s="46"/>
      <c r="LV37" s="46">
        <v>0</v>
      </c>
      <c r="LW37" s="46"/>
      <c r="LX37" s="46"/>
      <c r="LY37" s="46">
        <v>0</v>
      </c>
      <c r="LZ37" s="46"/>
      <c r="MA37" s="46"/>
      <c r="MB37" s="46">
        <v>0</v>
      </c>
      <c r="MC37" s="46"/>
      <c r="MD37" s="46"/>
      <c r="ME37" s="46">
        <v>0</v>
      </c>
      <c r="MF37" s="46"/>
      <c r="MG37" s="46"/>
      <c r="MH37" s="46">
        <v>0</v>
      </c>
      <c r="MI37" s="46"/>
      <c r="MJ37" s="46"/>
      <c r="MK37" s="46">
        <v>0</v>
      </c>
      <c r="ML37" s="46"/>
      <c r="MM37" s="46"/>
      <c r="MN37" s="46">
        <v>0</v>
      </c>
      <c r="MO37" s="46"/>
      <c r="MP37" s="46"/>
      <c r="MQ37" s="46">
        <v>0</v>
      </c>
      <c r="MR37" s="46"/>
      <c r="MS37" s="46"/>
      <c r="MT37" s="46">
        <v>0</v>
      </c>
      <c r="MU37" s="46"/>
      <c r="MV37" s="46"/>
      <c r="MW37" s="46">
        <v>0</v>
      </c>
      <c r="MX37" s="46"/>
      <c r="MY37" s="46"/>
      <c r="MZ37" s="46">
        <v>0</v>
      </c>
      <c r="NA37" s="46"/>
      <c r="NB37" s="46"/>
      <c r="NC37" s="46">
        <v>0</v>
      </c>
      <c r="ND37" s="46"/>
      <c r="NE37" s="46"/>
      <c r="NF37" s="46">
        <v>0</v>
      </c>
      <c r="NG37" s="46"/>
      <c r="NH37" s="46"/>
      <c r="NI37" s="46">
        <v>0</v>
      </c>
      <c r="NJ37" s="46"/>
      <c r="NK37" s="46"/>
      <c r="NL37" s="46">
        <v>0</v>
      </c>
      <c r="NM37" s="46"/>
      <c r="NN37" s="46"/>
      <c r="NO37" s="46">
        <v>0</v>
      </c>
      <c r="NP37" s="46"/>
      <c r="NQ37" s="46"/>
      <c r="NR37" s="46">
        <v>0</v>
      </c>
      <c r="NS37" s="46"/>
      <c r="NT37" s="46"/>
      <c r="NU37" s="46">
        <v>0</v>
      </c>
      <c r="NV37" s="46"/>
      <c r="NW37" s="46"/>
      <c r="NX37" s="46">
        <v>0</v>
      </c>
      <c r="NY37" s="46"/>
      <c r="NZ37" s="46"/>
      <c r="OA37" s="46">
        <v>0</v>
      </c>
      <c r="OB37" s="46"/>
      <c r="OC37" s="46"/>
      <c r="OD37" s="46">
        <v>0</v>
      </c>
      <c r="OE37" s="46"/>
      <c r="OF37" s="46"/>
      <c r="OG37" s="46">
        <v>0</v>
      </c>
      <c r="OH37" s="46"/>
      <c r="OI37" s="46"/>
      <c r="OJ37" s="46">
        <v>0</v>
      </c>
      <c r="OK37" s="46"/>
      <c r="OL37" s="46"/>
      <c r="OM37" s="46">
        <v>0</v>
      </c>
      <c r="ON37" s="46"/>
      <c r="OO37" s="46"/>
      <c r="OP37" s="46">
        <v>0</v>
      </c>
      <c r="OQ37" s="46"/>
      <c r="OR37" s="46"/>
      <c r="OS37" s="46">
        <v>0</v>
      </c>
      <c r="OT37" s="46"/>
      <c r="OU37" s="46"/>
      <c r="OV37" s="46">
        <v>0</v>
      </c>
      <c r="OW37" s="46"/>
      <c r="OX37" s="46"/>
      <c r="OY37" s="46">
        <v>0</v>
      </c>
      <c r="OZ37" s="46"/>
      <c r="PA37" s="46"/>
      <c r="PB37" s="46">
        <v>0</v>
      </c>
      <c r="PC37" s="46"/>
      <c r="PD37" s="46"/>
      <c r="PE37" s="46">
        <v>0</v>
      </c>
      <c r="PF37" s="46"/>
      <c r="PG37" s="46"/>
      <c r="PH37" s="46">
        <v>0</v>
      </c>
      <c r="PI37" s="46"/>
      <c r="PJ37" s="46"/>
      <c r="PK37" s="46">
        <v>0</v>
      </c>
      <c r="PL37" s="46"/>
      <c r="PM37" s="46"/>
      <c r="PN37" s="46">
        <v>0</v>
      </c>
      <c r="PO37" s="46"/>
      <c r="PP37" s="46"/>
      <c r="PQ37" s="46">
        <v>0</v>
      </c>
      <c r="PR37" s="46"/>
      <c r="PS37" s="46"/>
      <c r="PT37" s="46">
        <v>0</v>
      </c>
      <c r="PU37" s="46"/>
      <c r="PV37" s="46"/>
      <c r="PW37" s="46">
        <v>0</v>
      </c>
      <c r="PX37" s="46"/>
      <c r="PY37" s="46"/>
      <c r="PZ37" s="46">
        <v>0</v>
      </c>
      <c r="QA37" s="46"/>
      <c r="QB37" s="46"/>
      <c r="QC37" s="46">
        <v>0</v>
      </c>
      <c r="QD37" s="46"/>
      <c r="QE37" s="46"/>
      <c r="QF37" s="46">
        <v>0</v>
      </c>
      <c r="QG37" s="46"/>
      <c r="QH37" s="46"/>
      <c r="QI37" s="46">
        <v>0</v>
      </c>
      <c r="QJ37" s="46"/>
      <c r="QK37" s="46"/>
      <c r="QL37" s="46">
        <v>0</v>
      </c>
      <c r="QM37" s="46"/>
      <c r="QN37" s="46"/>
      <c r="QO37" s="46">
        <v>0</v>
      </c>
      <c r="QP37" s="46"/>
      <c r="QQ37" s="46"/>
      <c r="QR37" s="46">
        <v>0</v>
      </c>
      <c r="QS37" s="46"/>
      <c r="QT37" s="46"/>
      <c r="QU37" s="46">
        <v>0</v>
      </c>
      <c r="QV37" s="46"/>
      <c r="QW37" s="46"/>
      <c r="QX37" s="46">
        <v>0</v>
      </c>
      <c r="QY37" s="46"/>
      <c r="QZ37" s="46"/>
      <c r="RA37" s="46">
        <v>0</v>
      </c>
      <c r="RB37" s="46"/>
      <c r="RC37" s="46"/>
      <c r="RD37" s="46">
        <v>0</v>
      </c>
      <c r="RE37" s="46"/>
      <c r="RF37" s="46"/>
      <c r="RG37" s="46">
        <v>0</v>
      </c>
      <c r="RH37" s="46"/>
      <c r="RI37" s="46"/>
      <c r="RJ37" s="46">
        <v>0</v>
      </c>
      <c r="RK37" s="46"/>
      <c r="RL37" s="46"/>
      <c r="RM37" s="46">
        <v>0</v>
      </c>
      <c r="RN37" s="46"/>
      <c r="RO37" s="46"/>
      <c r="RP37" s="46">
        <v>0</v>
      </c>
      <c r="RQ37" s="46"/>
      <c r="RR37" s="46"/>
      <c r="RS37" s="46">
        <v>0</v>
      </c>
      <c r="RT37" s="46"/>
      <c r="RU37" s="46"/>
      <c r="RV37" s="46">
        <v>0</v>
      </c>
      <c r="RW37" s="46"/>
      <c r="RX37" s="46"/>
      <c r="RY37" s="46">
        <v>0</v>
      </c>
      <c r="RZ37" s="46"/>
      <c r="SA37" s="46"/>
      <c r="SB37" s="46">
        <v>0</v>
      </c>
      <c r="SC37" s="46"/>
      <c r="SD37" s="46"/>
      <c r="SE37" s="46">
        <v>0</v>
      </c>
      <c r="SF37" s="46"/>
      <c r="SG37" s="46"/>
      <c r="SH37" s="46">
        <v>0</v>
      </c>
      <c r="SI37" s="46"/>
      <c r="SJ37" s="46"/>
      <c r="SK37" s="46">
        <v>0</v>
      </c>
      <c r="SL37" s="46"/>
      <c r="SM37" s="46"/>
      <c r="SN37" s="46">
        <v>0</v>
      </c>
      <c r="SO37" s="46"/>
      <c r="SP37" s="46"/>
      <c r="SQ37" s="46">
        <v>0</v>
      </c>
      <c r="SR37" s="46"/>
      <c r="SS37" s="46"/>
      <c r="ST37" s="46">
        <v>0</v>
      </c>
      <c r="SU37" s="46"/>
      <c r="SV37" s="46"/>
      <c r="SW37" s="46">
        <v>0</v>
      </c>
      <c r="SX37" s="46"/>
      <c r="SY37" s="46"/>
      <c r="SZ37" s="46">
        <v>0</v>
      </c>
      <c r="TA37" s="46"/>
      <c r="TB37" s="46"/>
      <c r="TC37" s="46">
        <v>0</v>
      </c>
      <c r="TD37" s="46"/>
      <c r="TE37" s="46"/>
      <c r="TF37" s="46">
        <v>0</v>
      </c>
      <c r="TG37" s="46"/>
      <c r="TH37" s="46"/>
      <c r="TI37" s="46">
        <v>0</v>
      </c>
      <c r="TJ37" s="46"/>
      <c r="TK37" s="46"/>
      <c r="TL37" s="46">
        <v>0</v>
      </c>
      <c r="TM37" s="46"/>
      <c r="TN37" s="46"/>
      <c r="TO37" s="46">
        <v>0</v>
      </c>
      <c r="TP37" s="46"/>
      <c r="TQ37" s="46"/>
      <c r="TR37" s="46">
        <v>0</v>
      </c>
      <c r="TS37" s="46"/>
      <c r="TT37" s="46"/>
      <c r="TU37" s="46">
        <v>0</v>
      </c>
      <c r="TV37" s="46"/>
      <c r="TW37" s="46"/>
      <c r="TX37" s="46">
        <v>0</v>
      </c>
      <c r="TY37" s="46"/>
      <c r="TZ37" s="46"/>
      <c r="UA37" s="46">
        <v>0</v>
      </c>
      <c r="UB37" s="46"/>
      <c r="UC37" s="46"/>
      <c r="UD37" s="46">
        <v>0</v>
      </c>
      <c r="UE37" s="46"/>
      <c r="UF37" s="46"/>
      <c r="UG37" s="46">
        <v>0</v>
      </c>
      <c r="UH37" s="46"/>
      <c r="UI37" s="46"/>
      <c r="UJ37" s="46">
        <v>0</v>
      </c>
      <c r="UK37" s="46"/>
      <c r="UL37" s="46"/>
      <c r="UM37" s="46">
        <v>0</v>
      </c>
      <c r="UN37" s="46"/>
      <c r="UO37" s="46"/>
      <c r="UP37" s="46">
        <v>0</v>
      </c>
      <c r="UQ37" s="46"/>
      <c r="UR37" s="46"/>
      <c r="US37" s="46">
        <v>0</v>
      </c>
      <c r="UT37" s="46"/>
      <c r="UU37" s="46"/>
      <c r="UV37" s="46">
        <v>0</v>
      </c>
      <c r="UW37" s="46"/>
      <c r="UX37" s="46"/>
      <c r="UY37" s="46">
        <v>0</v>
      </c>
      <c r="UZ37" s="46"/>
      <c r="VA37" s="46"/>
      <c r="VB37" s="46">
        <v>0</v>
      </c>
      <c r="VC37" s="46"/>
      <c r="VD37" s="46"/>
      <c r="VE37" s="46">
        <v>0</v>
      </c>
      <c r="VF37" s="46"/>
      <c r="VG37" s="46"/>
      <c r="VH37" s="46">
        <v>0</v>
      </c>
      <c r="VI37" s="46"/>
      <c r="VJ37" s="46"/>
      <c r="VK37" s="46">
        <v>0</v>
      </c>
      <c r="VL37" s="46"/>
      <c r="VM37" s="46"/>
      <c r="VN37" s="46">
        <v>0</v>
      </c>
      <c r="VO37" s="46"/>
      <c r="VP37" s="46"/>
      <c r="VQ37" s="46">
        <v>0</v>
      </c>
      <c r="VR37" s="46"/>
      <c r="VS37" s="46"/>
      <c r="VT37" s="46">
        <v>0</v>
      </c>
      <c r="VU37" s="46"/>
      <c r="VV37" s="46"/>
      <c r="VW37" s="46">
        <v>0</v>
      </c>
      <c r="VX37" s="46"/>
      <c r="VY37" s="46"/>
      <c r="VZ37" s="46">
        <v>0</v>
      </c>
      <c r="WA37" s="46"/>
      <c r="WB37" s="46"/>
      <c r="WC37" s="46">
        <v>0</v>
      </c>
      <c r="WD37" s="46"/>
      <c r="WE37" s="46"/>
      <c r="WF37" s="46">
        <v>0</v>
      </c>
      <c r="WG37" s="46"/>
      <c r="WH37" s="46"/>
      <c r="WI37" s="46">
        <v>0</v>
      </c>
      <c r="WJ37" s="46"/>
      <c r="WK37" s="46"/>
      <c r="WL37" s="46">
        <v>0</v>
      </c>
      <c r="WM37" s="46"/>
      <c r="WN37" s="46"/>
      <c r="WO37" s="46">
        <v>0</v>
      </c>
      <c r="WP37" s="46"/>
      <c r="WQ37" s="46"/>
      <c r="WR37" s="46">
        <v>0</v>
      </c>
      <c r="WS37" s="46"/>
      <c r="WT37" s="46"/>
      <c r="WU37" s="46">
        <v>0</v>
      </c>
      <c r="WV37" s="46"/>
      <c r="WW37" s="46"/>
      <c r="WX37" s="46">
        <v>0</v>
      </c>
      <c r="WY37" s="46"/>
      <c r="WZ37" s="46"/>
    </row>
    <row r="38" spans="1:624" ht="30" customHeight="1" x14ac:dyDescent="0.25">
      <c r="A38" s="34" t="s">
        <v>791</v>
      </c>
      <c r="B38" s="33" t="s">
        <v>792</v>
      </c>
      <c r="C38" s="34" t="s">
        <v>793</v>
      </c>
      <c r="D38" s="77">
        <v>6</v>
      </c>
      <c r="E38" s="77">
        <v>18</v>
      </c>
      <c r="F38" s="77">
        <v>1</v>
      </c>
      <c r="G38" s="36">
        <f>Tab_Base[[#This Row],[HCM]]*Tab_Base[[#This Row],[NB Gp CM]]*1.5</f>
        <v>27</v>
      </c>
      <c r="H38" s="99">
        <v>18</v>
      </c>
      <c r="I38" s="100">
        <v>1</v>
      </c>
      <c r="J38" s="37">
        <f>Tab_Base[[#This Row],[HTD]]*I38</f>
        <v>18</v>
      </c>
      <c r="K38" s="98"/>
      <c r="L38" s="79">
        <f>Tab_Base[[#This Row],[TOTAL HCM converties en HTD (coeff : 1,5)]]+Tab_Base[[#This Row],[TOTAL HTD]]+Tab_Base[[#This Row],[TOTAL PA]]</f>
        <v>45</v>
      </c>
      <c r="M38" s="80">
        <f>SUMPRODUCT((MOD(COLUMN(Tab_Base[[#This Row],[CM1]:[PA200]]),3)=1)*1,Tab_Base[[#This Row],[CM1]:[PA200]])</f>
        <v>0</v>
      </c>
      <c r="N38" s="80">
        <f>Tab_Base[[#This Row],[TOTAL HCM converties en HTD (coeff : 1,5)]]-Tab_Base[[#This Row],[CMrépartis]]</f>
        <v>27</v>
      </c>
      <c r="O38" s="80" t="str">
        <f>IF(Tab_Base[[#This Row],[CMrépartis]]&gt;Tab_Base[[#This Row],[TOTAL HCM converties en HTD (coeff : 1,5)]],"dépassement","OK")</f>
        <v>OK</v>
      </c>
      <c r="P38" s="90">
        <f>SUMPRODUCT((MOD(COLUMN(Tab_Base[[#This Row],[CM1]:[PA200]]),3)=2)*1,Tab_Base[[#This Row],[CM1]:[PA200]])</f>
        <v>0</v>
      </c>
      <c r="Q38" s="80">
        <f>Tab_Base[[#This Row],[TOTAL HTD]]-Tab_Base[[#This Row],[TDrépartis]]</f>
        <v>18</v>
      </c>
      <c r="R38" s="91" t="str">
        <f>IF(Tab_Base[[#This Row],[TDrépartis]]&gt;Tab_Base[[#This Row],[TOTAL HTD]],"dépassement","OK")</f>
        <v>OK</v>
      </c>
      <c r="S38" s="91">
        <f>SUMPRODUCT((MOD(COLUMN(Tab_Base[[#This Row],[CM1]:[PA200]]),3)=0)*1,Tab_Base[[#This Row],[CM1]:[PA200]])</f>
        <v>0</v>
      </c>
      <c r="T38" s="91">
        <f>Tab_Base[[#This Row],[TOTAL PA]]-Tab_Base[[#This Row],[Parépartis]]</f>
        <v>0</v>
      </c>
      <c r="U38" s="91" t="str">
        <f>IF(Tab_Base[[#This Row],[Parépartis]]&gt;Tab_Base[[#This Row],[TOTAL PA]],"dépassement","OK")</f>
        <v>OK</v>
      </c>
      <c r="V38" s="81"/>
      <c r="W38" s="81"/>
      <c r="X38" s="81"/>
      <c r="Y38" s="46">
        <v>0</v>
      </c>
      <c r="Z38" s="46"/>
      <c r="AA38" s="46"/>
      <c r="AB38" s="46">
        <v>0</v>
      </c>
      <c r="AC38" s="46"/>
      <c r="AD38" s="46"/>
      <c r="AE38" s="46">
        <v>0</v>
      </c>
      <c r="AF38" s="46"/>
      <c r="AG38" s="46"/>
      <c r="AH38" s="46">
        <v>0</v>
      </c>
      <c r="AI38" s="46"/>
      <c r="AJ38" s="46"/>
      <c r="AK38" s="46">
        <v>0</v>
      </c>
      <c r="AL38" s="46"/>
      <c r="AM38" s="46"/>
      <c r="AN38" s="46">
        <v>0</v>
      </c>
      <c r="AO38" s="46"/>
      <c r="AP38" s="46"/>
      <c r="AQ38" s="46">
        <v>0</v>
      </c>
      <c r="AR38" s="46"/>
      <c r="AS38" s="46"/>
      <c r="AT38" s="46">
        <v>0</v>
      </c>
      <c r="AU38" s="46"/>
      <c r="AV38" s="46"/>
      <c r="AW38" s="46">
        <v>0</v>
      </c>
      <c r="AX38" s="46"/>
      <c r="AY38" s="46"/>
      <c r="AZ38" s="46">
        <v>0</v>
      </c>
      <c r="BA38" s="46"/>
      <c r="BB38" s="46"/>
      <c r="BC38" s="46">
        <v>0</v>
      </c>
      <c r="BD38" s="46"/>
      <c r="BE38" s="46"/>
      <c r="BF38" s="46">
        <v>0</v>
      </c>
      <c r="BG38" s="46"/>
      <c r="BH38" s="46"/>
      <c r="BI38" s="46">
        <v>0</v>
      </c>
      <c r="BJ38" s="46"/>
      <c r="BK38" s="46"/>
      <c r="BL38" s="46">
        <v>0</v>
      </c>
      <c r="BM38" s="46"/>
      <c r="BN38" s="46"/>
      <c r="BO38" s="46">
        <v>0</v>
      </c>
      <c r="BP38" s="46"/>
      <c r="BQ38" s="46"/>
      <c r="BR38" s="46">
        <v>0</v>
      </c>
      <c r="BS38" s="46"/>
      <c r="BT38" s="46"/>
      <c r="BU38" s="46">
        <v>0</v>
      </c>
      <c r="BV38" s="46"/>
      <c r="BW38" s="46"/>
      <c r="BX38" s="46">
        <v>0</v>
      </c>
      <c r="BY38" s="46"/>
      <c r="BZ38" s="46"/>
      <c r="CA38" s="46">
        <v>0</v>
      </c>
      <c r="CB38" s="46"/>
      <c r="CC38" s="46"/>
      <c r="CD38" s="46">
        <v>0</v>
      </c>
      <c r="CE38" s="46"/>
      <c r="CF38" s="46"/>
      <c r="CG38" s="46">
        <v>0</v>
      </c>
      <c r="CH38" s="46"/>
      <c r="CI38" s="46"/>
      <c r="CJ38" s="46">
        <v>0</v>
      </c>
      <c r="CK38" s="46"/>
      <c r="CL38" s="46"/>
      <c r="CM38" s="46">
        <v>0</v>
      </c>
      <c r="CN38" s="46"/>
      <c r="CO38" s="46"/>
      <c r="CP38" s="46">
        <v>0</v>
      </c>
      <c r="CQ38" s="46"/>
      <c r="CR38" s="46"/>
      <c r="CS38" s="46">
        <v>0</v>
      </c>
      <c r="CT38" s="46"/>
      <c r="CU38" s="46"/>
      <c r="CV38" s="46">
        <v>0</v>
      </c>
      <c r="CW38" s="46"/>
      <c r="CX38" s="46"/>
      <c r="CY38" s="46">
        <v>0</v>
      </c>
      <c r="CZ38" s="46"/>
      <c r="DA38" s="46"/>
      <c r="DB38" s="46">
        <v>0</v>
      </c>
      <c r="DC38" s="46"/>
      <c r="DD38" s="46"/>
      <c r="DE38" s="46">
        <v>0</v>
      </c>
      <c r="DF38" s="46"/>
      <c r="DG38" s="46"/>
      <c r="DH38" s="46">
        <v>0</v>
      </c>
      <c r="DI38" s="46"/>
      <c r="DJ38" s="46"/>
      <c r="DK38" s="46">
        <v>0</v>
      </c>
      <c r="DL38" s="46"/>
      <c r="DM38" s="46"/>
      <c r="DN38" s="46">
        <v>0</v>
      </c>
      <c r="DO38" s="46"/>
      <c r="DP38" s="46"/>
      <c r="DQ38" s="46">
        <v>0</v>
      </c>
      <c r="DR38" s="46"/>
      <c r="DS38" s="46"/>
      <c r="DT38" s="46">
        <v>0</v>
      </c>
      <c r="DU38" s="46"/>
      <c r="DV38" s="46"/>
      <c r="DW38" s="46">
        <v>0</v>
      </c>
      <c r="DX38" s="46"/>
      <c r="DY38" s="46"/>
      <c r="DZ38" s="46">
        <v>0</v>
      </c>
      <c r="EA38" s="46"/>
      <c r="EB38" s="46"/>
      <c r="EC38" s="46">
        <v>0</v>
      </c>
      <c r="ED38" s="46"/>
      <c r="EE38" s="46"/>
      <c r="EF38" s="46">
        <v>0</v>
      </c>
      <c r="EG38" s="46"/>
      <c r="EH38" s="46"/>
      <c r="EI38" s="46">
        <v>0</v>
      </c>
      <c r="EJ38" s="46"/>
      <c r="EK38" s="46"/>
      <c r="EL38" s="46">
        <v>0</v>
      </c>
      <c r="EM38" s="46"/>
      <c r="EN38" s="46"/>
      <c r="EO38" s="46">
        <v>0</v>
      </c>
      <c r="EP38" s="46"/>
      <c r="EQ38" s="46"/>
      <c r="ER38" s="46">
        <v>0</v>
      </c>
      <c r="ES38" s="46"/>
      <c r="ET38" s="46"/>
      <c r="EU38" s="46">
        <v>0</v>
      </c>
      <c r="EV38" s="46"/>
      <c r="EW38" s="46"/>
      <c r="EX38" s="46">
        <v>0</v>
      </c>
      <c r="EY38" s="46"/>
      <c r="EZ38" s="46"/>
      <c r="FA38" s="46">
        <v>0</v>
      </c>
      <c r="FB38" s="46"/>
      <c r="FC38" s="46"/>
      <c r="FD38" s="46">
        <v>0</v>
      </c>
      <c r="FE38" s="46"/>
      <c r="FF38" s="46"/>
      <c r="FG38" s="46">
        <v>0</v>
      </c>
      <c r="FH38" s="46"/>
      <c r="FI38" s="46"/>
      <c r="FJ38" s="46">
        <v>0</v>
      </c>
      <c r="FK38" s="46"/>
      <c r="FL38" s="46"/>
      <c r="FM38" s="46">
        <v>0</v>
      </c>
      <c r="FN38" s="46"/>
      <c r="FO38" s="46"/>
      <c r="FP38" s="46">
        <v>0</v>
      </c>
      <c r="FQ38" s="46"/>
      <c r="FR38" s="46"/>
      <c r="FS38" s="46">
        <v>0</v>
      </c>
      <c r="FT38" s="46"/>
      <c r="FU38" s="46"/>
      <c r="FV38" s="46">
        <v>0</v>
      </c>
      <c r="FW38" s="46"/>
      <c r="FX38" s="46"/>
      <c r="FY38" s="46">
        <v>0</v>
      </c>
      <c r="FZ38" s="46"/>
      <c r="GA38" s="46"/>
      <c r="GB38" s="46">
        <v>0</v>
      </c>
      <c r="GC38" s="46"/>
      <c r="GD38" s="46"/>
      <c r="GE38" s="46">
        <v>0</v>
      </c>
      <c r="GF38" s="46"/>
      <c r="GG38" s="46"/>
      <c r="GH38" s="46">
        <v>0</v>
      </c>
      <c r="GI38" s="46"/>
      <c r="GJ38" s="46"/>
      <c r="GK38" s="46">
        <v>0</v>
      </c>
      <c r="GL38" s="46"/>
      <c r="GM38" s="46"/>
      <c r="GN38" s="46">
        <v>0</v>
      </c>
      <c r="GO38" s="46"/>
      <c r="GP38" s="46"/>
      <c r="GQ38" s="46">
        <v>0</v>
      </c>
      <c r="GR38" s="46"/>
      <c r="GS38" s="46"/>
      <c r="GT38" s="46">
        <v>0</v>
      </c>
      <c r="GU38" s="46"/>
      <c r="GV38" s="46"/>
      <c r="GW38" s="46">
        <v>0</v>
      </c>
      <c r="GX38" s="46"/>
      <c r="GY38" s="46"/>
      <c r="GZ38" s="46">
        <v>0</v>
      </c>
      <c r="HA38" s="46"/>
      <c r="HB38" s="46"/>
      <c r="HC38" s="46">
        <v>0</v>
      </c>
      <c r="HD38" s="46"/>
      <c r="HE38" s="46"/>
      <c r="HF38" s="46">
        <v>0</v>
      </c>
      <c r="HG38" s="46"/>
      <c r="HH38" s="46"/>
      <c r="HI38" s="46">
        <v>0</v>
      </c>
      <c r="HJ38" s="46"/>
      <c r="HK38" s="46"/>
      <c r="HL38" s="46">
        <v>0</v>
      </c>
      <c r="HM38" s="46"/>
      <c r="HN38" s="46"/>
      <c r="HO38" s="46">
        <v>0</v>
      </c>
      <c r="HP38" s="46"/>
      <c r="HQ38" s="46"/>
      <c r="HR38" s="46">
        <v>0</v>
      </c>
      <c r="HS38" s="46"/>
      <c r="HT38" s="46"/>
      <c r="HU38" s="46">
        <v>0</v>
      </c>
      <c r="HV38" s="46"/>
      <c r="HW38" s="46"/>
      <c r="HX38" s="46">
        <v>0</v>
      </c>
      <c r="HY38" s="46"/>
      <c r="HZ38" s="46"/>
      <c r="IA38" s="46">
        <v>0</v>
      </c>
      <c r="IB38" s="46"/>
      <c r="IC38" s="46"/>
      <c r="ID38" s="46">
        <v>0</v>
      </c>
      <c r="IE38" s="46"/>
      <c r="IF38" s="46"/>
      <c r="IG38" s="46">
        <v>0</v>
      </c>
      <c r="IH38" s="46"/>
      <c r="II38" s="46"/>
      <c r="IJ38" s="46">
        <v>0</v>
      </c>
      <c r="IK38" s="46"/>
      <c r="IL38" s="46"/>
      <c r="IM38" s="46">
        <v>0</v>
      </c>
      <c r="IN38" s="46"/>
      <c r="IO38" s="46"/>
      <c r="IP38" s="46">
        <v>0</v>
      </c>
      <c r="IQ38" s="46"/>
      <c r="IR38" s="46"/>
      <c r="IS38" s="46">
        <v>0</v>
      </c>
      <c r="IT38" s="46"/>
      <c r="IU38" s="46"/>
      <c r="IV38" s="46">
        <v>0</v>
      </c>
      <c r="IW38" s="46"/>
      <c r="IX38" s="46"/>
      <c r="IY38" s="46">
        <v>0</v>
      </c>
      <c r="IZ38" s="46"/>
      <c r="JA38" s="46"/>
      <c r="JB38" s="46">
        <v>0</v>
      </c>
      <c r="JC38" s="46"/>
      <c r="JD38" s="46"/>
      <c r="JE38" s="46">
        <v>0</v>
      </c>
      <c r="JF38" s="46"/>
      <c r="JG38" s="46"/>
      <c r="JH38" s="46">
        <v>0</v>
      </c>
      <c r="JI38" s="46"/>
      <c r="JJ38" s="46"/>
      <c r="JK38" s="46">
        <v>0</v>
      </c>
      <c r="JL38" s="46"/>
      <c r="JM38" s="46"/>
      <c r="JN38" s="46">
        <v>0</v>
      </c>
      <c r="JO38" s="46"/>
      <c r="JP38" s="46"/>
      <c r="JQ38" s="46">
        <v>0</v>
      </c>
      <c r="JR38" s="46"/>
      <c r="JS38" s="46"/>
      <c r="JT38" s="46">
        <v>0</v>
      </c>
      <c r="JU38" s="46"/>
      <c r="JV38" s="46"/>
      <c r="JW38" s="46">
        <v>0</v>
      </c>
      <c r="JX38" s="46"/>
      <c r="JY38" s="46"/>
      <c r="JZ38" s="46">
        <v>0</v>
      </c>
      <c r="KA38" s="46"/>
      <c r="KB38" s="46"/>
      <c r="KC38" s="46">
        <v>0</v>
      </c>
      <c r="KD38" s="46"/>
      <c r="KE38" s="46"/>
      <c r="KF38" s="46">
        <v>0</v>
      </c>
      <c r="KG38" s="46"/>
      <c r="KH38" s="46"/>
      <c r="KI38" s="46">
        <v>0</v>
      </c>
      <c r="KJ38" s="46"/>
      <c r="KK38" s="46"/>
      <c r="KL38" s="46">
        <v>0</v>
      </c>
      <c r="KM38" s="46"/>
      <c r="KN38" s="46"/>
      <c r="KO38" s="46">
        <v>0</v>
      </c>
      <c r="KP38" s="46"/>
      <c r="KQ38" s="46"/>
      <c r="KR38" s="46">
        <v>0</v>
      </c>
      <c r="KS38" s="46"/>
      <c r="KT38" s="46"/>
      <c r="KU38" s="46">
        <v>0</v>
      </c>
      <c r="KV38" s="46"/>
      <c r="KW38" s="46"/>
      <c r="KX38" s="46">
        <v>0</v>
      </c>
      <c r="KY38" s="46"/>
      <c r="KZ38" s="46"/>
      <c r="LA38" s="46">
        <v>0</v>
      </c>
      <c r="LB38" s="46"/>
      <c r="LC38" s="46"/>
      <c r="LD38" s="46">
        <v>0</v>
      </c>
      <c r="LE38" s="46"/>
      <c r="LF38" s="46"/>
      <c r="LG38" s="46">
        <v>0</v>
      </c>
      <c r="LH38" s="46"/>
      <c r="LI38" s="46"/>
      <c r="LJ38" s="46">
        <v>0</v>
      </c>
      <c r="LK38" s="46"/>
      <c r="LL38" s="46"/>
      <c r="LM38" s="46">
        <v>0</v>
      </c>
      <c r="LN38" s="46"/>
      <c r="LO38" s="46"/>
      <c r="LP38" s="46">
        <v>0</v>
      </c>
      <c r="LQ38" s="46"/>
      <c r="LR38" s="46"/>
      <c r="LS38" s="46">
        <v>0</v>
      </c>
      <c r="LT38" s="46"/>
      <c r="LU38" s="46"/>
      <c r="LV38" s="46">
        <v>0</v>
      </c>
      <c r="LW38" s="46"/>
      <c r="LX38" s="46"/>
      <c r="LY38" s="46">
        <v>0</v>
      </c>
      <c r="LZ38" s="46"/>
      <c r="MA38" s="46"/>
      <c r="MB38" s="46">
        <v>0</v>
      </c>
      <c r="MC38" s="46"/>
      <c r="MD38" s="46"/>
      <c r="ME38" s="46">
        <v>0</v>
      </c>
      <c r="MF38" s="46"/>
      <c r="MG38" s="46"/>
      <c r="MH38" s="46">
        <v>0</v>
      </c>
      <c r="MI38" s="46"/>
      <c r="MJ38" s="46"/>
      <c r="MK38" s="46">
        <v>0</v>
      </c>
      <c r="ML38" s="46"/>
      <c r="MM38" s="46"/>
      <c r="MN38" s="46">
        <v>0</v>
      </c>
      <c r="MO38" s="46"/>
      <c r="MP38" s="46"/>
      <c r="MQ38" s="46">
        <v>0</v>
      </c>
      <c r="MR38" s="46"/>
      <c r="MS38" s="46"/>
      <c r="MT38" s="46">
        <v>0</v>
      </c>
      <c r="MU38" s="46"/>
      <c r="MV38" s="46"/>
      <c r="MW38" s="46">
        <v>0</v>
      </c>
      <c r="MX38" s="46"/>
      <c r="MY38" s="46"/>
      <c r="MZ38" s="46">
        <v>0</v>
      </c>
      <c r="NA38" s="46"/>
      <c r="NB38" s="46"/>
      <c r="NC38" s="46">
        <v>0</v>
      </c>
      <c r="ND38" s="46"/>
      <c r="NE38" s="46"/>
      <c r="NF38" s="46">
        <v>0</v>
      </c>
      <c r="NG38" s="46"/>
      <c r="NH38" s="46"/>
      <c r="NI38" s="46">
        <v>0</v>
      </c>
      <c r="NJ38" s="46"/>
      <c r="NK38" s="46"/>
      <c r="NL38" s="46">
        <v>0</v>
      </c>
      <c r="NM38" s="46"/>
      <c r="NN38" s="46"/>
      <c r="NO38" s="46">
        <v>0</v>
      </c>
      <c r="NP38" s="46"/>
      <c r="NQ38" s="46"/>
      <c r="NR38" s="46">
        <v>0</v>
      </c>
      <c r="NS38" s="46"/>
      <c r="NT38" s="46"/>
      <c r="NU38" s="46">
        <v>0</v>
      </c>
      <c r="NV38" s="46"/>
      <c r="NW38" s="46"/>
      <c r="NX38" s="46">
        <v>0</v>
      </c>
      <c r="NY38" s="46"/>
      <c r="NZ38" s="46"/>
      <c r="OA38" s="46">
        <v>0</v>
      </c>
      <c r="OB38" s="46"/>
      <c r="OC38" s="46"/>
      <c r="OD38" s="46">
        <v>0</v>
      </c>
      <c r="OE38" s="46"/>
      <c r="OF38" s="46"/>
      <c r="OG38" s="46">
        <v>0</v>
      </c>
      <c r="OH38" s="46"/>
      <c r="OI38" s="46"/>
      <c r="OJ38" s="46">
        <v>0</v>
      </c>
      <c r="OK38" s="46"/>
      <c r="OL38" s="46"/>
      <c r="OM38" s="46">
        <v>0</v>
      </c>
      <c r="ON38" s="46"/>
      <c r="OO38" s="46"/>
      <c r="OP38" s="46">
        <v>0</v>
      </c>
      <c r="OQ38" s="46"/>
      <c r="OR38" s="46"/>
      <c r="OS38" s="46">
        <v>0</v>
      </c>
      <c r="OT38" s="46"/>
      <c r="OU38" s="46"/>
      <c r="OV38" s="46">
        <v>0</v>
      </c>
      <c r="OW38" s="46"/>
      <c r="OX38" s="46"/>
      <c r="OY38" s="46">
        <v>0</v>
      </c>
      <c r="OZ38" s="46"/>
      <c r="PA38" s="46"/>
      <c r="PB38" s="46">
        <v>0</v>
      </c>
      <c r="PC38" s="46"/>
      <c r="PD38" s="46"/>
      <c r="PE38" s="46">
        <v>0</v>
      </c>
      <c r="PF38" s="46"/>
      <c r="PG38" s="46"/>
      <c r="PH38" s="46">
        <v>0</v>
      </c>
      <c r="PI38" s="46"/>
      <c r="PJ38" s="46"/>
      <c r="PK38" s="46">
        <v>0</v>
      </c>
      <c r="PL38" s="46"/>
      <c r="PM38" s="46"/>
      <c r="PN38" s="46">
        <v>0</v>
      </c>
      <c r="PO38" s="46"/>
      <c r="PP38" s="46"/>
      <c r="PQ38" s="46">
        <v>0</v>
      </c>
      <c r="PR38" s="46"/>
      <c r="PS38" s="46"/>
      <c r="PT38" s="46">
        <v>0</v>
      </c>
      <c r="PU38" s="46"/>
      <c r="PV38" s="46"/>
      <c r="PW38" s="46">
        <v>0</v>
      </c>
      <c r="PX38" s="46"/>
      <c r="PY38" s="46"/>
      <c r="PZ38" s="46">
        <v>0</v>
      </c>
      <c r="QA38" s="46"/>
      <c r="QB38" s="46"/>
      <c r="QC38" s="46">
        <v>0</v>
      </c>
      <c r="QD38" s="46"/>
      <c r="QE38" s="46"/>
      <c r="QF38" s="46">
        <v>0</v>
      </c>
      <c r="QG38" s="46"/>
      <c r="QH38" s="46"/>
      <c r="QI38" s="46">
        <v>0</v>
      </c>
      <c r="QJ38" s="46"/>
      <c r="QK38" s="46"/>
      <c r="QL38" s="46">
        <v>0</v>
      </c>
      <c r="QM38" s="46"/>
      <c r="QN38" s="46"/>
      <c r="QO38" s="46">
        <v>0</v>
      </c>
      <c r="QP38" s="46"/>
      <c r="QQ38" s="46"/>
      <c r="QR38" s="46">
        <v>0</v>
      </c>
      <c r="QS38" s="46"/>
      <c r="QT38" s="46"/>
      <c r="QU38" s="46">
        <v>0</v>
      </c>
      <c r="QV38" s="46"/>
      <c r="QW38" s="46"/>
      <c r="QX38" s="46">
        <v>0</v>
      </c>
      <c r="QY38" s="46"/>
      <c r="QZ38" s="46"/>
      <c r="RA38" s="46">
        <v>0</v>
      </c>
      <c r="RB38" s="46"/>
      <c r="RC38" s="46"/>
      <c r="RD38" s="46">
        <v>0</v>
      </c>
      <c r="RE38" s="46"/>
      <c r="RF38" s="46"/>
      <c r="RG38" s="46">
        <v>0</v>
      </c>
      <c r="RH38" s="46"/>
      <c r="RI38" s="46"/>
      <c r="RJ38" s="46">
        <v>0</v>
      </c>
      <c r="RK38" s="46"/>
      <c r="RL38" s="46"/>
      <c r="RM38" s="46">
        <v>0</v>
      </c>
      <c r="RN38" s="46"/>
      <c r="RO38" s="46"/>
      <c r="RP38" s="46">
        <v>0</v>
      </c>
      <c r="RQ38" s="46"/>
      <c r="RR38" s="46"/>
      <c r="RS38" s="46">
        <v>0</v>
      </c>
      <c r="RT38" s="46"/>
      <c r="RU38" s="46"/>
      <c r="RV38" s="46">
        <v>0</v>
      </c>
      <c r="RW38" s="46"/>
      <c r="RX38" s="46"/>
      <c r="RY38" s="46">
        <v>0</v>
      </c>
      <c r="RZ38" s="46"/>
      <c r="SA38" s="46"/>
      <c r="SB38" s="46">
        <v>0</v>
      </c>
      <c r="SC38" s="46"/>
      <c r="SD38" s="46"/>
      <c r="SE38" s="46">
        <v>0</v>
      </c>
      <c r="SF38" s="46"/>
      <c r="SG38" s="46"/>
      <c r="SH38" s="46">
        <v>0</v>
      </c>
      <c r="SI38" s="46"/>
      <c r="SJ38" s="46"/>
      <c r="SK38" s="46">
        <v>0</v>
      </c>
      <c r="SL38" s="46"/>
      <c r="SM38" s="46"/>
      <c r="SN38" s="46">
        <v>0</v>
      </c>
      <c r="SO38" s="46"/>
      <c r="SP38" s="46"/>
      <c r="SQ38" s="46">
        <v>0</v>
      </c>
      <c r="SR38" s="46"/>
      <c r="SS38" s="46"/>
      <c r="ST38" s="46">
        <v>0</v>
      </c>
      <c r="SU38" s="46"/>
      <c r="SV38" s="46"/>
      <c r="SW38" s="46">
        <v>0</v>
      </c>
      <c r="SX38" s="46"/>
      <c r="SY38" s="46"/>
      <c r="SZ38" s="46">
        <v>0</v>
      </c>
      <c r="TA38" s="46"/>
      <c r="TB38" s="46"/>
      <c r="TC38" s="46">
        <v>0</v>
      </c>
      <c r="TD38" s="46"/>
      <c r="TE38" s="46"/>
      <c r="TF38" s="46">
        <v>0</v>
      </c>
      <c r="TG38" s="46"/>
      <c r="TH38" s="46"/>
      <c r="TI38" s="46">
        <v>0</v>
      </c>
      <c r="TJ38" s="46"/>
      <c r="TK38" s="46"/>
      <c r="TL38" s="46">
        <v>0</v>
      </c>
      <c r="TM38" s="46"/>
      <c r="TN38" s="46"/>
      <c r="TO38" s="46">
        <v>0</v>
      </c>
      <c r="TP38" s="46"/>
      <c r="TQ38" s="46"/>
      <c r="TR38" s="46">
        <v>0</v>
      </c>
      <c r="TS38" s="46"/>
      <c r="TT38" s="46"/>
      <c r="TU38" s="46">
        <v>0</v>
      </c>
      <c r="TV38" s="46"/>
      <c r="TW38" s="46"/>
      <c r="TX38" s="46">
        <v>0</v>
      </c>
      <c r="TY38" s="46"/>
      <c r="TZ38" s="46"/>
      <c r="UA38" s="46">
        <v>0</v>
      </c>
      <c r="UB38" s="46"/>
      <c r="UC38" s="46"/>
      <c r="UD38" s="46">
        <v>0</v>
      </c>
      <c r="UE38" s="46"/>
      <c r="UF38" s="46"/>
      <c r="UG38" s="46">
        <v>0</v>
      </c>
      <c r="UH38" s="46"/>
      <c r="UI38" s="46"/>
      <c r="UJ38" s="46">
        <v>0</v>
      </c>
      <c r="UK38" s="46"/>
      <c r="UL38" s="46"/>
      <c r="UM38" s="46">
        <v>0</v>
      </c>
      <c r="UN38" s="46"/>
      <c r="UO38" s="46"/>
      <c r="UP38" s="46">
        <v>0</v>
      </c>
      <c r="UQ38" s="46"/>
      <c r="UR38" s="46"/>
      <c r="US38" s="46">
        <v>0</v>
      </c>
      <c r="UT38" s="46"/>
      <c r="UU38" s="46"/>
      <c r="UV38" s="46">
        <v>0</v>
      </c>
      <c r="UW38" s="46"/>
      <c r="UX38" s="46"/>
      <c r="UY38" s="46">
        <v>0</v>
      </c>
      <c r="UZ38" s="46"/>
      <c r="VA38" s="46"/>
      <c r="VB38" s="46">
        <v>0</v>
      </c>
      <c r="VC38" s="46"/>
      <c r="VD38" s="46"/>
      <c r="VE38" s="46">
        <v>0</v>
      </c>
      <c r="VF38" s="46"/>
      <c r="VG38" s="46"/>
      <c r="VH38" s="46">
        <v>0</v>
      </c>
      <c r="VI38" s="46"/>
      <c r="VJ38" s="46"/>
      <c r="VK38" s="46">
        <v>0</v>
      </c>
      <c r="VL38" s="46"/>
      <c r="VM38" s="46"/>
      <c r="VN38" s="46">
        <v>0</v>
      </c>
      <c r="VO38" s="46"/>
      <c r="VP38" s="46"/>
      <c r="VQ38" s="46">
        <v>0</v>
      </c>
      <c r="VR38" s="46"/>
      <c r="VS38" s="46"/>
      <c r="VT38" s="46">
        <v>0</v>
      </c>
      <c r="VU38" s="46"/>
      <c r="VV38" s="46"/>
      <c r="VW38" s="46">
        <v>0</v>
      </c>
      <c r="VX38" s="46"/>
      <c r="VY38" s="46"/>
      <c r="VZ38" s="46">
        <v>0</v>
      </c>
      <c r="WA38" s="46"/>
      <c r="WB38" s="46"/>
      <c r="WC38" s="46">
        <v>0</v>
      </c>
      <c r="WD38" s="46"/>
      <c r="WE38" s="46"/>
      <c r="WF38" s="46">
        <v>0</v>
      </c>
      <c r="WG38" s="46"/>
      <c r="WH38" s="46"/>
      <c r="WI38" s="46">
        <v>0</v>
      </c>
      <c r="WJ38" s="46"/>
      <c r="WK38" s="46"/>
      <c r="WL38" s="46">
        <v>0</v>
      </c>
      <c r="WM38" s="46"/>
      <c r="WN38" s="46"/>
      <c r="WO38" s="46">
        <v>0</v>
      </c>
      <c r="WP38" s="46"/>
      <c r="WQ38" s="46"/>
      <c r="WR38" s="46">
        <v>0</v>
      </c>
      <c r="WS38" s="46"/>
      <c r="WT38" s="46"/>
      <c r="WU38" s="46">
        <v>0</v>
      </c>
      <c r="WV38" s="46"/>
      <c r="WW38" s="46"/>
      <c r="WX38" s="46">
        <v>0</v>
      </c>
      <c r="WY38" s="46"/>
      <c r="WZ38" s="46"/>
    </row>
    <row r="39" spans="1:624" ht="30" customHeight="1" x14ac:dyDescent="0.25">
      <c r="A39" s="34" t="s">
        <v>794</v>
      </c>
      <c r="B39" s="33" t="s">
        <v>795</v>
      </c>
      <c r="C39" s="34" t="s">
        <v>796</v>
      </c>
      <c r="D39" s="77">
        <v>6</v>
      </c>
      <c r="E39" s="77">
        <v>18</v>
      </c>
      <c r="F39" s="77">
        <v>1</v>
      </c>
      <c r="G39" s="36">
        <f>Tab_Base[[#This Row],[HCM]]*Tab_Base[[#This Row],[NB Gp CM]]*1.5</f>
        <v>27</v>
      </c>
      <c r="H39" s="99">
        <v>18</v>
      </c>
      <c r="I39" s="100">
        <v>1</v>
      </c>
      <c r="J39" s="37">
        <f>Tab_Base[[#This Row],[HTD]]*I39</f>
        <v>18</v>
      </c>
      <c r="K39" s="98"/>
      <c r="L39" s="79">
        <f>Tab_Base[[#This Row],[TOTAL HCM converties en HTD (coeff : 1,5)]]+Tab_Base[[#This Row],[TOTAL HTD]]+Tab_Base[[#This Row],[TOTAL PA]]</f>
        <v>45</v>
      </c>
      <c r="M39" s="80">
        <f>SUMPRODUCT((MOD(COLUMN(Tab_Base[[#This Row],[CM1]:[PA200]]),3)=1)*1,Tab_Base[[#This Row],[CM1]:[PA200]])</f>
        <v>0</v>
      </c>
      <c r="N39" s="80">
        <f>Tab_Base[[#This Row],[TOTAL HCM converties en HTD (coeff : 1,5)]]-Tab_Base[[#This Row],[CMrépartis]]</f>
        <v>27</v>
      </c>
      <c r="O39" s="80" t="str">
        <f>IF(Tab_Base[[#This Row],[CMrépartis]]&gt;Tab_Base[[#This Row],[TOTAL HCM converties en HTD (coeff : 1,5)]],"dépassement","OK")</f>
        <v>OK</v>
      </c>
      <c r="P39" s="90">
        <f>SUMPRODUCT((MOD(COLUMN(Tab_Base[[#This Row],[CM1]:[PA200]]),3)=2)*1,Tab_Base[[#This Row],[CM1]:[PA200]])</f>
        <v>0</v>
      </c>
      <c r="Q39" s="80">
        <f>Tab_Base[[#This Row],[TOTAL HTD]]-Tab_Base[[#This Row],[TDrépartis]]</f>
        <v>18</v>
      </c>
      <c r="R39" s="91" t="str">
        <f>IF(Tab_Base[[#This Row],[TDrépartis]]&gt;Tab_Base[[#This Row],[TOTAL HTD]],"dépassement","OK")</f>
        <v>OK</v>
      </c>
      <c r="S39" s="91">
        <f>SUMPRODUCT((MOD(COLUMN(Tab_Base[[#This Row],[CM1]:[PA200]]),3)=0)*1,Tab_Base[[#This Row],[CM1]:[PA200]])</f>
        <v>0</v>
      </c>
      <c r="T39" s="91">
        <f>Tab_Base[[#This Row],[TOTAL PA]]-Tab_Base[[#This Row],[Parépartis]]</f>
        <v>0</v>
      </c>
      <c r="U39" s="91" t="str">
        <f>IF(Tab_Base[[#This Row],[Parépartis]]&gt;Tab_Base[[#This Row],[TOTAL PA]],"dépassement","OK")</f>
        <v>OK</v>
      </c>
      <c r="V39" s="81"/>
      <c r="W39" s="81"/>
      <c r="X39" s="81"/>
      <c r="Y39" s="46">
        <v>0</v>
      </c>
      <c r="Z39" s="46"/>
      <c r="AA39" s="46"/>
      <c r="AB39" s="46">
        <v>0</v>
      </c>
      <c r="AC39" s="46"/>
      <c r="AD39" s="46"/>
      <c r="AE39" s="46">
        <v>0</v>
      </c>
      <c r="AF39" s="46"/>
      <c r="AG39" s="46"/>
      <c r="AH39" s="46">
        <v>0</v>
      </c>
      <c r="AI39" s="46"/>
      <c r="AJ39" s="46"/>
      <c r="AK39" s="46">
        <v>0</v>
      </c>
      <c r="AL39" s="46"/>
      <c r="AM39" s="46"/>
      <c r="AN39" s="46">
        <v>0</v>
      </c>
      <c r="AO39" s="46"/>
      <c r="AP39" s="46"/>
      <c r="AQ39" s="46">
        <v>0</v>
      </c>
      <c r="AR39" s="46"/>
      <c r="AS39" s="46"/>
      <c r="AT39" s="46">
        <v>0</v>
      </c>
      <c r="AU39" s="46"/>
      <c r="AV39" s="46"/>
      <c r="AW39" s="46">
        <v>0</v>
      </c>
      <c r="AX39" s="46"/>
      <c r="AY39" s="46"/>
      <c r="AZ39" s="46">
        <v>0</v>
      </c>
      <c r="BA39" s="46"/>
      <c r="BB39" s="46"/>
      <c r="BC39" s="46">
        <v>0</v>
      </c>
      <c r="BD39" s="46"/>
      <c r="BE39" s="46"/>
      <c r="BF39" s="46">
        <v>0</v>
      </c>
      <c r="BG39" s="46"/>
      <c r="BH39" s="46"/>
      <c r="BI39" s="46">
        <v>0</v>
      </c>
      <c r="BJ39" s="46"/>
      <c r="BK39" s="46"/>
      <c r="BL39" s="46">
        <v>0</v>
      </c>
      <c r="BM39" s="46"/>
      <c r="BN39" s="46"/>
      <c r="BO39" s="46">
        <v>0</v>
      </c>
      <c r="BP39" s="46"/>
      <c r="BQ39" s="46"/>
      <c r="BR39" s="46">
        <v>0</v>
      </c>
      <c r="BS39" s="46"/>
      <c r="BT39" s="46"/>
      <c r="BU39" s="46">
        <v>0</v>
      </c>
      <c r="BV39" s="46"/>
      <c r="BW39" s="46"/>
      <c r="BX39" s="46">
        <v>0</v>
      </c>
      <c r="BY39" s="46"/>
      <c r="BZ39" s="46"/>
      <c r="CA39" s="46">
        <v>0</v>
      </c>
      <c r="CB39" s="46"/>
      <c r="CC39" s="46"/>
      <c r="CD39" s="46">
        <v>0</v>
      </c>
      <c r="CE39" s="46"/>
      <c r="CF39" s="46"/>
      <c r="CG39" s="46">
        <v>0</v>
      </c>
      <c r="CH39" s="46"/>
      <c r="CI39" s="46"/>
      <c r="CJ39" s="46">
        <v>0</v>
      </c>
      <c r="CK39" s="46"/>
      <c r="CL39" s="46"/>
      <c r="CM39" s="46">
        <v>0</v>
      </c>
      <c r="CN39" s="46"/>
      <c r="CO39" s="46"/>
      <c r="CP39" s="46">
        <v>0</v>
      </c>
      <c r="CQ39" s="46"/>
      <c r="CR39" s="46"/>
      <c r="CS39" s="46">
        <v>0</v>
      </c>
      <c r="CT39" s="46"/>
      <c r="CU39" s="46"/>
      <c r="CV39" s="46">
        <v>0</v>
      </c>
      <c r="CW39" s="46"/>
      <c r="CX39" s="46"/>
      <c r="CY39" s="46">
        <v>0</v>
      </c>
      <c r="CZ39" s="46"/>
      <c r="DA39" s="46"/>
      <c r="DB39" s="46">
        <v>0</v>
      </c>
      <c r="DC39" s="46"/>
      <c r="DD39" s="46"/>
      <c r="DE39" s="46">
        <v>0</v>
      </c>
      <c r="DF39" s="46"/>
      <c r="DG39" s="46"/>
      <c r="DH39" s="46">
        <v>0</v>
      </c>
      <c r="DI39" s="46"/>
      <c r="DJ39" s="46"/>
      <c r="DK39" s="46">
        <v>0</v>
      </c>
      <c r="DL39" s="46"/>
      <c r="DM39" s="46"/>
      <c r="DN39" s="46">
        <v>0</v>
      </c>
      <c r="DO39" s="46"/>
      <c r="DP39" s="46"/>
      <c r="DQ39" s="46">
        <v>0</v>
      </c>
      <c r="DR39" s="46"/>
      <c r="DS39" s="46"/>
      <c r="DT39" s="46">
        <v>0</v>
      </c>
      <c r="DU39" s="46"/>
      <c r="DV39" s="46"/>
      <c r="DW39" s="46">
        <v>0</v>
      </c>
      <c r="DX39" s="46"/>
      <c r="DY39" s="46"/>
      <c r="DZ39" s="46">
        <v>0</v>
      </c>
      <c r="EA39" s="46"/>
      <c r="EB39" s="46"/>
      <c r="EC39" s="46">
        <v>0</v>
      </c>
      <c r="ED39" s="46"/>
      <c r="EE39" s="46"/>
      <c r="EF39" s="46">
        <v>0</v>
      </c>
      <c r="EG39" s="46"/>
      <c r="EH39" s="46"/>
      <c r="EI39" s="46">
        <v>0</v>
      </c>
      <c r="EJ39" s="46"/>
      <c r="EK39" s="46"/>
      <c r="EL39" s="46">
        <v>0</v>
      </c>
      <c r="EM39" s="46"/>
      <c r="EN39" s="46"/>
      <c r="EO39" s="46">
        <v>0</v>
      </c>
      <c r="EP39" s="46"/>
      <c r="EQ39" s="46"/>
      <c r="ER39" s="46">
        <v>0</v>
      </c>
      <c r="ES39" s="46"/>
      <c r="ET39" s="46"/>
      <c r="EU39" s="46">
        <v>0</v>
      </c>
      <c r="EV39" s="46"/>
      <c r="EW39" s="46"/>
      <c r="EX39" s="46">
        <v>0</v>
      </c>
      <c r="EY39" s="46"/>
      <c r="EZ39" s="46"/>
      <c r="FA39" s="46">
        <v>0</v>
      </c>
      <c r="FB39" s="46"/>
      <c r="FC39" s="46"/>
      <c r="FD39" s="46">
        <v>0</v>
      </c>
      <c r="FE39" s="46"/>
      <c r="FF39" s="46"/>
      <c r="FG39" s="46">
        <v>0</v>
      </c>
      <c r="FH39" s="46"/>
      <c r="FI39" s="46"/>
      <c r="FJ39" s="46">
        <v>0</v>
      </c>
      <c r="FK39" s="46"/>
      <c r="FL39" s="46"/>
      <c r="FM39" s="46">
        <v>0</v>
      </c>
      <c r="FN39" s="46"/>
      <c r="FO39" s="46"/>
      <c r="FP39" s="46">
        <v>0</v>
      </c>
      <c r="FQ39" s="46"/>
      <c r="FR39" s="46"/>
      <c r="FS39" s="46">
        <v>0</v>
      </c>
      <c r="FT39" s="46"/>
      <c r="FU39" s="46"/>
      <c r="FV39" s="46">
        <v>0</v>
      </c>
      <c r="FW39" s="46"/>
      <c r="FX39" s="46"/>
      <c r="FY39" s="46">
        <v>0</v>
      </c>
      <c r="FZ39" s="46"/>
      <c r="GA39" s="46"/>
      <c r="GB39" s="46">
        <v>0</v>
      </c>
      <c r="GC39" s="46"/>
      <c r="GD39" s="46"/>
      <c r="GE39" s="46">
        <v>0</v>
      </c>
      <c r="GF39" s="46"/>
      <c r="GG39" s="46"/>
      <c r="GH39" s="46">
        <v>0</v>
      </c>
      <c r="GI39" s="46"/>
      <c r="GJ39" s="46"/>
      <c r="GK39" s="46">
        <v>0</v>
      </c>
      <c r="GL39" s="46"/>
      <c r="GM39" s="46"/>
      <c r="GN39" s="46">
        <v>0</v>
      </c>
      <c r="GO39" s="46"/>
      <c r="GP39" s="46"/>
      <c r="GQ39" s="46">
        <v>0</v>
      </c>
      <c r="GR39" s="46"/>
      <c r="GS39" s="46"/>
      <c r="GT39" s="46">
        <v>0</v>
      </c>
      <c r="GU39" s="46"/>
      <c r="GV39" s="46"/>
      <c r="GW39" s="46">
        <v>0</v>
      </c>
      <c r="GX39" s="46"/>
      <c r="GY39" s="46"/>
      <c r="GZ39" s="46">
        <v>0</v>
      </c>
      <c r="HA39" s="46"/>
      <c r="HB39" s="46"/>
      <c r="HC39" s="46">
        <v>0</v>
      </c>
      <c r="HD39" s="46"/>
      <c r="HE39" s="46"/>
      <c r="HF39" s="46">
        <v>0</v>
      </c>
      <c r="HG39" s="46"/>
      <c r="HH39" s="46"/>
      <c r="HI39" s="46">
        <v>0</v>
      </c>
      <c r="HJ39" s="46"/>
      <c r="HK39" s="46"/>
      <c r="HL39" s="46">
        <v>0</v>
      </c>
      <c r="HM39" s="46"/>
      <c r="HN39" s="46"/>
      <c r="HO39" s="46">
        <v>0</v>
      </c>
      <c r="HP39" s="46"/>
      <c r="HQ39" s="46"/>
      <c r="HR39" s="46">
        <v>0</v>
      </c>
      <c r="HS39" s="46"/>
      <c r="HT39" s="46"/>
      <c r="HU39" s="46">
        <v>0</v>
      </c>
      <c r="HV39" s="46"/>
      <c r="HW39" s="46"/>
      <c r="HX39" s="46">
        <v>0</v>
      </c>
      <c r="HY39" s="46"/>
      <c r="HZ39" s="46"/>
      <c r="IA39" s="46">
        <v>0</v>
      </c>
      <c r="IB39" s="46"/>
      <c r="IC39" s="46"/>
      <c r="ID39" s="46">
        <v>0</v>
      </c>
      <c r="IE39" s="46"/>
      <c r="IF39" s="46"/>
      <c r="IG39" s="46">
        <v>0</v>
      </c>
      <c r="IH39" s="46"/>
      <c r="II39" s="46"/>
      <c r="IJ39" s="46">
        <v>0</v>
      </c>
      <c r="IK39" s="46"/>
      <c r="IL39" s="46"/>
      <c r="IM39" s="46">
        <v>0</v>
      </c>
      <c r="IN39" s="46"/>
      <c r="IO39" s="46"/>
      <c r="IP39" s="46">
        <v>0</v>
      </c>
      <c r="IQ39" s="46"/>
      <c r="IR39" s="46"/>
      <c r="IS39" s="46">
        <v>0</v>
      </c>
      <c r="IT39" s="46"/>
      <c r="IU39" s="46"/>
      <c r="IV39" s="46">
        <v>0</v>
      </c>
      <c r="IW39" s="46"/>
      <c r="IX39" s="46"/>
      <c r="IY39" s="46">
        <v>0</v>
      </c>
      <c r="IZ39" s="46"/>
      <c r="JA39" s="46"/>
      <c r="JB39" s="46">
        <v>0</v>
      </c>
      <c r="JC39" s="46"/>
      <c r="JD39" s="46"/>
      <c r="JE39" s="46">
        <v>0</v>
      </c>
      <c r="JF39" s="46"/>
      <c r="JG39" s="46"/>
      <c r="JH39" s="46">
        <v>0</v>
      </c>
      <c r="JI39" s="46"/>
      <c r="JJ39" s="46"/>
      <c r="JK39" s="46">
        <v>0</v>
      </c>
      <c r="JL39" s="46"/>
      <c r="JM39" s="46"/>
      <c r="JN39" s="46">
        <v>0</v>
      </c>
      <c r="JO39" s="46"/>
      <c r="JP39" s="46"/>
      <c r="JQ39" s="46">
        <v>0</v>
      </c>
      <c r="JR39" s="46"/>
      <c r="JS39" s="46"/>
      <c r="JT39" s="46">
        <v>0</v>
      </c>
      <c r="JU39" s="46"/>
      <c r="JV39" s="46"/>
      <c r="JW39" s="46">
        <v>0</v>
      </c>
      <c r="JX39" s="46"/>
      <c r="JY39" s="46"/>
      <c r="JZ39" s="46">
        <v>0</v>
      </c>
      <c r="KA39" s="46"/>
      <c r="KB39" s="46"/>
      <c r="KC39" s="46">
        <v>0</v>
      </c>
      <c r="KD39" s="46"/>
      <c r="KE39" s="46"/>
      <c r="KF39" s="46">
        <v>0</v>
      </c>
      <c r="KG39" s="46"/>
      <c r="KH39" s="46"/>
      <c r="KI39" s="46">
        <v>0</v>
      </c>
      <c r="KJ39" s="46"/>
      <c r="KK39" s="46"/>
      <c r="KL39" s="46">
        <v>0</v>
      </c>
      <c r="KM39" s="46"/>
      <c r="KN39" s="46"/>
      <c r="KO39" s="46">
        <v>0</v>
      </c>
      <c r="KP39" s="46"/>
      <c r="KQ39" s="46"/>
      <c r="KR39" s="46">
        <v>0</v>
      </c>
      <c r="KS39" s="46"/>
      <c r="KT39" s="46"/>
      <c r="KU39" s="46">
        <v>0</v>
      </c>
      <c r="KV39" s="46"/>
      <c r="KW39" s="46"/>
      <c r="KX39" s="46">
        <v>0</v>
      </c>
      <c r="KY39" s="46"/>
      <c r="KZ39" s="46"/>
      <c r="LA39" s="46">
        <v>0</v>
      </c>
      <c r="LB39" s="46"/>
      <c r="LC39" s="46"/>
      <c r="LD39" s="46">
        <v>0</v>
      </c>
      <c r="LE39" s="46"/>
      <c r="LF39" s="46"/>
      <c r="LG39" s="46">
        <v>0</v>
      </c>
      <c r="LH39" s="46"/>
      <c r="LI39" s="46"/>
      <c r="LJ39" s="46">
        <v>0</v>
      </c>
      <c r="LK39" s="46"/>
      <c r="LL39" s="46"/>
      <c r="LM39" s="46">
        <v>0</v>
      </c>
      <c r="LN39" s="46"/>
      <c r="LO39" s="46"/>
      <c r="LP39" s="46">
        <v>0</v>
      </c>
      <c r="LQ39" s="46"/>
      <c r="LR39" s="46"/>
      <c r="LS39" s="46">
        <v>0</v>
      </c>
      <c r="LT39" s="46"/>
      <c r="LU39" s="46"/>
      <c r="LV39" s="46">
        <v>0</v>
      </c>
      <c r="LW39" s="46"/>
      <c r="LX39" s="46"/>
      <c r="LY39" s="46">
        <v>0</v>
      </c>
      <c r="LZ39" s="46"/>
      <c r="MA39" s="46"/>
      <c r="MB39" s="46">
        <v>0</v>
      </c>
      <c r="MC39" s="46"/>
      <c r="MD39" s="46"/>
      <c r="ME39" s="46">
        <v>0</v>
      </c>
      <c r="MF39" s="46"/>
      <c r="MG39" s="46"/>
      <c r="MH39" s="46">
        <v>0</v>
      </c>
      <c r="MI39" s="46"/>
      <c r="MJ39" s="46"/>
      <c r="MK39" s="46">
        <v>0</v>
      </c>
      <c r="ML39" s="46"/>
      <c r="MM39" s="46"/>
      <c r="MN39" s="46">
        <v>0</v>
      </c>
      <c r="MO39" s="46"/>
      <c r="MP39" s="46"/>
      <c r="MQ39" s="46">
        <v>0</v>
      </c>
      <c r="MR39" s="46"/>
      <c r="MS39" s="46"/>
      <c r="MT39" s="46">
        <v>0</v>
      </c>
      <c r="MU39" s="46"/>
      <c r="MV39" s="46"/>
      <c r="MW39" s="46">
        <v>0</v>
      </c>
      <c r="MX39" s="46"/>
      <c r="MY39" s="46"/>
      <c r="MZ39" s="46">
        <v>0</v>
      </c>
      <c r="NA39" s="46"/>
      <c r="NB39" s="46"/>
      <c r="NC39" s="46">
        <v>0</v>
      </c>
      <c r="ND39" s="46"/>
      <c r="NE39" s="46"/>
      <c r="NF39" s="46">
        <v>0</v>
      </c>
      <c r="NG39" s="46"/>
      <c r="NH39" s="46"/>
      <c r="NI39" s="46">
        <v>0</v>
      </c>
      <c r="NJ39" s="46"/>
      <c r="NK39" s="46"/>
      <c r="NL39" s="46">
        <v>0</v>
      </c>
      <c r="NM39" s="46"/>
      <c r="NN39" s="46"/>
      <c r="NO39" s="46">
        <v>0</v>
      </c>
      <c r="NP39" s="46"/>
      <c r="NQ39" s="46"/>
      <c r="NR39" s="46">
        <v>0</v>
      </c>
      <c r="NS39" s="46"/>
      <c r="NT39" s="46"/>
      <c r="NU39" s="46">
        <v>0</v>
      </c>
      <c r="NV39" s="46"/>
      <c r="NW39" s="46"/>
      <c r="NX39" s="46">
        <v>0</v>
      </c>
      <c r="NY39" s="46"/>
      <c r="NZ39" s="46"/>
      <c r="OA39" s="46">
        <v>0</v>
      </c>
      <c r="OB39" s="46"/>
      <c r="OC39" s="46"/>
      <c r="OD39" s="46">
        <v>0</v>
      </c>
      <c r="OE39" s="46"/>
      <c r="OF39" s="46"/>
      <c r="OG39" s="46">
        <v>0</v>
      </c>
      <c r="OH39" s="46"/>
      <c r="OI39" s="46"/>
      <c r="OJ39" s="46">
        <v>0</v>
      </c>
      <c r="OK39" s="46"/>
      <c r="OL39" s="46"/>
      <c r="OM39" s="46">
        <v>0</v>
      </c>
      <c r="ON39" s="46"/>
      <c r="OO39" s="46"/>
      <c r="OP39" s="46">
        <v>0</v>
      </c>
      <c r="OQ39" s="46"/>
      <c r="OR39" s="46"/>
      <c r="OS39" s="46">
        <v>0</v>
      </c>
      <c r="OT39" s="46"/>
      <c r="OU39" s="46"/>
      <c r="OV39" s="46">
        <v>0</v>
      </c>
      <c r="OW39" s="46"/>
      <c r="OX39" s="46"/>
      <c r="OY39" s="46">
        <v>0</v>
      </c>
      <c r="OZ39" s="46"/>
      <c r="PA39" s="46"/>
      <c r="PB39" s="46">
        <v>0</v>
      </c>
      <c r="PC39" s="46"/>
      <c r="PD39" s="46"/>
      <c r="PE39" s="46">
        <v>0</v>
      </c>
      <c r="PF39" s="46"/>
      <c r="PG39" s="46"/>
      <c r="PH39" s="46">
        <v>0</v>
      </c>
      <c r="PI39" s="46"/>
      <c r="PJ39" s="46"/>
      <c r="PK39" s="46">
        <v>0</v>
      </c>
      <c r="PL39" s="46"/>
      <c r="PM39" s="46"/>
      <c r="PN39" s="46">
        <v>0</v>
      </c>
      <c r="PO39" s="46"/>
      <c r="PP39" s="46"/>
      <c r="PQ39" s="46">
        <v>0</v>
      </c>
      <c r="PR39" s="46"/>
      <c r="PS39" s="46"/>
      <c r="PT39" s="46">
        <v>0</v>
      </c>
      <c r="PU39" s="46"/>
      <c r="PV39" s="46"/>
      <c r="PW39" s="46">
        <v>0</v>
      </c>
      <c r="PX39" s="46"/>
      <c r="PY39" s="46"/>
      <c r="PZ39" s="46">
        <v>0</v>
      </c>
      <c r="QA39" s="46"/>
      <c r="QB39" s="46"/>
      <c r="QC39" s="46">
        <v>0</v>
      </c>
      <c r="QD39" s="46"/>
      <c r="QE39" s="46"/>
      <c r="QF39" s="46">
        <v>0</v>
      </c>
      <c r="QG39" s="46"/>
      <c r="QH39" s="46"/>
      <c r="QI39" s="46">
        <v>0</v>
      </c>
      <c r="QJ39" s="46"/>
      <c r="QK39" s="46"/>
      <c r="QL39" s="46">
        <v>0</v>
      </c>
      <c r="QM39" s="46"/>
      <c r="QN39" s="46"/>
      <c r="QO39" s="46">
        <v>0</v>
      </c>
      <c r="QP39" s="46"/>
      <c r="QQ39" s="46"/>
      <c r="QR39" s="46">
        <v>0</v>
      </c>
      <c r="QS39" s="46"/>
      <c r="QT39" s="46"/>
      <c r="QU39" s="46">
        <v>0</v>
      </c>
      <c r="QV39" s="46"/>
      <c r="QW39" s="46"/>
      <c r="QX39" s="46">
        <v>0</v>
      </c>
      <c r="QY39" s="46"/>
      <c r="QZ39" s="46"/>
      <c r="RA39" s="46">
        <v>0</v>
      </c>
      <c r="RB39" s="46"/>
      <c r="RC39" s="46"/>
      <c r="RD39" s="46">
        <v>0</v>
      </c>
      <c r="RE39" s="46"/>
      <c r="RF39" s="46"/>
      <c r="RG39" s="46">
        <v>0</v>
      </c>
      <c r="RH39" s="46"/>
      <c r="RI39" s="46"/>
      <c r="RJ39" s="46">
        <v>0</v>
      </c>
      <c r="RK39" s="46"/>
      <c r="RL39" s="46"/>
      <c r="RM39" s="46">
        <v>0</v>
      </c>
      <c r="RN39" s="46"/>
      <c r="RO39" s="46"/>
      <c r="RP39" s="46">
        <v>0</v>
      </c>
      <c r="RQ39" s="46"/>
      <c r="RR39" s="46"/>
      <c r="RS39" s="46">
        <v>0</v>
      </c>
      <c r="RT39" s="46"/>
      <c r="RU39" s="46"/>
      <c r="RV39" s="46">
        <v>0</v>
      </c>
      <c r="RW39" s="46"/>
      <c r="RX39" s="46"/>
      <c r="RY39" s="46">
        <v>0</v>
      </c>
      <c r="RZ39" s="46"/>
      <c r="SA39" s="46"/>
      <c r="SB39" s="46">
        <v>0</v>
      </c>
      <c r="SC39" s="46"/>
      <c r="SD39" s="46"/>
      <c r="SE39" s="46">
        <v>0</v>
      </c>
      <c r="SF39" s="46"/>
      <c r="SG39" s="46"/>
      <c r="SH39" s="46">
        <v>0</v>
      </c>
      <c r="SI39" s="46"/>
      <c r="SJ39" s="46"/>
      <c r="SK39" s="46">
        <v>0</v>
      </c>
      <c r="SL39" s="46"/>
      <c r="SM39" s="46"/>
      <c r="SN39" s="46">
        <v>0</v>
      </c>
      <c r="SO39" s="46"/>
      <c r="SP39" s="46"/>
      <c r="SQ39" s="46">
        <v>0</v>
      </c>
      <c r="SR39" s="46"/>
      <c r="SS39" s="46"/>
      <c r="ST39" s="46">
        <v>0</v>
      </c>
      <c r="SU39" s="46"/>
      <c r="SV39" s="46"/>
      <c r="SW39" s="46">
        <v>0</v>
      </c>
      <c r="SX39" s="46"/>
      <c r="SY39" s="46"/>
      <c r="SZ39" s="46">
        <v>0</v>
      </c>
      <c r="TA39" s="46"/>
      <c r="TB39" s="46"/>
      <c r="TC39" s="46">
        <v>0</v>
      </c>
      <c r="TD39" s="46"/>
      <c r="TE39" s="46"/>
      <c r="TF39" s="46">
        <v>0</v>
      </c>
      <c r="TG39" s="46"/>
      <c r="TH39" s="46"/>
      <c r="TI39" s="46">
        <v>0</v>
      </c>
      <c r="TJ39" s="46"/>
      <c r="TK39" s="46"/>
      <c r="TL39" s="46">
        <v>0</v>
      </c>
      <c r="TM39" s="46"/>
      <c r="TN39" s="46"/>
      <c r="TO39" s="46">
        <v>0</v>
      </c>
      <c r="TP39" s="46"/>
      <c r="TQ39" s="46"/>
      <c r="TR39" s="46">
        <v>0</v>
      </c>
      <c r="TS39" s="46"/>
      <c r="TT39" s="46"/>
      <c r="TU39" s="46">
        <v>0</v>
      </c>
      <c r="TV39" s="46"/>
      <c r="TW39" s="46"/>
      <c r="TX39" s="46">
        <v>0</v>
      </c>
      <c r="TY39" s="46"/>
      <c r="TZ39" s="46"/>
      <c r="UA39" s="46">
        <v>0</v>
      </c>
      <c r="UB39" s="46"/>
      <c r="UC39" s="46"/>
      <c r="UD39" s="46">
        <v>0</v>
      </c>
      <c r="UE39" s="46"/>
      <c r="UF39" s="46"/>
      <c r="UG39" s="46">
        <v>0</v>
      </c>
      <c r="UH39" s="46"/>
      <c r="UI39" s="46"/>
      <c r="UJ39" s="46">
        <v>0</v>
      </c>
      <c r="UK39" s="46"/>
      <c r="UL39" s="46"/>
      <c r="UM39" s="46">
        <v>0</v>
      </c>
      <c r="UN39" s="46"/>
      <c r="UO39" s="46"/>
      <c r="UP39" s="46">
        <v>0</v>
      </c>
      <c r="UQ39" s="46"/>
      <c r="UR39" s="46"/>
      <c r="US39" s="46">
        <v>0</v>
      </c>
      <c r="UT39" s="46"/>
      <c r="UU39" s="46"/>
      <c r="UV39" s="46">
        <v>0</v>
      </c>
      <c r="UW39" s="46"/>
      <c r="UX39" s="46"/>
      <c r="UY39" s="46">
        <v>0</v>
      </c>
      <c r="UZ39" s="46"/>
      <c r="VA39" s="46"/>
      <c r="VB39" s="46">
        <v>0</v>
      </c>
      <c r="VC39" s="46"/>
      <c r="VD39" s="46"/>
      <c r="VE39" s="46">
        <v>0</v>
      </c>
      <c r="VF39" s="46"/>
      <c r="VG39" s="46"/>
      <c r="VH39" s="46">
        <v>0</v>
      </c>
      <c r="VI39" s="46"/>
      <c r="VJ39" s="46"/>
      <c r="VK39" s="46">
        <v>0</v>
      </c>
      <c r="VL39" s="46"/>
      <c r="VM39" s="46"/>
      <c r="VN39" s="46">
        <v>0</v>
      </c>
      <c r="VO39" s="46"/>
      <c r="VP39" s="46"/>
      <c r="VQ39" s="46">
        <v>0</v>
      </c>
      <c r="VR39" s="46"/>
      <c r="VS39" s="46"/>
      <c r="VT39" s="46">
        <v>0</v>
      </c>
      <c r="VU39" s="46"/>
      <c r="VV39" s="46"/>
      <c r="VW39" s="46">
        <v>0</v>
      </c>
      <c r="VX39" s="46"/>
      <c r="VY39" s="46"/>
      <c r="VZ39" s="46">
        <v>0</v>
      </c>
      <c r="WA39" s="46"/>
      <c r="WB39" s="46"/>
      <c r="WC39" s="46">
        <v>0</v>
      </c>
      <c r="WD39" s="46"/>
      <c r="WE39" s="46"/>
      <c r="WF39" s="46">
        <v>0</v>
      </c>
      <c r="WG39" s="46"/>
      <c r="WH39" s="46"/>
      <c r="WI39" s="46">
        <v>0</v>
      </c>
      <c r="WJ39" s="46"/>
      <c r="WK39" s="46"/>
      <c r="WL39" s="46">
        <v>0</v>
      </c>
      <c r="WM39" s="46"/>
      <c r="WN39" s="46"/>
      <c r="WO39" s="46">
        <v>0</v>
      </c>
      <c r="WP39" s="46"/>
      <c r="WQ39" s="46"/>
      <c r="WR39" s="46">
        <v>0</v>
      </c>
      <c r="WS39" s="46"/>
      <c r="WT39" s="46"/>
      <c r="WU39" s="46">
        <v>0</v>
      </c>
      <c r="WV39" s="46"/>
      <c r="WW39" s="46"/>
      <c r="WX39" s="46">
        <v>0</v>
      </c>
      <c r="WY39" s="46"/>
      <c r="WZ39" s="46"/>
    </row>
    <row r="40" spans="1:624" ht="30" customHeight="1" x14ac:dyDescent="0.25">
      <c r="A40" s="34" t="s">
        <v>797</v>
      </c>
      <c r="B40" s="33" t="s">
        <v>798</v>
      </c>
      <c r="C40" s="34" t="s">
        <v>799</v>
      </c>
      <c r="D40" s="77">
        <v>6</v>
      </c>
      <c r="E40" s="77">
        <v>0</v>
      </c>
      <c r="F40" s="77"/>
      <c r="G40" s="36">
        <f>Tab_Base[[#This Row],[HCM]]*Tab_Base[[#This Row],[NB Gp CM]]*1.5</f>
        <v>0</v>
      </c>
      <c r="H40" s="99">
        <v>0</v>
      </c>
      <c r="I40" s="100"/>
      <c r="J40" s="37">
        <f>Tab_Base[[#This Row],[HTD]]*I40</f>
        <v>0</v>
      </c>
      <c r="K40" s="98"/>
      <c r="L40" s="79">
        <f>Tab_Base[[#This Row],[TOTAL HCM converties en HTD (coeff : 1,5)]]+Tab_Base[[#This Row],[TOTAL HTD]]+Tab_Base[[#This Row],[TOTAL PA]]</f>
        <v>0</v>
      </c>
      <c r="M40" s="80">
        <f>SUMPRODUCT((MOD(COLUMN(Tab_Base[[#This Row],[CM1]:[PA200]]),3)=1)*1,Tab_Base[[#This Row],[CM1]:[PA200]])</f>
        <v>0</v>
      </c>
      <c r="N40" s="80">
        <f>Tab_Base[[#This Row],[TOTAL HCM converties en HTD (coeff : 1,5)]]-Tab_Base[[#This Row],[CMrépartis]]</f>
        <v>0</v>
      </c>
      <c r="O40" s="80" t="str">
        <f>IF(Tab_Base[[#This Row],[CMrépartis]]&gt;Tab_Base[[#This Row],[TOTAL HCM converties en HTD (coeff : 1,5)]],"dépassement","OK")</f>
        <v>OK</v>
      </c>
      <c r="P40" s="90">
        <f>SUMPRODUCT((MOD(COLUMN(Tab_Base[[#This Row],[CM1]:[PA200]]),3)=2)*1,Tab_Base[[#This Row],[CM1]:[PA200]])</f>
        <v>0</v>
      </c>
      <c r="Q40" s="80">
        <f>Tab_Base[[#This Row],[TOTAL HTD]]-Tab_Base[[#This Row],[TDrépartis]]</f>
        <v>0</v>
      </c>
      <c r="R40" s="91" t="str">
        <f>IF(Tab_Base[[#This Row],[TDrépartis]]&gt;Tab_Base[[#This Row],[TOTAL HTD]],"dépassement","OK")</f>
        <v>OK</v>
      </c>
      <c r="S40" s="91">
        <f>SUMPRODUCT((MOD(COLUMN(Tab_Base[[#This Row],[CM1]:[PA200]]),3)=0)*1,Tab_Base[[#This Row],[CM1]:[PA200]])</f>
        <v>0</v>
      </c>
      <c r="T40" s="91">
        <f>Tab_Base[[#This Row],[TOTAL PA]]-Tab_Base[[#This Row],[Parépartis]]</f>
        <v>0</v>
      </c>
      <c r="U40" s="91" t="str">
        <f>IF(Tab_Base[[#This Row],[Parépartis]]&gt;Tab_Base[[#This Row],[TOTAL PA]],"dépassement","OK")</f>
        <v>OK</v>
      </c>
      <c r="V40" s="81"/>
      <c r="W40" s="81"/>
      <c r="X40" s="81"/>
      <c r="Y40" s="46">
        <v>0</v>
      </c>
      <c r="Z40" s="46"/>
      <c r="AA40" s="46"/>
      <c r="AB40" s="46">
        <v>0</v>
      </c>
      <c r="AC40" s="46"/>
      <c r="AD40" s="46"/>
      <c r="AE40" s="46">
        <v>0</v>
      </c>
      <c r="AF40" s="46"/>
      <c r="AG40" s="46"/>
      <c r="AH40" s="46">
        <v>0</v>
      </c>
      <c r="AI40" s="46"/>
      <c r="AJ40" s="46"/>
      <c r="AK40" s="46">
        <v>0</v>
      </c>
      <c r="AL40" s="46"/>
      <c r="AM40" s="46"/>
      <c r="AN40" s="46">
        <v>0</v>
      </c>
      <c r="AO40" s="46"/>
      <c r="AP40" s="46"/>
      <c r="AQ40" s="46">
        <v>0</v>
      </c>
      <c r="AR40" s="46"/>
      <c r="AS40" s="46"/>
      <c r="AT40" s="46">
        <v>0</v>
      </c>
      <c r="AU40" s="46"/>
      <c r="AV40" s="46"/>
      <c r="AW40" s="46">
        <v>0</v>
      </c>
      <c r="AX40" s="46"/>
      <c r="AY40" s="46"/>
      <c r="AZ40" s="46">
        <v>0</v>
      </c>
      <c r="BA40" s="46"/>
      <c r="BB40" s="46"/>
      <c r="BC40" s="46">
        <v>0</v>
      </c>
      <c r="BD40" s="46"/>
      <c r="BE40" s="46"/>
      <c r="BF40" s="46">
        <v>0</v>
      </c>
      <c r="BG40" s="46"/>
      <c r="BH40" s="46"/>
      <c r="BI40" s="46">
        <v>0</v>
      </c>
      <c r="BJ40" s="46"/>
      <c r="BK40" s="46"/>
      <c r="BL40" s="46">
        <v>0</v>
      </c>
      <c r="BM40" s="46"/>
      <c r="BN40" s="46"/>
      <c r="BO40" s="46">
        <v>0</v>
      </c>
      <c r="BP40" s="46"/>
      <c r="BQ40" s="46"/>
      <c r="BR40" s="46">
        <v>0</v>
      </c>
      <c r="BS40" s="46"/>
      <c r="BT40" s="46"/>
      <c r="BU40" s="46">
        <v>0</v>
      </c>
      <c r="BV40" s="46"/>
      <c r="BW40" s="46"/>
      <c r="BX40" s="46">
        <v>0</v>
      </c>
      <c r="BY40" s="46"/>
      <c r="BZ40" s="46"/>
      <c r="CA40" s="46">
        <v>0</v>
      </c>
      <c r="CB40" s="46"/>
      <c r="CC40" s="46"/>
      <c r="CD40" s="46">
        <v>0</v>
      </c>
      <c r="CE40" s="46"/>
      <c r="CF40" s="46"/>
      <c r="CG40" s="46">
        <v>0</v>
      </c>
      <c r="CH40" s="46"/>
      <c r="CI40" s="46"/>
      <c r="CJ40" s="46">
        <v>0</v>
      </c>
      <c r="CK40" s="46"/>
      <c r="CL40" s="46"/>
      <c r="CM40" s="46">
        <v>0</v>
      </c>
      <c r="CN40" s="46"/>
      <c r="CO40" s="46"/>
      <c r="CP40" s="46">
        <v>0</v>
      </c>
      <c r="CQ40" s="46"/>
      <c r="CR40" s="46"/>
      <c r="CS40" s="46">
        <v>0</v>
      </c>
      <c r="CT40" s="46"/>
      <c r="CU40" s="46"/>
      <c r="CV40" s="46">
        <v>0</v>
      </c>
      <c r="CW40" s="46"/>
      <c r="CX40" s="46"/>
      <c r="CY40" s="46">
        <v>0</v>
      </c>
      <c r="CZ40" s="46"/>
      <c r="DA40" s="46"/>
      <c r="DB40" s="46">
        <v>0</v>
      </c>
      <c r="DC40" s="46"/>
      <c r="DD40" s="46"/>
      <c r="DE40" s="46">
        <v>0</v>
      </c>
      <c r="DF40" s="46"/>
      <c r="DG40" s="46"/>
      <c r="DH40" s="46">
        <v>0</v>
      </c>
      <c r="DI40" s="46"/>
      <c r="DJ40" s="46"/>
      <c r="DK40" s="46">
        <v>0</v>
      </c>
      <c r="DL40" s="46"/>
      <c r="DM40" s="46"/>
      <c r="DN40" s="46">
        <v>0</v>
      </c>
      <c r="DO40" s="46"/>
      <c r="DP40" s="46"/>
      <c r="DQ40" s="46">
        <v>0</v>
      </c>
      <c r="DR40" s="46"/>
      <c r="DS40" s="46"/>
      <c r="DT40" s="46">
        <v>0</v>
      </c>
      <c r="DU40" s="46"/>
      <c r="DV40" s="46"/>
      <c r="DW40" s="46">
        <v>0</v>
      </c>
      <c r="DX40" s="46"/>
      <c r="DY40" s="46"/>
      <c r="DZ40" s="46">
        <v>0</v>
      </c>
      <c r="EA40" s="46"/>
      <c r="EB40" s="46"/>
      <c r="EC40" s="46">
        <v>0</v>
      </c>
      <c r="ED40" s="46"/>
      <c r="EE40" s="46"/>
      <c r="EF40" s="46">
        <v>0</v>
      </c>
      <c r="EG40" s="46"/>
      <c r="EH40" s="46"/>
      <c r="EI40" s="46">
        <v>0</v>
      </c>
      <c r="EJ40" s="46"/>
      <c r="EK40" s="46"/>
      <c r="EL40" s="46">
        <v>0</v>
      </c>
      <c r="EM40" s="46"/>
      <c r="EN40" s="46"/>
      <c r="EO40" s="46">
        <v>0</v>
      </c>
      <c r="EP40" s="46"/>
      <c r="EQ40" s="46"/>
      <c r="ER40" s="46">
        <v>0</v>
      </c>
      <c r="ES40" s="46"/>
      <c r="ET40" s="46"/>
      <c r="EU40" s="46">
        <v>0</v>
      </c>
      <c r="EV40" s="46"/>
      <c r="EW40" s="46"/>
      <c r="EX40" s="46">
        <v>0</v>
      </c>
      <c r="EY40" s="46"/>
      <c r="EZ40" s="46"/>
      <c r="FA40" s="46">
        <v>0</v>
      </c>
      <c r="FB40" s="46"/>
      <c r="FC40" s="46"/>
      <c r="FD40" s="46">
        <v>0</v>
      </c>
      <c r="FE40" s="46"/>
      <c r="FF40" s="46"/>
      <c r="FG40" s="46">
        <v>0</v>
      </c>
      <c r="FH40" s="46"/>
      <c r="FI40" s="46"/>
      <c r="FJ40" s="46">
        <v>0</v>
      </c>
      <c r="FK40" s="46"/>
      <c r="FL40" s="46"/>
      <c r="FM40" s="46">
        <v>0</v>
      </c>
      <c r="FN40" s="46"/>
      <c r="FO40" s="46"/>
      <c r="FP40" s="46">
        <v>0</v>
      </c>
      <c r="FQ40" s="46"/>
      <c r="FR40" s="46"/>
      <c r="FS40" s="46">
        <v>0</v>
      </c>
      <c r="FT40" s="46"/>
      <c r="FU40" s="46"/>
      <c r="FV40" s="46">
        <v>0</v>
      </c>
      <c r="FW40" s="46"/>
      <c r="FX40" s="46"/>
      <c r="FY40" s="46">
        <v>0</v>
      </c>
      <c r="FZ40" s="46"/>
      <c r="GA40" s="46"/>
      <c r="GB40" s="46">
        <v>0</v>
      </c>
      <c r="GC40" s="46"/>
      <c r="GD40" s="46"/>
      <c r="GE40" s="46">
        <v>0</v>
      </c>
      <c r="GF40" s="46"/>
      <c r="GG40" s="46"/>
      <c r="GH40" s="46">
        <v>0</v>
      </c>
      <c r="GI40" s="46"/>
      <c r="GJ40" s="46"/>
      <c r="GK40" s="46">
        <v>0</v>
      </c>
      <c r="GL40" s="46"/>
      <c r="GM40" s="46"/>
      <c r="GN40" s="46">
        <v>0</v>
      </c>
      <c r="GO40" s="46"/>
      <c r="GP40" s="46"/>
      <c r="GQ40" s="46">
        <v>0</v>
      </c>
      <c r="GR40" s="46"/>
      <c r="GS40" s="46"/>
      <c r="GT40" s="46">
        <v>0</v>
      </c>
      <c r="GU40" s="46"/>
      <c r="GV40" s="46"/>
      <c r="GW40" s="46">
        <v>0</v>
      </c>
      <c r="GX40" s="46"/>
      <c r="GY40" s="46"/>
      <c r="GZ40" s="46">
        <v>0</v>
      </c>
      <c r="HA40" s="46"/>
      <c r="HB40" s="46"/>
      <c r="HC40" s="46">
        <v>0</v>
      </c>
      <c r="HD40" s="46"/>
      <c r="HE40" s="46"/>
      <c r="HF40" s="46">
        <v>0</v>
      </c>
      <c r="HG40" s="46"/>
      <c r="HH40" s="46"/>
      <c r="HI40" s="46">
        <v>0</v>
      </c>
      <c r="HJ40" s="46"/>
      <c r="HK40" s="46"/>
      <c r="HL40" s="46">
        <v>0</v>
      </c>
      <c r="HM40" s="46"/>
      <c r="HN40" s="46"/>
      <c r="HO40" s="46">
        <v>0</v>
      </c>
      <c r="HP40" s="46"/>
      <c r="HQ40" s="46"/>
      <c r="HR40" s="46">
        <v>0</v>
      </c>
      <c r="HS40" s="46"/>
      <c r="HT40" s="46"/>
      <c r="HU40" s="46">
        <v>0</v>
      </c>
      <c r="HV40" s="46"/>
      <c r="HW40" s="46"/>
      <c r="HX40" s="46">
        <v>0</v>
      </c>
      <c r="HY40" s="46"/>
      <c r="HZ40" s="46"/>
      <c r="IA40" s="46">
        <v>0</v>
      </c>
      <c r="IB40" s="46"/>
      <c r="IC40" s="46"/>
      <c r="ID40" s="46">
        <v>0</v>
      </c>
      <c r="IE40" s="46"/>
      <c r="IF40" s="46"/>
      <c r="IG40" s="46">
        <v>0</v>
      </c>
      <c r="IH40" s="46"/>
      <c r="II40" s="46"/>
      <c r="IJ40" s="46">
        <v>0</v>
      </c>
      <c r="IK40" s="46"/>
      <c r="IL40" s="46"/>
      <c r="IM40" s="46">
        <v>0</v>
      </c>
      <c r="IN40" s="46"/>
      <c r="IO40" s="46"/>
      <c r="IP40" s="46">
        <v>0</v>
      </c>
      <c r="IQ40" s="46"/>
      <c r="IR40" s="46"/>
      <c r="IS40" s="46">
        <v>0</v>
      </c>
      <c r="IT40" s="46"/>
      <c r="IU40" s="46"/>
      <c r="IV40" s="46">
        <v>0</v>
      </c>
      <c r="IW40" s="46"/>
      <c r="IX40" s="46"/>
      <c r="IY40" s="46">
        <v>0</v>
      </c>
      <c r="IZ40" s="46"/>
      <c r="JA40" s="46"/>
      <c r="JB40" s="46">
        <v>0</v>
      </c>
      <c r="JC40" s="46"/>
      <c r="JD40" s="46"/>
      <c r="JE40" s="46">
        <v>0</v>
      </c>
      <c r="JF40" s="46"/>
      <c r="JG40" s="46"/>
      <c r="JH40" s="46">
        <v>0</v>
      </c>
      <c r="JI40" s="46"/>
      <c r="JJ40" s="46"/>
      <c r="JK40" s="46">
        <v>0</v>
      </c>
      <c r="JL40" s="46"/>
      <c r="JM40" s="46"/>
      <c r="JN40" s="46">
        <v>0</v>
      </c>
      <c r="JO40" s="46"/>
      <c r="JP40" s="46"/>
      <c r="JQ40" s="46">
        <v>0</v>
      </c>
      <c r="JR40" s="46"/>
      <c r="JS40" s="46"/>
      <c r="JT40" s="46">
        <v>0</v>
      </c>
      <c r="JU40" s="46"/>
      <c r="JV40" s="46"/>
      <c r="JW40" s="46">
        <v>0</v>
      </c>
      <c r="JX40" s="46"/>
      <c r="JY40" s="46"/>
      <c r="JZ40" s="46">
        <v>0</v>
      </c>
      <c r="KA40" s="46"/>
      <c r="KB40" s="46"/>
      <c r="KC40" s="46">
        <v>0</v>
      </c>
      <c r="KD40" s="46"/>
      <c r="KE40" s="46"/>
      <c r="KF40" s="46">
        <v>0</v>
      </c>
      <c r="KG40" s="46"/>
      <c r="KH40" s="46"/>
      <c r="KI40" s="46">
        <v>0</v>
      </c>
      <c r="KJ40" s="46"/>
      <c r="KK40" s="46"/>
      <c r="KL40" s="46">
        <v>0</v>
      </c>
      <c r="KM40" s="46"/>
      <c r="KN40" s="46"/>
      <c r="KO40" s="46">
        <v>0</v>
      </c>
      <c r="KP40" s="46"/>
      <c r="KQ40" s="46"/>
      <c r="KR40" s="46">
        <v>0</v>
      </c>
      <c r="KS40" s="46"/>
      <c r="KT40" s="46"/>
      <c r="KU40" s="46">
        <v>0</v>
      </c>
      <c r="KV40" s="46"/>
      <c r="KW40" s="46"/>
      <c r="KX40" s="46">
        <v>0</v>
      </c>
      <c r="KY40" s="46"/>
      <c r="KZ40" s="46"/>
      <c r="LA40" s="46">
        <v>0</v>
      </c>
      <c r="LB40" s="46"/>
      <c r="LC40" s="46"/>
      <c r="LD40" s="46">
        <v>0</v>
      </c>
      <c r="LE40" s="46"/>
      <c r="LF40" s="46"/>
      <c r="LG40" s="46">
        <v>0</v>
      </c>
      <c r="LH40" s="46"/>
      <c r="LI40" s="46"/>
      <c r="LJ40" s="46">
        <v>0</v>
      </c>
      <c r="LK40" s="46"/>
      <c r="LL40" s="46"/>
      <c r="LM40" s="46">
        <v>0</v>
      </c>
      <c r="LN40" s="46"/>
      <c r="LO40" s="46"/>
      <c r="LP40" s="46">
        <v>0</v>
      </c>
      <c r="LQ40" s="46"/>
      <c r="LR40" s="46"/>
      <c r="LS40" s="46">
        <v>0</v>
      </c>
      <c r="LT40" s="46"/>
      <c r="LU40" s="46"/>
      <c r="LV40" s="46">
        <v>0</v>
      </c>
      <c r="LW40" s="46"/>
      <c r="LX40" s="46"/>
      <c r="LY40" s="46">
        <v>0</v>
      </c>
      <c r="LZ40" s="46"/>
      <c r="MA40" s="46"/>
      <c r="MB40" s="46">
        <v>0</v>
      </c>
      <c r="MC40" s="46"/>
      <c r="MD40" s="46"/>
      <c r="ME40" s="46">
        <v>0</v>
      </c>
      <c r="MF40" s="46"/>
      <c r="MG40" s="46"/>
      <c r="MH40" s="46">
        <v>0</v>
      </c>
      <c r="MI40" s="46"/>
      <c r="MJ40" s="46"/>
      <c r="MK40" s="46">
        <v>0</v>
      </c>
      <c r="ML40" s="46"/>
      <c r="MM40" s="46"/>
      <c r="MN40" s="46">
        <v>0</v>
      </c>
      <c r="MO40" s="46"/>
      <c r="MP40" s="46"/>
      <c r="MQ40" s="46">
        <v>0</v>
      </c>
      <c r="MR40" s="46"/>
      <c r="MS40" s="46"/>
      <c r="MT40" s="46">
        <v>0</v>
      </c>
      <c r="MU40" s="46"/>
      <c r="MV40" s="46"/>
      <c r="MW40" s="46">
        <v>0</v>
      </c>
      <c r="MX40" s="46"/>
      <c r="MY40" s="46"/>
      <c r="MZ40" s="46">
        <v>0</v>
      </c>
      <c r="NA40" s="46"/>
      <c r="NB40" s="46"/>
      <c r="NC40" s="46">
        <v>0</v>
      </c>
      <c r="ND40" s="46"/>
      <c r="NE40" s="46"/>
      <c r="NF40" s="46">
        <v>0</v>
      </c>
      <c r="NG40" s="46"/>
      <c r="NH40" s="46"/>
      <c r="NI40" s="46">
        <v>0</v>
      </c>
      <c r="NJ40" s="46"/>
      <c r="NK40" s="46"/>
      <c r="NL40" s="46">
        <v>0</v>
      </c>
      <c r="NM40" s="46"/>
      <c r="NN40" s="46"/>
      <c r="NO40" s="46">
        <v>0</v>
      </c>
      <c r="NP40" s="46"/>
      <c r="NQ40" s="46"/>
      <c r="NR40" s="46">
        <v>0</v>
      </c>
      <c r="NS40" s="46"/>
      <c r="NT40" s="46"/>
      <c r="NU40" s="46">
        <v>0</v>
      </c>
      <c r="NV40" s="46"/>
      <c r="NW40" s="46"/>
      <c r="NX40" s="46">
        <v>0</v>
      </c>
      <c r="NY40" s="46"/>
      <c r="NZ40" s="46"/>
      <c r="OA40" s="46">
        <v>0</v>
      </c>
      <c r="OB40" s="46"/>
      <c r="OC40" s="46"/>
      <c r="OD40" s="46">
        <v>0</v>
      </c>
      <c r="OE40" s="46"/>
      <c r="OF40" s="46"/>
      <c r="OG40" s="46">
        <v>0</v>
      </c>
      <c r="OH40" s="46"/>
      <c r="OI40" s="46"/>
      <c r="OJ40" s="46">
        <v>0</v>
      </c>
      <c r="OK40" s="46"/>
      <c r="OL40" s="46"/>
      <c r="OM40" s="46">
        <v>0</v>
      </c>
      <c r="ON40" s="46"/>
      <c r="OO40" s="46"/>
      <c r="OP40" s="46">
        <v>0</v>
      </c>
      <c r="OQ40" s="46"/>
      <c r="OR40" s="46"/>
      <c r="OS40" s="46">
        <v>0</v>
      </c>
      <c r="OT40" s="46"/>
      <c r="OU40" s="46"/>
      <c r="OV40" s="46">
        <v>0</v>
      </c>
      <c r="OW40" s="46"/>
      <c r="OX40" s="46"/>
      <c r="OY40" s="46">
        <v>0</v>
      </c>
      <c r="OZ40" s="46"/>
      <c r="PA40" s="46"/>
      <c r="PB40" s="46">
        <v>0</v>
      </c>
      <c r="PC40" s="46"/>
      <c r="PD40" s="46"/>
      <c r="PE40" s="46">
        <v>0</v>
      </c>
      <c r="PF40" s="46"/>
      <c r="PG40" s="46"/>
      <c r="PH40" s="46">
        <v>0</v>
      </c>
      <c r="PI40" s="46"/>
      <c r="PJ40" s="46"/>
      <c r="PK40" s="46">
        <v>0</v>
      </c>
      <c r="PL40" s="46"/>
      <c r="PM40" s="46"/>
      <c r="PN40" s="46">
        <v>0</v>
      </c>
      <c r="PO40" s="46"/>
      <c r="PP40" s="46"/>
      <c r="PQ40" s="46">
        <v>0</v>
      </c>
      <c r="PR40" s="46"/>
      <c r="PS40" s="46"/>
      <c r="PT40" s="46">
        <v>0</v>
      </c>
      <c r="PU40" s="46"/>
      <c r="PV40" s="46"/>
      <c r="PW40" s="46">
        <v>0</v>
      </c>
      <c r="PX40" s="46"/>
      <c r="PY40" s="46"/>
      <c r="PZ40" s="46">
        <v>0</v>
      </c>
      <c r="QA40" s="46"/>
      <c r="QB40" s="46"/>
      <c r="QC40" s="46">
        <v>0</v>
      </c>
      <c r="QD40" s="46"/>
      <c r="QE40" s="46"/>
      <c r="QF40" s="46">
        <v>0</v>
      </c>
      <c r="QG40" s="46"/>
      <c r="QH40" s="46"/>
      <c r="QI40" s="46">
        <v>0</v>
      </c>
      <c r="QJ40" s="46"/>
      <c r="QK40" s="46"/>
      <c r="QL40" s="46">
        <v>0</v>
      </c>
      <c r="QM40" s="46"/>
      <c r="QN40" s="46"/>
      <c r="QO40" s="46">
        <v>0</v>
      </c>
      <c r="QP40" s="46"/>
      <c r="QQ40" s="46"/>
      <c r="QR40" s="46">
        <v>0</v>
      </c>
      <c r="QS40" s="46"/>
      <c r="QT40" s="46"/>
      <c r="QU40" s="46">
        <v>0</v>
      </c>
      <c r="QV40" s="46"/>
      <c r="QW40" s="46"/>
      <c r="QX40" s="46">
        <v>0</v>
      </c>
      <c r="QY40" s="46"/>
      <c r="QZ40" s="46"/>
      <c r="RA40" s="46">
        <v>0</v>
      </c>
      <c r="RB40" s="46"/>
      <c r="RC40" s="46"/>
      <c r="RD40" s="46">
        <v>0</v>
      </c>
      <c r="RE40" s="46"/>
      <c r="RF40" s="46"/>
      <c r="RG40" s="46">
        <v>0</v>
      </c>
      <c r="RH40" s="46"/>
      <c r="RI40" s="46"/>
      <c r="RJ40" s="46">
        <v>0</v>
      </c>
      <c r="RK40" s="46"/>
      <c r="RL40" s="46"/>
      <c r="RM40" s="46">
        <v>0</v>
      </c>
      <c r="RN40" s="46"/>
      <c r="RO40" s="46"/>
      <c r="RP40" s="46">
        <v>0</v>
      </c>
      <c r="RQ40" s="46"/>
      <c r="RR40" s="46"/>
      <c r="RS40" s="46">
        <v>0</v>
      </c>
      <c r="RT40" s="46"/>
      <c r="RU40" s="46"/>
      <c r="RV40" s="46">
        <v>0</v>
      </c>
      <c r="RW40" s="46"/>
      <c r="RX40" s="46"/>
      <c r="RY40" s="46">
        <v>0</v>
      </c>
      <c r="RZ40" s="46"/>
      <c r="SA40" s="46"/>
      <c r="SB40" s="46">
        <v>0</v>
      </c>
      <c r="SC40" s="46"/>
      <c r="SD40" s="46"/>
      <c r="SE40" s="46">
        <v>0</v>
      </c>
      <c r="SF40" s="46"/>
      <c r="SG40" s="46"/>
      <c r="SH40" s="46">
        <v>0</v>
      </c>
      <c r="SI40" s="46"/>
      <c r="SJ40" s="46"/>
      <c r="SK40" s="46">
        <v>0</v>
      </c>
      <c r="SL40" s="46"/>
      <c r="SM40" s="46"/>
      <c r="SN40" s="46">
        <v>0</v>
      </c>
      <c r="SO40" s="46"/>
      <c r="SP40" s="46"/>
      <c r="SQ40" s="46">
        <v>0</v>
      </c>
      <c r="SR40" s="46"/>
      <c r="SS40" s="46"/>
      <c r="ST40" s="46">
        <v>0</v>
      </c>
      <c r="SU40" s="46"/>
      <c r="SV40" s="46"/>
      <c r="SW40" s="46">
        <v>0</v>
      </c>
      <c r="SX40" s="46"/>
      <c r="SY40" s="46"/>
      <c r="SZ40" s="46">
        <v>0</v>
      </c>
      <c r="TA40" s="46"/>
      <c r="TB40" s="46"/>
      <c r="TC40" s="46">
        <v>0</v>
      </c>
      <c r="TD40" s="46"/>
      <c r="TE40" s="46"/>
      <c r="TF40" s="46">
        <v>0</v>
      </c>
      <c r="TG40" s="46"/>
      <c r="TH40" s="46"/>
      <c r="TI40" s="46">
        <v>0</v>
      </c>
      <c r="TJ40" s="46"/>
      <c r="TK40" s="46"/>
      <c r="TL40" s="46">
        <v>0</v>
      </c>
      <c r="TM40" s="46"/>
      <c r="TN40" s="46"/>
      <c r="TO40" s="46">
        <v>0</v>
      </c>
      <c r="TP40" s="46"/>
      <c r="TQ40" s="46"/>
      <c r="TR40" s="46">
        <v>0</v>
      </c>
      <c r="TS40" s="46"/>
      <c r="TT40" s="46"/>
      <c r="TU40" s="46">
        <v>0</v>
      </c>
      <c r="TV40" s="46"/>
      <c r="TW40" s="46"/>
      <c r="TX40" s="46">
        <v>0</v>
      </c>
      <c r="TY40" s="46"/>
      <c r="TZ40" s="46"/>
      <c r="UA40" s="46">
        <v>0</v>
      </c>
      <c r="UB40" s="46"/>
      <c r="UC40" s="46"/>
      <c r="UD40" s="46">
        <v>0</v>
      </c>
      <c r="UE40" s="46"/>
      <c r="UF40" s="46"/>
      <c r="UG40" s="46">
        <v>0</v>
      </c>
      <c r="UH40" s="46"/>
      <c r="UI40" s="46"/>
      <c r="UJ40" s="46">
        <v>0</v>
      </c>
      <c r="UK40" s="46"/>
      <c r="UL40" s="46"/>
      <c r="UM40" s="46">
        <v>0</v>
      </c>
      <c r="UN40" s="46"/>
      <c r="UO40" s="46"/>
      <c r="UP40" s="46">
        <v>0</v>
      </c>
      <c r="UQ40" s="46"/>
      <c r="UR40" s="46"/>
      <c r="US40" s="46">
        <v>0</v>
      </c>
      <c r="UT40" s="46"/>
      <c r="UU40" s="46"/>
      <c r="UV40" s="46">
        <v>0</v>
      </c>
      <c r="UW40" s="46"/>
      <c r="UX40" s="46"/>
      <c r="UY40" s="46">
        <v>0</v>
      </c>
      <c r="UZ40" s="46"/>
      <c r="VA40" s="46"/>
      <c r="VB40" s="46">
        <v>0</v>
      </c>
      <c r="VC40" s="46"/>
      <c r="VD40" s="46"/>
      <c r="VE40" s="46">
        <v>0</v>
      </c>
      <c r="VF40" s="46"/>
      <c r="VG40" s="46"/>
      <c r="VH40" s="46">
        <v>0</v>
      </c>
      <c r="VI40" s="46"/>
      <c r="VJ40" s="46"/>
      <c r="VK40" s="46">
        <v>0</v>
      </c>
      <c r="VL40" s="46"/>
      <c r="VM40" s="46"/>
      <c r="VN40" s="46">
        <v>0</v>
      </c>
      <c r="VO40" s="46"/>
      <c r="VP40" s="46"/>
      <c r="VQ40" s="46">
        <v>0</v>
      </c>
      <c r="VR40" s="46"/>
      <c r="VS40" s="46"/>
      <c r="VT40" s="46">
        <v>0</v>
      </c>
      <c r="VU40" s="46"/>
      <c r="VV40" s="46"/>
      <c r="VW40" s="46">
        <v>0</v>
      </c>
      <c r="VX40" s="46"/>
      <c r="VY40" s="46"/>
      <c r="VZ40" s="46">
        <v>0</v>
      </c>
      <c r="WA40" s="46"/>
      <c r="WB40" s="46"/>
      <c r="WC40" s="46">
        <v>0</v>
      </c>
      <c r="WD40" s="46"/>
      <c r="WE40" s="46"/>
      <c r="WF40" s="46">
        <v>0</v>
      </c>
      <c r="WG40" s="46"/>
      <c r="WH40" s="46"/>
      <c r="WI40" s="46">
        <v>0</v>
      </c>
      <c r="WJ40" s="46"/>
      <c r="WK40" s="46"/>
      <c r="WL40" s="46">
        <v>0</v>
      </c>
      <c r="WM40" s="46"/>
      <c r="WN40" s="46"/>
      <c r="WO40" s="46">
        <v>0</v>
      </c>
      <c r="WP40" s="46"/>
      <c r="WQ40" s="46"/>
      <c r="WR40" s="46">
        <v>0</v>
      </c>
      <c r="WS40" s="46"/>
      <c r="WT40" s="46"/>
      <c r="WU40" s="46">
        <v>0</v>
      </c>
      <c r="WV40" s="46"/>
      <c r="WW40" s="46"/>
      <c r="WX40" s="46">
        <v>0</v>
      </c>
      <c r="WY40" s="46"/>
      <c r="WZ40" s="46"/>
    </row>
    <row r="41" spans="1:624" ht="30" customHeight="1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40">
        <f>SUM(Tab_Base[[#Data],[#Totals],[            
Solde
          HTD
            (CM+TD)]])</f>
        <v>2839</v>
      </c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97">
        <f t="shared" ref="Y41:CJ41" si="0">SUM(Y7:Y40)</f>
        <v>145.5</v>
      </c>
      <c r="Z41" s="97">
        <f t="shared" si="0"/>
        <v>24</v>
      </c>
      <c r="AA41" s="97">
        <f t="shared" si="0"/>
        <v>0</v>
      </c>
      <c r="AB41" s="97">
        <f t="shared" si="0"/>
        <v>0</v>
      </c>
      <c r="AC41" s="97">
        <f t="shared" si="0"/>
        <v>0</v>
      </c>
      <c r="AD41" s="97">
        <f t="shared" si="0"/>
        <v>0</v>
      </c>
      <c r="AE41" s="97">
        <f t="shared" si="0"/>
        <v>0</v>
      </c>
      <c r="AF41" s="97">
        <f t="shared" si="0"/>
        <v>0</v>
      </c>
      <c r="AG41" s="97">
        <f t="shared" si="0"/>
        <v>0</v>
      </c>
      <c r="AH41" s="97">
        <f t="shared" si="0"/>
        <v>0</v>
      </c>
      <c r="AI41" s="97">
        <f t="shared" si="0"/>
        <v>0</v>
      </c>
      <c r="AJ41" s="97">
        <f t="shared" si="0"/>
        <v>0</v>
      </c>
      <c r="AK41" s="97">
        <f t="shared" si="0"/>
        <v>0</v>
      </c>
      <c r="AL41" s="97">
        <f t="shared" si="0"/>
        <v>0</v>
      </c>
      <c r="AM41" s="97">
        <f t="shared" si="0"/>
        <v>0</v>
      </c>
      <c r="AN41" s="97">
        <f t="shared" si="0"/>
        <v>0</v>
      </c>
      <c r="AO41" s="97">
        <f t="shared" si="0"/>
        <v>0</v>
      </c>
      <c r="AP41" s="97">
        <f t="shared" si="0"/>
        <v>0</v>
      </c>
      <c r="AQ41" s="97">
        <f t="shared" si="0"/>
        <v>0</v>
      </c>
      <c r="AR41" s="97">
        <f t="shared" si="0"/>
        <v>0</v>
      </c>
      <c r="AS41" s="97">
        <f t="shared" si="0"/>
        <v>0</v>
      </c>
      <c r="AT41" s="97">
        <f t="shared" si="0"/>
        <v>0</v>
      </c>
      <c r="AU41" s="97">
        <f t="shared" si="0"/>
        <v>0</v>
      </c>
      <c r="AV41" s="97">
        <f t="shared" si="0"/>
        <v>0</v>
      </c>
      <c r="AW41" s="97">
        <f t="shared" si="0"/>
        <v>0</v>
      </c>
      <c r="AX41" s="97">
        <f t="shared" si="0"/>
        <v>0</v>
      </c>
      <c r="AY41" s="97">
        <f t="shared" si="0"/>
        <v>0</v>
      </c>
      <c r="AZ41" s="97">
        <f t="shared" si="0"/>
        <v>0</v>
      </c>
      <c r="BA41" s="97">
        <f t="shared" si="0"/>
        <v>0</v>
      </c>
      <c r="BB41" s="97">
        <f t="shared" si="0"/>
        <v>0</v>
      </c>
      <c r="BC41" s="97">
        <f t="shared" si="0"/>
        <v>0</v>
      </c>
      <c r="BD41" s="97">
        <f t="shared" si="0"/>
        <v>0</v>
      </c>
      <c r="BE41" s="97">
        <f t="shared" si="0"/>
        <v>0</v>
      </c>
      <c r="BF41" s="97">
        <f t="shared" si="0"/>
        <v>0</v>
      </c>
      <c r="BG41" s="97">
        <f t="shared" si="0"/>
        <v>0</v>
      </c>
      <c r="BH41" s="97">
        <f t="shared" si="0"/>
        <v>0</v>
      </c>
      <c r="BI41" s="97">
        <f t="shared" si="0"/>
        <v>0</v>
      </c>
      <c r="BJ41" s="97">
        <f t="shared" si="0"/>
        <v>0</v>
      </c>
      <c r="BK41" s="97">
        <f t="shared" si="0"/>
        <v>0</v>
      </c>
      <c r="BL41" s="97">
        <f t="shared" si="0"/>
        <v>0</v>
      </c>
      <c r="BM41" s="97">
        <f t="shared" si="0"/>
        <v>0</v>
      </c>
      <c r="BN41" s="97">
        <f t="shared" si="0"/>
        <v>0</v>
      </c>
      <c r="BO41" s="97">
        <f t="shared" si="0"/>
        <v>0</v>
      </c>
      <c r="BP41" s="97">
        <f t="shared" si="0"/>
        <v>0</v>
      </c>
      <c r="BQ41" s="97">
        <f t="shared" si="0"/>
        <v>0</v>
      </c>
      <c r="BR41" s="97">
        <f t="shared" si="0"/>
        <v>0</v>
      </c>
      <c r="BS41" s="97">
        <f t="shared" si="0"/>
        <v>0</v>
      </c>
      <c r="BT41" s="97">
        <f t="shared" si="0"/>
        <v>0</v>
      </c>
      <c r="BU41" s="97">
        <f t="shared" si="0"/>
        <v>0</v>
      </c>
      <c r="BV41" s="97">
        <f t="shared" si="0"/>
        <v>0</v>
      </c>
      <c r="BW41" s="97">
        <f t="shared" si="0"/>
        <v>0</v>
      </c>
      <c r="BX41" s="97">
        <f t="shared" si="0"/>
        <v>0</v>
      </c>
      <c r="BY41" s="97">
        <f t="shared" si="0"/>
        <v>0</v>
      </c>
      <c r="BZ41" s="97">
        <f t="shared" si="0"/>
        <v>0</v>
      </c>
      <c r="CA41" s="97">
        <f t="shared" si="0"/>
        <v>0</v>
      </c>
      <c r="CB41" s="97">
        <f t="shared" si="0"/>
        <v>0</v>
      </c>
      <c r="CC41" s="97">
        <f t="shared" si="0"/>
        <v>0</v>
      </c>
      <c r="CD41" s="97">
        <f t="shared" si="0"/>
        <v>0</v>
      </c>
      <c r="CE41" s="97">
        <f t="shared" si="0"/>
        <v>0</v>
      </c>
      <c r="CF41" s="97">
        <f t="shared" si="0"/>
        <v>0</v>
      </c>
      <c r="CG41" s="97">
        <f t="shared" si="0"/>
        <v>0</v>
      </c>
      <c r="CH41" s="97">
        <f t="shared" si="0"/>
        <v>0</v>
      </c>
      <c r="CI41" s="97">
        <f t="shared" si="0"/>
        <v>0</v>
      </c>
      <c r="CJ41" s="97">
        <f t="shared" si="0"/>
        <v>0</v>
      </c>
      <c r="CK41" s="97">
        <f t="shared" ref="CK41:EV41" si="1">SUM(CK7:CK40)</f>
        <v>0</v>
      </c>
      <c r="CL41" s="97">
        <f t="shared" si="1"/>
        <v>0</v>
      </c>
      <c r="CM41" s="97">
        <f t="shared" si="1"/>
        <v>0</v>
      </c>
      <c r="CN41" s="97">
        <f t="shared" si="1"/>
        <v>0</v>
      </c>
      <c r="CO41" s="97">
        <f t="shared" si="1"/>
        <v>0</v>
      </c>
      <c r="CP41" s="97">
        <f t="shared" si="1"/>
        <v>0</v>
      </c>
      <c r="CQ41" s="97">
        <f t="shared" si="1"/>
        <v>0</v>
      </c>
      <c r="CR41" s="97">
        <f t="shared" si="1"/>
        <v>0</v>
      </c>
      <c r="CS41" s="97">
        <f t="shared" si="1"/>
        <v>0</v>
      </c>
      <c r="CT41" s="97">
        <f t="shared" si="1"/>
        <v>0</v>
      </c>
      <c r="CU41" s="97">
        <f t="shared" si="1"/>
        <v>0</v>
      </c>
      <c r="CV41" s="97">
        <f t="shared" si="1"/>
        <v>0</v>
      </c>
      <c r="CW41" s="97">
        <f t="shared" si="1"/>
        <v>0</v>
      </c>
      <c r="CX41" s="97">
        <f t="shared" si="1"/>
        <v>0</v>
      </c>
      <c r="CY41" s="97">
        <f t="shared" si="1"/>
        <v>0</v>
      </c>
      <c r="CZ41" s="97">
        <f t="shared" si="1"/>
        <v>0</v>
      </c>
      <c r="DA41" s="97">
        <f t="shared" si="1"/>
        <v>0</v>
      </c>
      <c r="DB41" s="97">
        <f t="shared" si="1"/>
        <v>0</v>
      </c>
      <c r="DC41" s="97">
        <f t="shared" si="1"/>
        <v>0</v>
      </c>
      <c r="DD41" s="97">
        <f t="shared" si="1"/>
        <v>0</v>
      </c>
      <c r="DE41" s="97">
        <f t="shared" si="1"/>
        <v>0</v>
      </c>
      <c r="DF41" s="97">
        <f t="shared" si="1"/>
        <v>0</v>
      </c>
      <c r="DG41" s="97">
        <f t="shared" si="1"/>
        <v>0</v>
      </c>
      <c r="DH41" s="97">
        <f t="shared" si="1"/>
        <v>0</v>
      </c>
      <c r="DI41" s="97">
        <f t="shared" si="1"/>
        <v>0</v>
      </c>
      <c r="DJ41" s="97">
        <f t="shared" si="1"/>
        <v>0</v>
      </c>
      <c r="DK41" s="97">
        <f t="shared" si="1"/>
        <v>0</v>
      </c>
      <c r="DL41" s="97">
        <f t="shared" si="1"/>
        <v>0</v>
      </c>
      <c r="DM41" s="97">
        <f t="shared" si="1"/>
        <v>0</v>
      </c>
      <c r="DN41" s="97">
        <f t="shared" si="1"/>
        <v>0</v>
      </c>
      <c r="DO41" s="97">
        <f t="shared" si="1"/>
        <v>0</v>
      </c>
      <c r="DP41" s="97">
        <f t="shared" si="1"/>
        <v>0</v>
      </c>
      <c r="DQ41" s="97">
        <f t="shared" si="1"/>
        <v>0</v>
      </c>
      <c r="DR41" s="97">
        <f t="shared" si="1"/>
        <v>0</v>
      </c>
      <c r="DS41" s="97">
        <f t="shared" si="1"/>
        <v>0</v>
      </c>
      <c r="DT41" s="97">
        <f t="shared" si="1"/>
        <v>0</v>
      </c>
      <c r="DU41" s="97">
        <f t="shared" si="1"/>
        <v>0</v>
      </c>
      <c r="DV41" s="97">
        <f t="shared" si="1"/>
        <v>0</v>
      </c>
      <c r="DW41" s="97">
        <f t="shared" si="1"/>
        <v>0</v>
      </c>
      <c r="DX41" s="97">
        <f t="shared" si="1"/>
        <v>0</v>
      </c>
      <c r="DY41" s="97">
        <f t="shared" si="1"/>
        <v>0</v>
      </c>
      <c r="DZ41" s="97">
        <f t="shared" si="1"/>
        <v>0</v>
      </c>
      <c r="EA41" s="97">
        <f t="shared" si="1"/>
        <v>0</v>
      </c>
      <c r="EB41" s="97">
        <f t="shared" si="1"/>
        <v>0</v>
      </c>
      <c r="EC41" s="97">
        <f t="shared" si="1"/>
        <v>0</v>
      </c>
      <c r="ED41" s="97">
        <f t="shared" si="1"/>
        <v>0</v>
      </c>
      <c r="EE41" s="97">
        <f t="shared" si="1"/>
        <v>0</v>
      </c>
      <c r="EF41" s="97">
        <f t="shared" si="1"/>
        <v>0</v>
      </c>
      <c r="EG41" s="97">
        <f t="shared" si="1"/>
        <v>0</v>
      </c>
      <c r="EH41" s="97">
        <f t="shared" si="1"/>
        <v>0</v>
      </c>
      <c r="EI41" s="97">
        <f t="shared" si="1"/>
        <v>0</v>
      </c>
      <c r="EJ41" s="97">
        <f t="shared" si="1"/>
        <v>0</v>
      </c>
      <c r="EK41" s="97">
        <f t="shared" si="1"/>
        <v>0</v>
      </c>
      <c r="EL41" s="97">
        <f t="shared" si="1"/>
        <v>0</v>
      </c>
      <c r="EM41" s="97">
        <f t="shared" si="1"/>
        <v>0</v>
      </c>
      <c r="EN41" s="97">
        <f t="shared" si="1"/>
        <v>0</v>
      </c>
      <c r="EO41" s="97">
        <f t="shared" si="1"/>
        <v>0</v>
      </c>
      <c r="EP41" s="97">
        <f t="shared" si="1"/>
        <v>0</v>
      </c>
      <c r="EQ41" s="97">
        <f t="shared" si="1"/>
        <v>0</v>
      </c>
      <c r="ER41" s="97">
        <f t="shared" si="1"/>
        <v>0</v>
      </c>
      <c r="ES41" s="97">
        <f t="shared" si="1"/>
        <v>0</v>
      </c>
      <c r="ET41" s="97">
        <f t="shared" si="1"/>
        <v>0</v>
      </c>
      <c r="EU41" s="97">
        <f t="shared" si="1"/>
        <v>0</v>
      </c>
      <c r="EV41" s="97">
        <f t="shared" si="1"/>
        <v>0</v>
      </c>
      <c r="EW41" s="97">
        <f t="shared" ref="EW41:HH41" si="2">SUM(EW7:EW40)</f>
        <v>0</v>
      </c>
      <c r="EX41" s="97">
        <f t="shared" si="2"/>
        <v>0</v>
      </c>
      <c r="EY41" s="97">
        <f t="shared" si="2"/>
        <v>0</v>
      </c>
      <c r="EZ41" s="97">
        <f t="shared" si="2"/>
        <v>0</v>
      </c>
      <c r="FA41" s="97">
        <f t="shared" si="2"/>
        <v>0</v>
      </c>
      <c r="FB41" s="97">
        <f t="shared" si="2"/>
        <v>0</v>
      </c>
      <c r="FC41" s="97">
        <f t="shared" si="2"/>
        <v>0</v>
      </c>
      <c r="FD41" s="97">
        <f t="shared" si="2"/>
        <v>0</v>
      </c>
      <c r="FE41" s="97">
        <f t="shared" si="2"/>
        <v>0</v>
      </c>
      <c r="FF41" s="97">
        <f t="shared" si="2"/>
        <v>0</v>
      </c>
      <c r="FG41" s="97">
        <f t="shared" si="2"/>
        <v>0</v>
      </c>
      <c r="FH41" s="97">
        <f t="shared" si="2"/>
        <v>0</v>
      </c>
      <c r="FI41" s="97">
        <f t="shared" si="2"/>
        <v>0</v>
      </c>
      <c r="FJ41" s="97">
        <f t="shared" si="2"/>
        <v>0</v>
      </c>
      <c r="FK41" s="97">
        <f t="shared" si="2"/>
        <v>0</v>
      </c>
      <c r="FL41" s="97">
        <f t="shared" si="2"/>
        <v>0</v>
      </c>
      <c r="FM41" s="97">
        <f t="shared" si="2"/>
        <v>0</v>
      </c>
      <c r="FN41" s="97">
        <f t="shared" si="2"/>
        <v>0</v>
      </c>
      <c r="FO41" s="97">
        <f t="shared" si="2"/>
        <v>0</v>
      </c>
      <c r="FP41" s="97">
        <f t="shared" si="2"/>
        <v>0</v>
      </c>
      <c r="FQ41" s="97">
        <f t="shared" si="2"/>
        <v>0</v>
      </c>
      <c r="FR41" s="97">
        <f t="shared" si="2"/>
        <v>0</v>
      </c>
      <c r="FS41" s="97">
        <f t="shared" si="2"/>
        <v>0</v>
      </c>
      <c r="FT41" s="97">
        <f t="shared" si="2"/>
        <v>0</v>
      </c>
      <c r="FU41" s="97">
        <f t="shared" si="2"/>
        <v>0</v>
      </c>
      <c r="FV41" s="97">
        <f t="shared" si="2"/>
        <v>0</v>
      </c>
      <c r="FW41" s="97">
        <f t="shared" si="2"/>
        <v>0</v>
      </c>
      <c r="FX41" s="97">
        <f t="shared" si="2"/>
        <v>0</v>
      </c>
      <c r="FY41" s="97">
        <f t="shared" si="2"/>
        <v>0</v>
      </c>
      <c r="FZ41" s="97">
        <f t="shared" si="2"/>
        <v>0</v>
      </c>
      <c r="GA41" s="97">
        <f t="shared" si="2"/>
        <v>0</v>
      </c>
      <c r="GB41" s="97">
        <f t="shared" si="2"/>
        <v>0</v>
      </c>
      <c r="GC41" s="97">
        <f t="shared" si="2"/>
        <v>0</v>
      </c>
      <c r="GD41" s="97">
        <f t="shared" si="2"/>
        <v>0</v>
      </c>
      <c r="GE41" s="97">
        <f t="shared" si="2"/>
        <v>0</v>
      </c>
      <c r="GF41" s="97">
        <f t="shared" si="2"/>
        <v>0</v>
      </c>
      <c r="GG41" s="97">
        <f t="shared" si="2"/>
        <v>0</v>
      </c>
      <c r="GH41" s="97">
        <f t="shared" si="2"/>
        <v>0</v>
      </c>
      <c r="GI41" s="97">
        <f t="shared" si="2"/>
        <v>0</v>
      </c>
      <c r="GJ41" s="97">
        <f t="shared" si="2"/>
        <v>0</v>
      </c>
      <c r="GK41" s="97">
        <f t="shared" si="2"/>
        <v>0</v>
      </c>
      <c r="GL41" s="97">
        <f t="shared" si="2"/>
        <v>0</v>
      </c>
      <c r="GM41" s="97">
        <f t="shared" si="2"/>
        <v>0</v>
      </c>
      <c r="GN41" s="97">
        <f t="shared" si="2"/>
        <v>0</v>
      </c>
      <c r="GO41" s="97">
        <f t="shared" si="2"/>
        <v>0</v>
      </c>
      <c r="GP41" s="97">
        <f t="shared" si="2"/>
        <v>0</v>
      </c>
      <c r="GQ41" s="97">
        <f t="shared" si="2"/>
        <v>0</v>
      </c>
      <c r="GR41" s="97">
        <f t="shared" si="2"/>
        <v>0</v>
      </c>
      <c r="GS41" s="97">
        <f t="shared" si="2"/>
        <v>0</v>
      </c>
      <c r="GT41" s="97">
        <f t="shared" si="2"/>
        <v>0</v>
      </c>
      <c r="GU41" s="97">
        <f t="shared" si="2"/>
        <v>0</v>
      </c>
      <c r="GV41" s="97">
        <f t="shared" si="2"/>
        <v>0</v>
      </c>
      <c r="GW41" s="97">
        <f t="shared" si="2"/>
        <v>0</v>
      </c>
      <c r="GX41" s="97">
        <f t="shared" si="2"/>
        <v>0</v>
      </c>
      <c r="GY41" s="97">
        <f t="shared" si="2"/>
        <v>0</v>
      </c>
      <c r="GZ41" s="97">
        <f t="shared" si="2"/>
        <v>0</v>
      </c>
      <c r="HA41" s="97">
        <f t="shared" si="2"/>
        <v>0</v>
      </c>
      <c r="HB41" s="97">
        <f t="shared" si="2"/>
        <v>0</v>
      </c>
      <c r="HC41" s="97">
        <f t="shared" si="2"/>
        <v>0</v>
      </c>
      <c r="HD41" s="97">
        <f t="shared" si="2"/>
        <v>0</v>
      </c>
      <c r="HE41" s="97">
        <f t="shared" si="2"/>
        <v>0</v>
      </c>
      <c r="HF41" s="97">
        <f t="shared" si="2"/>
        <v>0</v>
      </c>
      <c r="HG41" s="97">
        <f t="shared" si="2"/>
        <v>0</v>
      </c>
      <c r="HH41" s="97">
        <f t="shared" si="2"/>
        <v>0</v>
      </c>
      <c r="HI41" s="97">
        <f t="shared" ref="HI41:JT41" si="3">SUM(HI7:HI40)</f>
        <v>0</v>
      </c>
      <c r="HJ41" s="97">
        <f t="shared" si="3"/>
        <v>0</v>
      </c>
      <c r="HK41" s="97">
        <f t="shared" si="3"/>
        <v>0</v>
      </c>
      <c r="HL41" s="97">
        <f t="shared" si="3"/>
        <v>0</v>
      </c>
      <c r="HM41" s="97">
        <f t="shared" si="3"/>
        <v>0</v>
      </c>
      <c r="HN41" s="97">
        <f t="shared" si="3"/>
        <v>0</v>
      </c>
      <c r="HO41" s="97">
        <f t="shared" si="3"/>
        <v>0</v>
      </c>
      <c r="HP41" s="97">
        <f t="shared" si="3"/>
        <v>0</v>
      </c>
      <c r="HQ41" s="97">
        <f t="shared" si="3"/>
        <v>0</v>
      </c>
      <c r="HR41" s="97">
        <f t="shared" si="3"/>
        <v>0</v>
      </c>
      <c r="HS41" s="97">
        <f t="shared" si="3"/>
        <v>0</v>
      </c>
      <c r="HT41" s="97">
        <f t="shared" si="3"/>
        <v>0</v>
      </c>
      <c r="HU41" s="97">
        <f t="shared" si="3"/>
        <v>0</v>
      </c>
      <c r="HV41" s="97">
        <f t="shared" si="3"/>
        <v>0</v>
      </c>
      <c r="HW41" s="97">
        <f t="shared" si="3"/>
        <v>0</v>
      </c>
      <c r="HX41" s="97">
        <f t="shared" si="3"/>
        <v>0</v>
      </c>
      <c r="HY41" s="97">
        <f t="shared" si="3"/>
        <v>0</v>
      </c>
      <c r="HZ41" s="97">
        <f t="shared" si="3"/>
        <v>0</v>
      </c>
      <c r="IA41" s="97">
        <f t="shared" si="3"/>
        <v>0</v>
      </c>
      <c r="IB41" s="97">
        <f t="shared" si="3"/>
        <v>0</v>
      </c>
      <c r="IC41" s="97">
        <f t="shared" si="3"/>
        <v>0</v>
      </c>
      <c r="ID41" s="97">
        <f t="shared" si="3"/>
        <v>0</v>
      </c>
      <c r="IE41" s="97">
        <f t="shared" si="3"/>
        <v>0</v>
      </c>
      <c r="IF41" s="97">
        <f t="shared" si="3"/>
        <v>0</v>
      </c>
      <c r="IG41" s="97">
        <f t="shared" si="3"/>
        <v>0</v>
      </c>
      <c r="IH41" s="97">
        <f t="shared" si="3"/>
        <v>0</v>
      </c>
      <c r="II41" s="97">
        <f t="shared" si="3"/>
        <v>0</v>
      </c>
      <c r="IJ41" s="97">
        <f t="shared" si="3"/>
        <v>0</v>
      </c>
      <c r="IK41" s="97">
        <f t="shared" si="3"/>
        <v>0</v>
      </c>
      <c r="IL41" s="97">
        <f t="shared" si="3"/>
        <v>0</v>
      </c>
      <c r="IM41" s="97">
        <f t="shared" si="3"/>
        <v>0</v>
      </c>
      <c r="IN41" s="97">
        <f t="shared" si="3"/>
        <v>0</v>
      </c>
      <c r="IO41" s="97">
        <f t="shared" si="3"/>
        <v>0</v>
      </c>
      <c r="IP41" s="97">
        <f t="shared" si="3"/>
        <v>0</v>
      </c>
      <c r="IQ41" s="97">
        <f t="shared" si="3"/>
        <v>0</v>
      </c>
      <c r="IR41" s="97">
        <f t="shared" si="3"/>
        <v>0</v>
      </c>
      <c r="IS41" s="97">
        <f t="shared" si="3"/>
        <v>0</v>
      </c>
      <c r="IT41" s="97">
        <f t="shared" si="3"/>
        <v>0</v>
      </c>
      <c r="IU41" s="97">
        <f t="shared" si="3"/>
        <v>0</v>
      </c>
      <c r="IV41" s="97">
        <f t="shared" si="3"/>
        <v>0</v>
      </c>
      <c r="IW41" s="97">
        <f t="shared" si="3"/>
        <v>0</v>
      </c>
      <c r="IX41" s="97">
        <f t="shared" si="3"/>
        <v>0</v>
      </c>
      <c r="IY41" s="97">
        <f t="shared" si="3"/>
        <v>0</v>
      </c>
      <c r="IZ41" s="97">
        <f t="shared" si="3"/>
        <v>0</v>
      </c>
      <c r="JA41" s="97">
        <f t="shared" si="3"/>
        <v>0</v>
      </c>
      <c r="JB41" s="97">
        <f t="shared" si="3"/>
        <v>0</v>
      </c>
      <c r="JC41" s="97">
        <f t="shared" si="3"/>
        <v>0</v>
      </c>
      <c r="JD41" s="97">
        <f t="shared" si="3"/>
        <v>0</v>
      </c>
      <c r="JE41" s="97">
        <f t="shared" si="3"/>
        <v>0</v>
      </c>
      <c r="JF41" s="97">
        <f t="shared" si="3"/>
        <v>0</v>
      </c>
      <c r="JG41" s="97">
        <f t="shared" si="3"/>
        <v>0</v>
      </c>
      <c r="JH41" s="97">
        <f t="shared" si="3"/>
        <v>0</v>
      </c>
      <c r="JI41" s="97">
        <f t="shared" si="3"/>
        <v>0</v>
      </c>
      <c r="JJ41" s="97">
        <f t="shared" si="3"/>
        <v>0</v>
      </c>
      <c r="JK41" s="97">
        <f t="shared" si="3"/>
        <v>0</v>
      </c>
      <c r="JL41" s="97">
        <f t="shared" si="3"/>
        <v>0</v>
      </c>
      <c r="JM41" s="97">
        <f t="shared" si="3"/>
        <v>0</v>
      </c>
      <c r="JN41" s="97">
        <f t="shared" si="3"/>
        <v>0</v>
      </c>
      <c r="JO41" s="97">
        <f t="shared" si="3"/>
        <v>0</v>
      </c>
      <c r="JP41" s="97">
        <f t="shared" si="3"/>
        <v>0</v>
      </c>
      <c r="JQ41" s="97">
        <f t="shared" si="3"/>
        <v>0</v>
      </c>
      <c r="JR41" s="97">
        <f t="shared" si="3"/>
        <v>0</v>
      </c>
      <c r="JS41" s="97">
        <f t="shared" si="3"/>
        <v>0</v>
      </c>
      <c r="JT41" s="97">
        <f t="shared" si="3"/>
        <v>0</v>
      </c>
      <c r="JU41" s="97">
        <f t="shared" ref="JU41:MF41" si="4">SUM(JU7:JU40)</f>
        <v>0</v>
      </c>
      <c r="JV41" s="97">
        <f t="shared" si="4"/>
        <v>0</v>
      </c>
      <c r="JW41" s="97">
        <f t="shared" si="4"/>
        <v>0</v>
      </c>
      <c r="JX41" s="97">
        <f t="shared" si="4"/>
        <v>0</v>
      </c>
      <c r="JY41" s="97">
        <f t="shared" si="4"/>
        <v>0</v>
      </c>
      <c r="JZ41" s="97">
        <f t="shared" si="4"/>
        <v>0</v>
      </c>
      <c r="KA41" s="97">
        <f t="shared" si="4"/>
        <v>0</v>
      </c>
      <c r="KB41" s="97">
        <f t="shared" si="4"/>
        <v>0</v>
      </c>
      <c r="KC41" s="97">
        <f t="shared" si="4"/>
        <v>0</v>
      </c>
      <c r="KD41" s="97">
        <f t="shared" si="4"/>
        <v>0</v>
      </c>
      <c r="KE41" s="97">
        <f t="shared" si="4"/>
        <v>0</v>
      </c>
      <c r="KF41" s="97">
        <f t="shared" si="4"/>
        <v>0</v>
      </c>
      <c r="KG41" s="97">
        <f t="shared" si="4"/>
        <v>0</v>
      </c>
      <c r="KH41" s="97">
        <f t="shared" si="4"/>
        <v>0</v>
      </c>
      <c r="KI41" s="97">
        <f t="shared" si="4"/>
        <v>0</v>
      </c>
      <c r="KJ41" s="97">
        <f t="shared" si="4"/>
        <v>0</v>
      </c>
      <c r="KK41" s="97">
        <f t="shared" si="4"/>
        <v>0</v>
      </c>
      <c r="KL41" s="97">
        <f t="shared" si="4"/>
        <v>0</v>
      </c>
      <c r="KM41" s="97">
        <f t="shared" si="4"/>
        <v>0</v>
      </c>
      <c r="KN41" s="97">
        <f t="shared" si="4"/>
        <v>0</v>
      </c>
      <c r="KO41" s="97">
        <f t="shared" si="4"/>
        <v>0</v>
      </c>
      <c r="KP41" s="97">
        <f t="shared" si="4"/>
        <v>0</v>
      </c>
      <c r="KQ41" s="97">
        <f t="shared" si="4"/>
        <v>0</v>
      </c>
      <c r="KR41" s="97">
        <f t="shared" si="4"/>
        <v>0</v>
      </c>
      <c r="KS41" s="97">
        <f t="shared" si="4"/>
        <v>0</v>
      </c>
      <c r="KT41" s="97">
        <f t="shared" si="4"/>
        <v>0</v>
      </c>
      <c r="KU41" s="97">
        <f t="shared" si="4"/>
        <v>0</v>
      </c>
      <c r="KV41" s="97">
        <f t="shared" si="4"/>
        <v>0</v>
      </c>
      <c r="KW41" s="97">
        <f t="shared" si="4"/>
        <v>0</v>
      </c>
      <c r="KX41" s="97">
        <f t="shared" si="4"/>
        <v>0</v>
      </c>
      <c r="KY41" s="97">
        <f t="shared" si="4"/>
        <v>0</v>
      </c>
      <c r="KZ41" s="97">
        <f t="shared" si="4"/>
        <v>0</v>
      </c>
      <c r="LA41" s="97">
        <f t="shared" si="4"/>
        <v>0</v>
      </c>
      <c r="LB41" s="97">
        <f t="shared" si="4"/>
        <v>0</v>
      </c>
      <c r="LC41" s="97">
        <f t="shared" si="4"/>
        <v>0</v>
      </c>
      <c r="LD41" s="97">
        <f t="shared" si="4"/>
        <v>0</v>
      </c>
      <c r="LE41" s="97">
        <f t="shared" si="4"/>
        <v>0</v>
      </c>
      <c r="LF41" s="97">
        <f t="shared" si="4"/>
        <v>0</v>
      </c>
      <c r="LG41" s="97">
        <f t="shared" si="4"/>
        <v>0</v>
      </c>
      <c r="LH41" s="97">
        <f t="shared" si="4"/>
        <v>0</v>
      </c>
      <c r="LI41" s="97">
        <f t="shared" si="4"/>
        <v>0</v>
      </c>
      <c r="LJ41" s="97">
        <f t="shared" si="4"/>
        <v>0</v>
      </c>
      <c r="LK41" s="97">
        <f t="shared" si="4"/>
        <v>0</v>
      </c>
      <c r="LL41" s="97">
        <f t="shared" si="4"/>
        <v>0</v>
      </c>
      <c r="LM41" s="97">
        <f t="shared" si="4"/>
        <v>0</v>
      </c>
      <c r="LN41" s="97">
        <f t="shared" si="4"/>
        <v>0</v>
      </c>
      <c r="LO41" s="97">
        <f t="shared" si="4"/>
        <v>0</v>
      </c>
      <c r="LP41" s="97">
        <f t="shared" si="4"/>
        <v>0</v>
      </c>
      <c r="LQ41" s="97">
        <f t="shared" si="4"/>
        <v>0</v>
      </c>
      <c r="LR41" s="97">
        <f t="shared" si="4"/>
        <v>0</v>
      </c>
      <c r="LS41" s="97">
        <f t="shared" si="4"/>
        <v>0</v>
      </c>
      <c r="LT41" s="97">
        <f t="shared" si="4"/>
        <v>0</v>
      </c>
      <c r="LU41" s="97">
        <f t="shared" si="4"/>
        <v>0</v>
      </c>
      <c r="LV41" s="97">
        <f t="shared" si="4"/>
        <v>0</v>
      </c>
      <c r="LW41" s="97">
        <f t="shared" si="4"/>
        <v>0</v>
      </c>
      <c r="LX41" s="97">
        <f t="shared" si="4"/>
        <v>0</v>
      </c>
      <c r="LY41" s="97">
        <f t="shared" si="4"/>
        <v>0</v>
      </c>
      <c r="LZ41" s="97">
        <f t="shared" si="4"/>
        <v>0</v>
      </c>
      <c r="MA41" s="97">
        <f t="shared" si="4"/>
        <v>0</v>
      </c>
      <c r="MB41" s="97">
        <f t="shared" si="4"/>
        <v>0</v>
      </c>
      <c r="MC41" s="97">
        <f t="shared" si="4"/>
        <v>0</v>
      </c>
      <c r="MD41" s="97">
        <f t="shared" si="4"/>
        <v>0</v>
      </c>
      <c r="ME41" s="97">
        <f t="shared" si="4"/>
        <v>0</v>
      </c>
      <c r="MF41" s="97">
        <f t="shared" si="4"/>
        <v>0</v>
      </c>
      <c r="MG41" s="97">
        <f t="shared" ref="MG41:OR41" si="5">SUM(MG7:MG40)</f>
        <v>0</v>
      </c>
      <c r="MH41" s="97">
        <f t="shared" si="5"/>
        <v>0</v>
      </c>
      <c r="MI41" s="97">
        <f t="shared" si="5"/>
        <v>0</v>
      </c>
      <c r="MJ41" s="97">
        <f t="shared" si="5"/>
        <v>0</v>
      </c>
      <c r="MK41" s="97">
        <f t="shared" si="5"/>
        <v>0</v>
      </c>
      <c r="ML41" s="97">
        <f t="shared" si="5"/>
        <v>0</v>
      </c>
      <c r="MM41" s="97">
        <f t="shared" si="5"/>
        <v>0</v>
      </c>
      <c r="MN41" s="97">
        <f t="shared" si="5"/>
        <v>0</v>
      </c>
      <c r="MO41" s="97">
        <f t="shared" si="5"/>
        <v>0</v>
      </c>
      <c r="MP41" s="97">
        <f t="shared" si="5"/>
        <v>0</v>
      </c>
      <c r="MQ41" s="97">
        <f t="shared" si="5"/>
        <v>0</v>
      </c>
      <c r="MR41" s="97">
        <f t="shared" si="5"/>
        <v>0</v>
      </c>
      <c r="MS41" s="97">
        <f t="shared" si="5"/>
        <v>0</v>
      </c>
      <c r="MT41" s="97">
        <f t="shared" si="5"/>
        <v>0</v>
      </c>
      <c r="MU41" s="97">
        <f t="shared" si="5"/>
        <v>0</v>
      </c>
      <c r="MV41" s="97">
        <f t="shared" si="5"/>
        <v>0</v>
      </c>
      <c r="MW41" s="97">
        <f t="shared" si="5"/>
        <v>0</v>
      </c>
      <c r="MX41" s="97">
        <f t="shared" si="5"/>
        <v>0</v>
      </c>
      <c r="MY41" s="97">
        <f t="shared" si="5"/>
        <v>0</v>
      </c>
      <c r="MZ41" s="97">
        <f t="shared" si="5"/>
        <v>0</v>
      </c>
      <c r="NA41" s="97">
        <f t="shared" si="5"/>
        <v>0</v>
      </c>
      <c r="NB41" s="97">
        <f t="shared" si="5"/>
        <v>0</v>
      </c>
      <c r="NC41" s="97">
        <f t="shared" si="5"/>
        <v>0</v>
      </c>
      <c r="ND41" s="97">
        <f t="shared" si="5"/>
        <v>0</v>
      </c>
      <c r="NE41" s="97">
        <f t="shared" si="5"/>
        <v>0</v>
      </c>
      <c r="NF41" s="97">
        <f t="shared" si="5"/>
        <v>0</v>
      </c>
      <c r="NG41" s="97">
        <f t="shared" si="5"/>
        <v>0</v>
      </c>
      <c r="NH41" s="97">
        <f t="shared" si="5"/>
        <v>0</v>
      </c>
      <c r="NI41" s="97">
        <f t="shared" si="5"/>
        <v>0</v>
      </c>
      <c r="NJ41" s="97">
        <f t="shared" si="5"/>
        <v>0</v>
      </c>
      <c r="NK41" s="97">
        <f t="shared" si="5"/>
        <v>0</v>
      </c>
      <c r="NL41" s="97">
        <f t="shared" si="5"/>
        <v>0</v>
      </c>
      <c r="NM41" s="97">
        <f t="shared" si="5"/>
        <v>0</v>
      </c>
      <c r="NN41" s="97">
        <f t="shared" si="5"/>
        <v>0</v>
      </c>
      <c r="NO41" s="97">
        <f t="shared" si="5"/>
        <v>0</v>
      </c>
      <c r="NP41" s="97">
        <f t="shared" si="5"/>
        <v>0</v>
      </c>
      <c r="NQ41" s="97">
        <f t="shared" si="5"/>
        <v>0</v>
      </c>
      <c r="NR41" s="97">
        <f t="shared" si="5"/>
        <v>0</v>
      </c>
      <c r="NS41" s="97">
        <f t="shared" si="5"/>
        <v>0</v>
      </c>
      <c r="NT41" s="97">
        <f t="shared" si="5"/>
        <v>0</v>
      </c>
      <c r="NU41" s="97">
        <f t="shared" si="5"/>
        <v>0</v>
      </c>
      <c r="NV41" s="97">
        <f t="shared" si="5"/>
        <v>0</v>
      </c>
      <c r="NW41" s="97">
        <f t="shared" si="5"/>
        <v>0</v>
      </c>
      <c r="NX41" s="97">
        <f t="shared" si="5"/>
        <v>0</v>
      </c>
      <c r="NY41" s="97">
        <f t="shared" si="5"/>
        <v>0</v>
      </c>
      <c r="NZ41" s="97">
        <f t="shared" si="5"/>
        <v>0</v>
      </c>
      <c r="OA41" s="97">
        <f t="shared" si="5"/>
        <v>0</v>
      </c>
      <c r="OB41" s="97">
        <f t="shared" si="5"/>
        <v>0</v>
      </c>
      <c r="OC41" s="97">
        <f t="shared" si="5"/>
        <v>0</v>
      </c>
      <c r="OD41" s="97">
        <f t="shared" si="5"/>
        <v>0</v>
      </c>
      <c r="OE41" s="97">
        <f t="shared" si="5"/>
        <v>0</v>
      </c>
      <c r="OF41" s="97">
        <f t="shared" si="5"/>
        <v>0</v>
      </c>
      <c r="OG41" s="97">
        <f t="shared" si="5"/>
        <v>0</v>
      </c>
      <c r="OH41" s="97">
        <f t="shared" si="5"/>
        <v>0</v>
      </c>
      <c r="OI41" s="97">
        <f t="shared" si="5"/>
        <v>0</v>
      </c>
      <c r="OJ41" s="97">
        <f t="shared" si="5"/>
        <v>0</v>
      </c>
      <c r="OK41" s="97">
        <f t="shared" si="5"/>
        <v>0</v>
      </c>
      <c r="OL41" s="97">
        <f t="shared" si="5"/>
        <v>0</v>
      </c>
      <c r="OM41" s="97">
        <f t="shared" si="5"/>
        <v>0</v>
      </c>
      <c r="ON41" s="97">
        <f t="shared" si="5"/>
        <v>0</v>
      </c>
      <c r="OO41" s="97">
        <f t="shared" si="5"/>
        <v>0</v>
      </c>
      <c r="OP41" s="97">
        <f t="shared" si="5"/>
        <v>0</v>
      </c>
      <c r="OQ41" s="97">
        <f t="shared" si="5"/>
        <v>0</v>
      </c>
      <c r="OR41" s="97">
        <f t="shared" si="5"/>
        <v>0</v>
      </c>
      <c r="OS41" s="97">
        <f t="shared" ref="OS41:RD41" si="6">SUM(OS7:OS40)</f>
        <v>0</v>
      </c>
      <c r="OT41" s="97">
        <f t="shared" si="6"/>
        <v>0</v>
      </c>
      <c r="OU41" s="97">
        <f t="shared" si="6"/>
        <v>0</v>
      </c>
      <c r="OV41" s="97">
        <f t="shared" si="6"/>
        <v>0</v>
      </c>
      <c r="OW41" s="97">
        <f t="shared" si="6"/>
        <v>0</v>
      </c>
      <c r="OX41" s="97">
        <f t="shared" si="6"/>
        <v>0</v>
      </c>
      <c r="OY41" s="97">
        <f t="shared" si="6"/>
        <v>0</v>
      </c>
      <c r="OZ41" s="97">
        <f t="shared" si="6"/>
        <v>0</v>
      </c>
      <c r="PA41" s="97">
        <f t="shared" si="6"/>
        <v>0</v>
      </c>
      <c r="PB41" s="97">
        <f t="shared" si="6"/>
        <v>0</v>
      </c>
      <c r="PC41" s="97">
        <f t="shared" si="6"/>
        <v>0</v>
      </c>
      <c r="PD41" s="97">
        <f t="shared" si="6"/>
        <v>0</v>
      </c>
      <c r="PE41" s="97">
        <f t="shared" si="6"/>
        <v>0</v>
      </c>
      <c r="PF41" s="97">
        <f t="shared" si="6"/>
        <v>0</v>
      </c>
      <c r="PG41" s="97">
        <f t="shared" si="6"/>
        <v>0</v>
      </c>
      <c r="PH41" s="97">
        <f t="shared" si="6"/>
        <v>0</v>
      </c>
      <c r="PI41" s="97">
        <f t="shared" si="6"/>
        <v>0</v>
      </c>
      <c r="PJ41" s="97">
        <f t="shared" si="6"/>
        <v>0</v>
      </c>
      <c r="PK41" s="97">
        <f t="shared" si="6"/>
        <v>0</v>
      </c>
      <c r="PL41" s="97">
        <f t="shared" si="6"/>
        <v>0</v>
      </c>
      <c r="PM41" s="97">
        <f t="shared" si="6"/>
        <v>0</v>
      </c>
      <c r="PN41" s="97">
        <f t="shared" si="6"/>
        <v>0</v>
      </c>
      <c r="PO41" s="97">
        <f t="shared" si="6"/>
        <v>0</v>
      </c>
      <c r="PP41" s="97">
        <f t="shared" si="6"/>
        <v>0</v>
      </c>
      <c r="PQ41" s="97">
        <f t="shared" si="6"/>
        <v>0</v>
      </c>
      <c r="PR41" s="97">
        <f t="shared" si="6"/>
        <v>0</v>
      </c>
      <c r="PS41" s="97">
        <f t="shared" si="6"/>
        <v>0</v>
      </c>
      <c r="PT41" s="97">
        <f t="shared" si="6"/>
        <v>0</v>
      </c>
      <c r="PU41" s="97">
        <f t="shared" si="6"/>
        <v>0</v>
      </c>
      <c r="PV41" s="97">
        <f t="shared" si="6"/>
        <v>0</v>
      </c>
      <c r="PW41" s="97">
        <f t="shared" si="6"/>
        <v>0</v>
      </c>
      <c r="PX41" s="97">
        <f t="shared" si="6"/>
        <v>0</v>
      </c>
      <c r="PY41" s="97">
        <f t="shared" si="6"/>
        <v>0</v>
      </c>
      <c r="PZ41" s="97">
        <f t="shared" si="6"/>
        <v>0</v>
      </c>
      <c r="QA41" s="97">
        <f t="shared" si="6"/>
        <v>0</v>
      </c>
      <c r="QB41" s="97">
        <f t="shared" si="6"/>
        <v>0</v>
      </c>
      <c r="QC41" s="97">
        <f t="shared" si="6"/>
        <v>0</v>
      </c>
      <c r="QD41" s="97">
        <f t="shared" si="6"/>
        <v>0</v>
      </c>
      <c r="QE41" s="97">
        <f t="shared" si="6"/>
        <v>0</v>
      </c>
      <c r="QF41" s="97">
        <f t="shared" si="6"/>
        <v>0</v>
      </c>
      <c r="QG41" s="97">
        <f t="shared" si="6"/>
        <v>0</v>
      </c>
      <c r="QH41" s="97">
        <f t="shared" si="6"/>
        <v>0</v>
      </c>
      <c r="QI41" s="97">
        <f t="shared" si="6"/>
        <v>0</v>
      </c>
      <c r="QJ41" s="97">
        <f t="shared" si="6"/>
        <v>0</v>
      </c>
      <c r="QK41" s="97">
        <f t="shared" si="6"/>
        <v>0</v>
      </c>
      <c r="QL41" s="97">
        <f t="shared" si="6"/>
        <v>0</v>
      </c>
      <c r="QM41" s="97">
        <f t="shared" si="6"/>
        <v>0</v>
      </c>
      <c r="QN41" s="97">
        <f t="shared" si="6"/>
        <v>0</v>
      </c>
      <c r="QO41" s="97">
        <f t="shared" si="6"/>
        <v>0</v>
      </c>
      <c r="QP41" s="97">
        <f t="shared" si="6"/>
        <v>0</v>
      </c>
      <c r="QQ41" s="97">
        <f t="shared" si="6"/>
        <v>0</v>
      </c>
      <c r="QR41" s="97">
        <f t="shared" si="6"/>
        <v>0</v>
      </c>
      <c r="QS41" s="97">
        <f t="shared" si="6"/>
        <v>0</v>
      </c>
      <c r="QT41" s="97">
        <f t="shared" si="6"/>
        <v>0</v>
      </c>
      <c r="QU41" s="97">
        <f t="shared" si="6"/>
        <v>0</v>
      </c>
      <c r="QV41" s="97">
        <f t="shared" si="6"/>
        <v>0</v>
      </c>
      <c r="QW41" s="97">
        <f t="shared" si="6"/>
        <v>0</v>
      </c>
      <c r="QX41" s="97">
        <f t="shared" si="6"/>
        <v>0</v>
      </c>
      <c r="QY41" s="97">
        <f t="shared" si="6"/>
        <v>0</v>
      </c>
      <c r="QZ41" s="97">
        <f t="shared" si="6"/>
        <v>0</v>
      </c>
      <c r="RA41" s="97">
        <f t="shared" si="6"/>
        <v>0</v>
      </c>
      <c r="RB41" s="97">
        <f t="shared" si="6"/>
        <v>0</v>
      </c>
      <c r="RC41" s="97">
        <f t="shared" si="6"/>
        <v>0</v>
      </c>
      <c r="RD41" s="97">
        <f t="shared" si="6"/>
        <v>0</v>
      </c>
      <c r="RE41" s="97">
        <f t="shared" ref="RE41:TP41" si="7">SUM(RE7:RE40)</f>
        <v>0</v>
      </c>
      <c r="RF41" s="97">
        <f t="shared" si="7"/>
        <v>0</v>
      </c>
      <c r="RG41" s="97">
        <f t="shared" si="7"/>
        <v>0</v>
      </c>
      <c r="RH41" s="97">
        <f t="shared" si="7"/>
        <v>0</v>
      </c>
      <c r="RI41" s="97">
        <f t="shared" si="7"/>
        <v>0</v>
      </c>
      <c r="RJ41" s="97">
        <f t="shared" si="7"/>
        <v>0</v>
      </c>
      <c r="RK41" s="97">
        <f t="shared" si="7"/>
        <v>0</v>
      </c>
      <c r="RL41" s="97">
        <f t="shared" si="7"/>
        <v>0</v>
      </c>
      <c r="RM41" s="97">
        <f t="shared" si="7"/>
        <v>0</v>
      </c>
      <c r="RN41" s="97">
        <f t="shared" si="7"/>
        <v>0</v>
      </c>
      <c r="RO41" s="97">
        <f t="shared" si="7"/>
        <v>0</v>
      </c>
      <c r="RP41" s="97">
        <f t="shared" si="7"/>
        <v>0</v>
      </c>
      <c r="RQ41" s="97">
        <f t="shared" si="7"/>
        <v>0</v>
      </c>
      <c r="RR41" s="97">
        <f t="shared" si="7"/>
        <v>0</v>
      </c>
      <c r="RS41" s="97">
        <f t="shared" si="7"/>
        <v>0</v>
      </c>
      <c r="RT41" s="97">
        <f t="shared" si="7"/>
        <v>0</v>
      </c>
      <c r="RU41" s="97">
        <f t="shared" si="7"/>
        <v>0</v>
      </c>
      <c r="RV41" s="97">
        <f t="shared" si="7"/>
        <v>0</v>
      </c>
      <c r="RW41" s="97">
        <f t="shared" si="7"/>
        <v>0</v>
      </c>
      <c r="RX41" s="97">
        <f t="shared" si="7"/>
        <v>0</v>
      </c>
      <c r="RY41" s="97">
        <f t="shared" si="7"/>
        <v>0</v>
      </c>
      <c r="RZ41" s="97">
        <f t="shared" si="7"/>
        <v>0</v>
      </c>
      <c r="SA41" s="97">
        <f t="shared" si="7"/>
        <v>0</v>
      </c>
      <c r="SB41" s="97">
        <f t="shared" si="7"/>
        <v>0</v>
      </c>
      <c r="SC41" s="97">
        <f t="shared" si="7"/>
        <v>0</v>
      </c>
      <c r="SD41" s="97">
        <f t="shared" si="7"/>
        <v>0</v>
      </c>
      <c r="SE41" s="97">
        <f t="shared" si="7"/>
        <v>0</v>
      </c>
      <c r="SF41" s="97">
        <f t="shared" si="7"/>
        <v>0</v>
      </c>
      <c r="SG41" s="97">
        <f t="shared" si="7"/>
        <v>0</v>
      </c>
      <c r="SH41" s="97">
        <f t="shared" si="7"/>
        <v>0</v>
      </c>
      <c r="SI41" s="97">
        <f t="shared" si="7"/>
        <v>0</v>
      </c>
      <c r="SJ41" s="97">
        <f t="shared" si="7"/>
        <v>0</v>
      </c>
      <c r="SK41" s="97">
        <f t="shared" si="7"/>
        <v>0</v>
      </c>
      <c r="SL41" s="97">
        <f t="shared" si="7"/>
        <v>0</v>
      </c>
      <c r="SM41" s="97">
        <f t="shared" si="7"/>
        <v>0</v>
      </c>
      <c r="SN41" s="97">
        <f t="shared" si="7"/>
        <v>0</v>
      </c>
      <c r="SO41" s="97">
        <f t="shared" si="7"/>
        <v>0</v>
      </c>
      <c r="SP41" s="97">
        <f t="shared" si="7"/>
        <v>0</v>
      </c>
      <c r="SQ41" s="97">
        <f t="shared" si="7"/>
        <v>0</v>
      </c>
      <c r="SR41" s="97">
        <f t="shared" si="7"/>
        <v>0</v>
      </c>
      <c r="SS41" s="97">
        <f t="shared" si="7"/>
        <v>0</v>
      </c>
      <c r="ST41" s="97">
        <f t="shared" si="7"/>
        <v>0</v>
      </c>
      <c r="SU41" s="97">
        <f t="shared" si="7"/>
        <v>0</v>
      </c>
      <c r="SV41" s="97">
        <f t="shared" si="7"/>
        <v>0</v>
      </c>
      <c r="SW41" s="97">
        <f t="shared" si="7"/>
        <v>0</v>
      </c>
      <c r="SX41" s="97">
        <f t="shared" si="7"/>
        <v>0</v>
      </c>
      <c r="SY41" s="97">
        <f t="shared" si="7"/>
        <v>0</v>
      </c>
      <c r="SZ41" s="97">
        <f t="shared" si="7"/>
        <v>0</v>
      </c>
      <c r="TA41" s="97">
        <f t="shared" si="7"/>
        <v>0</v>
      </c>
      <c r="TB41" s="97">
        <f t="shared" si="7"/>
        <v>0</v>
      </c>
      <c r="TC41" s="97">
        <f t="shared" si="7"/>
        <v>0</v>
      </c>
      <c r="TD41" s="97">
        <f t="shared" si="7"/>
        <v>0</v>
      </c>
      <c r="TE41" s="97">
        <f t="shared" si="7"/>
        <v>0</v>
      </c>
      <c r="TF41" s="97">
        <f t="shared" si="7"/>
        <v>0</v>
      </c>
      <c r="TG41" s="97">
        <f t="shared" si="7"/>
        <v>0</v>
      </c>
      <c r="TH41" s="97">
        <f t="shared" si="7"/>
        <v>0</v>
      </c>
      <c r="TI41" s="97">
        <f t="shared" si="7"/>
        <v>0</v>
      </c>
      <c r="TJ41" s="97">
        <f t="shared" si="7"/>
        <v>0</v>
      </c>
      <c r="TK41" s="97">
        <f t="shared" si="7"/>
        <v>0</v>
      </c>
      <c r="TL41" s="97">
        <f t="shared" si="7"/>
        <v>0</v>
      </c>
      <c r="TM41" s="97">
        <f t="shared" si="7"/>
        <v>0</v>
      </c>
      <c r="TN41" s="97">
        <f t="shared" si="7"/>
        <v>0</v>
      </c>
      <c r="TO41" s="97">
        <f t="shared" si="7"/>
        <v>0</v>
      </c>
      <c r="TP41" s="97">
        <f t="shared" si="7"/>
        <v>0</v>
      </c>
      <c r="TQ41" s="97">
        <f t="shared" ref="TQ41:WB41" si="8">SUM(TQ7:TQ40)</f>
        <v>0</v>
      </c>
      <c r="TR41" s="97">
        <f t="shared" si="8"/>
        <v>0</v>
      </c>
      <c r="TS41" s="97">
        <f t="shared" si="8"/>
        <v>0</v>
      </c>
      <c r="TT41" s="97">
        <f t="shared" si="8"/>
        <v>0</v>
      </c>
      <c r="TU41" s="97">
        <f t="shared" si="8"/>
        <v>0</v>
      </c>
      <c r="TV41" s="97">
        <f t="shared" si="8"/>
        <v>0</v>
      </c>
      <c r="TW41" s="97">
        <f t="shared" si="8"/>
        <v>0</v>
      </c>
      <c r="TX41" s="97">
        <f t="shared" si="8"/>
        <v>0</v>
      </c>
      <c r="TY41" s="97">
        <f t="shared" si="8"/>
        <v>0</v>
      </c>
      <c r="TZ41" s="97">
        <f t="shared" si="8"/>
        <v>0</v>
      </c>
      <c r="UA41" s="97">
        <f t="shared" si="8"/>
        <v>0</v>
      </c>
      <c r="UB41" s="97">
        <f t="shared" si="8"/>
        <v>0</v>
      </c>
      <c r="UC41" s="97">
        <f t="shared" si="8"/>
        <v>0</v>
      </c>
      <c r="UD41" s="97">
        <f t="shared" si="8"/>
        <v>0</v>
      </c>
      <c r="UE41" s="97">
        <f t="shared" si="8"/>
        <v>0</v>
      </c>
      <c r="UF41" s="97">
        <f t="shared" si="8"/>
        <v>0</v>
      </c>
      <c r="UG41" s="97">
        <f t="shared" si="8"/>
        <v>0</v>
      </c>
      <c r="UH41" s="97">
        <f t="shared" si="8"/>
        <v>0</v>
      </c>
      <c r="UI41" s="97">
        <f t="shared" si="8"/>
        <v>0</v>
      </c>
      <c r="UJ41" s="97">
        <f t="shared" si="8"/>
        <v>0</v>
      </c>
      <c r="UK41" s="97">
        <f t="shared" si="8"/>
        <v>0</v>
      </c>
      <c r="UL41" s="97">
        <f t="shared" si="8"/>
        <v>0</v>
      </c>
      <c r="UM41" s="97">
        <f t="shared" si="8"/>
        <v>0</v>
      </c>
      <c r="UN41" s="97">
        <f t="shared" si="8"/>
        <v>0</v>
      </c>
      <c r="UO41" s="97">
        <f t="shared" si="8"/>
        <v>0</v>
      </c>
      <c r="UP41" s="97">
        <f t="shared" si="8"/>
        <v>0</v>
      </c>
      <c r="UQ41" s="97">
        <f t="shared" si="8"/>
        <v>0</v>
      </c>
      <c r="UR41" s="97">
        <f t="shared" si="8"/>
        <v>0</v>
      </c>
      <c r="US41" s="97">
        <f t="shared" si="8"/>
        <v>0</v>
      </c>
      <c r="UT41" s="97">
        <f t="shared" si="8"/>
        <v>0</v>
      </c>
      <c r="UU41" s="97">
        <f t="shared" si="8"/>
        <v>0</v>
      </c>
      <c r="UV41" s="97">
        <f t="shared" si="8"/>
        <v>0</v>
      </c>
      <c r="UW41" s="97">
        <f t="shared" si="8"/>
        <v>0</v>
      </c>
      <c r="UX41" s="97">
        <f t="shared" si="8"/>
        <v>0</v>
      </c>
      <c r="UY41" s="97">
        <f t="shared" si="8"/>
        <v>0</v>
      </c>
      <c r="UZ41" s="97">
        <f t="shared" si="8"/>
        <v>0</v>
      </c>
      <c r="VA41" s="97">
        <f t="shared" si="8"/>
        <v>0</v>
      </c>
      <c r="VB41" s="97">
        <f t="shared" si="8"/>
        <v>0</v>
      </c>
      <c r="VC41" s="97">
        <f t="shared" si="8"/>
        <v>0</v>
      </c>
      <c r="VD41" s="97">
        <f t="shared" si="8"/>
        <v>0</v>
      </c>
      <c r="VE41" s="97">
        <f t="shared" si="8"/>
        <v>0</v>
      </c>
      <c r="VF41" s="97">
        <f t="shared" si="8"/>
        <v>0</v>
      </c>
      <c r="VG41" s="97">
        <f t="shared" si="8"/>
        <v>0</v>
      </c>
      <c r="VH41" s="97">
        <f t="shared" si="8"/>
        <v>0</v>
      </c>
      <c r="VI41" s="97">
        <f t="shared" si="8"/>
        <v>0</v>
      </c>
      <c r="VJ41" s="97">
        <f t="shared" si="8"/>
        <v>0</v>
      </c>
      <c r="VK41" s="97">
        <f t="shared" si="8"/>
        <v>0</v>
      </c>
      <c r="VL41" s="97">
        <f t="shared" si="8"/>
        <v>0</v>
      </c>
      <c r="VM41" s="97">
        <f t="shared" si="8"/>
        <v>0</v>
      </c>
      <c r="VN41" s="97">
        <f t="shared" si="8"/>
        <v>0</v>
      </c>
      <c r="VO41" s="97">
        <f t="shared" si="8"/>
        <v>0</v>
      </c>
      <c r="VP41" s="97">
        <f t="shared" si="8"/>
        <v>0</v>
      </c>
      <c r="VQ41" s="97">
        <f t="shared" si="8"/>
        <v>0</v>
      </c>
      <c r="VR41" s="97">
        <f t="shared" si="8"/>
        <v>0</v>
      </c>
      <c r="VS41" s="97">
        <f t="shared" si="8"/>
        <v>0</v>
      </c>
      <c r="VT41" s="97">
        <f t="shared" si="8"/>
        <v>0</v>
      </c>
      <c r="VU41" s="97">
        <f t="shared" si="8"/>
        <v>0</v>
      </c>
      <c r="VV41" s="97">
        <f t="shared" si="8"/>
        <v>0</v>
      </c>
      <c r="VW41" s="97">
        <f t="shared" si="8"/>
        <v>0</v>
      </c>
      <c r="VX41" s="97">
        <f t="shared" si="8"/>
        <v>0</v>
      </c>
      <c r="VY41" s="97">
        <f t="shared" si="8"/>
        <v>0</v>
      </c>
      <c r="VZ41" s="97">
        <f t="shared" si="8"/>
        <v>0</v>
      </c>
      <c r="WA41" s="97">
        <f t="shared" si="8"/>
        <v>0</v>
      </c>
      <c r="WB41" s="97">
        <f t="shared" si="8"/>
        <v>0</v>
      </c>
      <c r="WC41" s="97">
        <f t="shared" ref="WC41:WZ41" si="9">SUM(WC7:WC40)</f>
        <v>0</v>
      </c>
      <c r="WD41" s="97">
        <f t="shared" si="9"/>
        <v>0</v>
      </c>
      <c r="WE41" s="97">
        <f t="shared" si="9"/>
        <v>0</v>
      </c>
      <c r="WF41" s="97">
        <f t="shared" si="9"/>
        <v>0</v>
      </c>
      <c r="WG41" s="97">
        <f t="shared" si="9"/>
        <v>0</v>
      </c>
      <c r="WH41" s="97">
        <f t="shared" si="9"/>
        <v>0</v>
      </c>
      <c r="WI41" s="97">
        <f t="shared" si="9"/>
        <v>0</v>
      </c>
      <c r="WJ41" s="97">
        <f t="shared" si="9"/>
        <v>0</v>
      </c>
      <c r="WK41" s="97">
        <f t="shared" si="9"/>
        <v>0</v>
      </c>
      <c r="WL41" s="97">
        <f t="shared" si="9"/>
        <v>0</v>
      </c>
      <c r="WM41" s="97">
        <f t="shared" si="9"/>
        <v>0</v>
      </c>
      <c r="WN41" s="97">
        <f t="shared" si="9"/>
        <v>0</v>
      </c>
      <c r="WO41" s="97">
        <f t="shared" si="9"/>
        <v>0</v>
      </c>
      <c r="WP41" s="97">
        <f t="shared" si="9"/>
        <v>0</v>
      </c>
      <c r="WQ41" s="97">
        <f t="shared" si="9"/>
        <v>0</v>
      </c>
      <c r="WR41" s="97">
        <f t="shared" si="9"/>
        <v>0</v>
      </c>
      <c r="WS41" s="97">
        <f t="shared" si="9"/>
        <v>0</v>
      </c>
      <c r="WT41" s="97">
        <f t="shared" si="9"/>
        <v>0</v>
      </c>
      <c r="WU41" s="97">
        <f t="shared" si="9"/>
        <v>0</v>
      </c>
      <c r="WV41" s="97">
        <f t="shared" si="9"/>
        <v>0</v>
      </c>
      <c r="WW41" s="97">
        <f t="shared" si="9"/>
        <v>0</v>
      </c>
      <c r="WX41" s="97">
        <f t="shared" si="9"/>
        <v>0</v>
      </c>
      <c r="WY41" s="97">
        <f t="shared" si="9"/>
        <v>0</v>
      </c>
      <c r="WZ41" s="97">
        <f t="shared" si="9"/>
        <v>0</v>
      </c>
    </row>
    <row r="42" spans="1:624" ht="30" customHeight="1" x14ac:dyDescent="0.25">
      <c r="A42" s="39"/>
      <c r="B42" s="39"/>
      <c r="C42" s="39"/>
      <c r="D42" s="39"/>
      <c r="E42" s="39"/>
      <c r="F42" s="39"/>
      <c r="G42" s="122" t="s">
        <v>45</v>
      </c>
      <c r="H42" s="123"/>
      <c r="I42" s="123"/>
      <c r="J42" s="124"/>
      <c r="K42" s="48"/>
      <c r="L42" s="39"/>
      <c r="M42" s="39"/>
      <c r="N42" s="39"/>
      <c r="O42" s="39"/>
      <c r="P42" s="39"/>
      <c r="Q42" s="39"/>
      <c r="R42" s="39"/>
      <c r="S42" s="39"/>
      <c r="T42" s="76"/>
      <c r="U42" s="39"/>
      <c r="V42" s="39"/>
      <c r="W42" s="39"/>
      <c r="X42" s="39"/>
      <c r="Y42" s="103">
        <f>Y41+Z41+AA41</f>
        <v>169.5</v>
      </c>
      <c r="Z42" s="103"/>
      <c r="AA42" s="103"/>
      <c r="AB42" s="103">
        <f>AB41+AC41+AD41</f>
        <v>0</v>
      </c>
      <c r="AC42" s="103"/>
      <c r="AD42" s="103"/>
      <c r="AE42" s="103">
        <f>AE41+AF41+AG41</f>
        <v>0</v>
      </c>
      <c r="AF42" s="103"/>
      <c r="AG42" s="103"/>
      <c r="AH42" s="103">
        <f t="shared" ref="AH42" si="10">AH41+AI41+AJ41</f>
        <v>0</v>
      </c>
      <c r="AI42" s="103"/>
      <c r="AJ42" s="103"/>
      <c r="AK42" s="103">
        <f t="shared" ref="AK42" si="11">AK41+AL41+AM41</f>
        <v>0</v>
      </c>
      <c r="AL42" s="103"/>
      <c r="AM42" s="103"/>
      <c r="AN42" s="103">
        <f t="shared" ref="AN42" si="12">AN41+AO41+AP41</f>
        <v>0</v>
      </c>
      <c r="AO42" s="103"/>
      <c r="AP42" s="103"/>
      <c r="AQ42" s="103">
        <f t="shared" ref="AQ42" si="13">AQ41+AR41+AS41</f>
        <v>0</v>
      </c>
      <c r="AR42" s="103"/>
      <c r="AS42" s="103"/>
      <c r="AT42" s="103">
        <f t="shared" ref="AT42" si="14">AT41+AU41+AV41</f>
        <v>0</v>
      </c>
      <c r="AU42" s="103"/>
      <c r="AV42" s="103"/>
      <c r="AW42" s="103">
        <f t="shared" ref="AW42" si="15">AW41+AX41+AY41</f>
        <v>0</v>
      </c>
      <c r="AX42" s="103"/>
      <c r="AY42" s="103"/>
      <c r="AZ42" s="103">
        <f t="shared" ref="AZ42" si="16">AZ41+BA41+BB41</f>
        <v>0</v>
      </c>
      <c r="BA42" s="103"/>
      <c r="BB42" s="103"/>
      <c r="BC42" s="103">
        <f t="shared" ref="BC42" si="17">BC41+BD41+BE41</f>
        <v>0</v>
      </c>
      <c r="BD42" s="103"/>
      <c r="BE42" s="103"/>
      <c r="BF42" s="103">
        <f t="shared" ref="BF42" si="18">BF41+BG41+BH41</f>
        <v>0</v>
      </c>
      <c r="BG42" s="103"/>
      <c r="BH42" s="103"/>
      <c r="BI42" s="103">
        <f t="shared" ref="BI42" si="19">BI41+BJ41+BK41</f>
        <v>0</v>
      </c>
      <c r="BJ42" s="103"/>
      <c r="BK42" s="103"/>
      <c r="BL42" s="103">
        <f t="shared" ref="BL42" si="20">BL41+BM41+BN41</f>
        <v>0</v>
      </c>
      <c r="BM42" s="103"/>
      <c r="BN42" s="103"/>
      <c r="BO42" s="103">
        <f t="shared" ref="BO42" si="21">BO41+BP41+BQ41</f>
        <v>0</v>
      </c>
      <c r="BP42" s="103"/>
      <c r="BQ42" s="103"/>
      <c r="BR42" s="103">
        <f t="shared" ref="BR42" si="22">BR41+BS41+BT41</f>
        <v>0</v>
      </c>
      <c r="BS42" s="103"/>
      <c r="BT42" s="103"/>
      <c r="BU42" s="103">
        <f t="shared" ref="BU42" si="23">BU41+BV41+BW41</f>
        <v>0</v>
      </c>
      <c r="BV42" s="103"/>
      <c r="BW42" s="103"/>
      <c r="BX42" s="103">
        <f t="shared" ref="BX42" si="24">BX41+BY41+BZ41</f>
        <v>0</v>
      </c>
      <c r="BY42" s="103"/>
      <c r="BZ42" s="103"/>
      <c r="CA42" s="103">
        <f t="shared" ref="CA42" si="25">CA41+CB41+CC41</f>
        <v>0</v>
      </c>
      <c r="CB42" s="103"/>
      <c r="CC42" s="103"/>
      <c r="CD42" s="103">
        <f t="shared" ref="CD42" si="26">CD41+CE41+CF41</f>
        <v>0</v>
      </c>
      <c r="CE42" s="103"/>
      <c r="CF42" s="103"/>
      <c r="CG42" s="103">
        <f t="shared" ref="CG42" si="27">CG41+CH41+CI41</f>
        <v>0</v>
      </c>
      <c r="CH42" s="103"/>
      <c r="CI42" s="103"/>
      <c r="CJ42" s="103">
        <f t="shared" ref="CJ42" si="28">CJ41+CK41+CL41</f>
        <v>0</v>
      </c>
      <c r="CK42" s="103"/>
      <c r="CL42" s="103"/>
      <c r="CM42" s="103">
        <f t="shared" ref="CM42" si="29">CM41+CN41+CO41</f>
        <v>0</v>
      </c>
      <c r="CN42" s="103"/>
      <c r="CO42" s="103"/>
      <c r="CP42" s="103">
        <f t="shared" ref="CP42" si="30">CP41+CQ41+CR41</f>
        <v>0</v>
      </c>
      <c r="CQ42" s="103"/>
      <c r="CR42" s="103"/>
      <c r="CS42" s="103">
        <f t="shared" ref="CS42" si="31">CS41+CT41+CU41</f>
        <v>0</v>
      </c>
      <c r="CT42" s="103"/>
      <c r="CU42" s="103"/>
      <c r="CV42" s="103">
        <f t="shared" ref="CV42" si="32">CV41+CW41+CX41</f>
        <v>0</v>
      </c>
      <c r="CW42" s="103"/>
      <c r="CX42" s="103"/>
      <c r="CY42" s="103">
        <f t="shared" ref="CY42" si="33">CY41+CZ41+DA41</f>
        <v>0</v>
      </c>
      <c r="CZ42" s="103"/>
      <c r="DA42" s="103"/>
      <c r="DB42" s="103">
        <f t="shared" ref="DB42" si="34">DB41+DC41+DD41</f>
        <v>0</v>
      </c>
      <c r="DC42" s="103"/>
      <c r="DD42" s="103"/>
      <c r="DE42" s="103">
        <f t="shared" ref="DE42" si="35">DE41+DF41+DG41</f>
        <v>0</v>
      </c>
      <c r="DF42" s="103"/>
      <c r="DG42" s="103"/>
      <c r="DH42" s="103">
        <f t="shared" ref="DH42" si="36">DH41+DI41+DJ41</f>
        <v>0</v>
      </c>
      <c r="DI42" s="103"/>
      <c r="DJ42" s="103"/>
      <c r="DK42" s="103">
        <f t="shared" ref="DK42" si="37">DK41+DL41+DM41</f>
        <v>0</v>
      </c>
      <c r="DL42" s="103"/>
      <c r="DM42" s="103"/>
      <c r="DN42" s="103">
        <f t="shared" ref="DN42" si="38">DN41+DO41+DP41</f>
        <v>0</v>
      </c>
      <c r="DO42" s="103"/>
      <c r="DP42" s="103"/>
      <c r="DQ42" s="103">
        <f t="shared" ref="DQ42" si="39">DQ41+DR41+DS41</f>
        <v>0</v>
      </c>
      <c r="DR42" s="103"/>
      <c r="DS42" s="103"/>
      <c r="DT42" s="103">
        <f t="shared" ref="DT42" si="40">DT41+DU41+DV41</f>
        <v>0</v>
      </c>
      <c r="DU42" s="103"/>
      <c r="DV42" s="103"/>
      <c r="DW42" s="103">
        <f t="shared" ref="DW42" si="41">DW41+DX41+DY41</f>
        <v>0</v>
      </c>
      <c r="DX42" s="103"/>
      <c r="DY42" s="103"/>
      <c r="DZ42" s="103">
        <f t="shared" ref="DZ42" si="42">DZ41+EA41+EB41</f>
        <v>0</v>
      </c>
      <c r="EA42" s="103"/>
      <c r="EB42" s="103"/>
      <c r="EC42" s="103">
        <f t="shared" ref="EC42" si="43">EC41+ED41+EE41</f>
        <v>0</v>
      </c>
      <c r="ED42" s="103"/>
      <c r="EE42" s="103"/>
      <c r="EF42" s="103">
        <f t="shared" ref="EF42" si="44">EF41+EG41+EH41</f>
        <v>0</v>
      </c>
      <c r="EG42" s="103"/>
      <c r="EH42" s="103"/>
      <c r="EI42" s="103">
        <f t="shared" ref="EI42" si="45">EI41+EJ41+EK41</f>
        <v>0</v>
      </c>
      <c r="EJ42" s="103"/>
      <c r="EK42" s="103"/>
      <c r="EL42" s="103">
        <f t="shared" ref="EL42" si="46">EL41+EM41+EN41</f>
        <v>0</v>
      </c>
      <c r="EM42" s="103"/>
      <c r="EN42" s="103"/>
      <c r="EO42" s="103">
        <f t="shared" ref="EO42" si="47">EO41+EP41+EQ41</f>
        <v>0</v>
      </c>
      <c r="EP42" s="103"/>
      <c r="EQ42" s="103"/>
      <c r="ER42" s="103">
        <f t="shared" ref="ER42" si="48">ER41+ES41+ET41</f>
        <v>0</v>
      </c>
      <c r="ES42" s="103"/>
      <c r="ET42" s="103"/>
      <c r="EU42" s="103">
        <f t="shared" ref="EU42" si="49">EU41+EV41+EW41</f>
        <v>0</v>
      </c>
      <c r="EV42" s="103"/>
      <c r="EW42" s="103"/>
      <c r="EX42" s="103">
        <f t="shared" ref="EX42" si="50">EX41+EY41+EZ41</f>
        <v>0</v>
      </c>
      <c r="EY42" s="103"/>
      <c r="EZ42" s="103"/>
      <c r="FA42" s="103">
        <f t="shared" ref="FA42" si="51">FA41+FB41+FC41</f>
        <v>0</v>
      </c>
      <c r="FB42" s="103"/>
      <c r="FC42" s="103"/>
      <c r="FD42" s="103">
        <f t="shared" ref="FD42" si="52">FD41+FE41+FF41</f>
        <v>0</v>
      </c>
      <c r="FE42" s="103"/>
      <c r="FF42" s="103"/>
      <c r="FG42" s="103">
        <f t="shared" ref="FG42" si="53">FG41+FH41+FI41</f>
        <v>0</v>
      </c>
      <c r="FH42" s="103"/>
      <c r="FI42" s="103"/>
      <c r="FJ42" s="103">
        <f t="shared" ref="FJ42" si="54">FJ41+FK41+FL41</f>
        <v>0</v>
      </c>
      <c r="FK42" s="103"/>
      <c r="FL42" s="103"/>
      <c r="FM42" s="103">
        <f t="shared" ref="FM42" si="55">FM41+FN41+FO41</f>
        <v>0</v>
      </c>
      <c r="FN42" s="103"/>
      <c r="FO42" s="103"/>
      <c r="FP42" s="103">
        <f t="shared" ref="FP42" si="56">FP41+FQ41+FR41</f>
        <v>0</v>
      </c>
      <c r="FQ42" s="103"/>
      <c r="FR42" s="103"/>
      <c r="FS42" s="103">
        <f t="shared" ref="FS42" si="57">FS41+FT41+FU41</f>
        <v>0</v>
      </c>
      <c r="FT42" s="103"/>
      <c r="FU42" s="103"/>
      <c r="FV42" s="103">
        <f t="shared" ref="FV42" si="58">FV41+FW41+FX41</f>
        <v>0</v>
      </c>
      <c r="FW42" s="103"/>
      <c r="FX42" s="103"/>
      <c r="FY42" s="103">
        <f t="shared" ref="FY42" si="59">FY41+FZ41+GA41</f>
        <v>0</v>
      </c>
      <c r="FZ42" s="103"/>
      <c r="GA42" s="103"/>
      <c r="GB42" s="103">
        <f t="shared" ref="GB42" si="60">GB41+GC41+GD41</f>
        <v>0</v>
      </c>
      <c r="GC42" s="103"/>
      <c r="GD42" s="103"/>
      <c r="GE42" s="103">
        <f t="shared" ref="GE42" si="61">GE41+GF41+GG41</f>
        <v>0</v>
      </c>
      <c r="GF42" s="103"/>
      <c r="GG42" s="103"/>
      <c r="GH42" s="103">
        <f t="shared" ref="GH42" si="62">GH41+GI41+GJ41</f>
        <v>0</v>
      </c>
      <c r="GI42" s="103"/>
      <c r="GJ42" s="103"/>
      <c r="GK42" s="103">
        <f t="shared" ref="GK42" si="63">GK41+GL41+GM41</f>
        <v>0</v>
      </c>
      <c r="GL42" s="103"/>
      <c r="GM42" s="103"/>
      <c r="GN42" s="103">
        <f t="shared" ref="GN42" si="64">GN41+GO41+GP41</f>
        <v>0</v>
      </c>
      <c r="GO42" s="103"/>
      <c r="GP42" s="103"/>
      <c r="GQ42" s="103">
        <f t="shared" ref="GQ42" si="65">GQ41+GR41+GS41</f>
        <v>0</v>
      </c>
      <c r="GR42" s="103"/>
      <c r="GS42" s="103"/>
      <c r="GT42" s="103">
        <f t="shared" ref="GT42" si="66">GT41+GU41+GV41</f>
        <v>0</v>
      </c>
      <c r="GU42" s="103"/>
      <c r="GV42" s="103"/>
      <c r="GW42" s="103">
        <f t="shared" ref="GW42" si="67">GW41+GX41+GY41</f>
        <v>0</v>
      </c>
      <c r="GX42" s="103"/>
      <c r="GY42" s="103"/>
      <c r="GZ42" s="103">
        <f t="shared" ref="GZ42" si="68">GZ41+HA41+HB41</f>
        <v>0</v>
      </c>
      <c r="HA42" s="103"/>
      <c r="HB42" s="103"/>
      <c r="HC42" s="103">
        <f t="shared" ref="HC42" si="69">HC41+HD41+HE41</f>
        <v>0</v>
      </c>
      <c r="HD42" s="103"/>
      <c r="HE42" s="103"/>
      <c r="HF42" s="103">
        <f t="shared" ref="HF42" si="70">HF41+HG41+HH41</f>
        <v>0</v>
      </c>
      <c r="HG42" s="103"/>
      <c r="HH42" s="103"/>
      <c r="HI42" s="103">
        <f t="shared" ref="HI42" si="71">HI41+HJ41+HK41</f>
        <v>0</v>
      </c>
      <c r="HJ42" s="103"/>
      <c r="HK42" s="103"/>
      <c r="HL42" s="103">
        <f t="shared" ref="HL42" si="72">HL41+HM41+HN41</f>
        <v>0</v>
      </c>
      <c r="HM42" s="103"/>
      <c r="HN42" s="103"/>
      <c r="HO42" s="103">
        <f t="shared" ref="HO42" si="73">HO41+HP41+HQ41</f>
        <v>0</v>
      </c>
      <c r="HP42" s="103"/>
      <c r="HQ42" s="103"/>
      <c r="HR42" s="103">
        <f t="shared" ref="HR42" si="74">HR41+HS41+HT41</f>
        <v>0</v>
      </c>
      <c r="HS42" s="103"/>
      <c r="HT42" s="103"/>
      <c r="HU42" s="103">
        <f t="shared" ref="HU42" si="75">HU41+HV41+HW41</f>
        <v>0</v>
      </c>
      <c r="HV42" s="103"/>
      <c r="HW42" s="103"/>
      <c r="HX42" s="103">
        <f t="shared" ref="HX42" si="76">HX41+HY41+HZ41</f>
        <v>0</v>
      </c>
      <c r="HY42" s="103"/>
      <c r="HZ42" s="103"/>
      <c r="IA42" s="103">
        <f t="shared" ref="IA42" si="77">IA41+IB41+IC41</f>
        <v>0</v>
      </c>
      <c r="IB42" s="103"/>
      <c r="IC42" s="103"/>
      <c r="ID42" s="103">
        <f t="shared" ref="ID42" si="78">ID41+IE41+IF41</f>
        <v>0</v>
      </c>
      <c r="IE42" s="103"/>
      <c r="IF42" s="103"/>
      <c r="IG42" s="103">
        <f t="shared" ref="IG42" si="79">IG41+IH41+II41</f>
        <v>0</v>
      </c>
      <c r="IH42" s="103"/>
      <c r="II42" s="103"/>
      <c r="IJ42" s="103">
        <f t="shared" ref="IJ42" si="80">IJ41+IK41+IL41</f>
        <v>0</v>
      </c>
      <c r="IK42" s="103"/>
      <c r="IL42" s="103"/>
      <c r="IM42" s="103">
        <f t="shared" ref="IM42" si="81">IM41+IN41+IO41</f>
        <v>0</v>
      </c>
      <c r="IN42" s="103"/>
      <c r="IO42" s="103"/>
      <c r="IP42" s="103">
        <f t="shared" ref="IP42" si="82">IP41+IQ41+IR41</f>
        <v>0</v>
      </c>
      <c r="IQ42" s="103"/>
      <c r="IR42" s="103"/>
      <c r="IS42" s="103">
        <f t="shared" ref="IS42" si="83">IS41+IT41+IU41</f>
        <v>0</v>
      </c>
      <c r="IT42" s="103"/>
      <c r="IU42" s="103"/>
      <c r="IV42" s="103">
        <f t="shared" ref="IV42" si="84">IV41+IW41+IX41</f>
        <v>0</v>
      </c>
      <c r="IW42" s="103"/>
      <c r="IX42" s="103"/>
      <c r="IY42" s="103">
        <f t="shared" ref="IY42" si="85">IY41+IZ41+JA41</f>
        <v>0</v>
      </c>
      <c r="IZ42" s="103"/>
      <c r="JA42" s="103"/>
      <c r="JB42" s="103">
        <f t="shared" ref="JB42" si="86">JB41+JC41+JD41</f>
        <v>0</v>
      </c>
      <c r="JC42" s="103"/>
      <c r="JD42" s="103"/>
      <c r="JE42" s="103">
        <f t="shared" ref="JE42" si="87">JE41+JF41+JG41</f>
        <v>0</v>
      </c>
      <c r="JF42" s="103"/>
      <c r="JG42" s="103"/>
      <c r="JH42" s="103">
        <f t="shared" ref="JH42" si="88">JH41+JI41+JJ41</f>
        <v>0</v>
      </c>
      <c r="JI42" s="103"/>
      <c r="JJ42" s="103"/>
      <c r="JK42" s="103">
        <f t="shared" ref="JK42" si="89">JK41+JL41+JM41</f>
        <v>0</v>
      </c>
      <c r="JL42" s="103"/>
      <c r="JM42" s="103"/>
      <c r="JN42" s="103">
        <f t="shared" ref="JN42" si="90">JN41+JO41+JP41</f>
        <v>0</v>
      </c>
      <c r="JO42" s="103"/>
      <c r="JP42" s="103"/>
      <c r="JQ42" s="103">
        <f t="shared" ref="JQ42" si="91">JQ41+JR41+JS41</f>
        <v>0</v>
      </c>
      <c r="JR42" s="103"/>
      <c r="JS42" s="103"/>
      <c r="JT42" s="103">
        <f t="shared" ref="JT42" si="92">JT41+JU41+JV41</f>
        <v>0</v>
      </c>
      <c r="JU42" s="103"/>
      <c r="JV42" s="103"/>
      <c r="JW42" s="103">
        <f t="shared" ref="JW42" si="93">JW41+JX41+JY41</f>
        <v>0</v>
      </c>
      <c r="JX42" s="103"/>
      <c r="JY42" s="103"/>
      <c r="JZ42" s="103">
        <f t="shared" ref="JZ42" si="94">JZ41+KA41+KB41</f>
        <v>0</v>
      </c>
      <c r="KA42" s="103"/>
      <c r="KB42" s="103"/>
      <c r="KC42" s="103">
        <f t="shared" ref="KC42" si="95">KC41+KD41+KE41</f>
        <v>0</v>
      </c>
      <c r="KD42" s="103"/>
      <c r="KE42" s="103"/>
      <c r="KF42" s="103">
        <f t="shared" ref="KF42" si="96">KF41+KG41+KH41</f>
        <v>0</v>
      </c>
      <c r="KG42" s="103"/>
      <c r="KH42" s="103"/>
      <c r="KI42" s="103">
        <f t="shared" ref="KI42" si="97">KI41+KJ41+KK41</f>
        <v>0</v>
      </c>
      <c r="KJ42" s="103"/>
      <c r="KK42" s="103"/>
      <c r="KL42" s="103">
        <f t="shared" ref="KL42" si="98">KL41+KM41+KN41</f>
        <v>0</v>
      </c>
      <c r="KM42" s="103"/>
      <c r="KN42" s="103"/>
      <c r="KO42" s="103">
        <f t="shared" ref="KO42" si="99">KO41+KP41+KQ41</f>
        <v>0</v>
      </c>
      <c r="KP42" s="103"/>
      <c r="KQ42" s="103"/>
      <c r="KR42" s="103">
        <f t="shared" ref="KR42" si="100">KR41+KS41+KT41</f>
        <v>0</v>
      </c>
      <c r="KS42" s="103"/>
      <c r="KT42" s="103"/>
      <c r="KU42" s="103">
        <f t="shared" ref="KU42" si="101">KU41+KV41+KW41</f>
        <v>0</v>
      </c>
      <c r="KV42" s="103"/>
      <c r="KW42" s="103"/>
      <c r="KX42" s="103">
        <f t="shared" ref="KX42" si="102">KX41+KY41+KZ41</f>
        <v>0</v>
      </c>
      <c r="KY42" s="103"/>
      <c r="KZ42" s="103"/>
      <c r="LA42" s="103">
        <f t="shared" ref="LA42" si="103">LA41+LB41+LC41</f>
        <v>0</v>
      </c>
      <c r="LB42" s="103"/>
      <c r="LC42" s="103"/>
      <c r="LD42" s="103">
        <f t="shared" ref="LD42" si="104">LD41+LE41+LF41</f>
        <v>0</v>
      </c>
      <c r="LE42" s="103"/>
      <c r="LF42" s="103"/>
      <c r="LG42" s="103">
        <f t="shared" ref="LG42" si="105">LG41+LH41+LI41</f>
        <v>0</v>
      </c>
      <c r="LH42" s="103"/>
      <c r="LI42" s="103"/>
      <c r="LJ42" s="103">
        <f t="shared" ref="LJ42" si="106">LJ41+LK41+LL41</f>
        <v>0</v>
      </c>
      <c r="LK42" s="103"/>
      <c r="LL42" s="103"/>
      <c r="LM42" s="103">
        <f t="shared" ref="LM42" si="107">LM41+LN41+LO41</f>
        <v>0</v>
      </c>
      <c r="LN42" s="103"/>
      <c r="LO42" s="103"/>
      <c r="LP42" s="103">
        <f t="shared" ref="LP42" si="108">LP41+LQ41+LR41</f>
        <v>0</v>
      </c>
      <c r="LQ42" s="103"/>
      <c r="LR42" s="103"/>
      <c r="LS42" s="103">
        <f t="shared" ref="LS42" si="109">LS41+LT41+LU41</f>
        <v>0</v>
      </c>
      <c r="LT42" s="103"/>
      <c r="LU42" s="103"/>
      <c r="LV42" s="103">
        <f t="shared" ref="LV42" si="110">LV41+LW41+LX41</f>
        <v>0</v>
      </c>
      <c r="LW42" s="103"/>
      <c r="LX42" s="103"/>
      <c r="LY42" s="103">
        <f t="shared" ref="LY42" si="111">LY41+LZ41+MA41</f>
        <v>0</v>
      </c>
      <c r="LZ42" s="103"/>
      <c r="MA42" s="103"/>
      <c r="MB42" s="103">
        <f t="shared" ref="MB42" si="112">MB41+MC41+MD41</f>
        <v>0</v>
      </c>
      <c r="MC42" s="103"/>
      <c r="MD42" s="103"/>
      <c r="ME42" s="103">
        <f t="shared" ref="ME42" si="113">ME41+MF41+MG41</f>
        <v>0</v>
      </c>
      <c r="MF42" s="103"/>
      <c r="MG42" s="103"/>
      <c r="MH42" s="103">
        <f t="shared" ref="MH42" si="114">MH41+MI41+MJ41</f>
        <v>0</v>
      </c>
      <c r="MI42" s="103"/>
      <c r="MJ42" s="103"/>
      <c r="MK42" s="103">
        <f t="shared" ref="MK42" si="115">MK41+ML41+MM41</f>
        <v>0</v>
      </c>
      <c r="ML42" s="103"/>
      <c r="MM42" s="103"/>
      <c r="MN42" s="103">
        <f t="shared" ref="MN42" si="116">MN41+MO41+MP41</f>
        <v>0</v>
      </c>
      <c r="MO42" s="103"/>
      <c r="MP42" s="103"/>
      <c r="MQ42" s="103">
        <f t="shared" ref="MQ42" si="117">MQ41+MR41+MS41</f>
        <v>0</v>
      </c>
      <c r="MR42" s="103"/>
      <c r="MS42" s="103"/>
      <c r="MT42" s="103">
        <f t="shared" ref="MT42" si="118">MT41+MU41+MV41</f>
        <v>0</v>
      </c>
      <c r="MU42" s="103"/>
      <c r="MV42" s="103"/>
      <c r="MW42" s="103">
        <f t="shared" ref="MW42" si="119">MW41+MX41+MY41</f>
        <v>0</v>
      </c>
      <c r="MX42" s="103"/>
      <c r="MY42" s="103"/>
      <c r="MZ42" s="103">
        <f t="shared" ref="MZ42" si="120">MZ41+NA41+NB41</f>
        <v>0</v>
      </c>
      <c r="NA42" s="103"/>
      <c r="NB42" s="103"/>
      <c r="NC42" s="103">
        <f t="shared" ref="NC42" si="121">NC41+ND41+NE41</f>
        <v>0</v>
      </c>
      <c r="ND42" s="103"/>
      <c r="NE42" s="103"/>
      <c r="NF42" s="103">
        <f t="shared" ref="NF42" si="122">NF41+NG41+NH41</f>
        <v>0</v>
      </c>
      <c r="NG42" s="103"/>
      <c r="NH42" s="103"/>
      <c r="NI42" s="103">
        <f t="shared" ref="NI42" si="123">NI41+NJ41+NK41</f>
        <v>0</v>
      </c>
      <c r="NJ42" s="103"/>
      <c r="NK42" s="103"/>
      <c r="NL42" s="103">
        <f t="shared" ref="NL42" si="124">NL41+NM41+NN41</f>
        <v>0</v>
      </c>
      <c r="NM42" s="103"/>
      <c r="NN42" s="103"/>
      <c r="NO42" s="103">
        <f t="shared" ref="NO42" si="125">NO41+NP41+NQ41</f>
        <v>0</v>
      </c>
      <c r="NP42" s="103"/>
      <c r="NQ42" s="103"/>
      <c r="NR42" s="103">
        <f t="shared" ref="NR42" si="126">NR41+NS41+NT41</f>
        <v>0</v>
      </c>
      <c r="NS42" s="103"/>
      <c r="NT42" s="103"/>
      <c r="NU42" s="103">
        <f t="shared" ref="NU42" si="127">NU41+NV41+NW41</f>
        <v>0</v>
      </c>
      <c r="NV42" s="103"/>
      <c r="NW42" s="103"/>
      <c r="NX42" s="103">
        <f t="shared" ref="NX42" si="128">NX41+NY41+NZ41</f>
        <v>0</v>
      </c>
      <c r="NY42" s="103"/>
      <c r="NZ42" s="103"/>
      <c r="OA42" s="103">
        <f t="shared" ref="OA42" si="129">OA41+OB41+OC41</f>
        <v>0</v>
      </c>
      <c r="OB42" s="103"/>
      <c r="OC42" s="103"/>
      <c r="OD42" s="103">
        <f t="shared" ref="OD42" si="130">OD41+OE41+OF41</f>
        <v>0</v>
      </c>
      <c r="OE42" s="103"/>
      <c r="OF42" s="103"/>
      <c r="OG42" s="103">
        <f t="shared" ref="OG42" si="131">OG41+OH41+OI41</f>
        <v>0</v>
      </c>
      <c r="OH42" s="103"/>
      <c r="OI42" s="103"/>
      <c r="OJ42" s="103">
        <f t="shared" ref="OJ42" si="132">OJ41+OK41+OL41</f>
        <v>0</v>
      </c>
      <c r="OK42" s="103"/>
      <c r="OL42" s="103"/>
      <c r="OM42" s="103">
        <f t="shared" ref="OM42" si="133">OM41+ON41+OO41</f>
        <v>0</v>
      </c>
      <c r="ON42" s="103"/>
      <c r="OO42" s="103"/>
      <c r="OP42" s="103">
        <f t="shared" ref="OP42" si="134">OP41+OQ41+OR41</f>
        <v>0</v>
      </c>
      <c r="OQ42" s="103"/>
      <c r="OR42" s="103"/>
      <c r="OS42" s="103">
        <f t="shared" ref="OS42" si="135">OS41+OT41+OU41</f>
        <v>0</v>
      </c>
      <c r="OT42" s="103"/>
      <c r="OU42" s="103"/>
      <c r="OV42" s="103">
        <f t="shared" ref="OV42" si="136">OV41+OW41+OX41</f>
        <v>0</v>
      </c>
      <c r="OW42" s="103"/>
      <c r="OX42" s="103"/>
      <c r="OY42" s="103">
        <f t="shared" ref="OY42" si="137">OY41+OZ41+PA41</f>
        <v>0</v>
      </c>
      <c r="OZ42" s="103"/>
      <c r="PA42" s="103"/>
      <c r="PB42" s="103">
        <f t="shared" ref="PB42" si="138">PB41+PC41+PD41</f>
        <v>0</v>
      </c>
      <c r="PC42" s="103"/>
      <c r="PD42" s="103"/>
      <c r="PE42" s="103">
        <f t="shared" ref="PE42" si="139">PE41+PF41+PG41</f>
        <v>0</v>
      </c>
      <c r="PF42" s="103"/>
      <c r="PG42" s="103"/>
      <c r="PH42" s="103">
        <f t="shared" ref="PH42" si="140">PH41+PI41+PJ41</f>
        <v>0</v>
      </c>
      <c r="PI42" s="103"/>
      <c r="PJ42" s="103"/>
      <c r="PK42" s="103">
        <f t="shared" ref="PK42" si="141">PK41+PL41+PM41</f>
        <v>0</v>
      </c>
      <c r="PL42" s="103"/>
      <c r="PM42" s="103"/>
      <c r="PN42" s="103">
        <f t="shared" ref="PN42" si="142">PN41+PO41+PP41</f>
        <v>0</v>
      </c>
      <c r="PO42" s="103"/>
      <c r="PP42" s="103"/>
      <c r="PQ42" s="103">
        <f t="shared" ref="PQ42" si="143">PQ41+PR41+PS41</f>
        <v>0</v>
      </c>
      <c r="PR42" s="103"/>
      <c r="PS42" s="103"/>
      <c r="PT42" s="103">
        <f t="shared" ref="PT42" si="144">PT41+PU41+PV41</f>
        <v>0</v>
      </c>
      <c r="PU42" s="103"/>
      <c r="PV42" s="103"/>
      <c r="PW42" s="103">
        <f t="shared" ref="PW42" si="145">PW41+PX41+PY41</f>
        <v>0</v>
      </c>
      <c r="PX42" s="103"/>
      <c r="PY42" s="103"/>
      <c r="PZ42" s="103">
        <f t="shared" ref="PZ42" si="146">PZ41+QA41+QB41</f>
        <v>0</v>
      </c>
      <c r="QA42" s="103"/>
      <c r="QB42" s="103"/>
      <c r="QC42" s="103">
        <f t="shared" ref="QC42" si="147">QC41+QD41+QE41</f>
        <v>0</v>
      </c>
      <c r="QD42" s="103"/>
      <c r="QE42" s="103"/>
      <c r="QF42" s="103">
        <f t="shared" ref="QF42" si="148">QF41+QG41+QH41</f>
        <v>0</v>
      </c>
      <c r="QG42" s="103"/>
      <c r="QH42" s="103"/>
      <c r="QI42" s="103">
        <f t="shared" ref="QI42" si="149">QI41+QJ41+QK41</f>
        <v>0</v>
      </c>
      <c r="QJ42" s="103"/>
      <c r="QK42" s="103"/>
      <c r="QL42" s="103">
        <f t="shared" ref="QL42" si="150">QL41+QM41+QN41</f>
        <v>0</v>
      </c>
      <c r="QM42" s="103"/>
      <c r="QN42" s="103"/>
      <c r="QO42" s="103">
        <f t="shared" ref="QO42" si="151">QO41+QP41+QQ41</f>
        <v>0</v>
      </c>
      <c r="QP42" s="103"/>
      <c r="QQ42" s="103"/>
      <c r="QR42" s="103">
        <f t="shared" ref="QR42" si="152">QR41+QS41+QT41</f>
        <v>0</v>
      </c>
      <c r="QS42" s="103"/>
      <c r="QT42" s="103"/>
      <c r="QU42" s="103">
        <f t="shared" ref="QU42" si="153">QU41+QV41+QW41</f>
        <v>0</v>
      </c>
      <c r="QV42" s="103"/>
      <c r="QW42" s="103"/>
      <c r="QX42" s="103">
        <f t="shared" ref="QX42" si="154">QX41+QY41+QZ41</f>
        <v>0</v>
      </c>
      <c r="QY42" s="103"/>
      <c r="QZ42" s="103"/>
      <c r="RA42" s="103">
        <f t="shared" ref="RA42" si="155">RA41+RB41+RC41</f>
        <v>0</v>
      </c>
      <c r="RB42" s="103"/>
      <c r="RC42" s="103"/>
      <c r="RD42" s="103">
        <f t="shared" ref="RD42" si="156">RD41+RE41+RF41</f>
        <v>0</v>
      </c>
      <c r="RE42" s="103"/>
      <c r="RF42" s="103"/>
      <c r="RG42" s="103">
        <f t="shared" ref="RG42" si="157">RG41+RH41+RI41</f>
        <v>0</v>
      </c>
      <c r="RH42" s="103"/>
      <c r="RI42" s="103"/>
      <c r="RJ42" s="103">
        <f t="shared" ref="RJ42" si="158">RJ41+RK41+RL41</f>
        <v>0</v>
      </c>
      <c r="RK42" s="103"/>
      <c r="RL42" s="103"/>
      <c r="RM42" s="103">
        <f t="shared" ref="RM42" si="159">RM41+RN41+RO41</f>
        <v>0</v>
      </c>
      <c r="RN42" s="103"/>
      <c r="RO42" s="103"/>
      <c r="RP42" s="103">
        <f t="shared" ref="RP42" si="160">RP41+RQ41+RR41</f>
        <v>0</v>
      </c>
      <c r="RQ42" s="103"/>
      <c r="RR42" s="103"/>
      <c r="RS42" s="103">
        <f t="shared" ref="RS42" si="161">RS41+RT41+RU41</f>
        <v>0</v>
      </c>
      <c r="RT42" s="103"/>
      <c r="RU42" s="103"/>
      <c r="RV42" s="103">
        <f t="shared" ref="RV42" si="162">RV41+RW41+RX41</f>
        <v>0</v>
      </c>
      <c r="RW42" s="103"/>
      <c r="RX42" s="103"/>
      <c r="RY42" s="103">
        <f t="shared" ref="RY42" si="163">RY41+RZ41+SA41</f>
        <v>0</v>
      </c>
      <c r="RZ42" s="103"/>
      <c r="SA42" s="103"/>
      <c r="SB42" s="103">
        <f t="shared" ref="SB42" si="164">SB41+SC41+SD41</f>
        <v>0</v>
      </c>
      <c r="SC42" s="103"/>
      <c r="SD42" s="103"/>
      <c r="SE42" s="103">
        <f t="shared" ref="SE42" si="165">SE41+SF41+SG41</f>
        <v>0</v>
      </c>
      <c r="SF42" s="103"/>
      <c r="SG42" s="103"/>
      <c r="SH42" s="103">
        <f t="shared" ref="SH42" si="166">SH41+SI41+SJ41</f>
        <v>0</v>
      </c>
      <c r="SI42" s="103"/>
      <c r="SJ42" s="103"/>
      <c r="SK42" s="103">
        <f t="shared" ref="SK42" si="167">SK41+SL41+SM41</f>
        <v>0</v>
      </c>
      <c r="SL42" s="103"/>
      <c r="SM42" s="103"/>
      <c r="SN42" s="103">
        <f t="shared" ref="SN42" si="168">SN41+SO41+SP41</f>
        <v>0</v>
      </c>
      <c r="SO42" s="103"/>
      <c r="SP42" s="103"/>
      <c r="SQ42" s="103">
        <f t="shared" ref="SQ42" si="169">SQ41+SR41+SS41</f>
        <v>0</v>
      </c>
      <c r="SR42" s="103"/>
      <c r="SS42" s="103"/>
      <c r="ST42" s="103">
        <f t="shared" ref="ST42" si="170">ST41+SU41+SV41</f>
        <v>0</v>
      </c>
      <c r="SU42" s="103"/>
      <c r="SV42" s="103"/>
      <c r="SW42" s="103">
        <f t="shared" ref="SW42" si="171">SW41+SX41+SY41</f>
        <v>0</v>
      </c>
      <c r="SX42" s="103"/>
      <c r="SY42" s="103"/>
      <c r="SZ42" s="103">
        <f t="shared" ref="SZ42" si="172">SZ41+TA41+TB41</f>
        <v>0</v>
      </c>
      <c r="TA42" s="103"/>
      <c r="TB42" s="103"/>
      <c r="TC42" s="103">
        <f t="shared" ref="TC42" si="173">TC41+TD41+TE41</f>
        <v>0</v>
      </c>
      <c r="TD42" s="103"/>
      <c r="TE42" s="103"/>
      <c r="TF42" s="103">
        <f t="shared" ref="TF42" si="174">TF41+TG41+TH41</f>
        <v>0</v>
      </c>
      <c r="TG42" s="103"/>
      <c r="TH42" s="103"/>
      <c r="TI42" s="103">
        <f t="shared" ref="TI42" si="175">TI41+TJ41+TK41</f>
        <v>0</v>
      </c>
      <c r="TJ42" s="103"/>
      <c r="TK42" s="103"/>
      <c r="TL42" s="103">
        <f t="shared" ref="TL42" si="176">TL41+TM41+TN41</f>
        <v>0</v>
      </c>
      <c r="TM42" s="103"/>
      <c r="TN42" s="103"/>
      <c r="TO42" s="103">
        <f t="shared" ref="TO42" si="177">TO41+TP41+TQ41</f>
        <v>0</v>
      </c>
      <c r="TP42" s="103"/>
      <c r="TQ42" s="103"/>
      <c r="TR42" s="103">
        <f t="shared" ref="TR42" si="178">TR41+TS41+TT41</f>
        <v>0</v>
      </c>
      <c r="TS42" s="103"/>
      <c r="TT42" s="103"/>
      <c r="TU42" s="103">
        <f t="shared" ref="TU42" si="179">TU41+TV41+TW41</f>
        <v>0</v>
      </c>
      <c r="TV42" s="103"/>
      <c r="TW42" s="103"/>
      <c r="TX42" s="103">
        <f t="shared" ref="TX42" si="180">TX41+TY41+TZ41</f>
        <v>0</v>
      </c>
      <c r="TY42" s="103"/>
      <c r="TZ42" s="103"/>
      <c r="UA42" s="103">
        <f t="shared" ref="UA42" si="181">UA41+UB41+UC41</f>
        <v>0</v>
      </c>
      <c r="UB42" s="103"/>
      <c r="UC42" s="103"/>
      <c r="UD42" s="103">
        <f t="shared" ref="UD42" si="182">UD41+UE41+UF41</f>
        <v>0</v>
      </c>
      <c r="UE42" s="103"/>
      <c r="UF42" s="103"/>
      <c r="UG42" s="103">
        <f t="shared" ref="UG42" si="183">UG41+UH41+UI41</f>
        <v>0</v>
      </c>
      <c r="UH42" s="103"/>
      <c r="UI42" s="103"/>
      <c r="UJ42" s="103">
        <f t="shared" ref="UJ42" si="184">UJ41+UK41+UL41</f>
        <v>0</v>
      </c>
      <c r="UK42" s="103"/>
      <c r="UL42" s="103"/>
      <c r="UM42" s="103">
        <f t="shared" ref="UM42" si="185">UM41+UN41+UO41</f>
        <v>0</v>
      </c>
      <c r="UN42" s="103"/>
      <c r="UO42" s="103"/>
      <c r="UP42" s="103">
        <f t="shared" ref="UP42" si="186">UP41+UQ41+UR41</f>
        <v>0</v>
      </c>
      <c r="UQ42" s="103"/>
      <c r="UR42" s="103"/>
      <c r="US42" s="103">
        <f t="shared" ref="US42" si="187">US41+UT41+UU41</f>
        <v>0</v>
      </c>
      <c r="UT42" s="103"/>
      <c r="UU42" s="103"/>
      <c r="UV42" s="103">
        <f t="shared" ref="UV42" si="188">UV41+UW41+UX41</f>
        <v>0</v>
      </c>
      <c r="UW42" s="103"/>
      <c r="UX42" s="103"/>
      <c r="UY42" s="103">
        <f t="shared" ref="UY42" si="189">UY41+UZ41+VA41</f>
        <v>0</v>
      </c>
      <c r="UZ42" s="103"/>
      <c r="VA42" s="103"/>
      <c r="VB42" s="103">
        <f t="shared" ref="VB42" si="190">VB41+VC41+VD41</f>
        <v>0</v>
      </c>
      <c r="VC42" s="103"/>
      <c r="VD42" s="103"/>
      <c r="VE42" s="103">
        <f t="shared" ref="VE42" si="191">VE41+VF41+VG41</f>
        <v>0</v>
      </c>
      <c r="VF42" s="103"/>
      <c r="VG42" s="103"/>
      <c r="VH42" s="103">
        <f t="shared" ref="VH42" si="192">VH41+VI41+VJ41</f>
        <v>0</v>
      </c>
      <c r="VI42" s="103"/>
      <c r="VJ42" s="103"/>
      <c r="VK42" s="103">
        <f t="shared" ref="VK42" si="193">VK41+VL41+VM41</f>
        <v>0</v>
      </c>
      <c r="VL42" s="103"/>
      <c r="VM42" s="103"/>
      <c r="VN42" s="103">
        <f t="shared" ref="VN42" si="194">VN41+VO41+VP41</f>
        <v>0</v>
      </c>
      <c r="VO42" s="103"/>
      <c r="VP42" s="103"/>
      <c r="VQ42" s="103">
        <f t="shared" ref="VQ42" si="195">VQ41+VR41+VS41</f>
        <v>0</v>
      </c>
      <c r="VR42" s="103"/>
      <c r="VS42" s="103"/>
      <c r="VT42" s="103">
        <f t="shared" ref="VT42" si="196">VT41+VU41+VV41</f>
        <v>0</v>
      </c>
      <c r="VU42" s="103"/>
      <c r="VV42" s="103"/>
      <c r="VW42" s="103">
        <f t="shared" ref="VW42" si="197">VW41+VX41+VY41</f>
        <v>0</v>
      </c>
      <c r="VX42" s="103"/>
      <c r="VY42" s="103"/>
      <c r="VZ42" s="103">
        <f t="shared" ref="VZ42" si="198">VZ41+WA41+WB41</f>
        <v>0</v>
      </c>
      <c r="WA42" s="103"/>
      <c r="WB42" s="103"/>
      <c r="WC42" s="103">
        <f t="shared" ref="WC42" si="199">WC41+WD41+WE41</f>
        <v>0</v>
      </c>
      <c r="WD42" s="103"/>
      <c r="WE42" s="103"/>
      <c r="WF42" s="103">
        <f t="shared" ref="WF42" si="200">WF41+WG41+WH41</f>
        <v>0</v>
      </c>
      <c r="WG42" s="103"/>
      <c r="WH42" s="103"/>
      <c r="WI42" s="103">
        <f t="shared" ref="WI42" si="201">WI41+WJ41+WK41</f>
        <v>0</v>
      </c>
      <c r="WJ42" s="103"/>
      <c r="WK42" s="103"/>
      <c r="WL42" s="103">
        <f t="shared" ref="WL42" si="202">WL41+WM41+WN41</f>
        <v>0</v>
      </c>
      <c r="WM42" s="103"/>
      <c r="WN42" s="103"/>
      <c r="WO42" s="103">
        <f t="shared" ref="WO42" si="203">WO41+WP41+WQ41</f>
        <v>0</v>
      </c>
      <c r="WP42" s="103"/>
      <c r="WQ42" s="103"/>
      <c r="WR42" s="103">
        <f t="shared" ref="WR42" si="204">WR41+WS41+WT41</f>
        <v>0</v>
      </c>
      <c r="WS42" s="103"/>
      <c r="WT42" s="103"/>
      <c r="WU42" s="103">
        <f t="shared" ref="WU42" si="205">WU41+WV41+WW41</f>
        <v>0</v>
      </c>
      <c r="WV42" s="103"/>
      <c r="WW42" s="103"/>
      <c r="WX42" s="103">
        <f t="shared" ref="WX42" si="206">WX41+WY41+WZ41</f>
        <v>0</v>
      </c>
      <c r="WY42" s="103"/>
      <c r="WZ42" s="103"/>
    </row>
    <row r="43" spans="1:624" ht="30" customHeight="1" x14ac:dyDescent="0.25">
      <c r="A43" s="39"/>
      <c r="B43" s="39"/>
      <c r="C43" s="39"/>
      <c r="D43" s="125" t="s">
        <v>46</v>
      </c>
      <c r="E43" s="108"/>
      <c r="F43" s="109"/>
      <c r="G43" s="110">
        <f>L41</f>
        <v>2839</v>
      </c>
      <c r="H43" s="111"/>
      <c r="I43" s="111"/>
      <c r="J43" s="112"/>
      <c r="K43" s="4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1"/>
      <c r="Z43" s="41"/>
    </row>
    <row r="44" spans="1:624" ht="30" customHeight="1" x14ac:dyDescent="0.25">
      <c r="A44" s="39"/>
      <c r="B44" s="39"/>
      <c r="C44" s="39"/>
      <c r="D44" s="125" t="s">
        <v>48</v>
      </c>
      <c r="E44" s="108"/>
      <c r="F44" s="109"/>
      <c r="G44" s="110">
        <f>SUM(Y42:WZ42)</f>
        <v>169.5</v>
      </c>
      <c r="H44" s="111"/>
      <c r="I44" s="111"/>
      <c r="J44" s="112"/>
      <c r="K44" s="4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1"/>
      <c r="Z44" s="41"/>
    </row>
    <row r="45" spans="1:624" ht="30" customHeight="1" x14ac:dyDescent="0.25">
      <c r="A45" s="39"/>
      <c r="B45" s="39"/>
      <c r="C45" s="39"/>
      <c r="D45" s="107" t="s">
        <v>47</v>
      </c>
      <c r="E45" s="108"/>
      <c r="F45" s="109"/>
      <c r="G45" s="110">
        <f>G43-G44</f>
        <v>2669.5</v>
      </c>
      <c r="H45" s="111"/>
      <c r="I45" s="111"/>
      <c r="J45" s="112"/>
      <c r="K45" s="4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41"/>
      <c r="Z45" s="41"/>
    </row>
    <row r="46" spans="1:624" ht="30" customHeight="1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1"/>
      <c r="Z46" s="41"/>
    </row>
    <row r="47" spans="1:624" ht="30" customHeight="1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1"/>
      <c r="Z47" s="41"/>
    </row>
    <row r="48" spans="1:624" ht="30" customHeight="1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41"/>
      <c r="Z48" s="41"/>
    </row>
    <row r="49" spans="1:26" ht="30" customHeight="1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41"/>
      <c r="Z49" s="41"/>
    </row>
    <row r="50" spans="1:26" ht="30" customHeight="1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41"/>
      <c r="Z50" s="41"/>
    </row>
    <row r="51" spans="1:26" ht="30" customHeight="1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41"/>
      <c r="Z51" s="41"/>
    </row>
    <row r="52" spans="1:26" ht="30" customHeight="1" x14ac:dyDescent="0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41"/>
      <c r="Z52" s="41"/>
    </row>
    <row r="53" spans="1:26" ht="30" customHeight="1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41"/>
      <c r="Z53" s="41"/>
    </row>
    <row r="54" spans="1:26" ht="30" customHeight="1" x14ac:dyDescent="0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41"/>
      <c r="Z54" s="41"/>
    </row>
    <row r="55" spans="1:26" ht="30" customHeight="1" x14ac:dyDescent="0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41"/>
      <c r="Z55" s="41"/>
    </row>
    <row r="56" spans="1:26" ht="30" customHeight="1" x14ac:dyDescent="0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41"/>
      <c r="Z56" s="41"/>
    </row>
    <row r="57" spans="1:26" ht="30" customHeight="1" x14ac:dyDescent="0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41"/>
      <c r="Z57" s="41"/>
    </row>
    <row r="58" spans="1:26" ht="30" customHeight="1" x14ac:dyDescent="0.25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41"/>
      <c r="Z58" s="41"/>
    </row>
    <row r="59" spans="1:26" ht="30" customHeight="1" x14ac:dyDescent="0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41"/>
      <c r="Z59" s="41"/>
    </row>
    <row r="60" spans="1:26" ht="30" customHeight="1" x14ac:dyDescent="0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1"/>
      <c r="Z60" s="41"/>
    </row>
    <row r="61" spans="1:26" ht="30" customHeight="1" x14ac:dyDescent="0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1"/>
      <c r="Z61" s="41"/>
    </row>
    <row r="62" spans="1:26" ht="30" customHeight="1" x14ac:dyDescent="0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1"/>
      <c r="Z62" s="41"/>
    </row>
    <row r="63" spans="1:26" ht="30" customHeight="1" x14ac:dyDescent="0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1"/>
      <c r="Z63" s="41"/>
    </row>
    <row r="64" spans="1:26" ht="30" customHeight="1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1"/>
      <c r="Z64" s="41"/>
    </row>
    <row r="65" spans="1:26" ht="30" customHeight="1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1"/>
      <c r="Z65" s="41"/>
    </row>
    <row r="66" spans="1:26" ht="30" customHeight="1" x14ac:dyDescent="0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1"/>
      <c r="Z66" s="41"/>
    </row>
    <row r="67" spans="1:26" ht="30" customHeight="1" x14ac:dyDescent="0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1"/>
      <c r="Z67" s="41"/>
    </row>
    <row r="68" spans="1:26" ht="30" customHeight="1" x14ac:dyDescent="0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1"/>
      <c r="Z68" s="41"/>
    </row>
    <row r="69" spans="1:26" ht="30" customHeight="1" x14ac:dyDescent="0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1"/>
      <c r="Z69" s="41"/>
    </row>
    <row r="70" spans="1:26" ht="30" customHeight="1" x14ac:dyDescent="0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41"/>
      <c r="Z70" s="41"/>
    </row>
    <row r="71" spans="1:26" ht="30" customHeight="1" x14ac:dyDescent="0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41"/>
      <c r="Z71" s="41"/>
    </row>
    <row r="72" spans="1:26" ht="30" customHeight="1" x14ac:dyDescent="0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1"/>
      <c r="Z72" s="41"/>
    </row>
    <row r="73" spans="1:26" ht="30" customHeight="1" x14ac:dyDescent="0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1"/>
      <c r="Z73" s="41"/>
    </row>
    <row r="74" spans="1:26" ht="30" customHeight="1" x14ac:dyDescent="0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41"/>
      <c r="Z74" s="41"/>
    </row>
    <row r="75" spans="1:26" ht="30" customHeight="1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41"/>
      <c r="Z75" s="41"/>
    </row>
    <row r="76" spans="1:26" ht="30" customHeight="1" x14ac:dyDescent="0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41"/>
      <c r="Z76" s="41"/>
    </row>
    <row r="77" spans="1:26" ht="30" customHeight="1" x14ac:dyDescent="0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41"/>
      <c r="Z77" s="41"/>
    </row>
    <row r="78" spans="1:26" ht="30" customHeight="1" x14ac:dyDescent="0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41"/>
      <c r="Z78" s="41"/>
    </row>
    <row r="79" spans="1:26" ht="30" customHeight="1" x14ac:dyDescent="0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41"/>
      <c r="Z79" s="41"/>
    </row>
    <row r="80" spans="1:26" ht="30" customHeight="1" x14ac:dyDescent="0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41"/>
      <c r="Z80" s="41"/>
    </row>
    <row r="81" spans="1:26" ht="30" customHeight="1" x14ac:dyDescent="0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41"/>
      <c r="Z81" s="41"/>
    </row>
    <row r="82" spans="1:26" ht="30" customHeight="1" x14ac:dyDescent="0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41"/>
      <c r="Z82" s="41"/>
    </row>
    <row r="83" spans="1:26" ht="30" customHeight="1" x14ac:dyDescent="0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41"/>
      <c r="Z83" s="41"/>
    </row>
    <row r="84" spans="1:26" ht="30" customHeight="1" x14ac:dyDescent="0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41"/>
      <c r="Z84" s="41"/>
    </row>
    <row r="85" spans="1:26" ht="30" customHeight="1" x14ac:dyDescent="0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41"/>
      <c r="Z85" s="41"/>
    </row>
    <row r="86" spans="1:26" ht="30" customHeight="1" x14ac:dyDescent="0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41"/>
      <c r="Z86" s="41"/>
    </row>
    <row r="87" spans="1:26" x14ac:dyDescent="0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41"/>
      <c r="Z87" s="41"/>
    </row>
    <row r="88" spans="1:26" x14ac:dyDescent="0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41"/>
      <c r="Z88" s="41"/>
    </row>
    <row r="89" spans="1:26" x14ac:dyDescent="0.25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41"/>
      <c r="Z89" s="41"/>
    </row>
    <row r="90" spans="1:26" x14ac:dyDescent="0.25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41"/>
      <c r="Z90" s="41"/>
    </row>
    <row r="91" spans="1:26" x14ac:dyDescent="0.25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41"/>
      <c r="Z91" s="41"/>
    </row>
    <row r="92" spans="1:26" x14ac:dyDescent="0.25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41"/>
      <c r="Z92" s="41"/>
    </row>
    <row r="93" spans="1:26" x14ac:dyDescent="0.25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41"/>
      <c r="Z93" s="41"/>
    </row>
    <row r="94" spans="1:26" x14ac:dyDescent="0.25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41"/>
      <c r="Z94" s="41"/>
    </row>
    <row r="95" spans="1:26" x14ac:dyDescent="0.25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41"/>
      <c r="Z95" s="41"/>
    </row>
    <row r="96" spans="1:26" x14ac:dyDescent="0.25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41"/>
      <c r="Z96" s="41"/>
    </row>
    <row r="97" spans="3:26" x14ac:dyDescent="0.25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Y97" s="41"/>
      <c r="Z97" s="41"/>
    </row>
    <row r="98" spans="3:26" x14ac:dyDescent="0.25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Y98" s="41"/>
      <c r="Z98" s="41"/>
    </row>
    <row r="99" spans="3:26" x14ac:dyDescent="0.25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Y99" s="41"/>
      <c r="Z99" s="41"/>
    </row>
    <row r="100" spans="3:26" x14ac:dyDescent="0.25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Y100" s="41"/>
      <c r="Z100" s="41"/>
    </row>
    <row r="101" spans="3:26" x14ac:dyDescent="0.25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Y101" s="41"/>
      <c r="Z101" s="41"/>
    </row>
    <row r="102" spans="3:26" x14ac:dyDescent="0.25">
      <c r="Y102" s="41"/>
      <c r="Z102" s="41"/>
    </row>
    <row r="103" spans="3:26" x14ac:dyDescent="0.25">
      <c r="Y103" s="41"/>
      <c r="Z103" s="41"/>
    </row>
    <row r="104" spans="3:26" x14ac:dyDescent="0.25">
      <c r="Y104" s="41"/>
      <c r="Z104" s="41"/>
    </row>
    <row r="105" spans="3:26" x14ac:dyDescent="0.25">
      <c r="Y105" s="41"/>
      <c r="Z105" s="41"/>
    </row>
    <row r="106" spans="3:26" x14ac:dyDescent="0.25">
      <c r="Y106" s="41"/>
      <c r="Z106" s="41"/>
    </row>
    <row r="107" spans="3:26" x14ac:dyDescent="0.25">
      <c r="Y107" s="41"/>
      <c r="Z107" s="41"/>
    </row>
    <row r="108" spans="3:26" x14ac:dyDescent="0.25">
      <c r="Y108" s="41"/>
      <c r="Z108" s="41"/>
    </row>
    <row r="109" spans="3:26" x14ac:dyDescent="0.25">
      <c r="Y109" s="41"/>
      <c r="Z109" s="41"/>
    </row>
    <row r="110" spans="3:26" x14ac:dyDescent="0.25">
      <c r="Y110" s="41"/>
      <c r="Z110" s="41"/>
    </row>
    <row r="111" spans="3:26" x14ac:dyDescent="0.25">
      <c r="Y111" s="41"/>
      <c r="Z111" s="41"/>
    </row>
    <row r="112" spans="3:26" x14ac:dyDescent="0.25">
      <c r="Y112" s="41"/>
      <c r="Z112" s="41"/>
    </row>
    <row r="113" spans="25:26" x14ac:dyDescent="0.25">
      <c r="Y113" s="41"/>
      <c r="Z113" s="41"/>
    </row>
    <row r="114" spans="25:26" x14ac:dyDescent="0.25">
      <c r="Y114" s="41"/>
      <c r="Z114" s="41"/>
    </row>
    <row r="115" spans="25:26" x14ac:dyDescent="0.25">
      <c r="Y115" s="41"/>
      <c r="Z115" s="41"/>
    </row>
    <row r="116" spans="25:26" x14ac:dyDescent="0.25">
      <c r="Y116" s="41"/>
      <c r="Z116" s="41"/>
    </row>
    <row r="117" spans="25:26" x14ac:dyDescent="0.25">
      <c r="Y117" s="41"/>
      <c r="Z117" s="41"/>
    </row>
    <row r="118" spans="25:26" x14ac:dyDescent="0.25">
      <c r="Y118" s="41"/>
      <c r="Z118" s="41"/>
    </row>
    <row r="119" spans="25:26" x14ac:dyDescent="0.25">
      <c r="Y119" s="41"/>
      <c r="Z119" s="41"/>
    </row>
    <row r="120" spans="25:26" x14ac:dyDescent="0.25">
      <c r="Y120" s="41"/>
      <c r="Z120" s="41"/>
    </row>
    <row r="121" spans="25:26" x14ac:dyDescent="0.25">
      <c r="Y121" s="41"/>
      <c r="Z121" s="41"/>
    </row>
    <row r="122" spans="25:26" x14ac:dyDescent="0.25">
      <c r="Y122" s="41"/>
      <c r="Z122" s="41"/>
    </row>
    <row r="123" spans="25:26" x14ac:dyDescent="0.25">
      <c r="Y123" s="41"/>
      <c r="Z123" s="41"/>
    </row>
    <row r="124" spans="25:26" x14ac:dyDescent="0.25">
      <c r="Y124" s="41"/>
      <c r="Z124" s="41"/>
    </row>
    <row r="125" spans="25:26" x14ac:dyDescent="0.25">
      <c r="Y125" s="41"/>
      <c r="Z125" s="41"/>
    </row>
    <row r="126" spans="25:26" x14ac:dyDescent="0.25">
      <c r="Y126" s="41"/>
      <c r="Z126" s="41"/>
    </row>
    <row r="127" spans="25:26" x14ac:dyDescent="0.25">
      <c r="Y127" s="41"/>
      <c r="Z127" s="41"/>
    </row>
    <row r="128" spans="25:26" x14ac:dyDescent="0.25">
      <c r="Y128" s="41"/>
      <c r="Z128" s="41"/>
    </row>
    <row r="129" spans="25:26" x14ac:dyDescent="0.25">
      <c r="Y129" s="41"/>
      <c r="Z129" s="41"/>
    </row>
    <row r="130" spans="25:26" x14ac:dyDescent="0.25">
      <c r="Y130" s="41"/>
      <c r="Z130" s="41"/>
    </row>
    <row r="131" spans="25:26" x14ac:dyDescent="0.25">
      <c r="Y131" s="41"/>
      <c r="Z131" s="41"/>
    </row>
    <row r="132" spans="25:26" x14ac:dyDescent="0.25">
      <c r="Y132" s="41"/>
      <c r="Z132" s="41"/>
    </row>
    <row r="133" spans="25:26" x14ac:dyDescent="0.25">
      <c r="Y133" s="41"/>
      <c r="Z133" s="41"/>
    </row>
    <row r="134" spans="25:26" x14ac:dyDescent="0.25">
      <c r="Y134" s="41"/>
      <c r="Z134" s="41"/>
    </row>
    <row r="135" spans="25:26" x14ac:dyDescent="0.25">
      <c r="Y135" s="41"/>
      <c r="Z135" s="41"/>
    </row>
    <row r="136" spans="25:26" x14ac:dyDescent="0.25">
      <c r="Y136" s="41"/>
      <c r="Z136" s="41"/>
    </row>
    <row r="137" spans="25:26" x14ac:dyDescent="0.25">
      <c r="Y137" s="41"/>
      <c r="Z137" s="41"/>
    </row>
    <row r="138" spans="25:26" x14ac:dyDescent="0.25">
      <c r="Y138" s="41"/>
      <c r="Z138" s="41"/>
    </row>
    <row r="139" spans="25:26" x14ac:dyDescent="0.25">
      <c r="Y139" s="41"/>
      <c r="Z139" s="41"/>
    </row>
    <row r="140" spans="25:26" x14ac:dyDescent="0.25">
      <c r="Y140" s="41"/>
      <c r="Z140" s="41"/>
    </row>
    <row r="141" spans="25:26" x14ac:dyDescent="0.25">
      <c r="Y141" s="41"/>
      <c r="Z141" s="41"/>
    </row>
    <row r="142" spans="25:26" x14ac:dyDescent="0.25">
      <c r="Y142" s="41"/>
      <c r="Z142" s="41"/>
    </row>
    <row r="143" spans="25:26" x14ac:dyDescent="0.25">
      <c r="Y143" s="41"/>
      <c r="Z143" s="41"/>
    </row>
    <row r="144" spans="25:26" x14ac:dyDescent="0.25">
      <c r="Y144" s="41"/>
      <c r="Z144" s="41"/>
    </row>
    <row r="145" spans="25:26" x14ac:dyDescent="0.25">
      <c r="Y145" s="41"/>
      <c r="Z145" s="41"/>
    </row>
    <row r="146" spans="25:26" x14ac:dyDescent="0.25">
      <c r="Y146" s="41"/>
      <c r="Z146" s="41"/>
    </row>
    <row r="147" spans="25:26" x14ac:dyDescent="0.25">
      <c r="Y147" s="41"/>
      <c r="Z147" s="41"/>
    </row>
    <row r="148" spans="25:26" x14ac:dyDescent="0.25">
      <c r="Y148" s="41"/>
      <c r="Z148" s="41"/>
    </row>
    <row r="149" spans="25:26" x14ac:dyDescent="0.25">
      <c r="Y149" s="41"/>
      <c r="Z149" s="41"/>
    </row>
    <row r="150" spans="25:26" x14ac:dyDescent="0.25">
      <c r="Y150" s="41"/>
      <c r="Z150" s="41"/>
    </row>
    <row r="151" spans="25:26" x14ac:dyDescent="0.25">
      <c r="Y151" s="41"/>
      <c r="Z151" s="41"/>
    </row>
    <row r="152" spans="25:26" x14ac:dyDescent="0.25">
      <c r="Y152" s="41"/>
      <c r="Z152" s="41"/>
    </row>
    <row r="153" spans="25:26" x14ac:dyDescent="0.25">
      <c r="Y153" s="41"/>
      <c r="Z153" s="41"/>
    </row>
    <row r="154" spans="25:26" x14ac:dyDescent="0.25">
      <c r="Y154" s="41"/>
      <c r="Z154" s="41"/>
    </row>
    <row r="155" spans="25:26" x14ac:dyDescent="0.25">
      <c r="Y155" s="41"/>
      <c r="Z155" s="41"/>
    </row>
    <row r="156" spans="25:26" x14ac:dyDescent="0.25">
      <c r="Y156" s="41"/>
      <c r="Z156" s="41"/>
    </row>
    <row r="157" spans="25:26" x14ac:dyDescent="0.25">
      <c r="Y157" s="41"/>
      <c r="Z157" s="41"/>
    </row>
    <row r="158" spans="25:26" x14ac:dyDescent="0.25">
      <c r="Y158" s="41"/>
      <c r="Z158" s="41"/>
    </row>
    <row r="159" spans="25:26" x14ac:dyDescent="0.25">
      <c r="Y159" s="41"/>
      <c r="Z159" s="41"/>
    </row>
    <row r="160" spans="25:26" x14ac:dyDescent="0.25">
      <c r="Y160" s="41"/>
      <c r="Z160" s="41"/>
    </row>
    <row r="161" spans="25:26" x14ac:dyDescent="0.25">
      <c r="Y161" s="41"/>
      <c r="Z161" s="41"/>
    </row>
    <row r="162" spans="25:26" x14ac:dyDescent="0.25">
      <c r="Y162" s="41"/>
      <c r="Z162" s="41"/>
    </row>
    <row r="163" spans="25:26" x14ac:dyDescent="0.25">
      <c r="Y163" s="41"/>
      <c r="Z163" s="41"/>
    </row>
    <row r="164" spans="25:26" x14ac:dyDescent="0.25">
      <c r="Y164" s="41"/>
      <c r="Z164" s="41"/>
    </row>
    <row r="165" spans="25:26" x14ac:dyDescent="0.25">
      <c r="Y165" s="41"/>
      <c r="Z165" s="41"/>
    </row>
    <row r="166" spans="25:26" x14ac:dyDescent="0.25">
      <c r="Y166" s="41"/>
      <c r="Z166" s="41"/>
    </row>
    <row r="167" spans="25:26" x14ac:dyDescent="0.25">
      <c r="Y167" s="41"/>
      <c r="Z167" s="41"/>
    </row>
    <row r="168" spans="25:26" x14ac:dyDescent="0.25">
      <c r="Y168" s="41"/>
      <c r="Z168" s="41"/>
    </row>
    <row r="169" spans="25:26" x14ac:dyDescent="0.25">
      <c r="Y169" s="41"/>
      <c r="Z169" s="41"/>
    </row>
    <row r="170" spans="25:26" x14ac:dyDescent="0.25">
      <c r="Y170" s="41"/>
      <c r="Z170" s="41"/>
    </row>
    <row r="171" spans="25:26" x14ac:dyDescent="0.25">
      <c r="Y171" s="41"/>
      <c r="Z171" s="41"/>
    </row>
    <row r="172" spans="25:26" x14ac:dyDescent="0.25">
      <c r="Y172" s="41"/>
      <c r="Z172" s="41"/>
    </row>
    <row r="173" spans="25:26" x14ac:dyDescent="0.25">
      <c r="Y173" s="41"/>
      <c r="Z173" s="41"/>
    </row>
    <row r="174" spans="25:26" x14ac:dyDescent="0.25">
      <c r="Y174" s="41"/>
      <c r="Z174" s="41"/>
    </row>
    <row r="175" spans="25:26" x14ac:dyDescent="0.25">
      <c r="Y175" s="41"/>
      <c r="Z175" s="41"/>
    </row>
    <row r="176" spans="25:26" x14ac:dyDescent="0.25">
      <c r="Y176" s="41"/>
      <c r="Z176" s="41"/>
    </row>
    <row r="177" spans="25:26" x14ac:dyDescent="0.25">
      <c r="Y177" s="41"/>
      <c r="Z177" s="41"/>
    </row>
    <row r="178" spans="25:26" x14ac:dyDescent="0.25">
      <c r="Y178" s="41"/>
      <c r="Z178" s="41"/>
    </row>
    <row r="179" spans="25:26" x14ac:dyDescent="0.25">
      <c r="Y179" s="41"/>
      <c r="Z179" s="41"/>
    </row>
    <row r="180" spans="25:26" x14ac:dyDescent="0.25">
      <c r="Y180" s="41"/>
      <c r="Z180" s="41"/>
    </row>
    <row r="181" spans="25:26" x14ac:dyDescent="0.25">
      <c r="Y181" s="41"/>
      <c r="Z181" s="41"/>
    </row>
    <row r="182" spans="25:26" x14ac:dyDescent="0.25">
      <c r="Y182" s="41"/>
      <c r="Z182" s="41"/>
    </row>
    <row r="183" spans="25:26" x14ac:dyDescent="0.25">
      <c r="Y183" s="41"/>
      <c r="Z183" s="41"/>
    </row>
    <row r="184" spans="25:26" x14ac:dyDescent="0.25">
      <c r="Y184" s="41"/>
      <c r="Z184" s="41"/>
    </row>
    <row r="185" spans="25:26" x14ac:dyDescent="0.25">
      <c r="Y185" s="41"/>
      <c r="Z185" s="41"/>
    </row>
    <row r="186" spans="25:26" x14ac:dyDescent="0.25">
      <c r="Y186" s="41"/>
      <c r="Z186" s="41"/>
    </row>
    <row r="187" spans="25:26" x14ac:dyDescent="0.25">
      <c r="Y187" s="41"/>
      <c r="Z187" s="41"/>
    </row>
    <row r="188" spans="25:26" x14ac:dyDescent="0.25">
      <c r="Y188" s="41"/>
      <c r="Z188" s="41"/>
    </row>
    <row r="189" spans="25:26" x14ac:dyDescent="0.25">
      <c r="Y189" s="41"/>
      <c r="Z189" s="41"/>
    </row>
    <row r="190" spans="25:26" x14ac:dyDescent="0.25">
      <c r="Y190" s="41"/>
      <c r="Z190" s="41"/>
    </row>
    <row r="191" spans="25:26" x14ac:dyDescent="0.25">
      <c r="Y191" s="41"/>
      <c r="Z191" s="41"/>
    </row>
    <row r="192" spans="25:26" x14ac:dyDescent="0.25">
      <c r="Y192" s="41"/>
      <c r="Z192" s="41"/>
    </row>
    <row r="193" spans="25:26" x14ac:dyDescent="0.25">
      <c r="Y193" s="41"/>
      <c r="Z193" s="41"/>
    </row>
    <row r="194" spans="25:26" x14ac:dyDescent="0.25">
      <c r="Y194" s="41"/>
      <c r="Z194" s="41"/>
    </row>
    <row r="195" spans="25:26" x14ac:dyDescent="0.25">
      <c r="Y195" s="41"/>
      <c r="Z195" s="41"/>
    </row>
    <row r="196" spans="25:26" x14ac:dyDescent="0.25">
      <c r="Y196" s="41"/>
      <c r="Z196" s="41"/>
    </row>
    <row r="197" spans="25:26" x14ac:dyDescent="0.25">
      <c r="Y197" s="41"/>
      <c r="Z197" s="41"/>
    </row>
    <row r="198" spans="25:26" x14ac:dyDescent="0.25">
      <c r="Y198" s="41"/>
      <c r="Z198" s="41"/>
    </row>
    <row r="199" spans="25:26" x14ac:dyDescent="0.25">
      <c r="Y199" s="41"/>
      <c r="Z199" s="41"/>
    </row>
    <row r="200" spans="25:26" x14ac:dyDescent="0.25">
      <c r="Y200" s="41"/>
      <c r="Z200" s="41"/>
    </row>
    <row r="201" spans="25:26" x14ac:dyDescent="0.25">
      <c r="Y201" s="41"/>
      <c r="Z201" s="41"/>
    </row>
    <row r="202" spans="25:26" x14ac:dyDescent="0.25">
      <c r="Y202" s="41"/>
      <c r="Z202" s="41"/>
    </row>
    <row r="203" spans="25:26" x14ac:dyDescent="0.25">
      <c r="Y203" s="41"/>
      <c r="Z203" s="41"/>
    </row>
    <row r="204" spans="25:26" x14ac:dyDescent="0.25">
      <c r="Y204" s="41"/>
      <c r="Z204" s="41"/>
    </row>
    <row r="205" spans="25:26" x14ac:dyDescent="0.25">
      <c r="Y205" s="41"/>
      <c r="Z205" s="41"/>
    </row>
    <row r="206" spans="25:26" x14ac:dyDescent="0.25">
      <c r="Y206" s="41"/>
      <c r="Z206" s="41"/>
    </row>
    <row r="207" spans="25:26" x14ac:dyDescent="0.25">
      <c r="Y207" s="41"/>
      <c r="Z207" s="41"/>
    </row>
    <row r="208" spans="25:26" x14ac:dyDescent="0.25">
      <c r="Y208" s="41"/>
      <c r="Z208" s="41"/>
    </row>
    <row r="209" spans="25:26" x14ac:dyDescent="0.25">
      <c r="Y209" s="41"/>
      <c r="Z209" s="41"/>
    </row>
    <row r="210" spans="25:26" x14ac:dyDescent="0.25">
      <c r="Y210" s="41"/>
      <c r="Z210" s="41"/>
    </row>
    <row r="211" spans="25:26" x14ac:dyDescent="0.25">
      <c r="Y211" s="41"/>
      <c r="Z211" s="41"/>
    </row>
    <row r="212" spans="25:26" x14ac:dyDescent="0.25">
      <c r="Y212" s="41"/>
      <c r="Z212" s="41"/>
    </row>
    <row r="213" spans="25:26" x14ac:dyDescent="0.25">
      <c r="Y213" s="41"/>
      <c r="Z213" s="41"/>
    </row>
    <row r="214" spans="25:26" x14ac:dyDescent="0.25">
      <c r="Y214" s="41"/>
      <c r="Z214" s="41"/>
    </row>
    <row r="215" spans="25:26" x14ac:dyDescent="0.25">
      <c r="Y215" s="41"/>
      <c r="Z215" s="41"/>
    </row>
    <row r="216" spans="25:26" x14ac:dyDescent="0.25">
      <c r="Y216" s="41"/>
      <c r="Z216" s="41"/>
    </row>
    <row r="217" spans="25:26" x14ac:dyDescent="0.25">
      <c r="Y217" s="41"/>
      <c r="Z217" s="41"/>
    </row>
    <row r="218" spans="25:26" x14ac:dyDescent="0.25">
      <c r="Y218" s="41"/>
      <c r="Z218" s="41"/>
    </row>
    <row r="219" spans="25:26" x14ac:dyDescent="0.25">
      <c r="Y219" s="41"/>
      <c r="Z219" s="41"/>
    </row>
    <row r="220" spans="25:26" x14ac:dyDescent="0.25">
      <c r="Y220" s="41"/>
      <c r="Z220" s="41"/>
    </row>
    <row r="221" spans="25:26" x14ac:dyDescent="0.25">
      <c r="Y221" s="41"/>
      <c r="Z221" s="41"/>
    </row>
    <row r="222" spans="25:26" x14ac:dyDescent="0.25">
      <c r="Y222" s="41"/>
      <c r="Z222" s="41"/>
    </row>
    <row r="223" spans="25:26" x14ac:dyDescent="0.25">
      <c r="Y223" s="41"/>
      <c r="Z223" s="41"/>
    </row>
    <row r="224" spans="25:26" x14ac:dyDescent="0.25">
      <c r="Y224" s="41"/>
      <c r="Z224" s="41"/>
    </row>
    <row r="225" spans="25:26" x14ac:dyDescent="0.25">
      <c r="Y225" s="41"/>
      <c r="Z225" s="41"/>
    </row>
    <row r="226" spans="25:26" x14ac:dyDescent="0.25">
      <c r="Y226" s="41"/>
      <c r="Z226" s="41"/>
    </row>
    <row r="227" spans="25:26" x14ac:dyDescent="0.25">
      <c r="Y227" s="41"/>
      <c r="Z227" s="41"/>
    </row>
    <row r="228" spans="25:26" x14ac:dyDescent="0.25">
      <c r="Y228" s="41"/>
      <c r="Z228" s="41"/>
    </row>
    <row r="229" spans="25:26" x14ac:dyDescent="0.25">
      <c r="Y229" s="41"/>
      <c r="Z229" s="41"/>
    </row>
    <row r="230" spans="25:26" x14ac:dyDescent="0.25">
      <c r="Y230" s="41"/>
      <c r="Z230" s="41"/>
    </row>
    <row r="231" spans="25:26" x14ac:dyDescent="0.25">
      <c r="Y231" s="41"/>
      <c r="Z231" s="41"/>
    </row>
    <row r="232" spans="25:26" x14ac:dyDescent="0.25">
      <c r="Y232" s="41"/>
      <c r="Z232" s="41"/>
    </row>
    <row r="233" spans="25:26" x14ac:dyDescent="0.25">
      <c r="Y233" s="41"/>
      <c r="Z233" s="41"/>
    </row>
    <row r="234" spans="25:26" x14ac:dyDescent="0.25">
      <c r="Y234" s="41"/>
      <c r="Z234" s="41"/>
    </row>
    <row r="235" spans="25:26" x14ac:dyDescent="0.25">
      <c r="Y235" s="41"/>
      <c r="Z235" s="41"/>
    </row>
    <row r="236" spans="25:26" x14ac:dyDescent="0.25">
      <c r="Y236" s="41"/>
      <c r="Z236" s="41"/>
    </row>
    <row r="237" spans="25:26" x14ac:dyDescent="0.25">
      <c r="Y237" s="41"/>
      <c r="Z237" s="41"/>
    </row>
    <row r="238" spans="25:26" x14ac:dyDescent="0.25">
      <c r="Y238" s="41"/>
      <c r="Z238" s="41"/>
    </row>
    <row r="239" spans="25:26" x14ac:dyDescent="0.25">
      <c r="Y239" s="41"/>
      <c r="Z239" s="41"/>
    </row>
    <row r="240" spans="25:26" x14ac:dyDescent="0.25">
      <c r="Y240" s="41"/>
      <c r="Z240" s="41"/>
    </row>
    <row r="241" spans="25:26" x14ac:dyDescent="0.25">
      <c r="Y241" s="41"/>
      <c r="Z241" s="41"/>
    </row>
    <row r="242" spans="25:26" x14ac:dyDescent="0.25">
      <c r="Y242" s="41"/>
      <c r="Z242" s="41"/>
    </row>
    <row r="243" spans="25:26" x14ac:dyDescent="0.25">
      <c r="Y243" s="41"/>
      <c r="Z243" s="41"/>
    </row>
    <row r="244" spans="25:26" x14ac:dyDescent="0.25">
      <c r="Y244" s="41"/>
      <c r="Z244" s="41"/>
    </row>
    <row r="245" spans="25:26" x14ac:dyDescent="0.25">
      <c r="Y245" s="41"/>
      <c r="Z245" s="41"/>
    </row>
    <row r="246" spans="25:26" x14ac:dyDescent="0.25">
      <c r="Y246" s="41"/>
      <c r="Z246" s="41"/>
    </row>
    <row r="247" spans="25:26" x14ac:dyDescent="0.25">
      <c r="Y247" s="41"/>
      <c r="Z247" s="41"/>
    </row>
    <row r="248" spans="25:26" x14ac:dyDescent="0.25">
      <c r="Y248" s="41"/>
      <c r="Z248" s="41"/>
    </row>
    <row r="249" spans="25:26" x14ac:dyDescent="0.25">
      <c r="Y249" s="41"/>
      <c r="Z249" s="41"/>
    </row>
    <row r="250" spans="25:26" x14ac:dyDescent="0.25">
      <c r="Y250" s="41"/>
      <c r="Z250" s="41"/>
    </row>
    <row r="251" spans="25:26" x14ac:dyDescent="0.25">
      <c r="Y251" s="41"/>
      <c r="Z251" s="41"/>
    </row>
    <row r="252" spans="25:26" x14ac:dyDescent="0.25">
      <c r="Y252" s="41"/>
      <c r="Z252" s="41"/>
    </row>
    <row r="253" spans="25:26" x14ac:dyDescent="0.25">
      <c r="Y253" s="41"/>
      <c r="Z253" s="41"/>
    </row>
    <row r="254" spans="25:26" x14ac:dyDescent="0.25">
      <c r="Y254" s="41"/>
      <c r="Z254" s="41"/>
    </row>
    <row r="255" spans="25:26" x14ac:dyDescent="0.25">
      <c r="Y255" s="41"/>
      <c r="Z255" s="41"/>
    </row>
    <row r="256" spans="25:26" x14ac:dyDescent="0.25">
      <c r="Y256" s="41"/>
      <c r="Z256" s="41"/>
    </row>
    <row r="257" spans="25:26" x14ac:dyDescent="0.25">
      <c r="Y257" s="41"/>
      <c r="Z257" s="41"/>
    </row>
    <row r="258" spans="25:26" x14ac:dyDescent="0.25">
      <c r="Y258" s="41"/>
      <c r="Z258" s="41"/>
    </row>
    <row r="259" spans="25:26" x14ac:dyDescent="0.25">
      <c r="Y259" s="41"/>
      <c r="Z259" s="41"/>
    </row>
    <row r="260" spans="25:26" x14ac:dyDescent="0.25">
      <c r="Y260" s="41"/>
      <c r="Z260" s="41"/>
    </row>
    <row r="261" spans="25:26" x14ac:dyDescent="0.25">
      <c r="Y261" s="41"/>
      <c r="Z261" s="41"/>
    </row>
    <row r="262" spans="25:26" x14ac:dyDescent="0.25">
      <c r="Y262" s="41"/>
      <c r="Z262" s="41"/>
    </row>
    <row r="263" spans="25:26" x14ac:dyDescent="0.25">
      <c r="Y263" s="41"/>
      <c r="Z263" s="41"/>
    </row>
    <row r="264" spans="25:26" x14ac:dyDescent="0.25">
      <c r="Y264" s="41"/>
      <c r="Z264" s="41"/>
    </row>
    <row r="265" spans="25:26" x14ac:dyDescent="0.25">
      <c r="Y265" s="41"/>
      <c r="Z265" s="41"/>
    </row>
    <row r="266" spans="25:26" x14ac:dyDescent="0.25">
      <c r="Y266" s="41"/>
      <c r="Z266" s="41"/>
    </row>
    <row r="267" spans="25:26" x14ac:dyDescent="0.25">
      <c r="Y267" s="41"/>
      <c r="Z267" s="41"/>
    </row>
    <row r="268" spans="25:26" x14ac:dyDescent="0.25">
      <c r="Y268" s="41"/>
      <c r="Z268" s="41"/>
    </row>
    <row r="269" spans="25:26" x14ac:dyDescent="0.25">
      <c r="Y269" s="41"/>
      <c r="Z269" s="41"/>
    </row>
    <row r="270" spans="25:26" x14ac:dyDescent="0.25">
      <c r="Y270" s="41"/>
      <c r="Z270" s="41"/>
    </row>
    <row r="271" spans="25:26" x14ac:dyDescent="0.25">
      <c r="Y271" s="41"/>
      <c r="Z271" s="41"/>
    </row>
    <row r="272" spans="25:26" x14ac:dyDescent="0.25">
      <c r="Y272" s="41"/>
      <c r="Z272" s="41"/>
    </row>
    <row r="273" spans="25:26" x14ac:dyDescent="0.25">
      <c r="Y273" s="41"/>
      <c r="Z273" s="41"/>
    </row>
    <row r="274" spans="25:26" x14ac:dyDescent="0.25">
      <c r="Y274" s="41"/>
      <c r="Z274" s="41"/>
    </row>
    <row r="275" spans="25:26" x14ac:dyDescent="0.25">
      <c r="Y275" s="41"/>
      <c r="Z275" s="41"/>
    </row>
    <row r="276" spans="25:26" x14ac:dyDescent="0.25">
      <c r="Y276" s="41"/>
      <c r="Z276" s="41"/>
    </row>
    <row r="277" spans="25:26" x14ac:dyDescent="0.25">
      <c r="Y277" s="41"/>
      <c r="Z277" s="41"/>
    </row>
    <row r="278" spans="25:26" x14ac:dyDescent="0.25">
      <c r="Y278" s="41"/>
      <c r="Z278" s="41"/>
    </row>
    <row r="279" spans="25:26" x14ac:dyDescent="0.25">
      <c r="Y279" s="41"/>
      <c r="Z279" s="41"/>
    </row>
    <row r="280" spans="25:26" x14ac:dyDescent="0.25">
      <c r="Y280" s="41"/>
      <c r="Z280" s="41"/>
    </row>
    <row r="281" spans="25:26" x14ac:dyDescent="0.25">
      <c r="Y281" s="41"/>
      <c r="Z281" s="41"/>
    </row>
    <row r="282" spans="25:26" x14ac:dyDescent="0.25">
      <c r="Y282" s="41"/>
      <c r="Z282" s="41"/>
    </row>
    <row r="283" spans="25:26" x14ac:dyDescent="0.25">
      <c r="Y283" s="41"/>
      <c r="Z283" s="41"/>
    </row>
    <row r="284" spans="25:26" x14ac:dyDescent="0.25">
      <c r="Y284" s="41"/>
      <c r="Z284" s="41"/>
    </row>
    <row r="285" spans="25:26" x14ac:dyDescent="0.25">
      <c r="Y285" s="41"/>
      <c r="Z285" s="41"/>
    </row>
    <row r="286" spans="25:26" x14ac:dyDescent="0.25">
      <c r="Y286" s="41"/>
      <c r="Z286" s="41"/>
    </row>
    <row r="287" spans="25:26" x14ac:dyDescent="0.25">
      <c r="Y287" s="41"/>
      <c r="Z287" s="41"/>
    </row>
    <row r="288" spans="25:26" x14ac:dyDescent="0.25">
      <c r="Y288" s="41"/>
      <c r="Z288" s="41"/>
    </row>
    <row r="289" spans="25:26" x14ac:dyDescent="0.25">
      <c r="Y289" s="41"/>
      <c r="Z289" s="41"/>
    </row>
    <row r="290" spans="25:26" x14ac:dyDescent="0.25">
      <c r="Y290" s="41"/>
      <c r="Z290" s="41"/>
    </row>
    <row r="291" spans="25:26" x14ac:dyDescent="0.25">
      <c r="Y291" s="41"/>
      <c r="Z291" s="41"/>
    </row>
    <row r="292" spans="25:26" x14ac:dyDescent="0.25">
      <c r="Y292" s="41"/>
      <c r="Z292" s="41"/>
    </row>
    <row r="293" spans="25:26" x14ac:dyDescent="0.25">
      <c r="Y293" s="41"/>
      <c r="Z293" s="41"/>
    </row>
    <row r="294" spans="25:26" x14ac:dyDescent="0.25">
      <c r="Y294" s="41"/>
      <c r="Z294" s="41"/>
    </row>
    <row r="295" spans="25:26" x14ac:dyDescent="0.25">
      <c r="Y295" s="41"/>
      <c r="Z295" s="41"/>
    </row>
    <row r="296" spans="25:26" x14ac:dyDescent="0.25">
      <c r="Y296" s="41"/>
      <c r="Z296" s="41"/>
    </row>
    <row r="297" spans="25:26" x14ac:dyDescent="0.25">
      <c r="Y297" s="41"/>
      <c r="Z297" s="41"/>
    </row>
    <row r="298" spans="25:26" x14ac:dyDescent="0.25">
      <c r="Y298" s="41"/>
      <c r="Z298" s="41"/>
    </row>
    <row r="299" spans="25:26" x14ac:dyDescent="0.25">
      <c r="Y299" s="41"/>
      <c r="Z299" s="41"/>
    </row>
    <row r="300" spans="25:26" x14ac:dyDescent="0.25">
      <c r="Y300" s="41"/>
      <c r="Z300" s="41"/>
    </row>
    <row r="301" spans="25:26" x14ac:dyDescent="0.25">
      <c r="Y301" s="41"/>
      <c r="Z301" s="41"/>
    </row>
    <row r="302" spans="25:26" x14ac:dyDescent="0.25">
      <c r="Y302" s="41"/>
      <c r="Z302" s="41"/>
    </row>
    <row r="303" spans="25:26" x14ac:dyDescent="0.25">
      <c r="Y303" s="41"/>
      <c r="Z303" s="41"/>
    </row>
    <row r="304" spans="25:26" x14ac:dyDescent="0.25">
      <c r="Y304" s="41"/>
      <c r="Z304" s="41"/>
    </row>
    <row r="305" spans="25:26" x14ac:dyDescent="0.25">
      <c r="Y305" s="41"/>
      <c r="Z305" s="41"/>
    </row>
    <row r="306" spans="25:26" x14ac:dyDescent="0.25">
      <c r="Y306" s="41"/>
      <c r="Z306" s="41"/>
    </row>
    <row r="307" spans="25:26" x14ac:dyDescent="0.25">
      <c r="Y307" s="41"/>
      <c r="Z307" s="41"/>
    </row>
    <row r="308" spans="25:26" x14ac:dyDescent="0.25">
      <c r="Y308" s="41"/>
      <c r="Z308" s="41"/>
    </row>
    <row r="309" spans="25:26" x14ac:dyDescent="0.25">
      <c r="Y309" s="41"/>
      <c r="Z309" s="41"/>
    </row>
    <row r="310" spans="25:26" x14ac:dyDescent="0.25">
      <c r="Y310" s="41"/>
      <c r="Z310" s="41"/>
    </row>
    <row r="311" spans="25:26" x14ac:dyDescent="0.25">
      <c r="Y311" s="41"/>
      <c r="Z311" s="41"/>
    </row>
    <row r="312" spans="25:26" x14ac:dyDescent="0.25">
      <c r="Y312" s="41"/>
      <c r="Z312" s="41"/>
    </row>
    <row r="313" spans="25:26" x14ac:dyDescent="0.25">
      <c r="Y313" s="41"/>
      <c r="Z313" s="41"/>
    </row>
    <row r="314" spans="25:26" x14ac:dyDescent="0.25">
      <c r="Y314" s="41"/>
      <c r="Z314" s="41"/>
    </row>
    <row r="315" spans="25:26" x14ac:dyDescent="0.25">
      <c r="Y315" s="41"/>
      <c r="Z315" s="41"/>
    </row>
    <row r="316" spans="25:26" x14ac:dyDescent="0.25">
      <c r="Y316" s="41"/>
      <c r="Z316" s="41"/>
    </row>
    <row r="317" spans="25:26" x14ac:dyDescent="0.25">
      <c r="Y317" s="41"/>
      <c r="Z317" s="41"/>
    </row>
    <row r="318" spans="25:26" x14ac:dyDescent="0.25">
      <c r="Y318" s="41"/>
      <c r="Z318" s="41"/>
    </row>
    <row r="319" spans="25:26" x14ac:dyDescent="0.25">
      <c r="Y319" s="41"/>
      <c r="Z319" s="41"/>
    </row>
    <row r="320" spans="25:26" x14ac:dyDescent="0.25">
      <c r="Y320" s="41"/>
      <c r="Z320" s="41"/>
    </row>
    <row r="321" spans="25:26" x14ac:dyDescent="0.25">
      <c r="Y321" s="41"/>
      <c r="Z321" s="41"/>
    </row>
    <row r="322" spans="25:26" x14ac:dyDescent="0.25">
      <c r="Y322" s="41"/>
      <c r="Z322" s="41"/>
    </row>
    <row r="323" spans="25:26" x14ac:dyDescent="0.25">
      <c r="Y323" s="41"/>
      <c r="Z323" s="41"/>
    </row>
    <row r="324" spans="25:26" x14ac:dyDescent="0.25">
      <c r="Y324" s="41"/>
      <c r="Z324" s="41"/>
    </row>
    <row r="325" spans="25:26" x14ac:dyDescent="0.25">
      <c r="Y325" s="41"/>
      <c r="Z325" s="41"/>
    </row>
    <row r="326" spans="25:26" x14ac:dyDescent="0.25">
      <c r="Y326" s="41"/>
      <c r="Z326" s="41"/>
    </row>
    <row r="327" spans="25:26" x14ac:dyDescent="0.25">
      <c r="Y327" s="41"/>
      <c r="Z327" s="41"/>
    </row>
    <row r="328" spans="25:26" x14ac:dyDescent="0.25">
      <c r="Y328" s="41"/>
      <c r="Z328" s="41"/>
    </row>
    <row r="329" spans="25:26" x14ac:dyDescent="0.25">
      <c r="Y329" s="41"/>
      <c r="Z329" s="41"/>
    </row>
    <row r="330" spans="25:26" x14ac:dyDescent="0.25">
      <c r="Y330" s="41"/>
      <c r="Z330" s="41"/>
    </row>
    <row r="331" spans="25:26" x14ac:dyDescent="0.25">
      <c r="Y331" s="41"/>
      <c r="Z331" s="41"/>
    </row>
    <row r="332" spans="25:26" x14ac:dyDescent="0.25">
      <c r="Y332" s="41"/>
      <c r="Z332" s="41"/>
    </row>
    <row r="333" spans="25:26" x14ac:dyDescent="0.25">
      <c r="Y333" s="41"/>
      <c r="Z333" s="41"/>
    </row>
    <row r="334" spans="25:26" x14ac:dyDescent="0.25">
      <c r="Y334" s="41"/>
      <c r="Z334" s="41"/>
    </row>
    <row r="335" spans="25:26" x14ac:dyDescent="0.25">
      <c r="Y335" s="41"/>
      <c r="Z335" s="41"/>
    </row>
    <row r="336" spans="25:26" x14ac:dyDescent="0.25">
      <c r="Y336" s="41"/>
      <c r="Z336" s="41"/>
    </row>
    <row r="337" spans="25:26" x14ac:dyDescent="0.25">
      <c r="Y337" s="41"/>
      <c r="Z337" s="41"/>
    </row>
    <row r="338" spans="25:26" x14ac:dyDescent="0.25">
      <c r="Y338" s="41"/>
      <c r="Z338" s="41"/>
    </row>
    <row r="339" spans="25:26" x14ac:dyDescent="0.25">
      <c r="Y339" s="41"/>
      <c r="Z339" s="41"/>
    </row>
    <row r="340" spans="25:26" x14ac:dyDescent="0.25">
      <c r="Y340" s="41"/>
      <c r="Z340" s="41"/>
    </row>
    <row r="341" spans="25:26" x14ac:dyDescent="0.25">
      <c r="Y341" s="41"/>
      <c r="Z341" s="41"/>
    </row>
    <row r="342" spans="25:26" x14ac:dyDescent="0.25">
      <c r="Y342" s="41"/>
      <c r="Z342" s="41"/>
    </row>
    <row r="343" spans="25:26" x14ac:dyDescent="0.25">
      <c r="Y343" s="41"/>
      <c r="Z343" s="41"/>
    </row>
    <row r="344" spans="25:26" x14ac:dyDescent="0.25">
      <c r="Y344" s="41"/>
      <c r="Z344" s="41"/>
    </row>
    <row r="345" spans="25:26" x14ac:dyDescent="0.25">
      <c r="Y345" s="41"/>
      <c r="Z345" s="41"/>
    </row>
    <row r="346" spans="25:26" x14ac:dyDescent="0.25">
      <c r="Y346" s="41"/>
      <c r="Z346" s="41"/>
    </row>
    <row r="347" spans="25:26" x14ac:dyDescent="0.25">
      <c r="Y347" s="41"/>
      <c r="Z347" s="41"/>
    </row>
    <row r="348" spans="25:26" x14ac:dyDescent="0.25">
      <c r="Y348" s="41"/>
      <c r="Z348" s="41"/>
    </row>
    <row r="349" spans="25:26" x14ac:dyDescent="0.25">
      <c r="Y349" s="41"/>
      <c r="Z349" s="41"/>
    </row>
    <row r="350" spans="25:26" x14ac:dyDescent="0.25">
      <c r="Y350" s="41"/>
      <c r="Z350" s="41"/>
    </row>
    <row r="351" spans="25:26" x14ac:dyDescent="0.25">
      <c r="Y351" s="41"/>
      <c r="Z351" s="41"/>
    </row>
    <row r="352" spans="25:26" x14ac:dyDescent="0.25">
      <c r="Y352" s="41"/>
      <c r="Z352" s="41"/>
    </row>
    <row r="353" spans="25:26" x14ac:dyDescent="0.25">
      <c r="Y353" s="41"/>
      <c r="Z353" s="41"/>
    </row>
    <row r="354" spans="25:26" x14ac:dyDescent="0.25">
      <c r="Y354" s="41"/>
      <c r="Z354" s="41"/>
    </row>
    <row r="355" spans="25:26" x14ac:dyDescent="0.25">
      <c r="Y355" s="41"/>
      <c r="Z355" s="41"/>
    </row>
    <row r="356" spans="25:26" x14ac:dyDescent="0.25">
      <c r="Y356" s="41"/>
      <c r="Z356" s="41"/>
    </row>
    <row r="357" spans="25:26" x14ac:dyDescent="0.25">
      <c r="Y357" s="41"/>
      <c r="Z357" s="41"/>
    </row>
    <row r="358" spans="25:26" x14ac:dyDescent="0.25">
      <c r="Y358" s="41"/>
      <c r="Z358" s="41"/>
    </row>
    <row r="359" spans="25:26" x14ac:dyDescent="0.25">
      <c r="Y359" s="41"/>
      <c r="Z359" s="41"/>
    </row>
    <row r="360" spans="25:26" x14ac:dyDescent="0.25">
      <c r="Y360" s="41"/>
      <c r="Z360" s="41"/>
    </row>
    <row r="361" spans="25:26" x14ac:dyDescent="0.25">
      <c r="Y361" s="41"/>
      <c r="Z361" s="41"/>
    </row>
    <row r="362" spans="25:26" x14ac:dyDescent="0.25">
      <c r="Y362" s="41"/>
      <c r="Z362" s="41"/>
    </row>
    <row r="363" spans="25:26" x14ac:dyDescent="0.25">
      <c r="Y363" s="41"/>
      <c r="Z363" s="41"/>
    </row>
    <row r="364" spans="25:26" x14ac:dyDescent="0.25">
      <c r="Y364" s="41"/>
      <c r="Z364" s="41"/>
    </row>
    <row r="365" spans="25:26" x14ac:dyDescent="0.25">
      <c r="Y365" s="41"/>
      <c r="Z365" s="41"/>
    </row>
    <row r="366" spans="25:26" x14ac:dyDescent="0.25">
      <c r="Y366" s="41"/>
      <c r="Z366" s="41"/>
    </row>
    <row r="367" spans="25:26" x14ac:dyDescent="0.25">
      <c r="Y367" s="41"/>
      <c r="Z367" s="41"/>
    </row>
    <row r="368" spans="25:26" x14ac:dyDescent="0.25">
      <c r="Y368" s="41"/>
      <c r="Z368" s="41"/>
    </row>
    <row r="369" spans="25:26" x14ac:dyDescent="0.25">
      <c r="Y369" s="41"/>
      <c r="Z369" s="41"/>
    </row>
    <row r="370" spans="25:26" x14ac:dyDescent="0.25">
      <c r="Y370" s="41"/>
      <c r="Z370" s="41"/>
    </row>
    <row r="371" spans="25:26" x14ac:dyDescent="0.25">
      <c r="Y371" s="41"/>
      <c r="Z371" s="41"/>
    </row>
    <row r="372" spans="25:26" x14ac:dyDescent="0.25">
      <c r="Y372" s="41"/>
      <c r="Z372" s="41"/>
    </row>
    <row r="373" spans="25:26" x14ac:dyDescent="0.25">
      <c r="Y373" s="41"/>
      <c r="Z373" s="41"/>
    </row>
    <row r="374" spans="25:26" x14ac:dyDescent="0.25">
      <c r="Y374" s="41"/>
      <c r="Z374" s="41"/>
    </row>
    <row r="375" spans="25:26" x14ac:dyDescent="0.25">
      <c r="Y375" s="41"/>
      <c r="Z375" s="41"/>
    </row>
    <row r="376" spans="25:26" x14ac:dyDescent="0.25">
      <c r="Y376" s="41"/>
      <c r="Z376" s="41"/>
    </row>
    <row r="377" spans="25:26" x14ac:dyDescent="0.25">
      <c r="Y377" s="41"/>
      <c r="Z377" s="41"/>
    </row>
    <row r="378" spans="25:26" x14ac:dyDescent="0.25">
      <c r="Y378" s="41"/>
      <c r="Z378" s="41"/>
    </row>
    <row r="379" spans="25:26" x14ac:dyDescent="0.25">
      <c r="Y379" s="41"/>
      <c r="Z379" s="41"/>
    </row>
    <row r="380" spans="25:26" x14ac:dyDescent="0.25">
      <c r="Y380" s="41"/>
      <c r="Z380" s="41"/>
    </row>
    <row r="381" spans="25:26" x14ac:dyDescent="0.25">
      <c r="Y381" s="41"/>
      <c r="Z381" s="41"/>
    </row>
    <row r="382" spans="25:26" x14ac:dyDescent="0.25">
      <c r="Y382" s="41"/>
      <c r="Z382" s="41"/>
    </row>
    <row r="383" spans="25:26" x14ac:dyDescent="0.25">
      <c r="Y383" s="41"/>
      <c r="Z383" s="41"/>
    </row>
    <row r="384" spans="25:26" x14ac:dyDescent="0.25">
      <c r="Y384" s="41"/>
      <c r="Z384" s="41"/>
    </row>
    <row r="385" spans="25:26" x14ac:dyDescent="0.25">
      <c r="Y385" s="41"/>
      <c r="Z385" s="41"/>
    </row>
    <row r="386" spans="25:26" x14ac:dyDescent="0.25">
      <c r="Y386" s="41"/>
      <c r="Z386" s="41"/>
    </row>
    <row r="387" spans="25:26" x14ac:dyDescent="0.25">
      <c r="Y387" s="41"/>
      <c r="Z387" s="41"/>
    </row>
    <row r="388" spans="25:26" x14ac:dyDescent="0.25">
      <c r="Y388" s="41"/>
      <c r="Z388" s="41"/>
    </row>
    <row r="389" spans="25:26" x14ac:dyDescent="0.25">
      <c r="Y389" s="41"/>
      <c r="Z389" s="41"/>
    </row>
    <row r="390" spans="25:26" x14ac:dyDescent="0.25">
      <c r="Y390" s="41"/>
      <c r="Z390" s="41"/>
    </row>
    <row r="391" spans="25:26" x14ac:dyDescent="0.25">
      <c r="Y391" s="41"/>
      <c r="Z391" s="41"/>
    </row>
    <row r="392" spans="25:26" x14ac:dyDescent="0.25">
      <c r="Y392" s="41"/>
      <c r="Z392" s="41"/>
    </row>
    <row r="393" spans="25:26" x14ac:dyDescent="0.25">
      <c r="Y393" s="41"/>
      <c r="Z393" s="41"/>
    </row>
    <row r="394" spans="25:26" x14ac:dyDescent="0.25">
      <c r="Y394" s="41"/>
      <c r="Z394" s="41"/>
    </row>
    <row r="395" spans="25:26" x14ac:dyDescent="0.25">
      <c r="Y395" s="41"/>
      <c r="Z395" s="41"/>
    </row>
    <row r="396" spans="25:26" x14ac:dyDescent="0.25">
      <c r="Y396" s="41"/>
      <c r="Z396" s="41"/>
    </row>
    <row r="397" spans="25:26" x14ac:dyDescent="0.25">
      <c r="Y397" s="41"/>
      <c r="Z397" s="41"/>
    </row>
    <row r="398" spans="25:26" x14ac:dyDescent="0.25">
      <c r="Y398" s="41"/>
      <c r="Z398" s="41"/>
    </row>
    <row r="399" spans="25:26" x14ac:dyDescent="0.25">
      <c r="Y399" s="41"/>
      <c r="Z399" s="41"/>
    </row>
    <row r="400" spans="25:26" x14ac:dyDescent="0.25">
      <c r="Y400" s="41"/>
      <c r="Z400" s="41"/>
    </row>
    <row r="401" spans="25:26" x14ac:dyDescent="0.25">
      <c r="Y401" s="41"/>
      <c r="Z401" s="41"/>
    </row>
    <row r="402" spans="25:26" x14ac:dyDescent="0.25">
      <c r="Y402" s="41"/>
      <c r="Z402" s="41"/>
    </row>
    <row r="403" spans="25:26" x14ac:dyDescent="0.25">
      <c r="Y403" s="41"/>
      <c r="Z403" s="41"/>
    </row>
    <row r="404" spans="25:26" x14ac:dyDescent="0.25">
      <c r="Y404" s="41"/>
      <c r="Z404" s="41"/>
    </row>
    <row r="405" spans="25:26" x14ac:dyDescent="0.25">
      <c r="Y405" s="41"/>
      <c r="Z405" s="41"/>
    </row>
    <row r="406" spans="25:26" x14ac:dyDescent="0.25">
      <c r="Y406" s="41"/>
      <c r="Z406" s="41"/>
    </row>
    <row r="407" spans="25:26" x14ac:dyDescent="0.25">
      <c r="Y407" s="41"/>
      <c r="Z407" s="41"/>
    </row>
    <row r="408" spans="25:26" x14ac:dyDescent="0.25">
      <c r="Y408" s="41"/>
      <c r="Z408" s="41"/>
    </row>
    <row r="409" spans="25:26" x14ac:dyDescent="0.25">
      <c r="Y409" s="41"/>
      <c r="Z409" s="41"/>
    </row>
    <row r="410" spans="25:26" x14ac:dyDescent="0.25">
      <c r="Y410" s="41"/>
      <c r="Z410" s="41"/>
    </row>
    <row r="411" spans="25:26" x14ac:dyDescent="0.25">
      <c r="Y411" s="41"/>
      <c r="Z411" s="41"/>
    </row>
    <row r="412" spans="25:26" x14ac:dyDescent="0.25">
      <c r="Y412" s="41"/>
      <c r="Z412" s="41"/>
    </row>
    <row r="413" spans="25:26" x14ac:dyDescent="0.25">
      <c r="Y413" s="41"/>
      <c r="Z413" s="41"/>
    </row>
    <row r="414" spans="25:26" x14ac:dyDescent="0.25">
      <c r="Y414" s="41"/>
      <c r="Z414" s="41"/>
    </row>
    <row r="415" spans="25:26" x14ac:dyDescent="0.25">
      <c r="Y415" s="41"/>
      <c r="Z415" s="41"/>
    </row>
    <row r="416" spans="25:26" x14ac:dyDescent="0.25">
      <c r="Y416" s="41"/>
      <c r="Z416" s="41"/>
    </row>
    <row r="417" spans="25:26" x14ac:dyDescent="0.25">
      <c r="Y417" s="41"/>
      <c r="Z417" s="41"/>
    </row>
    <row r="418" spans="25:26" x14ac:dyDescent="0.25">
      <c r="Y418" s="41"/>
      <c r="Z418" s="41"/>
    </row>
    <row r="419" spans="25:26" x14ac:dyDescent="0.25">
      <c r="Y419" s="41"/>
      <c r="Z419" s="41"/>
    </row>
    <row r="420" spans="25:26" x14ac:dyDescent="0.25">
      <c r="Y420" s="41"/>
      <c r="Z420" s="41"/>
    </row>
    <row r="421" spans="25:26" x14ac:dyDescent="0.25">
      <c r="Y421" s="41"/>
      <c r="Z421" s="41"/>
    </row>
    <row r="422" spans="25:26" x14ac:dyDescent="0.25">
      <c r="Y422" s="41"/>
      <c r="Z422" s="41"/>
    </row>
    <row r="423" spans="25:26" x14ac:dyDescent="0.25">
      <c r="Y423" s="41"/>
      <c r="Z423" s="41"/>
    </row>
    <row r="424" spans="25:26" x14ac:dyDescent="0.25">
      <c r="Y424" s="41"/>
      <c r="Z424" s="41"/>
    </row>
    <row r="425" spans="25:26" x14ac:dyDescent="0.25">
      <c r="Y425" s="41"/>
      <c r="Z425" s="41"/>
    </row>
    <row r="426" spans="25:26" x14ac:dyDescent="0.25">
      <c r="Y426" s="41"/>
      <c r="Z426" s="41"/>
    </row>
    <row r="427" spans="25:26" x14ac:dyDescent="0.25">
      <c r="Y427" s="41"/>
      <c r="Z427" s="41"/>
    </row>
    <row r="428" spans="25:26" x14ac:dyDescent="0.25">
      <c r="Y428" s="41"/>
      <c r="Z428" s="41"/>
    </row>
    <row r="429" spans="25:26" x14ac:dyDescent="0.25">
      <c r="Y429" s="41"/>
      <c r="Z429" s="41"/>
    </row>
    <row r="430" spans="25:26" x14ac:dyDescent="0.25">
      <c r="Y430" s="41"/>
      <c r="Z430" s="41"/>
    </row>
    <row r="431" spans="25:26" x14ac:dyDescent="0.25">
      <c r="Y431" s="41"/>
      <c r="Z431" s="41"/>
    </row>
    <row r="432" spans="25:26" x14ac:dyDescent="0.25">
      <c r="Y432" s="41"/>
      <c r="Z432" s="41"/>
    </row>
    <row r="433" spans="25:26" x14ac:dyDescent="0.25">
      <c r="Y433" s="41"/>
      <c r="Z433" s="41"/>
    </row>
    <row r="434" spans="25:26" x14ac:dyDescent="0.25">
      <c r="Y434" s="41"/>
      <c r="Z434" s="41"/>
    </row>
    <row r="435" spans="25:26" x14ac:dyDescent="0.25">
      <c r="Y435" s="41"/>
      <c r="Z435" s="41"/>
    </row>
    <row r="436" spans="25:26" x14ac:dyDescent="0.25">
      <c r="Y436" s="41"/>
      <c r="Z436" s="41"/>
    </row>
    <row r="437" spans="25:26" x14ac:dyDescent="0.25">
      <c r="Y437" s="41"/>
      <c r="Z437" s="41"/>
    </row>
    <row r="438" spans="25:26" x14ac:dyDescent="0.25">
      <c r="Y438" s="41"/>
      <c r="Z438" s="41"/>
    </row>
    <row r="439" spans="25:26" x14ac:dyDescent="0.25">
      <c r="Y439" s="41"/>
      <c r="Z439" s="41"/>
    </row>
    <row r="440" spans="25:26" x14ac:dyDescent="0.25">
      <c r="Y440" s="41"/>
      <c r="Z440" s="41"/>
    </row>
    <row r="441" spans="25:26" x14ac:dyDescent="0.25">
      <c r="Y441" s="41"/>
      <c r="Z441" s="41"/>
    </row>
    <row r="442" spans="25:26" x14ac:dyDescent="0.25">
      <c r="Y442" s="41"/>
      <c r="Z442" s="41"/>
    </row>
    <row r="443" spans="25:26" x14ac:dyDescent="0.25">
      <c r="Y443" s="41"/>
      <c r="Z443" s="41"/>
    </row>
    <row r="444" spans="25:26" x14ac:dyDescent="0.25">
      <c r="Y444" s="41"/>
      <c r="Z444" s="41"/>
    </row>
    <row r="445" spans="25:26" x14ac:dyDescent="0.25">
      <c r="Y445" s="41"/>
      <c r="Z445" s="41"/>
    </row>
    <row r="446" spans="25:26" x14ac:dyDescent="0.25">
      <c r="Y446" s="41"/>
      <c r="Z446" s="41"/>
    </row>
    <row r="447" spans="25:26" x14ac:dyDescent="0.25">
      <c r="Y447" s="41"/>
      <c r="Z447" s="41"/>
    </row>
    <row r="448" spans="25:26" x14ac:dyDescent="0.25">
      <c r="Y448" s="41"/>
      <c r="Z448" s="41"/>
    </row>
    <row r="449" spans="25:26" x14ac:dyDescent="0.25">
      <c r="Y449" s="41"/>
      <c r="Z449" s="41"/>
    </row>
    <row r="450" spans="25:26" x14ac:dyDescent="0.25">
      <c r="Y450" s="41"/>
      <c r="Z450" s="41"/>
    </row>
    <row r="451" spans="25:26" x14ac:dyDescent="0.25">
      <c r="Y451" s="41"/>
      <c r="Z451" s="41"/>
    </row>
    <row r="452" spans="25:26" x14ac:dyDescent="0.25">
      <c r="Y452" s="41"/>
      <c r="Z452" s="41"/>
    </row>
    <row r="453" spans="25:26" x14ac:dyDescent="0.25">
      <c r="Y453" s="41"/>
      <c r="Z453" s="41"/>
    </row>
    <row r="454" spans="25:26" x14ac:dyDescent="0.25">
      <c r="Y454" s="41"/>
      <c r="Z454" s="41"/>
    </row>
    <row r="455" spans="25:26" x14ac:dyDescent="0.25">
      <c r="Y455" s="41"/>
      <c r="Z455" s="41"/>
    </row>
    <row r="456" spans="25:26" x14ac:dyDescent="0.25">
      <c r="Y456" s="41"/>
      <c r="Z456" s="41"/>
    </row>
    <row r="457" spans="25:26" x14ac:dyDescent="0.25">
      <c r="Y457" s="41"/>
      <c r="Z457" s="41"/>
    </row>
    <row r="458" spans="25:26" x14ac:dyDescent="0.25">
      <c r="Y458" s="41"/>
      <c r="Z458" s="41"/>
    </row>
    <row r="459" spans="25:26" x14ac:dyDescent="0.25">
      <c r="Y459" s="41"/>
      <c r="Z459" s="41"/>
    </row>
    <row r="460" spans="25:26" x14ac:dyDescent="0.25">
      <c r="Y460" s="41"/>
      <c r="Z460" s="41"/>
    </row>
    <row r="461" spans="25:26" x14ac:dyDescent="0.25">
      <c r="Y461" s="41"/>
      <c r="Z461" s="41"/>
    </row>
    <row r="462" spans="25:26" x14ac:dyDescent="0.25">
      <c r="Y462" s="41"/>
      <c r="Z462" s="41"/>
    </row>
    <row r="463" spans="25:26" x14ac:dyDescent="0.25">
      <c r="Y463" s="41"/>
      <c r="Z463" s="41"/>
    </row>
    <row r="464" spans="25:26" x14ac:dyDescent="0.25">
      <c r="Y464" s="41"/>
      <c r="Z464" s="41"/>
    </row>
    <row r="465" spans="25:26" x14ac:dyDescent="0.25">
      <c r="Y465" s="41"/>
      <c r="Z465" s="41"/>
    </row>
    <row r="466" spans="25:26" x14ac:dyDescent="0.25">
      <c r="Y466" s="41"/>
      <c r="Z466" s="41"/>
    </row>
    <row r="467" spans="25:26" x14ac:dyDescent="0.25">
      <c r="Y467" s="41"/>
      <c r="Z467" s="41"/>
    </row>
    <row r="468" spans="25:26" x14ac:dyDescent="0.25">
      <c r="Y468" s="41"/>
      <c r="Z468" s="41"/>
    </row>
    <row r="469" spans="25:26" x14ac:dyDescent="0.25">
      <c r="Y469" s="41"/>
      <c r="Z469" s="41"/>
    </row>
    <row r="470" spans="25:26" x14ac:dyDescent="0.25">
      <c r="Y470" s="41"/>
      <c r="Z470" s="41"/>
    </row>
    <row r="471" spans="25:26" x14ac:dyDescent="0.25">
      <c r="Y471" s="41"/>
      <c r="Z471" s="41"/>
    </row>
    <row r="472" spans="25:26" x14ac:dyDescent="0.25">
      <c r="Y472" s="41"/>
      <c r="Z472" s="41"/>
    </row>
    <row r="473" spans="25:26" x14ac:dyDescent="0.25">
      <c r="Y473" s="41"/>
      <c r="Z473" s="41"/>
    </row>
    <row r="474" spans="25:26" x14ac:dyDescent="0.25">
      <c r="Y474" s="41"/>
      <c r="Z474" s="41"/>
    </row>
    <row r="475" spans="25:26" x14ac:dyDescent="0.25">
      <c r="Y475" s="41"/>
      <c r="Z475" s="41"/>
    </row>
    <row r="476" spans="25:26" x14ac:dyDescent="0.25">
      <c r="Y476" s="41"/>
      <c r="Z476" s="41"/>
    </row>
    <row r="477" spans="25:26" x14ac:dyDescent="0.25">
      <c r="Y477" s="41"/>
      <c r="Z477" s="41"/>
    </row>
    <row r="478" spans="25:26" x14ac:dyDescent="0.25">
      <c r="Y478" s="41"/>
      <c r="Z478" s="41"/>
    </row>
    <row r="479" spans="25:26" x14ac:dyDescent="0.25">
      <c r="Y479" s="41"/>
      <c r="Z479" s="41"/>
    </row>
    <row r="480" spans="25:26" x14ac:dyDescent="0.25">
      <c r="Y480" s="41"/>
      <c r="Z480" s="41"/>
    </row>
    <row r="481" spans="25:26" x14ac:dyDescent="0.25">
      <c r="Y481" s="41"/>
      <c r="Z481" s="41"/>
    </row>
    <row r="482" spans="25:26" x14ac:dyDescent="0.25">
      <c r="Y482" s="41"/>
      <c r="Z482" s="41"/>
    </row>
    <row r="483" spans="25:26" x14ac:dyDescent="0.25">
      <c r="Y483" s="41"/>
      <c r="Z483" s="41"/>
    </row>
    <row r="484" spans="25:26" x14ac:dyDescent="0.25">
      <c r="Y484" s="41"/>
      <c r="Z484" s="41"/>
    </row>
    <row r="485" spans="25:26" x14ac:dyDescent="0.25">
      <c r="Y485" s="41"/>
      <c r="Z485" s="41"/>
    </row>
    <row r="486" spans="25:26" x14ac:dyDescent="0.25">
      <c r="Y486" s="41"/>
      <c r="Z486" s="41"/>
    </row>
    <row r="487" spans="25:26" x14ac:dyDescent="0.25">
      <c r="Y487" s="41"/>
      <c r="Z487" s="41"/>
    </row>
    <row r="488" spans="25:26" x14ac:dyDescent="0.25">
      <c r="Y488" s="41"/>
      <c r="Z488" s="41"/>
    </row>
    <row r="489" spans="25:26" x14ac:dyDescent="0.25">
      <c r="Y489" s="41"/>
      <c r="Z489" s="41"/>
    </row>
    <row r="490" spans="25:26" x14ac:dyDescent="0.25">
      <c r="Y490" s="41"/>
      <c r="Z490" s="41"/>
    </row>
    <row r="491" spans="25:26" x14ac:dyDescent="0.25">
      <c r="Y491" s="41"/>
      <c r="Z491" s="41"/>
    </row>
    <row r="492" spans="25:26" x14ac:dyDescent="0.25">
      <c r="Y492" s="41"/>
      <c r="Z492" s="41"/>
    </row>
    <row r="493" spans="25:26" x14ac:dyDescent="0.25">
      <c r="Y493" s="41"/>
      <c r="Z493" s="41"/>
    </row>
    <row r="494" spans="25:26" x14ac:dyDescent="0.25">
      <c r="Y494" s="41"/>
      <c r="Z494" s="41"/>
    </row>
    <row r="495" spans="25:26" x14ac:dyDescent="0.25">
      <c r="Y495" s="41"/>
      <c r="Z495" s="41"/>
    </row>
    <row r="496" spans="25:26" x14ac:dyDescent="0.25">
      <c r="Y496" s="41"/>
      <c r="Z496" s="41"/>
    </row>
    <row r="497" spans="25:26" x14ac:dyDescent="0.25">
      <c r="Y497" s="41"/>
      <c r="Z497" s="41"/>
    </row>
    <row r="498" spans="25:26" x14ac:dyDescent="0.25">
      <c r="Y498" s="41"/>
      <c r="Z498" s="41"/>
    </row>
    <row r="499" spans="25:26" x14ac:dyDescent="0.25">
      <c r="Y499" s="41"/>
      <c r="Z499" s="41"/>
    </row>
    <row r="500" spans="25:26" x14ac:dyDescent="0.25">
      <c r="Y500" s="41"/>
      <c r="Z500" s="41"/>
    </row>
    <row r="501" spans="25:26" x14ac:dyDescent="0.25">
      <c r="Y501" s="41"/>
      <c r="Z501" s="41"/>
    </row>
    <row r="502" spans="25:26" x14ac:dyDescent="0.25">
      <c r="Y502" s="41"/>
      <c r="Z502" s="41"/>
    </row>
    <row r="503" spans="25:26" x14ac:dyDescent="0.25">
      <c r="Y503" s="41"/>
      <c r="Z503" s="41"/>
    </row>
    <row r="504" spans="25:26" x14ac:dyDescent="0.25">
      <c r="Y504" s="41"/>
      <c r="Z504" s="41"/>
    </row>
    <row r="505" spans="25:26" x14ac:dyDescent="0.25">
      <c r="Y505" s="41"/>
      <c r="Z505" s="41"/>
    </row>
    <row r="506" spans="25:26" x14ac:dyDescent="0.25">
      <c r="Y506" s="41"/>
      <c r="Z506" s="41"/>
    </row>
    <row r="507" spans="25:26" x14ac:dyDescent="0.25">
      <c r="Y507" s="41"/>
      <c r="Z507" s="41"/>
    </row>
    <row r="508" spans="25:26" x14ac:dyDescent="0.25">
      <c r="Y508" s="41"/>
      <c r="Z508" s="41"/>
    </row>
    <row r="509" spans="25:26" x14ac:dyDescent="0.25">
      <c r="Y509" s="41"/>
      <c r="Z509" s="41"/>
    </row>
    <row r="510" spans="25:26" x14ac:dyDescent="0.25">
      <c r="Y510" s="41"/>
      <c r="Z510" s="41"/>
    </row>
    <row r="511" spans="25:26" x14ac:dyDescent="0.25">
      <c r="Y511" s="41"/>
      <c r="Z511" s="41"/>
    </row>
    <row r="512" spans="25:26" x14ac:dyDescent="0.25">
      <c r="Y512" s="41"/>
      <c r="Z512" s="41"/>
    </row>
    <row r="513" spans="25:26" x14ac:dyDescent="0.25">
      <c r="Y513" s="41"/>
      <c r="Z513" s="41"/>
    </row>
    <row r="514" spans="25:26" x14ac:dyDescent="0.25">
      <c r="Y514" s="41"/>
      <c r="Z514" s="41"/>
    </row>
    <row r="515" spans="25:26" x14ac:dyDescent="0.25">
      <c r="Y515" s="41"/>
      <c r="Z515" s="41"/>
    </row>
    <row r="516" spans="25:26" x14ac:dyDescent="0.25">
      <c r="Y516" s="41"/>
      <c r="Z516" s="41"/>
    </row>
    <row r="517" spans="25:26" x14ac:dyDescent="0.25">
      <c r="Y517" s="41"/>
      <c r="Z517" s="41"/>
    </row>
    <row r="518" spans="25:26" x14ac:dyDescent="0.25">
      <c r="Y518" s="41"/>
      <c r="Z518" s="41"/>
    </row>
    <row r="519" spans="25:26" x14ac:dyDescent="0.25">
      <c r="Y519" s="41"/>
      <c r="Z519" s="41"/>
    </row>
    <row r="520" spans="25:26" x14ac:dyDescent="0.25">
      <c r="Y520" s="41"/>
      <c r="Z520" s="41"/>
    </row>
    <row r="521" spans="25:26" x14ac:dyDescent="0.25">
      <c r="Y521" s="41"/>
      <c r="Z521" s="41"/>
    </row>
    <row r="522" spans="25:26" x14ac:dyDescent="0.25">
      <c r="Y522" s="41"/>
      <c r="Z522" s="41"/>
    </row>
    <row r="523" spans="25:26" x14ac:dyDescent="0.25">
      <c r="Y523" s="41"/>
      <c r="Z523" s="41"/>
    </row>
    <row r="524" spans="25:26" x14ac:dyDescent="0.25">
      <c r="Y524" s="41"/>
      <c r="Z524" s="41"/>
    </row>
    <row r="525" spans="25:26" x14ac:dyDescent="0.25">
      <c r="Y525" s="41"/>
      <c r="Z525" s="41"/>
    </row>
    <row r="526" spans="25:26" x14ac:dyDescent="0.25">
      <c r="Y526" s="41"/>
      <c r="Z526" s="41"/>
    </row>
    <row r="527" spans="25:26" x14ac:dyDescent="0.25">
      <c r="Y527" s="41"/>
      <c r="Z527" s="41"/>
    </row>
    <row r="528" spans="25:26" x14ac:dyDescent="0.25">
      <c r="Y528" s="41"/>
      <c r="Z528" s="41"/>
    </row>
    <row r="529" spans="25:26" x14ac:dyDescent="0.25">
      <c r="Y529" s="41"/>
      <c r="Z529" s="41"/>
    </row>
    <row r="530" spans="25:26" x14ac:dyDescent="0.25">
      <c r="Y530" s="41"/>
      <c r="Z530" s="41"/>
    </row>
    <row r="531" spans="25:26" x14ac:dyDescent="0.25">
      <c r="Y531" s="41"/>
      <c r="Z531" s="41"/>
    </row>
    <row r="532" spans="25:26" x14ac:dyDescent="0.25">
      <c r="Y532" s="41"/>
      <c r="Z532" s="41"/>
    </row>
    <row r="533" spans="25:26" x14ac:dyDescent="0.25">
      <c r="Y533" s="41"/>
      <c r="Z533" s="41"/>
    </row>
    <row r="534" spans="25:26" x14ac:dyDescent="0.25">
      <c r="Y534" s="41"/>
      <c r="Z534" s="41"/>
    </row>
    <row r="535" spans="25:26" x14ac:dyDescent="0.25">
      <c r="Y535" s="41"/>
      <c r="Z535" s="41"/>
    </row>
    <row r="536" spans="25:26" x14ac:dyDescent="0.25">
      <c r="Y536" s="41"/>
      <c r="Z536" s="41"/>
    </row>
    <row r="537" spans="25:26" x14ac:dyDescent="0.25">
      <c r="Y537" s="41"/>
      <c r="Z537" s="41"/>
    </row>
    <row r="538" spans="25:26" x14ac:dyDescent="0.25">
      <c r="Y538" s="41"/>
      <c r="Z538" s="41"/>
    </row>
    <row r="539" spans="25:26" x14ac:dyDescent="0.25">
      <c r="Y539" s="41"/>
      <c r="Z539" s="41"/>
    </row>
    <row r="540" spans="25:26" x14ac:dyDescent="0.25">
      <c r="Y540" s="41"/>
      <c r="Z540" s="41"/>
    </row>
    <row r="541" spans="25:26" x14ac:dyDescent="0.25">
      <c r="Y541" s="41"/>
      <c r="Z541" s="41"/>
    </row>
    <row r="542" spans="25:26" x14ac:dyDescent="0.25">
      <c r="Y542" s="41"/>
      <c r="Z542" s="41"/>
    </row>
    <row r="543" spans="25:26" x14ac:dyDescent="0.25">
      <c r="Y543" s="41"/>
      <c r="Z543" s="41"/>
    </row>
    <row r="544" spans="25:26" x14ac:dyDescent="0.25">
      <c r="Y544" s="41"/>
      <c r="Z544" s="41"/>
    </row>
    <row r="545" spans="25:26" x14ac:dyDescent="0.25">
      <c r="Y545" s="41"/>
      <c r="Z545" s="41"/>
    </row>
    <row r="546" spans="25:26" x14ac:dyDescent="0.25">
      <c r="Y546" s="41"/>
      <c r="Z546" s="41"/>
    </row>
    <row r="547" spans="25:26" x14ac:dyDescent="0.25">
      <c r="Y547" s="41"/>
      <c r="Z547" s="41"/>
    </row>
    <row r="548" spans="25:26" x14ac:dyDescent="0.25">
      <c r="Y548" s="41"/>
      <c r="Z548" s="41"/>
    </row>
    <row r="549" spans="25:26" x14ac:dyDescent="0.25">
      <c r="Y549" s="41"/>
      <c r="Z549" s="41"/>
    </row>
    <row r="550" spans="25:26" x14ac:dyDescent="0.25">
      <c r="Y550" s="41"/>
      <c r="Z550" s="41"/>
    </row>
    <row r="551" spans="25:26" x14ac:dyDescent="0.25">
      <c r="Y551" s="41"/>
      <c r="Z551" s="41"/>
    </row>
    <row r="552" spans="25:26" x14ac:dyDescent="0.25">
      <c r="Y552" s="41"/>
      <c r="Z552" s="41"/>
    </row>
    <row r="553" spans="25:26" x14ac:dyDescent="0.25">
      <c r="Y553" s="41"/>
      <c r="Z553" s="41"/>
    </row>
    <row r="554" spans="25:26" x14ac:dyDescent="0.25">
      <c r="Y554" s="41"/>
      <c r="Z554" s="41"/>
    </row>
    <row r="555" spans="25:26" x14ac:dyDescent="0.25">
      <c r="Y555" s="41"/>
      <c r="Z555" s="41"/>
    </row>
    <row r="556" spans="25:26" x14ac:dyDescent="0.25">
      <c r="Y556" s="41"/>
      <c r="Z556" s="41"/>
    </row>
    <row r="557" spans="25:26" x14ac:dyDescent="0.25">
      <c r="Y557" s="41"/>
      <c r="Z557" s="41"/>
    </row>
    <row r="558" spans="25:26" x14ac:dyDescent="0.25">
      <c r="Y558" s="41"/>
      <c r="Z558" s="41"/>
    </row>
    <row r="559" spans="25:26" x14ac:dyDescent="0.25">
      <c r="Y559" s="41"/>
      <c r="Z559" s="41"/>
    </row>
    <row r="560" spans="25:26" x14ac:dyDescent="0.25">
      <c r="Y560" s="41"/>
      <c r="Z560" s="41"/>
    </row>
    <row r="561" spans="25:26" x14ac:dyDescent="0.25">
      <c r="Y561" s="41"/>
      <c r="Z561" s="41"/>
    </row>
    <row r="562" spans="25:26" x14ac:dyDescent="0.25">
      <c r="Y562" s="41"/>
      <c r="Z562" s="41"/>
    </row>
    <row r="563" spans="25:26" x14ac:dyDescent="0.25">
      <c r="Y563" s="41"/>
      <c r="Z563" s="41"/>
    </row>
    <row r="564" spans="25:26" x14ac:dyDescent="0.25">
      <c r="Y564" s="41"/>
      <c r="Z564" s="41"/>
    </row>
    <row r="565" spans="25:26" x14ac:dyDescent="0.25">
      <c r="Y565" s="41"/>
      <c r="Z565" s="41"/>
    </row>
    <row r="566" spans="25:26" x14ac:dyDescent="0.25">
      <c r="Y566" s="41"/>
      <c r="Z566" s="41"/>
    </row>
    <row r="567" spans="25:26" x14ac:dyDescent="0.25">
      <c r="Y567" s="41"/>
      <c r="Z567" s="41"/>
    </row>
    <row r="568" spans="25:26" x14ac:dyDescent="0.25">
      <c r="Y568" s="41"/>
      <c r="Z568" s="41"/>
    </row>
    <row r="569" spans="25:26" x14ac:dyDescent="0.25">
      <c r="Y569" s="41"/>
      <c r="Z569" s="41"/>
    </row>
    <row r="570" spans="25:26" x14ac:dyDescent="0.25">
      <c r="Y570" s="41"/>
      <c r="Z570" s="41"/>
    </row>
    <row r="571" spans="25:26" x14ac:dyDescent="0.25">
      <c r="Y571" s="41"/>
      <c r="Z571" s="41"/>
    </row>
    <row r="572" spans="25:26" x14ac:dyDescent="0.25">
      <c r="Y572" s="41"/>
      <c r="Z572" s="41"/>
    </row>
    <row r="573" spans="25:26" x14ac:dyDescent="0.25">
      <c r="Y573" s="41"/>
      <c r="Z573" s="41"/>
    </row>
    <row r="574" spans="25:26" x14ac:dyDescent="0.25">
      <c r="Y574" s="41"/>
      <c r="Z574" s="41"/>
    </row>
    <row r="575" spans="25:26" x14ac:dyDescent="0.25">
      <c r="Y575" s="41"/>
      <c r="Z575" s="41"/>
    </row>
    <row r="576" spans="25:26" x14ac:dyDescent="0.25">
      <c r="Y576" s="41"/>
      <c r="Z576" s="41"/>
    </row>
    <row r="577" spans="25:26" x14ac:dyDescent="0.25">
      <c r="Y577" s="41"/>
      <c r="Z577" s="41"/>
    </row>
    <row r="578" spans="25:26" x14ac:dyDescent="0.25">
      <c r="Y578" s="41"/>
      <c r="Z578" s="41"/>
    </row>
    <row r="579" spans="25:26" x14ac:dyDescent="0.25">
      <c r="Y579" s="41"/>
      <c r="Z579" s="41"/>
    </row>
    <row r="580" spans="25:26" x14ac:dyDescent="0.25">
      <c r="Y580" s="41"/>
      <c r="Z580" s="41"/>
    </row>
    <row r="581" spans="25:26" x14ac:dyDescent="0.25">
      <c r="Y581" s="41"/>
      <c r="Z581" s="41"/>
    </row>
    <row r="582" spans="25:26" x14ac:dyDescent="0.25">
      <c r="Y582" s="41"/>
      <c r="Z582" s="41"/>
    </row>
    <row r="583" spans="25:26" x14ac:dyDescent="0.25">
      <c r="Y583" s="41"/>
      <c r="Z583" s="41"/>
    </row>
    <row r="584" spans="25:26" x14ac:dyDescent="0.25">
      <c r="Y584" s="41"/>
      <c r="Z584" s="41"/>
    </row>
    <row r="585" spans="25:26" x14ac:dyDescent="0.25">
      <c r="Y585" s="41"/>
      <c r="Z585" s="41"/>
    </row>
    <row r="586" spans="25:26" x14ac:dyDescent="0.25">
      <c r="Y586" s="41"/>
      <c r="Z586" s="41"/>
    </row>
    <row r="587" spans="25:26" x14ac:dyDescent="0.25">
      <c r="Y587" s="41"/>
      <c r="Z587" s="41"/>
    </row>
    <row r="588" spans="25:26" x14ac:dyDescent="0.25">
      <c r="Y588" s="41"/>
      <c r="Z588" s="41"/>
    </row>
    <row r="589" spans="25:26" x14ac:dyDescent="0.25">
      <c r="Y589" s="41"/>
      <c r="Z589" s="41"/>
    </row>
    <row r="590" spans="25:26" x14ac:dyDescent="0.25">
      <c r="Y590" s="41"/>
      <c r="Z590" s="41"/>
    </row>
    <row r="591" spans="25:26" x14ac:dyDescent="0.25">
      <c r="Y591" s="41"/>
      <c r="Z591" s="41"/>
    </row>
    <row r="592" spans="25:26" x14ac:dyDescent="0.25">
      <c r="Y592" s="41"/>
      <c r="Z592" s="41"/>
    </row>
    <row r="593" spans="25:26" x14ac:dyDescent="0.25">
      <c r="Y593" s="41"/>
      <c r="Z593" s="41"/>
    </row>
    <row r="594" spans="25:26" x14ac:dyDescent="0.25">
      <c r="Y594" s="41"/>
      <c r="Z594" s="41"/>
    </row>
    <row r="595" spans="25:26" x14ac:dyDescent="0.25">
      <c r="Y595" s="41"/>
      <c r="Z595" s="41"/>
    </row>
    <row r="596" spans="25:26" x14ac:dyDescent="0.25">
      <c r="Y596" s="41"/>
      <c r="Z596" s="41"/>
    </row>
    <row r="597" spans="25:26" x14ac:dyDescent="0.25">
      <c r="Y597" s="41"/>
      <c r="Z597" s="41"/>
    </row>
    <row r="598" spans="25:26" x14ac:dyDescent="0.25">
      <c r="Y598" s="41"/>
      <c r="Z598" s="41"/>
    </row>
    <row r="599" spans="25:26" x14ac:dyDescent="0.25">
      <c r="Y599" s="41"/>
      <c r="Z599" s="41"/>
    </row>
    <row r="600" spans="25:26" x14ac:dyDescent="0.25">
      <c r="Y600" s="41"/>
      <c r="Z600" s="41"/>
    </row>
    <row r="601" spans="25:26" x14ac:dyDescent="0.25">
      <c r="Y601" s="41"/>
      <c r="Z601" s="41"/>
    </row>
    <row r="602" spans="25:26" x14ac:dyDescent="0.25">
      <c r="Y602" s="41"/>
      <c r="Z602" s="41"/>
    </row>
    <row r="603" spans="25:26" x14ac:dyDescent="0.25">
      <c r="Y603" s="41"/>
      <c r="Z603" s="41"/>
    </row>
    <row r="604" spans="25:26" x14ac:dyDescent="0.25">
      <c r="Y604" s="41"/>
      <c r="Z604" s="41"/>
    </row>
    <row r="605" spans="25:26" x14ac:dyDescent="0.25">
      <c r="Y605" s="41"/>
      <c r="Z605" s="41"/>
    </row>
    <row r="606" spans="25:26" x14ac:dyDescent="0.25">
      <c r="Y606" s="41"/>
      <c r="Z606" s="41"/>
    </row>
    <row r="607" spans="25:26" x14ac:dyDescent="0.25">
      <c r="Y607" s="41"/>
      <c r="Z607" s="41"/>
    </row>
    <row r="608" spans="25:26" x14ac:dyDescent="0.25">
      <c r="Y608" s="41"/>
      <c r="Z608" s="41"/>
    </row>
    <row r="609" spans="25:26" x14ac:dyDescent="0.25">
      <c r="Y609" s="41"/>
      <c r="Z609" s="41"/>
    </row>
    <row r="610" spans="25:26" x14ac:dyDescent="0.25">
      <c r="Y610" s="41"/>
      <c r="Z610" s="41"/>
    </row>
    <row r="611" spans="25:26" x14ac:dyDescent="0.25">
      <c r="Y611" s="41"/>
      <c r="Z611" s="41"/>
    </row>
    <row r="612" spans="25:26" x14ac:dyDescent="0.25">
      <c r="Y612" s="41"/>
      <c r="Z612" s="41"/>
    </row>
    <row r="613" spans="25:26" x14ac:dyDescent="0.25">
      <c r="Y613" s="41"/>
      <c r="Z613" s="41"/>
    </row>
    <row r="614" spans="25:26" x14ac:dyDescent="0.25">
      <c r="Y614" s="41"/>
      <c r="Z614" s="41"/>
    </row>
    <row r="615" spans="25:26" x14ac:dyDescent="0.25">
      <c r="Y615" s="41"/>
      <c r="Z615" s="41"/>
    </row>
    <row r="616" spans="25:26" x14ac:dyDescent="0.25">
      <c r="Y616" s="41"/>
      <c r="Z616" s="41"/>
    </row>
    <row r="617" spans="25:26" x14ac:dyDescent="0.25">
      <c r="Y617" s="41"/>
      <c r="Z617" s="41"/>
    </row>
    <row r="618" spans="25:26" x14ac:dyDescent="0.25">
      <c r="Y618" s="41"/>
      <c r="Z618" s="41"/>
    </row>
    <row r="619" spans="25:26" x14ac:dyDescent="0.25">
      <c r="Y619" s="41"/>
      <c r="Z619" s="41"/>
    </row>
    <row r="620" spans="25:26" x14ac:dyDescent="0.25">
      <c r="Y620" s="41"/>
      <c r="Z620" s="41"/>
    </row>
    <row r="621" spans="25:26" x14ac:dyDescent="0.25">
      <c r="Y621" s="41"/>
      <c r="Z621" s="41"/>
    </row>
    <row r="622" spans="25:26" x14ac:dyDescent="0.25">
      <c r="Y622" s="41"/>
      <c r="Z622" s="41"/>
    </row>
    <row r="623" spans="25:26" x14ac:dyDescent="0.25">
      <c r="Y623" s="41"/>
      <c r="Z623" s="41"/>
    </row>
    <row r="624" spans="25:26" x14ac:dyDescent="0.25">
      <c r="Y624" s="41"/>
      <c r="Z624" s="41"/>
    </row>
    <row r="625" spans="25:26" x14ac:dyDescent="0.25">
      <c r="Y625" s="41"/>
      <c r="Z625" s="41"/>
    </row>
    <row r="626" spans="25:26" x14ac:dyDescent="0.25">
      <c r="Y626" s="41"/>
      <c r="Z626" s="41"/>
    </row>
    <row r="627" spans="25:26" x14ac:dyDescent="0.25">
      <c r="Y627" s="41"/>
      <c r="Z627" s="41"/>
    </row>
    <row r="628" spans="25:26" x14ac:dyDescent="0.25">
      <c r="Y628" s="41"/>
      <c r="Z628" s="41"/>
    </row>
    <row r="629" spans="25:26" x14ac:dyDescent="0.25">
      <c r="Y629" s="41"/>
      <c r="Z629" s="41"/>
    </row>
    <row r="630" spans="25:26" x14ac:dyDescent="0.25">
      <c r="Y630" s="41"/>
      <c r="Z630" s="41"/>
    </row>
    <row r="631" spans="25:26" x14ac:dyDescent="0.25">
      <c r="Y631" s="41"/>
      <c r="Z631" s="41"/>
    </row>
    <row r="632" spans="25:26" x14ac:dyDescent="0.25">
      <c r="Y632" s="41"/>
      <c r="Z632" s="41"/>
    </row>
    <row r="633" spans="25:26" x14ac:dyDescent="0.25">
      <c r="Y633" s="41"/>
      <c r="Z633" s="41"/>
    </row>
    <row r="634" spans="25:26" x14ac:dyDescent="0.25">
      <c r="Y634" s="41"/>
      <c r="Z634" s="41"/>
    </row>
    <row r="635" spans="25:26" x14ac:dyDescent="0.25">
      <c r="Y635" s="41"/>
      <c r="Z635" s="41"/>
    </row>
    <row r="636" spans="25:26" x14ac:dyDescent="0.25">
      <c r="Y636" s="41"/>
      <c r="Z636" s="41"/>
    </row>
    <row r="637" spans="25:26" x14ac:dyDescent="0.25">
      <c r="Y637" s="41"/>
      <c r="Z637" s="41"/>
    </row>
    <row r="638" spans="25:26" x14ac:dyDescent="0.25">
      <c r="Y638" s="41"/>
      <c r="Z638" s="41"/>
    </row>
    <row r="639" spans="25:26" x14ac:dyDescent="0.25">
      <c r="Y639" s="41"/>
      <c r="Z639" s="41"/>
    </row>
    <row r="640" spans="25:26" x14ac:dyDescent="0.25">
      <c r="Y640" s="41"/>
      <c r="Z640" s="41"/>
    </row>
    <row r="641" spans="25:26" x14ac:dyDescent="0.25">
      <c r="Y641" s="41"/>
      <c r="Z641" s="41"/>
    </row>
    <row r="642" spans="25:26" x14ac:dyDescent="0.25">
      <c r="Y642" s="41"/>
      <c r="Z642" s="41"/>
    </row>
    <row r="643" spans="25:26" x14ac:dyDescent="0.25">
      <c r="Y643" s="41"/>
      <c r="Z643" s="41"/>
    </row>
    <row r="644" spans="25:26" x14ac:dyDescent="0.25">
      <c r="Y644" s="41"/>
      <c r="Z644" s="41"/>
    </row>
    <row r="645" spans="25:26" x14ac:dyDescent="0.25">
      <c r="Y645" s="41"/>
      <c r="Z645" s="41"/>
    </row>
    <row r="646" spans="25:26" x14ac:dyDescent="0.25">
      <c r="Y646" s="41"/>
      <c r="Z646" s="41"/>
    </row>
    <row r="647" spans="25:26" x14ac:dyDescent="0.25">
      <c r="Y647" s="41"/>
      <c r="Z647" s="41"/>
    </row>
    <row r="648" spans="25:26" x14ac:dyDescent="0.25">
      <c r="Y648" s="41"/>
      <c r="Z648" s="41"/>
    </row>
    <row r="649" spans="25:26" x14ac:dyDescent="0.25">
      <c r="Y649" s="41"/>
      <c r="Z649" s="41"/>
    </row>
    <row r="650" spans="25:26" x14ac:dyDescent="0.25">
      <c r="Y650" s="41"/>
      <c r="Z650" s="41"/>
    </row>
    <row r="651" spans="25:26" x14ac:dyDescent="0.25">
      <c r="Y651" s="41"/>
      <c r="Z651" s="41"/>
    </row>
    <row r="652" spans="25:26" x14ac:dyDescent="0.25">
      <c r="Y652" s="41"/>
      <c r="Z652" s="41"/>
    </row>
    <row r="653" spans="25:26" x14ac:dyDescent="0.25">
      <c r="Y653" s="41"/>
      <c r="Z653" s="41"/>
    </row>
    <row r="654" spans="25:26" x14ac:dyDescent="0.25">
      <c r="Y654" s="41"/>
      <c r="Z654" s="41"/>
    </row>
    <row r="655" spans="25:26" x14ac:dyDescent="0.25">
      <c r="Y655" s="41"/>
      <c r="Z655" s="41"/>
    </row>
    <row r="656" spans="25:26" x14ac:dyDescent="0.25">
      <c r="Y656" s="41"/>
      <c r="Z656" s="41"/>
    </row>
    <row r="657" spans="25:26" x14ac:dyDescent="0.25">
      <c r="Y657" s="41"/>
      <c r="Z657" s="41"/>
    </row>
    <row r="658" spans="25:26" x14ac:dyDescent="0.25">
      <c r="Y658" s="41"/>
      <c r="Z658" s="41"/>
    </row>
    <row r="659" spans="25:26" x14ac:dyDescent="0.25">
      <c r="Y659" s="41"/>
      <c r="Z659" s="41"/>
    </row>
    <row r="660" spans="25:26" x14ac:dyDescent="0.25">
      <c r="Y660" s="41"/>
      <c r="Z660" s="41"/>
    </row>
    <row r="661" spans="25:26" x14ac:dyDescent="0.25">
      <c r="Y661" s="41"/>
      <c r="Z661" s="41"/>
    </row>
    <row r="662" spans="25:26" x14ac:dyDescent="0.25">
      <c r="Y662" s="41"/>
      <c r="Z662" s="41"/>
    </row>
    <row r="663" spans="25:26" x14ac:dyDescent="0.25">
      <c r="Y663" s="41"/>
      <c r="Z663" s="41"/>
    </row>
    <row r="664" spans="25:26" x14ac:dyDescent="0.25">
      <c r="Y664" s="41"/>
      <c r="Z664" s="41"/>
    </row>
    <row r="665" spans="25:26" x14ac:dyDescent="0.25">
      <c r="Y665" s="41"/>
      <c r="Z665" s="41"/>
    </row>
    <row r="666" spans="25:26" x14ac:dyDescent="0.25">
      <c r="Y666" s="41"/>
      <c r="Z666" s="41"/>
    </row>
    <row r="667" spans="25:26" x14ac:dyDescent="0.25">
      <c r="Y667" s="41"/>
      <c r="Z667" s="41"/>
    </row>
    <row r="668" spans="25:26" x14ac:dyDescent="0.25">
      <c r="Y668" s="41"/>
      <c r="Z668" s="41"/>
    </row>
    <row r="669" spans="25:26" x14ac:dyDescent="0.25">
      <c r="Y669" s="41"/>
      <c r="Z669" s="41"/>
    </row>
    <row r="670" spans="25:26" x14ac:dyDescent="0.25">
      <c r="Y670" s="41"/>
      <c r="Z670" s="41"/>
    </row>
    <row r="671" spans="25:26" x14ac:dyDescent="0.25">
      <c r="Y671" s="41"/>
      <c r="Z671" s="41"/>
    </row>
    <row r="672" spans="25:26" x14ac:dyDescent="0.25">
      <c r="Y672" s="41"/>
      <c r="Z672" s="41"/>
    </row>
    <row r="673" spans="25:26" x14ac:dyDescent="0.25">
      <c r="Y673" s="41"/>
      <c r="Z673" s="41"/>
    </row>
    <row r="674" spans="25:26" x14ac:dyDescent="0.25">
      <c r="Y674" s="41"/>
      <c r="Z674" s="41"/>
    </row>
    <row r="675" spans="25:26" x14ac:dyDescent="0.25">
      <c r="Y675" s="41"/>
      <c r="Z675" s="41"/>
    </row>
    <row r="676" spans="25:26" x14ac:dyDescent="0.25">
      <c r="Y676" s="41"/>
      <c r="Z676" s="41"/>
    </row>
    <row r="677" spans="25:26" x14ac:dyDescent="0.25">
      <c r="Y677" s="41"/>
      <c r="Z677" s="41"/>
    </row>
    <row r="678" spans="25:26" x14ac:dyDescent="0.25">
      <c r="Y678" s="41"/>
      <c r="Z678" s="41"/>
    </row>
    <row r="679" spans="25:26" x14ac:dyDescent="0.25">
      <c r="Y679" s="41"/>
      <c r="Z679" s="41"/>
    </row>
    <row r="680" spans="25:26" x14ac:dyDescent="0.25">
      <c r="Y680" s="41"/>
      <c r="Z680" s="41"/>
    </row>
    <row r="681" spans="25:26" x14ac:dyDescent="0.25">
      <c r="Y681" s="41"/>
      <c r="Z681" s="41"/>
    </row>
    <row r="682" spans="25:26" x14ac:dyDescent="0.25">
      <c r="Y682" s="41"/>
      <c r="Z682" s="41"/>
    </row>
    <row r="683" spans="25:26" x14ac:dyDescent="0.25">
      <c r="Y683" s="41"/>
      <c r="Z683" s="41"/>
    </row>
    <row r="684" spans="25:26" x14ac:dyDescent="0.25">
      <c r="Y684" s="41"/>
      <c r="Z684" s="41"/>
    </row>
    <row r="685" spans="25:26" x14ac:dyDescent="0.25">
      <c r="Y685" s="41"/>
      <c r="Z685" s="41"/>
    </row>
    <row r="686" spans="25:26" x14ac:dyDescent="0.25">
      <c r="Y686" s="41"/>
      <c r="Z686" s="41"/>
    </row>
    <row r="687" spans="25:26" x14ac:dyDescent="0.25">
      <c r="Y687" s="41"/>
      <c r="Z687" s="41"/>
    </row>
    <row r="688" spans="25:26" x14ac:dyDescent="0.25">
      <c r="Y688" s="41"/>
      <c r="Z688" s="41"/>
    </row>
    <row r="689" spans="25:26" x14ac:dyDescent="0.25">
      <c r="Y689" s="41"/>
      <c r="Z689" s="41"/>
    </row>
    <row r="690" spans="25:26" x14ac:dyDescent="0.25">
      <c r="Y690" s="41"/>
      <c r="Z690" s="41"/>
    </row>
    <row r="691" spans="25:26" x14ac:dyDescent="0.25">
      <c r="Y691" s="41"/>
      <c r="Z691" s="41"/>
    </row>
    <row r="692" spans="25:26" x14ac:dyDescent="0.25">
      <c r="Y692" s="41"/>
      <c r="Z692" s="41"/>
    </row>
    <row r="693" spans="25:26" x14ac:dyDescent="0.25">
      <c r="Y693" s="41"/>
      <c r="Z693" s="41"/>
    </row>
    <row r="694" spans="25:26" x14ac:dyDescent="0.25">
      <c r="Y694" s="41"/>
      <c r="Z694" s="41"/>
    </row>
    <row r="695" spans="25:26" x14ac:dyDescent="0.25">
      <c r="Y695" s="41"/>
      <c r="Z695" s="41"/>
    </row>
    <row r="696" spans="25:26" x14ac:dyDescent="0.25">
      <c r="Y696" s="41"/>
      <c r="Z696" s="41"/>
    </row>
    <row r="697" spans="25:26" x14ac:dyDescent="0.25">
      <c r="Y697" s="41"/>
      <c r="Z697" s="41"/>
    </row>
    <row r="698" spans="25:26" x14ac:dyDescent="0.25">
      <c r="Y698" s="41"/>
      <c r="Z698" s="41"/>
    </row>
    <row r="699" spans="25:26" x14ac:dyDescent="0.25">
      <c r="Y699" s="41"/>
      <c r="Z699" s="41"/>
    </row>
    <row r="700" spans="25:26" x14ac:dyDescent="0.25">
      <c r="Y700" s="41"/>
      <c r="Z700" s="41"/>
    </row>
    <row r="701" spans="25:26" x14ac:dyDescent="0.25">
      <c r="Y701" s="41"/>
      <c r="Z701" s="41"/>
    </row>
    <row r="702" spans="25:26" x14ac:dyDescent="0.25">
      <c r="Y702" s="41"/>
      <c r="Z702" s="41"/>
    </row>
    <row r="703" spans="25:26" x14ac:dyDescent="0.25">
      <c r="Y703" s="41"/>
      <c r="Z703" s="41"/>
    </row>
    <row r="704" spans="25:26" x14ac:dyDescent="0.25">
      <c r="Y704" s="41"/>
      <c r="Z704" s="41"/>
    </row>
    <row r="705" spans="25:26" x14ac:dyDescent="0.25">
      <c r="Y705" s="41"/>
      <c r="Z705" s="41"/>
    </row>
    <row r="706" spans="25:26" x14ac:dyDescent="0.25">
      <c r="Y706" s="41"/>
      <c r="Z706" s="41"/>
    </row>
    <row r="707" spans="25:26" x14ac:dyDescent="0.25">
      <c r="Y707" s="41"/>
      <c r="Z707" s="41"/>
    </row>
    <row r="708" spans="25:26" x14ac:dyDescent="0.25">
      <c r="Y708" s="41"/>
      <c r="Z708" s="41"/>
    </row>
    <row r="709" spans="25:26" x14ac:dyDescent="0.25">
      <c r="Y709" s="41"/>
      <c r="Z709" s="41"/>
    </row>
    <row r="710" spans="25:26" x14ac:dyDescent="0.25">
      <c r="Y710" s="41"/>
      <c r="Z710" s="41"/>
    </row>
    <row r="711" spans="25:26" x14ac:dyDescent="0.25">
      <c r="Y711" s="41"/>
      <c r="Z711" s="41"/>
    </row>
    <row r="712" spans="25:26" x14ac:dyDescent="0.25">
      <c r="Y712" s="41"/>
      <c r="Z712" s="41"/>
    </row>
    <row r="713" spans="25:26" x14ac:dyDescent="0.25">
      <c r="Y713" s="41"/>
      <c r="Z713" s="41"/>
    </row>
    <row r="714" spans="25:26" x14ac:dyDescent="0.25">
      <c r="Y714" s="41"/>
      <c r="Z714" s="41"/>
    </row>
    <row r="715" spans="25:26" x14ac:dyDescent="0.25">
      <c r="Y715" s="41"/>
      <c r="Z715" s="41"/>
    </row>
    <row r="716" spans="25:26" x14ac:dyDescent="0.25">
      <c r="Y716" s="41"/>
      <c r="Z716" s="41"/>
    </row>
    <row r="717" spans="25:26" x14ac:dyDescent="0.25">
      <c r="Y717" s="41"/>
      <c r="Z717" s="41"/>
    </row>
    <row r="718" spans="25:26" x14ac:dyDescent="0.25">
      <c r="Y718" s="41"/>
      <c r="Z718" s="41"/>
    </row>
    <row r="719" spans="25:26" x14ac:dyDescent="0.25">
      <c r="Y719" s="41"/>
      <c r="Z719" s="41"/>
    </row>
    <row r="720" spans="25:26" x14ac:dyDescent="0.25">
      <c r="Y720" s="41"/>
      <c r="Z720" s="41"/>
    </row>
    <row r="721" spans="25:26" x14ac:dyDescent="0.25">
      <c r="Y721" s="41"/>
      <c r="Z721" s="41"/>
    </row>
    <row r="722" spans="25:26" x14ac:dyDescent="0.25">
      <c r="Y722" s="41"/>
      <c r="Z722" s="41"/>
    </row>
    <row r="723" spans="25:26" x14ac:dyDescent="0.25">
      <c r="Y723" s="41"/>
      <c r="Z723" s="41"/>
    </row>
    <row r="724" spans="25:26" x14ac:dyDescent="0.25">
      <c r="Y724" s="41"/>
      <c r="Z724" s="41"/>
    </row>
    <row r="725" spans="25:26" x14ac:dyDescent="0.25">
      <c r="Y725" s="41"/>
      <c r="Z725" s="41"/>
    </row>
    <row r="726" spans="25:26" x14ac:dyDescent="0.25">
      <c r="Y726" s="41"/>
      <c r="Z726" s="41"/>
    </row>
    <row r="727" spans="25:26" x14ac:dyDescent="0.25">
      <c r="Y727" s="41"/>
      <c r="Z727" s="41"/>
    </row>
    <row r="728" spans="25:26" x14ac:dyDescent="0.25">
      <c r="Y728" s="41"/>
      <c r="Z728" s="41"/>
    </row>
    <row r="729" spans="25:26" x14ac:dyDescent="0.25">
      <c r="Y729" s="41"/>
      <c r="Z729" s="41"/>
    </row>
    <row r="730" spans="25:26" x14ac:dyDescent="0.25">
      <c r="Y730" s="41"/>
      <c r="Z730" s="41"/>
    </row>
    <row r="731" spans="25:26" x14ac:dyDescent="0.25">
      <c r="Y731" s="41"/>
      <c r="Z731" s="41"/>
    </row>
    <row r="732" spans="25:26" x14ac:dyDescent="0.25">
      <c r="Y732" s="41"/>
      <c r="Z732" s="41"/>
    </row>
    <row r="733" spans="25:26" x14ac:dyDescent="0.25">
      <c r="Y733" s="41"/>
      <c r="Z733" s="41"/>
    </row>
    <row r="734" spans="25:26" x14ac:dyDescent="0.25">
      <c r="Y734" s="41"/>
      <c r="Z734" s="41"/>
    </row>
    <row r="735" spans="25:26" x14ac:dyDescent="0.25">
      <c r="Y735" s="41"/>
      <c r="Z735" s="41"/>
    </row>
    <row r="736" spans="25:26" x14ac:dyDescent="0.25">
      <c r="Y736" s="41"/>
      <c r="Z736" s="41"/>
    </row>
    <row r="737" spans="25:26" x14ac:dyDescent="0.25">
      <c r="Y737" s="41"/>
      <c r="Z737" s="41"/>
    </row>
    <row r="738" spans="25:26" x14ac:dyDescent="0.25">
      <c r="Y738" s="41"/>
      <c r="Z738" s="41"/>
    </row>
    <row r="739" spans="25:26" x14ac:dyDescent="0.25">
      <c r="Y739" s="41"/>
      <c r="Z739" s="41"/>
    </row>
    <row r="740" spans="25:26" x14ac:dyDescent="0.25">
      <c r="Y740" s="41"/>
      <c r="Z740" s="41"/>
    </row>
    <row r="741" spans="25:26" x14ac:dyDescent="0.25">
      <c r="Y741" s="41"/>
      <c r="Z741" s="41"/>
    </row>
    <row r="742" spans="25:26" x14ac:dyDescent="0.25">
      <c r="Y742" s="41"/>
      <c r="Z742" s="41"/>
    </row>
    <row r="743" spans="25:26" x14ac:dyDescent="0.25">
      <c r="Y743" s="41"/>
      <c r="Z743" s="41"/>
    </row>
    <row r="744" spans="25:26" x14ac:dyDescent="0.25">
      <c r="Y744" s="41"/>
      <c r="Z744" s="41"/>
    </row>
    <row r="745" spans="25:26" x14ac:dyDescent="0.25">
      <c r="Y745" s="41"/>
      <c r="Z745" s="41"/>
    </row>
    <row r="746" spans="25:26" x14ac:dyDescent="0.25">
      <c r="Y746" s="41"/>
      <c r="Z746" s="41"/>
    </row>
    <row r="747" spans="25:26" x14ac:dyDescent="0.25">
      <c r="Y747" s="41"/>
      <c r="Z747" s="41"/>
    </row>
    <row r="748" spans="25:26" x14ac:dyDescent="0.25">
      <c r="Y748" s="41"/>
      <c r="Z748" s="41"/>
    </row>
    <row r="749" spans="25:26" x14ac:dyDescent="0.25">
      <c r="Y749" s="41"/>
      <c r="Z749" s="41"/>
    </row>
    <row r="750" spans="25:26" x14ac:dyDescent="0.25">
      <c r="Y750" s="41"/>
      <c r="Z750" s="41"/>
    </row>
    <row r="751" spans="25:26" x14ac:dyDescent="0.25">
      <c r="Y751" s="41"/>
      <c r="Z751" s="41"/>
    </row>
    <row r="752" spans="25:26" x14ac:dyDescent="0.25">
      <c r="Y752" s="41"/>
      <c r="Z752" s="41"/>
    </row>
    <row r="753" spans="25:26" x14ac:dyDescent="0.25">
      <c r="Y753" s="41"/>
      <c r="Z753" s="41"/>
    </row>
    <row r="754" spans="25:26" x14ac:dyDescent="0.25">
      <c r="Y754" s="41"/>
      <c r="Z754" s="41"/>
    </row>
    <row r="755" spans="25:26" x14ac:dyDescent="0.25">
      <c r="Y755" s="41"/>
      <c r="Z755" s="41"/>
    </row>
    <row r="756" spans="25:26" x14ac:dyDescent="0.25">
      <c r="Y756" s="41"/>
      <c r="Z756" s="41"/>
    </row>
    <row r="757" spans="25:26" x14ac:dyDescent="0.25">
      <c r="Y757" s="41"/>
      <c r="Z757" s="41"/>
    </row>
    <row r="758" spans="25:26" x14ac:dyDescent="0.25">
      <c r="Y758" s="41"/>
      <c r="Z758" s="41"/>
    </row>
    <row r="759" spans="25:26" x14ac:dyDescent="0.25">
      <c r="Y759" s="41"/>
      <c r="Z759" s="41"/>
    </row>
    <row r="760" spans="25:26" x14ac:dyDescent="0.25">
      <c r="Y760" s="41"/>
      <c r="Z760" s="41"/>
    </row>
    <row r="761" spans="25:26" x14ac:dyDescent="0.25">
      <c r="Y761" s="41"/>
      <c r="Z761" s="41"/>
    </row>
    <row r="762" spans="25:26" x14ac:dyDescent="0.25">
      <c r="Y762" s="41"/>
      <c r="Z762" s="41"/>
    </row>
    <row r="763" spans="25:26" x14ac:dyDescent="0.25">
      <c r="Y763" s="41"/>
      <c r="Z763" s="41"/>
    </row>
    <row r="764" spans="25:26" x14ac:dyDescent="0.25">
      <c r="Y764" s="41"/>
      <c r="Z764" s="41"/>
    </row>
    <row r="765" spans="25:26" x14ac:dyDescent="0.25">
      <c r="Y765" s="41"/>
      <c r="Z765" s="41"/>
    </row>
    <row r="766" spans="25:26" x14ac:dyDescent="0.25">
      <c r="Y766" s="41"/>
      <c r="Z766" s="41"/>
    </row>
    <row r="767" spans="25:26" x14ac:dyDescent="0.25">
      <c r="Y767" s="41"/>
      <c r="Z767" s="41"/>
    </row>
    <row r="768" spans="25:26" x14ac:dyDescent="0.25">
      <c r="Y768" s="41"/>
      <c r="Z768" s="41"/>
    </row>
    <row r="769" spans="25:26" x14ac:dyDescent="0.25">
      <c r="Y769" s="41"/>
      <c r="Z769" s="41"/>
    </row>
    <row r="770" spans="25:26" x14ac:dyDescent="0.25">
      <c r="Y770" s="41"/>
      <c r="Z770" s="41"/>
    </row>
    <row r="771" spans="25:26" x14ac:dyDescent="0.25">
      <c r="Y771" s="41"/>
      <c r="Z771" s="41"/>
    </row>
    <row r="772" spans="25:26" x14ac:dyDescent="0.25">
      <c r="Y772" s="41"/>
      <c r="Z772" s="41"/>
    </row>
    <row r="773" spans="25:26" x14ac:dyDescent="0.25">
      <c r="Y773" s="41"/>
      <c r="Z773" s="41"/>
    </row>
    <row r="774" spans="25:26" x14ac:dyDescent="0.25">
      <c r="Y774" s="41"/>
      <c r="Z774" s="41"/>
    </row>
    <row r="775" spans="25:26" x14ac:dyDescent="0.25">
      <c r="Y775" s="41"/>
      <c r="Z775" s="41"/>
    </row>
    <row r="776" spans="25:26" x14ac:dyDescent="0.25">
      <c r="Y776" s="41"/>
      <c r="Z776" s="41"/>
    </row>
    <row r="777" spans="25:26" x14ac:dyDescent="0.25">
      <c r="Y777" s="41"/>
      <c r="Z777" s="41"/>
    </row>
    <row r="778" spans="25:26" x14ac:dyDescent="0.25">
      <c r="Y778" s="41"/>
      <c r="Z778" s="41"/>
    </row>
    <row r="779" spans="25:26" x14ac:dyDescent="0.25">
      <c r="Y779" s="41"/>
      <c r="Z779" s="41"/>
    </row>
    <row r="780" spans="25:26" x14ac:dyDescent="0.25">
      <c r="Y780" s="41"/>
      <c r="Z780" s="41"/>
    </row>
    <row r="781" spans="25:26" x14ac:dyDescent="0.25">
      <c r="Y781" s="41"/>
      <c r="Z781" s="41"/>
    </row>
    <row r="782" spans="25:26" x14ac:dyDescent="0.25">
      <c r="Y782" s="41"/>
      <c r="Z782" s="41"/>
    </row>
    <row r="783" spans="25:26" x14ac:dyDescent="0.25">
      <c r="Y783" s="41"/>
      <c r="Z783" s="41"/>
    </row>
    <row r="784" spans="25:26" x14ac:dyDescent="0.25">
      <c r="Y784" s="41"/>
      <c r="Z784" s="41"/>
    </row>
    <row r="785" spans="25:26" x14ac:dyDescent="0.25">
      <c r="Y785" s="41"/>
      <c r="Z785" s="41"/>
    </row>
    <row r="786" spans="25:26" x14ac:dyDescent="0.25">
      <c r="Y786" s="41"/>
      <c r="Z786" s="41"/>
    </row>
    <row r="787" spans="25:26" x14ac:dyDescent="0.25">
      <c r="Y787" s="41"/>
      <c r="Z787" s="41"/>
    </row>
    <row r="788" spans="25:26" x14ac:dyDescent="0.25">
      <c r="Y788" s="41"/>
      <c r="Z788" s="41"/>
    </row>
    <row r="789" spans="25:26" x14ac:dyDescent="0.25">
      <c r="Y789" s="41"/>
      <c r="Z789" s="41"/>
    </row>
    <row r="790" spans="25:26" x14ac:dyDescent="0.25">
      <c r="Y790" s="41"/>
      <c r="Z790" s="41"/>
    </row>
    <row r="791" spans="25:26" x14ac:dyDescent="0.25">
      <c r="Y791" s="41"/>
      <c r="Z791" s="41"/>
    </row>
    <row r="792" spans="25:26" x14ac:dyDescent="0.25">
      <c r="Y792" s="41"/>
      <c r="Z792" s="41"/>
    </row>
    <row r="793" spans="25:26" x14ac:dyDescent="0.25">
      <c r="Y793" s="41"/>
      <c r="Z793" s="41"/>
    </row>
    <row r="794" spans="25:26" x14ac:dyDescent="0.25">
      <c r="Y794" s="41"/>
      <c r="Z794" s="41"/>
    </row>
    <row r="795" spans="25:26" x14ac:dyDescent="0.25">
      <c r="Y795" s="41"/>
      <c r="Z795" s="41"/>
    </row>
    <row r="796" spans="25:26" x14ac:dyDescent="0.25">
      <c r="Y796" s="41"/>
      <c r="Z796" s="41"/>
    </row>
    <row r="797" spans="25:26" x14ac:dyDescent="0.25">
      <c r="Y797" s="41"/>
      <c r="Z797" s="41"/>
    </row>
    <row r="798" spans="25:26" x14ac:dyDescent="0.25">
      <c r="Y798" s="41"/>
      <c r="Z798" s="41"/>
    </row>
    <row r="799" spans="25:26" x14ac:dyDescent="0.25">
      <c r="Y799" s="41"/>
      <c r="Z799" s="41"/>
    </row>
    <row r="800" spans="25:26" x14ac:dyDescent="0.25">
      <c r="Y800" s="41"/>
      <c r="Z800" s="41"/>
    </row>
    <row r="801" spans="25:26" x14ac:dyDescent="0.25">
      <c r="Y801" s="41"/>
      <c r="Z801" s="41"/>
    </row>
    <row r="802" spans="25:26" x14ac:dyDescent="0.25">
      <c r="Y802" s="41"/>
      <c r="Z802" s="41"/>
    </row>
    <row r="803" spans="25:26" x14ac:dyDescent="0.25">
      <c r="Y803" s="41"/>
      <c r="Z803" s="41"/>
    </row>
    <row r="804" spans="25:26" x14ac:dyDescent="0.25">
      <c r="Y804" s="41"/>
      <c r="Z804" s="41"/>
    </row>
    <row r="805" spans="25:26" x14ac:dyDescent="0.25">
      <c r="Y805" s="41"/>
      <c r="Z805" s="41"/>
    </row>
    <row r="806" spans="25:26" x14ac:dyDescent="0.25">
      <c r="Y806" s="41"/>
      <c r="Z806" s="41"/>
    </row>
    <row r="807" spans="25:26" x14ac:dyDescent="0.25">
      <c r="Y807" s="41"/>
      <c r="Z807" s="41"/>
    </row>
    <row r="808" spans="25:26" x14ac:dyDescent="0.25">
      <c r="Y808" s="41"/>
      <c r="Z808" s="41"/>
    </row>
    <row r="809" spans="25:26" x14ac:dyDescent="0.25">
      <c r="Y809" s="41"/>
      <c r="Z809" s="41"/>
    </row>
    <row r="810" spans="25:26" x14ac:dyDescent="0.25">
      <c r="Y810" s="41"/>
      <c r="Z810" s="41"/>
    </row>
    <row r="811" spans="25:26" x14ac:dyDescent="0.25">
      <c r="Y811" s="41"/>
      <c r="Z811" s="41"/>
    </row>
    <row r="812" spans="25:26" x14ac:dyDescent="0.25">
      <c r="Y812" s="41"/>
      <c r="Z812" s="41"/>
    </row>
    <row r="813" spans="25:26" x14ac:dyDescent="0.25">
      <c r="Y813" s="41"/>
      <c r="Z813" s="41"/>
    </row>
    <row r="814" spans="25:26" x14ac:dyDescent="0.25">
      <c r="Y814" s="41"/>
      <c r="Z814" s="41"/>
    </row>
    <row r="815" spans="25:26" x14ac:dyDescent="0.25">
      <c r="Y815" s="41"/>
      <c r="Z815" s="41"/>
    </row>
    <row r="816" spans="25:26" x14ac:dyDescent="0.25">
      <c r="Y816" s="41"/>
      <c r="Z816" s="41"/>
    </row>
    <row r="817" spans="25:26" x14ac:dyDescent="0.25">
      <c r="Y817" s="41"/>
      <c r="Z817" s="41"/>
    </row>
    <row r="818" spans="25:26" x14ac:dyDescent="0.25">
      <c r="Y818" s="41"/>
      <c r="Z818" s="41"/>
    </row>
    <row r="819" spans="25:26" x14ac:dyDescent="0.25">
      <c r="Y819" s="41"/>
      <c r="Z819" s="41"/>
    </row>
    <row r="820" spans="25:26" x14ac:dyDescent="0.25">
      <c r="Y820" s="41"/>
      <c r="Z820" s="41"/>
    </row>
    <row r="821" spans="25:26" x14ac:dyDescent="0.25">
      <c r="Y821" s="41"/>
      <c r="Z821" s="41"/>
    </row>
    <row r="822" spans="25:26" x14ac:dyDescent="0.25">
      <c r="Y822" s="41"/>
      <c r="Z822" s="41"/>
    </row>
    <row r="823" spans="25:26" x14ac:dyDescent="0.25">
      <c r="Y823" s="41"/>
      <c r="Z823" s="41"/>
    </row>
    <row r="824" spans="25:26" x14ac:dyDescent="0.25">
      <c r="Y824" s="41"/>
      <c r="Z824" s="41"/>
    </row>
    <row r="825" spans="25:26" x14ac:dyDescent="0.25">
      <c r="Y825" s="41"/>
      <c r="Z825" s="41"/>
    </row>
    <row r="826" spans="25:26" x14ac:dyDescent="0.25">
      <c r="Y826" s="41"/>
      <c r="Z826" s="41"/>
    </row>
    <row r="827" spans="25:26" x14ac:dyDescent="0.25">
      <c r="Y827" s="41"/>
      <c r="Z827" s="41"/>
    </row>
    <row r="828" spans="25:26" x14ac:dyDescent="0.25">
      <c r="Y828" s="41"/>
      <c r="Z828" s="41"/>
    </row>
    <row r="829" spans="25:26" x14ac:dyDescent="0.25">
      <c r="Y829" s="41"/>
      <c r="Z829" s="41"/>
    </row>
    <row r="830" spans="25:26" x14ac:dyDescent="0.25">
      <c r="Y830" s="41"/>
      <c r="Z830" s="41"/>
    </row>
    <row r="831" spans="25:26" x14ac:dyDescent="0.25">
      <c r="Y831" s="41"/>
      <c r="Z831" s="41"/>
    </row>
    <row r="832" spans="25:26" x14ac:dyDescent="0.25">
      <c r="Y832" s="41"/>
      <c r="Z832" s="41"/>
    </row>
    <row r="833" spans="25:26" x14ac:dyDescent="0.25">
      <c r="Y833" s="41"/>
      <c r="Z833" s="41"/>
    </row>
    <row r="834" spans="25:26" x14ac:dyDescent="0.25">
      <c r="Y834" s="41"/>
      <c r="Z834" s="41"/>
    </row>
    <row r="835" spans="25:26" x14ac:dyDescent="0.25">
      <c r="Y835" s="41"/>
      <c r="Z835" s="41"/>
    </row>
    <row r="836" spans="25:26" x14ac:dyDescent="0.25">
      <c r="Y836" s="41"/>
      <c r="Z836" s="41"/>
    </row>
    <row r="837" spans="25:26" x14ac:dyDescent="0.25">
      <c r="Y837" s="41"/>
      <c r="Z837" s="41"/>
    </row>
    <row r="838" spans="25:26" x14ac:dyDescent="0.25">
      <c r="Y838" s="41"/>
      <c r="Z838" s="41"/>
    </row>
    <row r="839" spans="25:26" x14ac:dyDescent="0.25">
      <c r="Y839" s="41"/>
      <c r="Z839" s="41"/>
    </row>
    <row r="840" spans="25:26" x14ac:dyDescent="0.25">
      <c r="Y840" s="41"/>
      <c r="Z840" s="41"/>
    </row>
    <row r="841" spans="25:26" x14ac:dyDescent="0.25">
      <c r="Y841" s="41"/>
      <c r="Z841" s="41"/>
    </row>
    <row r="842" spans="25:26" x14ac:dyDescent="0.25">
      <c r="Y842" s="41"/>
      <c r="Z842" s="41"/>
    </row>
    <row r="843" spans="25:26" x14ac:dyDescent="0.25">
      <c r="Y843" s="41"/>
      <c r="Z843" s="41"/>
    </row>
    <row r="844" spans="25:26" x14ac:dyDescent="0.25">
      <c r="Y844" s="41"/>
      <c r="Z844" s="41"/>
    </row>
    <row r="845" spans="25:26" x14ac:dyDescent="0.25">
      <c r="Y845" s="41"/>
      <c r="Z845" s="41"/>
    </row>
    <row r="846" spans="25:26" x14ac:dyDescent="0.25">
      <c r="Y846" s="41"/>
      <c r="Z846" s="41"/>
    </row>
    <row r="847" spans="25:26" x14ac:dyDescent="0.25">
      <c r="Y847" s="41"/>
      <c r="Z847" s="41"/>
    </row>
    <row r="848" spans="25:26" x14ac:dyDescent="0.25">
      <c r="Y848" s="41"/>
      <c r="Z848" s="41"/>
    </row>
    <row r="849" spans="25:26" x14ac:dyDescent="0.25">
      <c r="Y849" s="41"/>
      <c r="Z849" s="41"/>
    </row>
    <row r="850" spans="25:26" x14ac:dyDescent="0.25">
      <c r="Y850" s="41"/>
      <c r="Z850" s="41"/>
    </row>
    <row r="851" spans="25:26" x14ac:dyDescent="0.25">
      <c r="Y851" s="41"/>
      <c r="Z851" s="41"/>
    </row>
    <row r="852" spans="25:26" x14ac:dyDescent="0.25">
      <c r="Y852" s="41"/>
      <c r="Z852" s="41"/>
    </row>
    <row r="853" spans="25:26" x14ac:dyDescent="0.25">
      <c r="Y853" s="41"/>
      <c r="Z853" s="41"/>
    </row>
    <row r="854" spans="25:26" x14ac:dyDescent="0.25">
      <c r="Y854" s="41"/>
      <c r="Z854" s="41"/>
    </row>
    <row r="855" spans="25:26" x14ac:dyDescent="0.25">
      <c r="Y855" s="41"/>
      <c r="Z855" s="41"/>
    </row>
    <row r="856" spans="25:26" x14ac:dyDescent="0.25">
      <c r="Y856" s="41"/>
      <c r="Z856" s="41"/>
    </row>
    <row r="857" spans="25:26" x14ac:dyDescent="0.25">
      <c r="Y857" s="41"/>
      <c r="Z857" s="41"/>
    </row>
    <row r="858" spans="25:26" x14ac:dyDescent="0.25">
      <c r="Y858" s="41"/>
      <c r="Z858" s="41"/>
    </row>
    <row r="859" spans="25:26" x14ac:dyDescent="0.25">
      <c r="Y859" s="41"/>
      <c r="Z859" s="41"/>
    </row>
    <row r="860" spans="25:26" x14ac:dyDescent="0.25">
      <c r="Y860" s="41"/>
      <c r="Z860" s="41"/>
    </row>
    <row r="861" spans="25:26" x14ac:dyDescent="0.25">
      <c r="Y861" s="41"/>
      <c r="Z861" s="41"/>
    </row>
    <row r="862" spans="25:26" x14ac:dyDescent="0.25">
      <c r="Y862" s="41"/>
      <c r="Z862" s="41"/>
    </row>
    <row r="863" spans="25:26" x14ac:dyDescent="0.25">
      <c r="Y863" s="41"/>
      <c r="Z863" s="41"/>
    </row>
    <row r="864" spans="25:26" x14ac:dyDescent="0.25">
      <c r="Y864" s="41"/>
      <c r="Z864" s="41"/>
    </row>
    <row r="865" spans="25:26" x14ac:dyDescent="0.25">
      <c r="Y865" s="41"/>
      <c r="Z865" s="41"/>
    </row>
    <row r="866" spans="25:26" x14ac:dyDescent="0.25">
      <c r="Y866" s="41"/>
      <c r="Z866" s="41"/>
    </row>
    <row r="867" spans="25:26" x14ac:dyDescent="0.25">
      <c r="Y867" s="41"/>
      <c r="Z867" s="41"/>
    </row>
    <row r="868" spans="25:26" x14ac:dyDescent="0.25">
      <c r="Y868" s="41"/>
      <c r="Z868" s="41"/>
    </row>
    <row r="869" spans="25:26" x14ac:dyDescent="0.25">
      <c r="Y869" s="41"/>
      <c r="Z869" s="41"/>
    </row>
    <row r="870" spans="25:26" x14ac:dyDescent="0.25">
      <c r="Y870" s="41"/>
      <c r="Z870" s="41"/>
    </row>
    <row r="871" spans="25:26" x14ac:dyDescent="0.25">
      <c r="Y871" s="41"/>
      <c r="Z871" s="41"/>
    </row>
    <row r="872" spans="25:26" x14ac:dyDescent="0.25">
      <c r="Y872" s="41"/>
      <c r="Z872" s="41"/>
    </row>
    <row r="873" spans="25:26" x14ac:dyDescent="0.25">
      <c r="Y873" s="41"/>
      <c r="Z873" s="41"/>
    </row>
    <row r="874" spans="25:26" x14ac:dyDescent="0.25">
      <c r="Y874" s="41"/>
      <c r="Z874" s="41"/>
    </row>
    <row r="875" spans="25:26" x14ac:dyDescent="0.25">
      <c r="Y875" s="41"/>
      <c r="Z875" s="41"/>
    </row>
    <row r="876" spans="25:26" x14ac:dyDescent="0.25">
      <c r="Y876" s="41"/>
      <c r="Z876" s="41"/>
    </row>
    <row r="877" spans="25:26" x14ac:dyDescent="0.25">
      <c r="Y877" s="41"/>
      <c r="Z877" s="41"/>
    </row>
    <row r="878" spans="25:26" x14ac:dyDescent="0.25">
      <c r="Y878" s="41"/>
      <c r="Z878" s="41"/>
    </row>
    <row r="879" spans="25:26" x14ac:dyDescent="0.25">
      <c r="Y879" s="41"/>
      <c r="Z879" s="41"/>
    </row>
    <row r="880" spans="25:26" x14ac:dyDescent="0.25">
      <c r="Y880" s="41"/>
      <c r="Z880" s="41"/>
    </row>
    <row r="881" spans="25:26" x14ac:dyDescent="0.25">
      <c r="Y881" s="41"/>
      <c r="Z881" s="41"/>
    </row>
    <row r="882" spans="25:26" x14ac:dyDescent="0.25">
      <c r="Y882" s="41"/>
      <c r="Z882" s="41"/>
    </row>
    <row r="883" spans="25:26" x14ac:dyDescent="0.25">
      <c r="Y883" s="41"/>
      <c r="Z883" s="41"/>
    </row>
    <row r="884" spans="25:26" x14ac:dyDescent="0.25">
      <c r="Y884" s="41"/>
      <c r="Z884" s="41"/>
    </row>
    <row r="885" spans="25:26" x14ac:dyDescent="0.25">
      <c r="Y885" s="41"/>
      <c r="Z885" s="41"/>
    </row>
    <row r="886" spans="25:26" x14ac:dyDescent="0.25">
      <c r="Y886" s="41"/>
      <c r="Z886" s="41"/>
    </row>
    <row r="887" spans="25:26" x14ac:dyDescent="0.25">
      <c r="Y887" s="41"/>
      <c r="Z887" s="41"/>
    </row>
    <row r="888" spans="25:26" x14ac:dyDescent="0.25">
      <c r="Y888" s="41"/>
      <c r="Z888" s="41"/>
    </row>
    <row r="889" spans="25:26" x14ac:dyDescent="0.25">
      <c r="Y889" s="41"/>
      <c r="Z889" s="41"/>
    </row>
    <row r="890" spans="25:26" x14ac:dyDescent="0.25">
      <c r="Y890" s="41"/>
      <c r="Z890" s="41"/>
    </row>
    <row r="891" spans="25:26" x14ac:dyDescent="0.25">
      <c r="Y891" s="41"/>
      <c r="Z891" s="41"/>
    </row>
    <row r="892" spans="25:26" x14ac:dyDescent="0.25">
      <c r="Y892" s="41"/>
      <c r="Z892" s="41"/>
    </row>
    <row r="893" spans="25:26" x14ac:dyDescent="0.25">
      <c r="Y893" s="41"/>
      <c r="Z893" s="41"/>
    </row>
    <row r="894" spans="25:26" x14ac:dyDescent="0.25">
      <c r="Y894" s="41"/>
      <c r="Z894" s="41"/>
    </row>
    <row r="895" spans="25:26" x14ac:dyDescent="0.25">
      <c r="Y895" s="41"/>
      <c r="Z895" s="41"/>
    </row>
    <row r="896" spans="25:26" x14ac:dyDescent="0.25">
      <c r="Y896" s="41"/>
      <c r="Z896" s="41"/>
    </row>
    <row r="897" spans="25:26" x14ac:dyDescent="0.25">
      <c r="Y897" s="41"/>
      <c r="Z897" s="41"/>
    </row>
    <row r="898" spans="25:26" x14ac:dyDescent="0.25">
      <c r="Y898" s="41"/>
      <c r="Z898" s="41"/>
    </row>
    <row r="899" spans="25:26" x14ac:dyDescent="0.25">
      <c r="Y899" s="41"/>
      <c r="Z899" s="41"/>
    </row>
    <row r="900" spans="25:26" x14ac:dyDescent="0.25">
      <c r="Y900" s="41"/>
      <c r="Z900" s="41"/>
    </row>
    <row r="901" spans="25:26" x14ac:dyDescent="0.25">
      <c r="Y901" s="41"/>
      <c r="Z901" s="41"/>
    </row>
    <row r="902" spans="25:26" x14ac:dyDescent="0.25">
      <c r="Y902" s="41"/>
      <c r="Z902" s="41"/>
    </row>
    <row r="903" spans="25:26" x14ac:dyDescent="0.25">
      <c r="Y903" s="41"/>
      <c r="Z903" s="41"/>
    </row>
    <row r="904" spans="25:26" x14ac:dyDescent="0.25">
      <c r="Y904" s="41"/>
      <c r="Z904" s="41"/>
    </row>
    <row r="905" spans="25:26" x14ac:dyDescent="0.25">
      <c r="Y905" s="41"/>
      <c r="Z905" s="41"/>
    </row>
    <row r="906" spans="25:26" x14ac:dyDescent="0.25">
      <c r="Y906" s="41"/>
      <c r="Z906" s="41"/>
    </row>
    <row r="907" spans="25:26" x14ac:dyDescent="0.25">
      <c r="Y907" s="41"/>
      <c r="Z907" s="41"/>
    </row>
    <row r="908" spans="25:26" x14ac:dyDescent="0.25">
      <c r="Y908" s="41"/>
      <c r="Z908" s="41"/>
    </row>
    <row r="909" spans="25:26" x14ac:dyDescent="0.25">
      <c r="Y909" s="41"/>
      <c r="Z909" s="41"/>
    </row>
    <row r="910" spans="25:26" x14ac:dyDescent="0.25">
      <c r="Y910" s="41"/>
      <c r="Z910" s="41"/>
    </row>
    <row r="911" spans="25:26" x14ac:dyDescent="0.25">
      <c r="Y911" s="41"/>
      <c r="Z911" s="41"/>
    </row>
    <row r="912" spans="25:26" x14ac:dyDescent="0.25">
      <c r="Y912" s="41"/>
      <c r="Z912" s="41"/>
    </row>
    <row r="913" spans="25:26" x14ac:dyDescent="0.25">
      <c r="Y913" s="41"/>
      <c r="Z913" s="41"/>
    </row>
    <row r="914" spans="25:26" x14ac:dyDescent="0.25">
      <c r="Y914" s="41"/>
      <c r="Z914" s="41"/>
    </row>
    <row r="915" spans="25:26" x14ac:dyDescent="0.25">
      <c r="Y915" s="41"/>
      <c r="Z915" s="41"/>
    </row>
    <row r="916" spans="25:26" x14ac:dyDescent="0.25">
      <c r="Y916" s="41"/>
      <c r="Z916" s="41"/>
    </row>
    <row r="917" spans="25:26" x14ac:dyDescent="0.25">
      <c r="Y917" s="41"/>
      <c r="Z917" s="41"/>
    </row>
    <row r="918" spans="25:26" x14ac:dyDescent="0.25">
      <c r="Y918" s="41"/>
      <c r="Z918" s="41"/>
    </row>
    <row r="919" spans="25:26" x14ac:dyDescent="0.25">
      <c r="Y919" s="41"/>
      <c r="Z919" s="41"/>
    </row>
    <row r="920" spans="25:26" x14ac:dyDescent="0.25">
      <c r="Y920" s="41"/>
      <c r="Z920" s="41"/>
    </row>
    <row r="921" spans="25:26" x14ac:dyDescent="0.25">
      <c r="Y921" s="41"/>
      <c r="Z921" s="41"/>
    </row>
    <row r="922" spans="25:26" x14ac:dyDescent="0.25">
      <c r="Y922" s="41"/>
      <c r="Z922" s="41"/>
    </row>
    <row r="923" spans="25:26" x14ac:dyDescent="0.25">
      <c r="Y923" s="41"/>
      <c r="Z923" s="41"/>
    </row>
    <row r="924" spans="25:26" x14ac:dyDescent="0.25">
      <c r="Y924" s="41"/>
      <c r="Z924" s="41"/>
    </row>
    <row r="925" spans="25:26" x14ac:dyDescent="0.25">
      <c r="Y925" s="41"/>
      <c r="Z925" s="41"/>
    </row>
    <row r="926" spans="25:26" x14ac:dyDescent="0.25">
      <c r="Y926" s="41"/>
      <c r="Z926" s="41"/>
    </row>
    <row r="927" spans="25:26" x14ac:dyDescent="0.25">
      <c r="Y927" s="41"/>
      <c r="Z927" s="41"/>
    </row>
    <row r="928" spans="25:26" x14ac:dyDescent="0.25">
      <c r="Y928" s="41"/>
      <c r="Z928" s="41"/>
    </row>
    <row r="929" spans="25:26" x14ac:dyDescent="0.25">
      <c r="Y929" s="41"/>
      <c r="Z929" s="41"/>
    </row>
    <row r="930" spans="25:26" x14ac:dyDescent="0.25">
      <c r="Y930" s="41"/>
      <c r="Z930" s="41"/>
    </row>
    <row r="931" spans="25:26" x14ac:dyDescent="0.25">
      <c r="Y931" s="41"/>
      <c r="Z931" s="41"/>
    </row>
    <row r="932" spans="25:26" x14ac:dyDescent="0.25">
      <c r="Y932" s="41"/>
      <c r="Z932" s="41"/>
    </row>
    <row r="933" spans="25:26" x14ac:dyDescent="0.25">
      <c r="Y933" s="41"/>
      <c r="Z933" s="41"/>
    </row>
    <row r="934" spans="25:26" x14ac:dyDescent="0.25">
      <c r="Y934" s="41"/>
      <c r="Z934" s="41"/>
    </row>
    <row r="935" spans="25:26" x14ac:dyDescent="0.25">
      <c r="Y935" s="41"/>
      <c r="Z935" s="41"/>
    </row>
    <row r="936" spans="25:26" x14ac:dyDescent="0.25">
      <c r="Y936" s="41"/>
      <c r="Z936" s="41"/>
    </row>
    <row r="937" spans="25:26" x14ac:dyDescent="0.25">
      <c r="Y937" s="41"/>
      <c r="Z937" s="41"/>
    </row>
    <row r="938" spans="25:26" x14ac:dyDescent="0.25">
      <c r="Y938" s="41"/>
      <c r="Z938" s="41"/>
    </row>
    <row r="939" spans="25:26" x14ac:dyDescent="0.25">
      <c r="Y939" s="41"/>
      <c r="Z939" s="41"/>
    </row>
    <row r="940" spans="25:26" x14ac:dyDescent="0.25">
      <c r="Y940" s="41"/>
      <c r="Z940" s="41"/>
    </row>
    <row r="941" spans="25:26" x14ac:dyDescent="0.25">
      <c r="Y941" s="41"/>
      <c r="Z941" s="41"/>
    </row>
    <row r="942" spans="25:26" x14ac:dyDescent="0.25">
      <c r="Y942" s="41"/>
      <c r="Z942" s="41"/>
    </row>
    <row r="943" spans="25:26" x14ac:dyDescent="0.25">
      <c r="Y943" s="41"/>
      <c r="Z943" s="41"/>
    </row>
    <row r="944" spans="25:26" x14ac:dyDescent="0.25">
      <c r="Y944" s="41"/>
      <c r="Z944" s="41"/>
    </row>
    <row r="945" spans="25:26" x14ac:dyDescent="0.25">
      <c r="Y945" s="41"/>
      <c r="Z945" s="41"/>
    </row>
    <row r="946" spans="25:26" x14ac:dyDescent="0.25">
      <c r="Y946" s="41"/>
      <c r="Z946" s="41"/>
    </row>
    <row r="947" spans="25:26" x14ac:dyDescent="0.25">
      <c r="Y947" s="41"/>
      <c r="Z947" s="41"/>
    </row>
    <row r="948" spans="25:26" x14ac:dyDescent="0.25">
      <c r="Y948" s="41"/>
      <c r="Z948" s="41"/>
    </row>
    <row r="949" spans="25:26" x14ac:dyDescent="0.25">
      <c r="Y949" s="41"/>
      <c r="Z949" s="41"/>
    </row>
    <row r="950" spans="25:26" x14ac:dyDescent="0.25">
      <c r="Y950" s="41"/>
      <c r="Z950" s="41"/>
    </row>
    <row r="951" spans="25:26" x14ac:dyDescent="0.25">
      <c r="Y951" s="41"/>
      <c r="Z951" s="41"/>
    </row>
    <row r="952" spans="25:26" x14ac:dyDescent="0.25">
      <c r="Y952" s="41"/>
      <c r="Z952" s="41"/>
    </row>
    <row r="953" spans="25:26" x14ac:dyDescent="0.25">
      <c r="Y953" s="41"/>
      <c r="Z953" s="41"/>
    </row>
    <row r="954" spans="25:26" x14ac:dyDescent="0.25">
      <c r="Y954" s="41"/>
      <c r="Z954" s="41"/>
    </row>
    <row r="955" spans="25:26" x14ac:dyDescent="0.25">
      <c r="Y955" s="41"/>
      <c r="Z955" s="41"/>
    </row>
    <row r="956" spans="25:26" x14ac:dyDescent="0.25">
      <c r="Y956" s="41"/>
      <c r="Z956" s="41"/>
    </row>
    <row r="957" spans="25:26" x14ac:dyDescent="0.25">
      <c r="Y957" s="41"/>
      <c r="Z957" s="41"/>
    </row>
    <row r="958" spans="25:26" x14ac:dyDescent="0.25">
      <c r="Y958" s="41"/>
      <c r="Z958" s="41"/>
    </row>
    <row r="959" spans="25:26" x14ac:dyDescent="0.25">
      <c r="Y959" s="41"/>
      <c r="Z959" s="41"/>
    </row>
    <row r="960" spans="25:26" x14ac:dyDescent="0.25">
      <c r="Y960" s="41"/>
      <c r="Z960" s="41"/>
    </row>
    <row r="961" spans="25:26" x14ac:dyDescent="0.25">
      <c r="Y961" s="41"/>
      <c r="Z961" s="41"/>
    </row>
    <row r="962" spans="25:26" x14ac:dyDescent="0.25">
      <c r="Y962" s="41"/>
      <c r="Z962" s="41"/>
    </row>
    <row r="963" spans="25:26" x14ac:dyDescent="0.25">
      <c r="Y963" s="41"/>
      <c r="Z963" s="41"/>
    </row>
    <row r="964" spans="25:26" x14ac:dyDescent="0.25">
      <c r="Y964" s="41"/>
      <c r="Z964" s="41"/>
    </row>
    <row r="965" spans="25:26" x14ac:dyDescent="0.25">
      <c r="Y965" s="41"/>
      <c r="Z965" s="41"/>
    </row>
    <row r="966" spans="25:26" x14ac:dyDescent="0.25">
      <c r="Y966" s="41"/>
      <c r="Z966" s="41"/>
    </row>
    <row r="967" spans="25:26" x14ac:dyDescent="0.25">
      <c r="Y967" s="41"/>
      <c r="Z967" s="41"/>
    </row>
  </sheetData>
  <mergeCells count="1007">
    <mergeCell ref="VK5:VM5"/>
    <mergeCell ref="VN5:VP5"/>
    <mergeCell ref="VQ5:VS5"/>
    <mergeCell ref="VT5:VV5"/>
    <mergeCell ref="VW5:VY5"/>
    <mergeCell ref="UV5:UX5"/>
    <mergeCell ref="UY5:VA5"/>
    <mergeCell ref="VB5:VD5"/>
    <mergeCell ref="VE5:VG5"/>
    <mergeCell ref="VH5:VJ5"/>
    <mergeCell ref="WO5:WQ5"/>
    <mergeCell ref="WR5:WT5"/>
    <mergeCell ref="WU5:WW5"/>
    <mergeCell ref="WX5:WZ5"/>
    <mergeCell ref="VZ5:WB5"/>
    <mergeCell ref="WC5:WE5"/>
    <mergeCell ref="WF5:WH5"/>
    <mergeCell ref="WI5:WK5"/>
    <mergeCell ref="WL5:WN5"/>
    <mergeCell ref="TC5:TE5"/>
    <mergeCell ref="TF5:TH5"/>
    <mergeCell ref="TI5:TK5"/>
    <mergeCell ref="TL5:TN5"/>
    <mergeCell ref="TO5:TQ5"/>
    <mergeCell ref="SN5:SP5"/>
    <mergeCell ref="SQ5:SS5"/>
    <mergeCell ref="ST5:SV5"/>
    <mergeCell ref="SW5:SY5"/>
    <mergeCell ref="SZ5:TB5"/>
    <mergeCell ref="UG5:UI5"/>
    <mergeCell ref="UJ5:UL5"/>
    <mergeCell ref="UM5:UO5"/>
    <mergeCell ref="UP5:UR5"/>
    <mergeCell ref="US5:UU5"/>
    <mergeCell ref="TR5:TT5"/>
    <mergeCell ref="TU5:TW5"/>
    <mergeCell ref="TX5:TZ5"/>
    <mergeCell ref="UA5:UC5"/>
    <mergeCell ref="UD5:UF5"/>
    <mergeCell ref="QU5:QW5"/>
    <mergeCell ref="QX5:QZ5"/>
    <mergeCell ref="RA5:RC5"/>
    <mergeCell ref="RD5:RF5"/>
    <mergeCell ref="RG5:RI5"/>
    <mergeCell ref="QF5:QH5"/>
    <mergeCell ref="QI5:QK5"/>
    <mergeCell ref="QL5:QN5"/>
    <mergeCell ref="QO5:QQ5"/>
    <mergeCell ref="QR5:QT5"/>
    <mergeCell ref="RY5:SA5"/>
    <mergeCell ref="SB5:SD5"/>
    <mergeCell ref="SE5:SG5"/>
    <mergeCell ref="SH5:SJ5"/>
    <mergeCell ref="SK5:SM5"/>
    <mergeCell ref="RJ5:RL5"/>
    <mergeCell ref="RM5:RO5"/>
    <mergeCell ref="RP5:RR5"/>
    <mergeCell ref="RS5:RU5"/>
    <mergeCell ref="RV5:RX5"/>
    <mergeCell ref="OM5:OO5"/>
    <mergeCell ref="OP5:OR5"/>
    <mergeCell ref="OS5:OU5"/>
    <mergeCell ref="OV5:OX5"/>
    <mergeCell ref="OY5:PA5"/>
    <mergeCell ref="NX5:NZ5"/>
    <mergeCell ref="OA5:OC5"/>
    <mergeCell ref="OD5:OF5"/>
    <mergeCell ref="OG5:OI5"/>
    <mergeCell ref="OJ5:OL5"/>
    <mergeCell ref="PQ5:PS5"/>
    <mergeCell ref="PT5:PV5"/>
    <mergeCell ref="PW5:PY5"/>
    <mergeCell ref="PZ5:QB5"/>
    <mergeCell ref="QC5:QE5"/>
    <mergeCell ref="PB5:PD5"/>
    <mergeCell ref="PE5:PG5"/>
    <mergeCell ref="PH5:PJ5"/>
    <mergeCell ref="PK5:PM5"/>
    <mergeCell ref="PN5:PP5"/>
    <mergeCell ref="ME5:MG5"/>
    <mergeCell ref="MH5:MJ5"/>
    <mergeCell ref="MK5:MM5"/>
    <mergeCell ref="MN5:MP5"/>
    <mergeCell ref="MQ5:MS5"/>
    <mergeCell ref="LP5:LR5"/>
    <mergeCell ref="LS5:LU5"/>
    <mergeCell ref="LV5:LX5"/>
    <mergeCell ref="LY5:MA5"/>
    <mergeCell ref="MB5:MD5"/>
    <mergeCell ref="NI5:NK5"/>
    <mergeCell ref="NL5:NN5"/>
    <mergeCell ref="NO5:NQ5"/>
    <mergeCell ref="NR5:NT5"/>
    <mergeCell ref="NU5:NW5"/>
    <mergeCell ref="MT5:MV5"/>
    <mergeCell ref="MW5:MY5"/>
    <mergeCell ref="MZ5:NB5"/>
    <mergeCell ref="NC5:NE5"/>
    <mergeCell ref="NF5:NH5"/>
    <mergeCell ref="JW5:JY5"/>
    <mergeCell ref="JZ5:KB5"/>
    <mergeCell ref="KC5:KE5"/>
    <mergeCell ref="KF5:KH5"/>
    <mergeCell ref="KI5:KK5"/>
    <mergeCell ref="JH5:JJ5"/>
    <mergeCell ref="JK5:JM5"/>
    <mergeCell ref="JN5:JP5"/>
    <mergeCell ref="JQ5:JS5"/>
    <mergeCell ref="JT5:JV5"/>
    <mergeCell ref="LA5:LC5"/>
    <mergeCell ref="LD5:LF5"/>
    <mergeCell ref="LG5:LI5"/>
    <mergeCell ref="LJ5:LL5"/>
    <mergeCell ref="LM5:LO5"/>
    <mergeCell ref="KL5:KN5"/>
    <mergeCell ref="KO5:KQ5"/>
    <mergeCell ref="KR5:KT5"/>
    <mergeCell ref="KU5:KW5"/>
    <mergeCell ref="KX5:KZ5"/>
    <mergeCell ref="HO5:HQ5"/>
    <mergeCell ref="HR5:HT5"/>
    <mergeCell ref="HU5:HW5"/>
    <mergeCell ref="HX5:HZ5"/>
    <mergeCell ref="IA5:IC5"/>
    <mergeCell ref="GZ5:HB5"/>
    <mergeCell ref="HC5:HE5"/>
    <mergeCell ref="HF5:HH5"/>
    <mergeCell ref="HI5:HK5"/>
    <mergeCell ref="HL5:HN5"/>
    <mergeCell ref="IS5:IU5"/>
    <mergeCell ref="IV5:IX5"/>
    <mergeCell ref="IY5:JA5"/>
    <mergeCell ref="JB5:JD5"/>
    <mergeCell ref="JE5:JG5"/>
    <mergeCell ref="ID5:IF5"/>
    <mergeCell ref="IG5:II5"/>
    <mergeCell ref="IJ5:IL5"/>
    <mergeCell ref="IM5:IO5"/>
    <mergeCell ref="IP5:IR5"/>
    <mergeCell ref="FG5:FI5"/>
    <mergeCell ref="FJ5:FL5"/>
    <mergeCell ref="FM5:FO5"/>
    <mergeCell ref="FP5:FR5"/>
    <mergeCell ref="FS5:FU5"/>
    <mergeCell ref="ER5:ET5"/>
    <mergeCell ref="EU5:EW5"/>
    <mergeCell ref="EX5:EZ5"/>
    <mergeCell ref="FA5:FC5"/>
    <mergeCell ref="FD5:FF5"/>
    <mergeCell ref="GK5:GM5"/>
    <mergeCell ref="GN5:GP5"/>
    <mergeCell ref="GQ5:GS5"/>
    <mergeCell ref="GT5:GV5"/>
    <mergeCell ref="GW5:GY5"/>
    <mergeCell ref="FV5:FX5"/>
    <mergeCell ref="FY5:GA5"/>
    <mergeCell ref="GB5:GD5"/>
    <mergeCell ref="GE5:GG5"/>
    <mergeCell ref="GH5:GJ5"/>
    <mergeCell ref="DE5:DG5"/>
    <mergeCell ref="DH5:DJ5"/>
    <mergeCell ref="DK5:DM5"/>
    <mergeCell ref="CJ5:CL5"/>
    <mergeCell ref="CM5:CO5"/>
    <mergeCell ref="CP5:CR5"/>
    <mergeCell ref="CS5:CU5"/>
    <mergeCell ref="CV5:CX5"/>
    <mergeCell ref="EC5:EE5"/>
    <mergeCell ref="EF5:EH5"/>
    <mergeCell ref="EI5:EK5"/>
    <mergeCell ref="EL5:EN5"/>
    <mergeCell ref="EO5:EQ5"/>
    <mergeCell ref="DN5:DP5"/>
    <mergeCell ref="DQ5:DS5"/>
    <mergeCell ref="DT5:DV5"/>
    <mergeCell ref="DW5:DY5"/>
    <mergeCell ref="DZ5:EB5"/>
    <mergeCell ref="WL4:WN4"/>
    <mergeCell ref="WO4:WQ4"/>
    <mergeCell ref="WR4:WT4"/>
    <mergeCell ref="WU4:WW4"/>
    <mergeCell ref="WX4:WZ4"/>
    <mergeCell ref="VW4:VY4"/>
    <mergeCell ref="VZ4:WB4"/>
    <mergeCell ref="WC4:WE4"/>
    <mergeCell ref="WF4:WH4"/>
    <mergeCell ref="WI4:WK4"/>
    <mergeCell ref="AQ5:AS5"/>
    <mergeCell ref="AT5:AV5"/>
    <mergeCell ref="AW5:AY5"/>
    <mergeCell ref="AZ5:BB5"/>
    <mergeCell ref="BC5:BE5"/>
    <mergeCell ref="AB5:AD5"/>
    <mergeCell ref="AE5:AG5"/>
    <mergeCell ref="AH5:AJ5"/>
    <mergeCell ref="AK5:AM5"/>
    <mergeCell ref="AN5:AP5"/>
    <mergeCell ref="BU5:BW5"/>
    <mergeCell ref="BX5:BZ5"/>
    <mergeCell ref="CA5:CC5"/>
    <mergeCell ref="CD5:CF5"/>
    <mergeCell ref="CG5:CI5"/>
    <mergeCell ref="BF5:BH5"/>
    <mergeCell ref="BI5:BK5"/>
    <mergeCell ref="BL5:BN5"/>
    <mergeCell ref="BO5:BQ5"/>
    <mergeCell ref="BR5:BT5"/>
    <mergeCell ref="CY5:DA5"/>
    <mergeCell ref="DB5:DD5"/>
    <mergeCell ref="UD4:UF4"/>
    <mergeCell ref="UG4:UI4"/>
    <mergeCell ref="UJ4:UL4"/>
    <mergeCell ref="UM4:UO4"/>
    <mergeCell ref="UP4:UR4"/>
    <mergeCell ref="TO4:TQ4"/>
    <mergeCell ref="TR4:TT4"/>
    <mergeCell ref="TU4:TW4"/>
    <mergeCell ref="TX4:TZ4"/>
    <mergeCell ref="UA4:UC4"/>
    <mergeCell ref="VH4:VJ4"/>
    <mergeCell ref="VK4:VM4"/>
    <mergeCell ref="VN4:VP4"/>
    <mergeCell ref="VQ4:VS4"/>
    <mergeCell ref="VT4:VV4"/>
    <mergeCell ref="US4:UU4"/>
    <mergeCell ref="UV4:UX4"/>
    <mergeCell ref="UY4:VA4"/>
    <mergeCell ref="VB4:VD4"/>
    <mergeCell ref="VE4:VG4"/>
    <mergeCell ref="RV4:RX4"/>
    <mergeCell ref="RY4:SA4"/>
    <mergeCell ref="SB4:SD4"/>
    <mergeCell ref="SE4:SG4"/>
    <mergeCell ref="SH4:SJ4"/>
    <mergeCell ref="RG4:RI4"/>
    <mergeCell ref="RJ4:RL4"/>
    <mergeCell ref="RM4:RO4"/>
    <mergeCell ref="RP4:RR4"/>
    <mergeCell ref="RS4:RU4"/>
    <mergeCell ref="SZ4:TB4"/>
    <mergeCell ref="TC4:TE4"/>
    <mergeCell ref="TF4:TH4"/>
    <mergeCell ref="TI4:TK4"/>
    <mergeCell ref="TL4:TN4"/>
    <mergeCell ref="SK4:SM4"/>
    <mergeCell ref="SN4:SP4"/>
    <mergeCell ref="SQ4:SS4"/>
    <mergeCell ref="ST4:SV4"/>
    <mergeCell ref="SW4:SY4"/>
    <mergeCell ref="PN4:PP4"/>
    <mergeCell ref="PQ4:PS4"/>
    <mergeCell ref="PT4:PV4"/>
    <mergeCell ref="PW4:PY4"/>
    <mergeCell ref="PZ4:QB4"/>
    <mergeCell ref="OY4:PA4"/>
    <mergeCell ref="PB4:PD4"/>
    <mergeCell ref="PE4:PG4"/>
    <mergeCell ref="PH4:PJ4"/>
    <mergeCell ref="PK4:PM4"/>
    <mergeCell ref="QR4:QT4"/>
    <mergeCell ref="QU4:QW4"/>
    <mergeCell ref="QX4:QZ4"/>
    <mergeCell ref="RA4:RC4"/>
    <mergeCell ref="RD4:RF4"/>
    <mergeCell ref="QC4:QE4"/>
    <mergeCell ref="QF4:QH4"/>
    <mergeCell ref="QI4:QK4"/>
    <mergeCell ref="QL4:QN4"/>
    <mergeCell ref="QO4:QQ4"/>
    <mergeCell ref="NF4:NH4"/>
    <mergeCell ref="NI4:NK4"/>
    <mergeCell ref="NL4:NN4"/>
    <mergeCell ref="NO4:NQ4"/>
    <mergeCell ref="NR4:NT4"/>
    <mergeCell ref="MQ4:MS4"/>
    <mergeCell ref="MT4:MV4"/>
    <mergeCell ref="MW4:MY4"/>
    <mergeCell ref="MZ4:NB4"/>
    <mergeCell ref="NC4:NE4"/>
    <mergeCell ref="OJ4:OL4"/>
    <mergeCell ref="OM4:OO4"/>
    <mergeCell ref="OP4:OR4"/>
    <mergeCell ref="OS4:OU4"/>
    <mergeCell ref="OV4:OX4"/>
    <mergeCell ref="NU4:NW4"/>
    <mergeCell ref="NX4:NZ4"/>
    <mergeCell ref="OA4:OC4"/>
    <mergeCell ref="OD4:OF4"/>
    <mergeCell ref="OG4:OI4"/>
    <mergeCell ref="KX4:KZ4"/>
    <mergeCell ref="LA4:LC4"/>
    <mergeCell ref="LD4:LF4"/>
    <mergeCell ref="LG4:LI4"/>
    <mergeCell ref="LJ4:LL4"/>
    <mergeCell ref="KI4:KK4"/>
    <mergeCell ref="KL4:KN4"/>
    <mergeCell ref="KO4:KQ4"/>
    <mergeCell ref="KR4:KT4"/>
    <mergeCell ref="KU4:KW4"/>
    <mergeCell ref="MB4:MD4"/>
    <mergeCell ref="ME4:MG4"/>
    <mergeCell ref="MH4:MJ4"/>
    <mergeCell ref="MK4:MM4"/>
    <mergeCell ref="MN4:MP4"/>
    <mergeCell ref="LM4:LO4"/>
    <mergeCell ref="LP4:LR4"/>
    <mergeCell ref="LS4:LU4"/>
    <mergeCell ref="LV4:LX4"/>
    <mergeCell ref="LY4:MA4"/>
    <mergeCell ref="IP4:IR4"/>
    <mergeCell ref="IS4:IU4"/>
    <mergeCell ref="IV4:IX4"/>
    <mergeCell ref="IY4:JA4"/>
    <mergeCell ref="JB4:JD4"/>
    <mergeCell ref="IA4:IC4"/>
    <mergeCell ref="ID4:IF4"/>
    <mergeCell ref="IG4:II4"/>
    <mergeCell ref="IJ4:IL4"/>
    <mergeCell ref="IM4:IO4"/>
    <mergeCell ref="JT4:JV4"/>
    <mergeCell ref="JW4:JY4"/>
    <mergeCell ref="JZ4:KB4"/>
    <mergeCell ref="KC4:KE4"/>
    <mergeCell ref="KF4:KH4"/>
    <mergeCell ref="JE4:JG4"/>
    <mergeCell ref="JH4:JJ4"/>
    <mergeCell ref="JK4:JM4"/>
    <mergeCell ref="JN4:JP4"/>
    <mergeCell ref="JQ4:JS4"/>
    <mergeCell ref="EX4:EZ4"/>
    <mergeCell ref="FA4:FC4"/>
    <mergeCell ref="GH4:GJ4"/>
    <mergeCell ref="GK4:GM4"/>
    <mergeCell ref="GN4:GP4"/>
    <mergeCell ref="GQ4:GS4"/>
    <mergeCell ref="GT4:GV4"/>
    <mergeCell ref="FS4:FU4"/>
    <mergeCell ref="FV4:FX4"/>
    <mergeCell ref="FY4:GA4"/>
    <mergeCell ref="GB4:GD4"/>
    <mergeCell ref="GE4:GG4"/>
    <mergeCell ref="HL4:HN4"/>
    <mergeCell ref="HO4:HQ4"/>
    <mergeCell ref="HR4:HT4"/>
    <mergeCell ref="HU4:HW4"/>
    <mergeCell ref="HX4:HZ4"/>
    <mergeCell ref="GW4:GY4"/>
    <mergeCell ref="GZ4:HB4"/>
    <mergeCell ref="HC4:HE4"/>
    <mergeCell ref="HF4:HH4"/>
    <mergeCell ref="HI4:HK4"/>
    <mergeCell ref="WU3:WW3"/>
    <mergeCell ref="WX3:WZ3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BF4:BH4"/>
    <mergeCell ref="BI4:BK4"/>
    <mergeCell ref="BL4:BN4"/>
    <mergeCell ref="BO4:BQ4"/>
    <mergeCell ref="WF3:WH3"/>
    <mergeCell ref="WI3:WK3"/>
    <mergeCell ref="WL3:WN3"/>
    <mergeCell ref="CV4:CX4"/>
    <mergeCell ref="CY4:DA4"/>
    <mergeCell ref="DB4:DD4"/>
    <mergeCell ref="DE4:DG4"/>
    <mergeCell ref="DH4:DJ4"/>
    <mergeCell ref="CG4:CI4"/>
    <mergeCell ref="CJ4:CL4"/>
    <mergeCell ref="CM4:CO4"/>
    <mergeCell ref="CP4:CR4"/>
    <mergeCell ref="CS4:CU4"/>
    <mergeCell ref="DZ4:EB4"/>
    <mergeCell ref="EC4:EE4"/>
    <mergeCell ref="EF4:EH4"/>
    <mergeCell ref="WO3:WQ3"/>
    <mergeCell ref="WR3:WT3"/>
    <mergeCell ref="VQ3:VS3"/>
    <mergeCell ref="VT3:VV3"/>
    <mergeCell ref="VW3:VY3"/>
    <mergeCell ref="VZ3:WB3"/>
    <mergeCell ref="WC3:WE3"/>
    <mergeCell ref="VB3:VD3"/>
    <mergeCell ref="VE3:VG3"/>
    <mergeCell ref="VH3:VJ3"/>
    <mergeCell ref="VK3:VM3"/>
    <mergeCell ref="VN3:VP3"/>
    <mergeCell ref="BR4:BT4"/>
    <mergeCell ref="BU4:BW4"/>
    <mergeCell ref="BX4:BZ4"/>
    <mergeCell ref="CA4:CC4"/>
    <mergeCell ref="CD4:CF4"/>
    <mergeCell ref="EI4:EK4"/>
    <mergeCell ref="EL4:EN4"/>
    <mergeCell ref="DK4:DM4"/>
    <mergeCell ref="DN4:DP4"/>
    <mergeCell ref="DQ4:DS4"/>
    <mergeCell ref="DT4:DV4"/>
    <mergeCell ref="DW4:DY4"/>
    <mergeCell ref="FD4:FF4"/>
    <mergeCell ref="FG4:FI4"/>
    <mergeCell ref="FJ4:FL4"/>
    <mergeCell ref="FM4:FO4"/>
    <mergeCell ref="FP4:FR4"/>
    <mergeCell ref="EO4:EQ4"/>
    <mergeCell ref="ER4:ET4"/>
    <mergeCell ref="EU4:EW4"/>
    <mergeCell ref="TI3:TK3"/>
    <mergeCell ref="TL3:TN3"/>
    <mergeCell ref="TO3:TQ3"/>
    <mergeCell ref="TR3:TT3"/>
    <mergeCell ref="TU3:TW3"/>
    <mergeCell ref="ST3:SV3"/>
    <mergeCell ref="SW3:SY3"/>
    <mergeCell ref="SZ3:TB3"/>
    <mergeCell ref="TC3:TE3"/>
    <mergeCell ref="TF3:TH3"/>
    <mergeCell ref="UM3:UO3"/>
    <mergeCell ref="UP3:UR3"/>
    <mergeCell ref="US3:UU3"/>
    <mergeCell ref="UV3:UX3"/>
    <mergeCell ref="UY3:VA3"/>
    <mergeCell ref="TX3:TZ3"/>
    <mergeCell ref="UA3:UC3"/>
    <mergeCell ref="UD3:UF3"/>
    <mergeCell ref="UG3:UI3"/>
    <mergeCell ref="UJ3:UL3"/>
    <mergeCell ref="RA3:RC3"/>
    <mergeCell ref="RD3:RF3"/>
    <mergeCell ref="RG3:RI3"/>
    <mergeCell ref="RJ3:RL3"/>
    <mergeCell ref="RM3:RO3"/>
    <mergeCell ref="QL3:QN3"/>
    <mergeCell ref="QO3:QQ3"/>
    <mergeCell ref="QR3:QT3"/>
    <mergeCell ref="QU3:QW3"/>
    <mergeCell ref="QX3:QZ3"/>
    <mergeCell ref="SE3:SG3"/>
    <mergeCell ref="SH3:SJ3"/>
    <mergeCell ref="SK3:SM3"/>
    <mergeCell ref="SN3:SP3"/>
    <mergeCell ref="SQ3:SS3"/>
    <mergeCell ref="RP3:RR3"/>
    <mergeCell ref="RS3:RU3"/>
    <mergeCell ref="RV3:RX3"/>
    <mergeCell ref="RY3:SA3"/>
    <mergeCell ref="SB3:SD3"/>
    <mergeCell ref="OS3:OU3"/>
    <mergeCell ref="OV3:OX3"/>
    <mergeCell ref="OY3:PA3"/>
    <mergeCell ref="PB3:PD3"/>
    <mergeCell ref="PE3:PG3"/>
    <mergeCell ref="OD3:OF3"/>
    <mergeCell ref="OG3:OI3"/>
    <mergeCell ref="OJ3:OL3"/>
    <mergeCell ref="OM3:OO3"/>
    <mergeCell ref="OP3:OR3"/>
    <mergeCell ref="PW3:PY3"/>
    <mergeCell ref="PZ3:QB3"/>
    <mergeCell ref="QC3:QE3"/>
    <mergeCell ref="QF3:QH3"/>
    <mergeCell ref="QI3:QK3"/>
    <mergeCell ref="PH3:PJ3"/>
    <mergeCell ref="PK3:PM3"/>
    <mergeCell ref="PN3:PP3"/>
    <mergeCell ref="PQ3:PS3"/>
    <mergeCell ref="PT3:PV3"/>
    <mergeCell ref="MK3:MM3"/>
    <mergeCell ref="MN3:MP3"/>
    <mergeCell ref="MQ3:MS3"/>
    <mergeCell ref="MT3:MV3"/>
    <mergeCell ref="MW3:MY3"/>
    <mergeCell ref="LV3:LX3"/>
    <mergeCell ref="LY3:MA3"/>
    <mergeCell ref="MB3:MD3"/>
    <mergeCell ref="ME3:MG3"/>
    <mergeCell ref="MH3:MJ3"/>
    <mergeCell ref="NO3:NQ3"/>
    <mergeCell ref="NR3:NT3"/>
    <mergeCell ref="NU3:NW3"/>
    <mergeCell ref="NX3:NZ3"/>
    <mergeCell ref="OA3:OC3"/>
    <mergeCell ref="MZ3:NB3"/>
    <mergeCell ref="NC3:NE3"/>
    <mergeCell ref="NF3:NH3"/>
    <mergeCell ref="NI3:NK3"/>
    <mergeCell ref="NL3:NN3"/>
    <mergeCell ref="KC3:KE3"/>
    <mergeCell ref="KF3:KH3"/>
    <mergeCell ref="KI3:KK3"/>
    <mergeCell ref="KL3:KN3"/>
    <mergeCell ref="KO3:KQ3"/>
    <mergeCell ref="JN3:JP3"/>
    <mergeCell ref="JQ3:JS3"/>
    <mergeCell ref="JT3:JV3"/>
    <mergeCell ref="JW3:JY3"/>
    <mergeCell ref="JZ3:KB3"/>
    <mergeCell ref="LG3:LI3"/>
    <mergeCell ref="LJ3:LL3"/>
    <mergeCell ref="LM3:LO3"/>
    <mergeCell ref="LP3:LR3"/>
    <mergeCell ref="LS3:LU3"/>
    <mergeCell ref="KR3:KT3"/>
    <mergeCell ref="KU3:KW3"/>
    <mergeCell ref="KX3:KZ3"/>
    <mergeCell ref="LA3:LC3"/>
    <mergeCell ref="LD3:LF3"/>
    <mergeCell ref="HU3:HW3"/>
    <mergeCell ref="HX3:HZ3"/>
    <mergeCell ref="IA3:IC3"/>
    <mergeCell ref="ID3:IF3"/>
    <mergeCell ref="IG3:II3"/>
    <mergeCell ref="HF3:HH3"/>
    <mergeCell ref="HI3:HK3"/>
    <mergeCell ref="HL3:HN3"/>
    <mergeCell ref="HO3:HQ3"/>
    <mergeCell ref="HR3:HT3"/>
    <mergeCell ref="IY3:JA3"/>
    <mergeCell ref="JB3:JD3"/>
    <mergeCell ref="JE3:JG3"/>
    <mergeCell ref="JH3:JJ3"/>
    <mergeCell ref="JK3:JM3"/>
    <mergeCell ref="IJ3:IL3"/>
    <mergeCell ref="IM3:IO3"/>
    <mergeCell ref="IP3:IR3"/>
    <mergeCell ref="IS3:IU3"/>
    <mergeCell ref="IV3:IX3"/>
    <mergeCell ref="FM3:FO3"/>
    <mergeCell ref="FP3:FR3"/>
    <mergeCell ref="FS3:FU3"/>
    <mergeCell ref="FV3:FX3"/>
    <mergeCell ref="FY3:GA3"/>
    <mergeCell ref="EX3:EZ3"/>
    <mergeCell ref="FA3:FC3"/>
    <mergeCell ref="FD3:FF3"/>
    <mergeCell ref="FG3:FI3"/>
    <mergeCell ref="FJ3:FL3"/>
    <mergeCell ref="GQ3:GS3"/>
    <mergeCell ref="GT3:GV3"/>
    <mergeCell ref="GW3:GY3"/>
    <mergeCell ref="GZ3:HB3"/>
    <mergeCell ref="HC3:HE3"/>
    <mergeCell ref="GB3:GD3"/>
    <mergeCell ref="GE3:GG3"/>
    <mergeCell ref="GH3:GJ3"/>
    <mergeCell ref="GK3:GM3"/>
    <mergeCell ref="GN3:GP3"/>
    <mergeCell ref="BU3:BW3"/>
    <mergeCell ref="BX3:BZ3"/>
    <mergeCell ref="DE3:DG3"/>
    <mergeCell ref="DH3:DJ3"/>
    <mergeCell ref="DK3:DM3"/>
    <mergeCell ref="DN3:DP3"/>
    <mergeCell ref="DQ3:DS3"/>
    <mergeCell ref="CP3:CR3"/>
    <mergeCell ref="CS3:CU3"/>
    <mergeCell ref="CV3:CX3"/>
    <mergeCell ref="CY3:DA3"/>
    <mergeCell ref="DB3:DD3"/>
    <mergeCell ref="EI3:EK3"/>
    <mergeCell ref="EL3:EN3"/>
    <mergeCell ref="EO3:EQ3"/>
    <mergeCell ref="ER3:ET3"/>
    <mergeCell ref="EU3:EW3"/>
    <mergeCell ref="DT3:DV3"/>
    <mergeCell ref="DW3:DY3"/>
    <mergeCell ref="DZ3:EB3"/>
    <mergeCell ref="EC3:EE3"/>
    <mergeCell ref="EF3:EH3"/>
    <mergeCell ref="WO2:WQ2"/>
    <mergeCell ref="WR2:WT2"/>
    <mergeCell ref="WU2:WW2"/>
    <mergeCell ref="WX2:WZ2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3:BE3"/>
    <mergeCell ref="BF3:BH3"/>
    <mergeCell ref="BI3:BK3"/>
    <mergeCell ref="VZ2:WB2"/>
    <mergeCell ref="WC2:WE2"/>
    <mergeCell ref="WF2:WH2"/>
    <mergeCell ref="WI2:WK2"/>
    <mergeCell ref="WL2:WN2"/>
    <mergeCell ref="VK2:VM2"/>
    <mergeCell ref="VN2:VP2"/>
    <mergeCell ref="VQ2:VS2"/>
    <mergeCell ref="CA3:CC3"/>
    <mergeCell ref="CD3:CF3"/>
    <mergeCell ref="CG3:CI3"/>
    <mergeCell ref="CJ3:CL3"/>
    <mergeCell ref="CM3:CO3"/>
    <mergeCell ref="BL3:BN3"/>
    <mergeCell ref="BO3:BQ3"/>
    <mergeCell ref="BR3:BT3"/>
    <mergeCell ref="TR2:TT2"/>
    <mergeCell ref="TU2:TW2"/>
    <mergeCell ref="TX2:TZ2"/>
    <mergeCell ref="UA2:UC2"/>
    <mergeCell ref="UD2:UF2"/>
    <mergeCell ref="TC2:TE2"/>
    <mergeCell ref="TF2:TH2"/>
    <mergeCell ref="TI2:TK2"/>
    <mergeCell ref="TL2:TN2"/>
    <mergeCell ref="TO2:TQ2"/>
    <mergeCell ref="VT2:VV2"/>
    <mergeCell ref="VW2:VY2"/>
    <mergeCell ref="UV2:UX2"/>
    <mergeCell ref="UY2:VA2"/>
    <mergeCell ref="VB2:VD2"/>
    <mergeCell ref="VE2:VG2"/>
    <mergeCell ref="VH2:VJ2"/>
    <mergeCell ref="UG2:UI2"/>
    <mergeCell ref="UJ2:UL2"/>
    <mergeCell ref="UM2:UO2"/>
    <mergeCell ref="UP2:UR2"/>
    <mergeCell ref="US2:UU2"/>
    <mergeCell ref="RJ2:RL2"/>
    <mergeCell ref="RM2:RO2"/>
    <mergeCell ref="RP2:RR2"/>
    <mergeCell ref="RS2:RU2"/>
    <mergeCell ref="RV2:RX2"/>
    <mergeCell ref="QU2:QW2"/>
    <mergeCell ref="QX2:QZ2"/>
    <mergeCell ref="RA2:RC2"/>
    <mergeCell ref="RD2:RF2"/>
    <mergeCell ref="RG2:RI2"/>
    <mergeCell ref="SN2:SP2"/>
    <mergeCell ref="SQ2:SS2"/>
    <mergeCell ref="ST2:SV2"/>
    <mergeCell ref="SW2:SY2"/>
    <mergeCell ref="SZ2:TB2"/>
    <mergeCell ref="RY2:SA2"/>
    <mergeCell ref="SB2:SD2"/>
    <mergeCell ref="SE2:SG2"/>
    <mergeCell ref="SH2:SJ2"/>
    <mergeCell ref="SK2:SM2"/>
    <mergeCell ref="PB2:PD2"/>
    <mergeCell ref="PE2:PG2"/>
    <mergeCell ref="PH2:PJ2"/>
    <mergeCell ref="PK2:PM2"/>
    <mergeCell ref="PN2:PP2"/>
    <mergeCell ref="OM2:OO2"/>
    <mergeCell ref="OP2:OR2"/>
    <mergeCell ref="OS2:OU2"/>
    <mergeCell ref="OV2:OX2"/>
    <mergeCell ref="OY2:PA2"/>
    <mergeCell ref="QF2:QH2"/>
    <mergeCell ref="QI2:QK2"/>
    <mergeCell ref="QL2:QN2"/>
    <mergeCell ref="QO2:QQ2"/>
    <mergeCell ref="QR2:QT2"/>
    <mergeCell ref="PQ2:PS2"/>
    <mergeCell ref="PT2:PV2"/>
    <mergeCell ref="PW2:PY2"/>
    <mergeCell ref="PZ2:QB2"/>
    <mergeCell ref="QC2:QE2"/>
    <mergeCell ref="MT2:MV2"/>
    <mergeCell ref="MW2:MY2"/>
    <mergeCell ref="MZ2:NB2"/>
    <mergeCell ref="NC2:NE2"/>
    <mergeCell ref="NF2:NH2"/>
    <mergeCell ref="ME2:MG2"/>
    <mergeCell ref="MH2:MJ2"/>
    <mergeCell ref="MK2:MM2"/>
    <mergeCell ref="MN2:MP2"/>
    <mergeCell ref="MQ2:MS2"/>
    <mergeCell ref="NX2:NZ2"/>
    <mergeCell ref="OA2:OC2"/>
    <mergeCell ref="OD2:OF2"/>
    <mergeCell ref="OG2:OI2"/>
    <mergeCell ref="OJ2:OL2"/>
    <mergeCell ref="NI2:NK2"/>
    <mergeCell ref="NL2:NN2"/>
    <mergeCell ref="NO2:NQ2"/>
    <mergeCell ref="NR2:NT2"/>
    <mergeCell ref="NU2:NW2"/>
    <mergeCell ref="KL2:KN2"/>
    <mergeCell ref="KO2:KQ2"/>
    <mergeCell ref="KR2:KT2"/>
    <mergeCell ref="KU2:KW2"/>
    <mergeCell ref="KX2:KZ2"/>
    <mergeCell ref="JW2:JY2"/>
    <mergeCell ref="JZ2:KB2"/>
    <mergeCell ref="KC2:KE2"/>
    <mergeCell ref="KF2:KH2"/>
    <mergeCell ref="KI2:KK2"/>
    <mergeCell ref="LP2:LR2"/>
    <mergeCell ref="LS2:LU2"/>
    <mergeCell ref="LV2:LX2"/>
    <mergeCell ref="LY2:MA2"/>
    <mergeCell ref="MB2:MD2"/>
    <mergeCell ref="LA2:LC2"/>
    <mergeCell ref="LD2:LF2"/>
    <mergeCell ref="LG2:LI2"/>
    <mergeCell ref="LJ2:LL2"/>
    <mergeCell ref="LM2:LO2"/>
    <mergeCell ref="ID2:IF2"/>
    <mergeCell ref="IG2:II2"/>
    <mergeCell ref="IJ2:IL2"/>
    <mergeCell ref="IM2:IO2"/>
    <mergeCell ref="IP2:IR2"/>
    <mergeCell ref="HO2:HQ2"/>
    <mergeCell ref="HR2:HT2"/>
    <mergeCell ref="HU2:HW2"/>
    <mergeCell ref="HX2:HZ2"/>
    <mergeCell ref="IA2:IC2"/>
    <mergeCell ref="JH2:JJ2"/>
    <mergeCell ref="JK2:JM2"/>
    <mergeCell ref="JN2:JP2"/>
    <mergeCell ref="JQ2:JS2"/>
    <mergeCell ref="JT2:JV2"/>
    <mergeCell ref="IS2:IU2"/>
    <mergeCell ref="IV2:IX2"/>
    <mergeCell ref="IY2:JA2"/>
    <mergeCell ref="JB2:JD2"/>
    <mergeCell ref="JE2:JG2"/>
    <mergeCell ref="FV2:FX2"/>
    <mergeCell ref="FY2:GA2"/>
    <mergeCell ref="GB2:GD2"/>
    <mergeCell ref="GE2:GG2"/>
    <mergeCell ref="GH2:GJ2"/>
    <mergeCell ref="FG2:FI2"/>
    <mergeCell ref="FJ2:FL2"/>
    <mergeCell ref="FM2:FO2"/>
    <mergeCell ref="FP2:FR2"/>
    <mergeCell ref="FS2:FU2"/>
    <mergeCell ref="GZ2:HB2"/>
    <mergeCell ref="HC2:HE2"/>
    <mergeCell ref="HF2:HH2"/>
    <mergeCell ref="HI2:HK2"/>
    <mergeCell ref="HL2:HN2"/>
    <mergeCell ref="GK2:GM2"/>
    <mergeCell ref="GN2:GP2"/>
    <mergeCell ref="GQ2:GS2"/>
    <mergeCell ref="GT2:GV2"/>
    <mergeCell ref="GW2:GY2"/>
    <mergeCell ref="DN2:DP2"/>
    <mergeCell ref="DQ2:DS2"/>
    <mergeCell ref="DT2:DV2"/>
    <mergeCell ref="DW2:DY2"/>
    <mergeCell ref="DZ2:EB2"/>
    <mergeCell ref="CY2:DA2"/>
    <mergeCell ref="DB2:DD2"/>
    <mergeCell ref="DE2:DG2"/>
    <mergeCell ref="DH2:DJ2"/>
    <mergeCell ref="DK2:DM2"/>
    <mergeCell ref="ER2:ET2"/>
    <mergeCell ref="EU2:EW2"/>
    <mergeCell ref="EX2:EZ2"/>
    <mergeCell ref="FA2:FC2"/>
    <mergeCell ref="FD2:FF2"/>
    <mergeCell ref="EC2:EE2"/>
    <mergeCell ref="EF2:EH2"/>
    <mergeCell ref="EI2:EK2"/>
    <mergeCell ref="EL2:EN2"/>
    <mergeCell ref="EO2:EQ2"/>
    <mergeCell ref="BI2:BK2"/>
    <mergeCell ref="BL2:BN2"/>
    <mergeCell ref="BO2:BQ2"/>
    <mergeCell ref="BR2:BT2"/>
    <mergeCell ref="AQ2:AS2"/>
    <mergeCell ref="AT2:AV2"/>
    <mergeCell ref="AW2:AY2"/>
    <mergeCell ref="AZ2:BB2"/>
    <mergeCell ref="BC2:BE2"/>
    <mergeCell ref="CJ2:CL2"/>
    <mergeCell ref="CM2:CO2"/>
    <mergeCell ref="CP2:CR2"/>
    <mergeCell ref="CS2:CU2"/>
    <mergeCell ref="CV2:CX2"/>
    <mergeCell ref="BU2:BW2"/>
    <mergeCell ref="BX2:BZ2"/>
    <mergeCell ref="CA2:CC2"/>
    <mergeCell ref="CD2:CF2"/>
    <mergeCell ref="CG2:CI2"/>
    <mergeCell ref="AQ42:AS42"/>
    <mergeCell ref="AT42:AV42"/>
    <mergeCell ref="AW42:AY42"/>
    <mergeCell ref="AZ42:BB42"/>
    <mergeCell ref="BC42:BE42"/>
    <mergeCell ref="BF42:BH42"/>
    <mergeCell ref="BI42:BK42"/>
    <mergeCell ref="BL42:BN42"/>
    <mergeCell ref="BO42:BQ42"/>
    <mergeCell ref="AB2:AD2"/>
    <mergeCell ref="AE2:AG2"/>
    <mergeCell ref="AH2:AJ2"/>
    <mergeCell ref="AK2:AM2"/>
    <mergeCell ref="AN2:AP2"/>
    <mergeCell ref="D45:F45"/>
    <mergeCell ref="G45:J45"/>
    <mergeCell ref="Y4:AA4"/>
    <mergeCell ref="Y5:AA5"/>
    <mergeCell ref="Y2:AA2"/>
    <mergeCell ref="Y3:AA3"/>
    <mergeCell ref="G42:J42"/>
    <mergeCell ref="D43:F43"/>
    <mergeCell ref="G43:J43"/>
    <mergeCell ref="D44:F44"/>
    <mergeCell ref="G44:J44"/>
    <mergeCell ref="Y42:AA42"/>
    <mergeCell ref="AB42:AD42"/>
    <mergeCell ref="AE42:AG42"/>
    <mergeCell ref="AH42:AJ42"/>
    <mergeCell ref="AK42:AM42"/>
    <mergeCell ref="AN42:AP42"/>
    <mergeCell ref="BF2:BH2"/>
    <mergeCell ref="CS42:CU42"/>
    <mergeCell ref="CV42:CX42"/>
    <mergeCell ref="CY42:DA42"/>
    <mergeCell ref="DB42:DD42"/>
    <mergeCell ref="DE42:DG42"/>
    <mergeCell ref="DH42:DJ42"/>
    <mergeCell ref="DK42:DM42"/>
    <mergeCell ref="DN42:DP42"/>
    <mergeCell ref="DQ42:DS42"/>
    <mergeCell ref="BR42:BT42"/>
    <mergeCell ref="BU42:BW42"/>
    <mergeCell ref="BX42:BZ42"/>
    <mergeCell ref="CA42:CC42"/>
    <mergeCell ref="CD42:CF42"/>
    <mergeCell ref="CG42:CI42"/>
    <mergeCell ref="CJ42:CL42"/>
    <mergeCell ref="CM42:CO42"/>
    <mergeCell ref="CP42:CR42"/>
    <mergeCell ref="ER42:ET42"/>
    <mergeCell ref="EU42:EW42"/>
    <mergeCell ref="EX42:EZ42"/>
    <mergeCell ref="FA42:FC42"/>
    <mergeCell ref="FD42:FF42"/>
    <mergeCell ref="FG42:FI42"/>
    <mergeCell ref="FJ42:FL42"/>
    <mergeCell ref="FM42:FO42"/>
    <mergeCell ref="FP42:FR42"/>
    <mergeCell ref="DT42:DV42"/>
    <mergeCell ref="DW42:DY42"/>
    <mergeCell ref="DZ42:EB42"/>
    <mergeCell ref="EC42:EE42"/>
    <mergeCell ref="EF42:EH42"/>
    <mergeCell ref="EI42:EK42"/>
    <mergeCell ref="EL42:EN42"/>
    <mergeCell ref="EO42:EQ42"/>
    <mergeCell ref="GT42:GV42"/>
    <mergeCell ref="GW42:GY42"/>
    <mergeCell ref="GZ42:HB42"/>
    <mergeCell ref="HC42:HE42"/>
    <mergeCell ref="HF42:HH42"/>
    <mergeCell ref="HI42:HK42"/>
    <mergeCell ref="HL42:HN42"/>
    <mergeCell ref="HO42:HQ42"/>
    <mergeCell ref="HR42:HT42"/>
    <mergeCell ref="FS42:FU42"/>
    <mergeCell ref="FV42:FX42"/>
    <mergeCell ref="FY42:GA42"/>
    <mergeCell ref="GB42:GD42"/>
    <mergeCell ref="GE42:GG42"/>
    <mergeCell ref="GH42:GJ42"/>
    <mergeCell ref="GK42:GM42"/>
    <mergeCell ref="GN42:GP42"/>
    <mergeCell ref="GQ42:GS42"/>
    <mergeCell ref="IV42:IX42"/>
    <mergeCell ref="IY42:JA42"/>
    <mergeCell ref="JB42:JD42"/>
    <mergeCell ref="JE42:JG42"/>
    <mergeCell ref="JH42:JJ42"/>
    <mergeCell ref="JK42:JM42"/>
    <mergeCell ref="JN42:JP42"/>
    <mergeCell ref="JQ42:JS42"/>
    <mergeCell ref="JT42:JV42"/>
    <mergeCell ref="HU42:HW42"/>
    <mergeCell ref="HX42:HZ42"/>
    <mergeCell ref="IA42:IC42"/>
    <mergeCell ref="ID42:IF42"/>
    <mergeCell ref="IG42:II42"/>
    <mergeCell ref="IJ42:IL42"/>
    <mergeCell ref="IM42:IO42"/>
    <mergeCell ref="IP42:IR42"/>
    <mergeCell ref="IS42:IU42"/>
    <mergeCell ref="KX42:KZ42"/>
    <mergeCell ref="LA42:LC42"/>
    <mergeCell ref="LD42:LF42"/>
    <mergeCell ref="LG42:LI42"/>
    <mergeCell ref="LJ42:LL42"/>
    <mergeCell ref="LM42:LO42"/>
    <mergeCell ref="LP42:LR42"/>
    <mergeCell ref="LS42:LU42"/>
    <mergeCell ref="LV42:LX42"/>
    <mergeCell ref="JW42:JY42"/>
    <mergeCell ref="JZ42:KB42"/>
    <mergeCell ref="KC42:KE42"/>
    <mergeCell ref="KF42:KH42"/>
    <mergeCell ref="KI42:KK42"/>
    <mergeCell ref="KL42:KN42"/>
    <mergeCell ref="KO42:KQ42"/>
    <mergeCell ref="KR42:KT42"/>
    <mergeCell ref="KU42:KW42"/>
    <mergeCell ref="MZ42:NB42"/>
    <mergeCell ref="NC42:NE42"/>
    <mergeCell ref="NF42:NH42"/>
    <mergeCell ref="NI42:NK42"/>
    <mergeCell ref="NL42:NN42"/>
    <mergeCell ref="NO42:NQ42"/>
    <mergeCell ref="NR42:NT42"/>
    <mergeCell ref="NU42:NW42"/>
    <mergeCell ref="NX42:NZ42"/>
    <mergeCell ref="LY42:MA42"/>
    <mergeCell ref="MB42:MD42"/>
    <mergeCell ref="ME42:MG42"/>
    <mergeCell ref="MH42:MJ42"/>
    <mergeCell ref="MK42:MM42"/>
    <mergeCell ref="MN42:MP42"/>
    <mergeCell ref="MQ42:MS42"/>
    <mergeCell ref="MT42:MV42"/>
    <mergeCell ref="MW42:MY42"/>
    <mergeCell ref="PB42:PD42"/>
    <mergeCell ref="PE42:PG42"/>
    <mergeCell ref="PH42:PJ42"/>
    <mergeCell ref="PK42:PM42"/>
    <mergeCell ref="PN42:PP42"/>
    <mergeCell ref="PQ42:PS42"/>
    <mergeCell ref="PT42:PV42"/>
    <mergeCell ref="PW42:PY42"/>
    <mergeCell ref="PZ42:QB42"/>
    <mergeCell ref="OA42:OC42"/>
    <mergeCell ref="OD42:OF42"/>
    <mergeCell ref="OG42:OI42"/>
    <mergeCell ref="OJ42:OL42"/>
    <mergeCell ref="OM42:OO42"/>
    <mergeCell ref="OP42:OR42"/>
    <mergeCell ref="OS42:OU42"/>
    <mergeCell ref="OV42:OX42"/>
    <mergeCell ref="OY42:PA42"/>
    <mergeCell ref="RD42:RF42"/>
    <mergeCell ref="RG42:RI42"/>
    <mergeCell ref="RJ42:RL42"/>
    <mergeCell ref="RM42:RO42"/>
    <mergeCell ref="RP42:RR42"/>
    <mergeCell ref="RS42:RU42"/>
    <mergeCell ref="RV42:RX42"/>
    <mergeCell ref="RY42:SA42"/>
    <mergeCell ref="SB42:SD42"/>
    <mergeCell ref="QC42:QE42"/>
    <mergeCell ref="QF42:QH42"/>
    <mergeCell ref="QI42:QK42"/>
    <mergeCell ref="QL42:QN42"/>
    <mergeCell ref="QO42:QQ42"/>
    <mergeCell ref="QR42:QT42"/>
    <mergeCell ref="QU42:QW42"/>
    <mergeCell ref="QX42:QZ42"/>
    <mergeCell ref="RA42:RC42"/>
    <mergeCell ref="TF42:TH42"/>
    <mergeCell ref="TI42:TK42"/>
    <mergeCell ref="TL42:TN42"/>
    <mergeCell ref="TO42:TQ42"/>
    <mergeCell ref="TR42:TT42"/>
    <mergeCell ref="TU42:TW42"/>
    <mergeCell ref="TX42:TZ42"/>
    <mergeCell ref="UA42:UC42"/>
    <mergeCell ref="UD42:UF42"/>
    <mergeCell ref="SE42:SG42"/>
    <mergeCell ref="SH42:SJ42"/>
    <mergeCell ref="SK42:SM42"/>
    <mergeCell ref="SN42:SP42"/>
    <mergeCell ref="SQ42:SS42"/>
    <mergeCell ref="ST42:SV42"/>
    <mergeCell ref="SW42:SY42"/>
    <mergeCell ref="SZ42:TB42"/>
    <mergeCell ref="TC42:TE42"/>
    <mergeCell ref="WI42:WK42"/>
    <mergeCell ref="WL42:WN42"/>
    <mergeCell ref="WO42:WQ42"/>
    <mergeCell ref="WR42:WT42"/>
    <mergeCell ref="WU42:WW42"/>
    <mergeCell ref="WX42:WZ42"/>
    <mergeCell ref="VH42:VJ42"/>
    <mergeCell ref="VK42:VM42"/>
    <mergeCell ref="VN42:VP42"/>
    <mergeCell ref="VQ42:VS42"/>
    <mergeCell ref="VT42:VV42"/>
    <mergeCell ref="VW42:VY42"/>
    <mergeCell ref="VZ42:WB42"/>
    <mergeCell ref="WC42:WE42"/>
    <mergeCell ref="WF42:WH42"/>
    <mergeCell ref="UG42:UI42"/>
    <mergeCell ref="UJ42:UL42"/>
    <mergeCell ref="UM42:UO42"/>
    <mergeCell ref="UP42:UR42"/>
    <mergeCell ref="US42:UU42"/>
    <mergeCell ref="UV42:UX42"/>
    <mergeCell ref="UY42:VA42"/>
    <mergeCell ref="VB42:VD42"/>
    <mergeCell ref="VE42:VG42"/>
  </mergeCells>
  <conditionalFormatting sqref="O7:O40 R7:U40">
    <cfRule type="containsText" dxfId="661" priority="2" operator="containsText" text="Dépassement">
      <formula>NOT(ISERROR(SEARCH("Dépassement",O7)))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41"/>
  <sheetViews>
    <sheetView zoomScaleNormal="100" zoomScalePageLayoutView="150" workbookViewId="0">
      <selection activeCell="C2" sqref="C2"/>
    </sheetView>
  </sheetViews>
  <sheetFormatPr baseColWidth="10" defaultColWidth="12.42578125" defaultRowHeight="16.5" x14ac:dyDescent="0.25"/>
  <cols>
    <col min="1" max="2" width="14.42578125" style="1" customWidth="1"/>
    <col min="3" max="3" width="118.28515625" style="1" customWidth="1"/>
    <col min="4" max="4" width="21" style="1" customWidth="1"/>
    <col min="5" max="5" width="7.7109375" style="1" customWidth="1"/>
    <col min="6" max="6" width="37.5703125" style="1" customWidth="1"/>
    <col min="7" max="8" width="9.85546875" style="1" customWidth="1"/>
    <col min="9" max="9" width="10.140625" style="1" customWidth="1"/>
    <col min="10" max="10" width="16.28515625" style="1" customWidth="1"/>
    <col min="11" max="12" width="24.42578125" style="1" customWidth="1"/>
    <col min="13" max="16384" width="12.42578125" style="1"/>
  </cols>
  <sheetData>
    <row r="1" spans="1:15" x14ac:dyDescent="0.25">
      <c r="A1" s="51" t="s">
        <v>29</v>
      </c>
      <c r="B1" s="52"/>
      <c r="C1" s="52"/>
      <c r="D1" s="52"/>
      <c r="E1" s="52"/>
      <c r="F1" s="52"/>
      <c r="G1" s="52"/>
      <c r="H1" s="52"/>
      <c r="I1" s="52"/>
      <c r="J1" s="53">
        <v>1</v>
      </c>
      <c r="K1" s="53">
        <v>2</v>
      </c>
      <c r="L1" s="54">
        <v>2</v>
      </c>
      <c r="M1" s="50"/>
      <c r="N1" s="50">
        <v>2</v>
      </c>
      <c r="O1" s="50"/>
    </row>
    <row r="2" spans="1:15" ht="81" customHeight="1" x14ac:dyDescent="0.25">
      <c r="A2" s="55" t="s">
        <v>651</v>
      </c>
      <c r="B2" s="56"/>
      <c r="C2" s="56" t="s">
        <v>800</v>
      </c>
      <c r="D2" s="56"/>
      <c r="E2" s="56"/>
      <c r="F2" s="56"/>
      <c r="G2" s="56"/>
      <c r="H2" s="56"/>
      <c r="I2" s="56"/>
      <c r="J2" s="56"/>
      <c r="K2" s="56"/>
      <c r="L2" s="57"/>
    </row>
    <row r="3" spans="1:15" ht="24.75" customHeight="1" x14ac:dyDescent="0.25">
      <c r="A3" s="58"/>
      <c r="B3" s="58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5" ht="31.5" customHeight="1" x14ac:dyDescent="0.25">
      <c r="A4" s="126" t="s">
        <v>652</v>
      </c>
      <c r="B4" s="127"/>
      <c r="C4" s="128" t="s">
        <v>664</v>
      </c>
      <c r="D4" s="128"/>
      <c r="E4" s="128"/>
      <c r="F4" s="128"/>
      <c r="G4" s="128"/>
      <c r="H4" s="128"/>
      <c r="I4" s="128"/>
      <c r="J4" s="128"/>
      <c r="K4" s="128"/>
      <c r="L4" s="129"/>
    </row>
    <row r="5" spans="1:15" ht="6.75" customHeight="1" x14ac:dyDescent="0.25">
      <c r="A5" s="60"/>
      <c r="B5" s="60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5" ht="30.75" customHeight="1" x14ac:dyDescent="0.25">
      <c r="A6" s="130" t="s">
        <v>663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2"/>
    </row>
    <row r="7" spans="1:15" ht="5.0999999999999996" customHeight="1" x14ac:dyDescent="0.25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</row>
    <row r="8" spans="1:15" ht="27" customHeight="1" x14ac:dyDescent="0.25">
      <c r="A8" s="133" t="s">
        <v>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/>
    </row>
    <row r="9" spans="1:15" ht="9" customHeight="1" x14ac:dyDescent="0.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</row>
    <row r="10" spans="1:15" s="2" customFormat="1" ht="32.25" customHeight="1" x14ac:dyDescent="0.25">
      <c r="A10" s="136" t="s">
        <v>30</v>
      </c>
      <c r="B10" s="137"/>
      <c r="C10" s="137"/>
      <c r="D10" s="137"/>
      <c r="E10" s="137"/>
      <c r="F10" s="138"/>
      <c r="G10" s="142" t="s">
        <v>10</v>
      </c>
      <c r="H10" s="143"/>
      <c r="I10" s="144"/>
      <c r="J10" s="63" t="s">
        <v>11</v>
      </c>
      <c r="K10" s="126" t="s">
        <v>12</v>
      </c>
      <c r="L10" s="148"/>
    </row>
    <row r="11" spans="1:15" s="2" customFormat="1" ht="22.5" customHeight="1" x14ac:dyDescent="0.25">
      <c r="A11" s="139"/>
      <c r="B11" s="140"/>
      <c r="C11" s="140"/>
      <c r="D11" s="140"/>
      <c r="E11" s="140"/>
      <c r="F11" s="141"/>
      <c r="G11" s="145"/>
      <c r="H11" s="146"/>
      <c r="I11" s="147"/>
      <c r="J11" s="64">
        <f>SUM(J28:J37)</f>
        <v>0</v>
      </c>
      <c r="K11" s="149" t="s">
        <v>13</v>
      </c>
      <c r="L11" s="150"/>
    </row>
    <row r="12" spans="1:15" s="3" customFormat="1" ht="51" customHeight="1" x14ac:dyDescent="0.25">
      <c r="A12" s="65" t="s">
        <v>16</v>
      </c>
      <c r="B12" s="65" t="s">
        <v>17</v>
      </c>
      <c r="C12" s="65" t="s">
        <v>8</v>
      </c>
      <c r="D12" s="66" t="s">
        <v>32</v>
      </c>
      <c r="E12" s="67" t="s">
        <v>31</v>
      </c>
      <c r="F12" s="65" t="s">
        <v>9</v>
      </c>
      <c r="G12" s="68" t="s">
        <v>4</v>
      </c>
      <c r="H12" s="68" t="s">
        <v>5</v>
      </c>
      <c r="I12" s="68" t="s">
        <v>662</v>
      </c>
      <c r="J12" s="69" t="s">
        <v>653</v>
      </c>
      <c r="K12" s="69" t="s">
        <v>654</v>
      </c>
      <c r="L12" s="70" t="s">
        <v>655</v>
      </c>
    </row>
    <row r="13" spans="1:15" ht="50.1" customHeight="1" x14ac:dyDescent="0.25">
      <c r="A13" s="71" t="s">
        <v>698</v>
      </c>
      <c r="B13" s="71" t="s">
        <v>699</v>
      </c>
      <c r="C13" s="72" t="s">
        <v>700</v>
      </c>
      <c r="D13" s="72"/>
      <c r="E13" s="72"/>
      <c r="F13" s="72"/>
      <c r="G13" s="72">
        <v>36</v>
      </c>
      <c r="H13" s="72">
        <v>24</v>
      </c>
      <c r="I13" s="72"/>
      <c r="J13" s="73"/>
      <c r="K13" s="72"/>
      <c r="L13" s="74"/>
    </row>
    <row r="14" spans="1:15" ht="50.1" customHeight="1" x14ac:dyDescent="0.25">
      <c r="A14" s="71" t="s">
        <v>710</v>
      </c>
      <c r="B14" s="71" t="s">
        <v>711</v>
      </c>
      <c r="C14" s="72" t="s">
        <v>712</v>
      </c>
      <c r="D14" s="72"/>
      <c r="E14" s="72"/>
      <c r="F14" s="72"/>
      <c r="G14" s="72">
        <v>18</v>
      </c>
      <c r="H14" s="72"/>
      <c r="I14" s="72"/>
      <c r="J14" s="73"/>
      <c r="K14" s="72"/>
      <c r="L14" s="74"/>
    </row>
    <row r="15" spans="1:15" ht="50.1" customHeight="1" x14ac:dyDescent="0.25">
      <c r="A15" s="71" t="s">
        <v>719</v>
      </c>
      <c r="B15" s="71" t="s">
        <v>720</v>
      </c>
      <c r="C15" s="72" t="s">
        <v>721</v>
      </c>
      <c r="D15" s="72"/>
      <c r="E15" s="72"/>
      <c r="F15" s="72"/>
      <c r="G15" s="72">
        <v>15</v>
      </c>
      <c r="H15" s="72"/>
      <c r="I15" s="72"/>
      <c r="J15" s="73"/>
      <c r="K15" s="72"/>
      <c r="L15" s="74"/>
    </row>
    <row r="16" spans="1:15" ht="50.1" customHeight="1" x14ac:dyDescent="0.25">
      <c r="A16" s="71" t="s">
        <v>728</v>
      </c>
      <c r="B16" s="71" t="s">
        <v>729</v>
      </c>
      <c r="C16" s="72" t="s">
        <v>730</v>
      </c>
      <c r="D16" s="72"/>
      <c r="E16" s="72"/>
      <c r="F16" s="72"/>
      <c r="G16" s="72">
        <v>9</v>
      </c>
      <c r="H16" s="72"/>
      <c r="I16" s="72"/>
      <c r="J16" s="73"/>
      <c r="K16" s="72"/>
      <c r="L16" s="74"/>
    </row>
    <row r="17" spans="1:12" x14ac:dyDescent="0.25">
      <c r="A17" s="71" t="s">
        <v>734</v>
      </c>
      <c r="B17" s="71" t="s">
        <v>735</v>
      </c>
      <c r="C17" s="72" t="s">
        <v>736</v>
      </c>
      <c r="D17" s="72"/>
      <c r="E17" s="72"/>
      <c r="F17" s="72"/>
      <c r="G17" s="72">
        <v>13.5</v>
      </c>
      <c r="H17" s="72"/>
      <c r="I17" s="72"/>
      <c r="J17" s="73"/>
      <c r="K17" s="72"/>
      <c r="L17" s="74"/>
    </row>
    <row r="18" spans="1:12" x14ac:dyDescent="0.25">
      <c r="A18" s="71" t="s">
        <v>746</v>
      </c>
      <c r="B18" s="71" t="s">
        <v>747</v>
      </c>
      <c r="C18" s="72" t="s">
        <v>748</v>
      </c>
      <c r="D18" s="72"/>
      <c r="E18" s="72"/>
      <c r="F18" s="72"/>
      <c r="G18" s="72">
        <v>0</v>
      </c>
      <c r="H18" s="72"/>
      <c r="I18" s="72"/>
      <c r="J18" s="73"/>
      <c r="K18" s="72"/>
      <c r="L18" s="74"/>
    </row>
    <row r="19" spans="1:12" x14ac:dyDescent="0.25">
      <c r="A19" s="71" t="s">
        <v>758</v>
      </c>
      <c r="B19" s="71" t="s">
        <v>759</v>
      </c>
      <c r="C19" s="72" t="s">
        <v>760</v>
      </c>
      <c r="D19" s="72"/>
      <c r="E19" s="72"/>
      <c r="F19" s="72"/>
      <c r="G19" s="72">
        <v>27</v>
      </c>
      <c r="H19" s="72"/>
      <c r="I19" s="72"/>
      <c r="J19" s="73"/>
      <c r="K19" s="72"/>
      <c r="L19" s="74"/>
    </row>
    <row r="20" spans="1:12" x14ac:dyDescent="0.25">
      <c r="A20" s="71" t="s">
        <v>770</v>
      </c>
      <c r="B20" s="71" t="s">
        <v>771</v>
      </c>
      <c r="C20" s="72" t="s">
        <v>772</v>
      </c>
      <c r="D20" s="72"/>
      <c r="E20" s="72"/>
      <c r="F20" s="72"/>
      <c r="G20" s="72">
        <v>36</v>
      </c>
      <c r="H20" s="72"/>
      <c r="I20" s="72"/>
      <c r="J20" s="73"/>
      <c r="K20" s="72"/>
      <c r="L20" s="74"/>
    </row>
    <row r="21" spans="1:12" x14ac:dyDescent="0.25">
      <c r="A21" s="71" t="s">
        <v>779</v>
      </c>
      <c r="B21" s="71" t="s">
        <v>780</v>
      </c>
      <c r="C21" s="72" t="s">
        <v>781</v>
      </c>
      <c r="D21" s="72"/>
      <c r="E21" s="72"/>
      <c r="F21" s="72"/>
      <c r="G21" s="72">
        <v>27</v>
      </c>
      <c r="H21" s="72"/>
      <c r="I21" s="72"/>
      <c r="J21" s="73"/>
      <c r="K21" s="72"/>
      <c r="L21" s="74"/>
    </row>
    <row r="22" spans="1:12" x14ac:dyDescent="0.25">
      <c r="A22" s="71" t="s">
        <v>782</v>
      </c>
      <c r="B22" s="71" t="s">
        <v>783</v>
      </c>
      <c r="C22" s="72" t="s">
        <v>784</v>
      </c>
      <c r="D22" s="72"/>
      <c r="E22" s="72"/>
      <c r="F22" s="72"/>
      <c r="G22" s="72">
        <v>0</v>
      </c>
      <c r="H22" s="72"/>
      <c r="I22" s="72"/>
      <c r="J22" s="73"/>
      <c r="K22" s="72"/>
      <c r="L22" s="74"/>
    </row>
    <row r="23" spans="1:12" x14ac:dyDescent="0.25">
      <c r="A23" s="71" t="s">
        <v>785</v>
      </c>
      <c r="B23" s="71" t="s">
        <v>786</v>
      </c>
      <c r="C23" s="72" t="s">
        <v>787</v>
      </c>
      <c r="D23" s="72"/>
      <c r="E23" s="72"/>
      <c r="F23" s="72"/>
      <c r="G23" s="72">
        <v>0</v>
      </c>
      <c r="H23" s="72"/>
      <c r="I23" s="72"/>
      <c r="J23" s="73"/>
      <c r="K23" s="72"/>
      <c r="L23" s="74"/>
    </row>
    <row r="24" spans="1:12" x14ac:dyDescent="0.25">
      <c r="A24" s="71" t="s">
        <v>788</v>
      </c>
      <c r="B24" s="71" t="s">
        <v>789</v>
      </c>
      <c r="C24" s="72" t="s">
        <v>790</v>
      </c>
      <c r="D24" s="72"/>
      <c r="E24" s="72"/>
      <c r="F24" s="72"/>
      <c r="G24" s="72">
        <v>0</v>
      </c>
      <c r="H24" s="72"/>
      <c r="I24" s="72"/>
      <c r="J24" s="73"/>
      <c r="K24" s="72"/>
      <c r="L24" s="74"/>
    </row>
    <row r="25" spans="1:12" x14ac:dyDescent="0.25">
      <c r="A25" s="71" t="s">
        <v>791</v>
      </c>
      <c r="B25" s="71" t="s">
        <v>792</v>
      </c>
      <c r="C25" s="72" t="s">
        <v>793</v>
      </c>
      <c r="D25" s="72"/>
      <c r="E25" s="72"/>
      <c r="F25" s="72"/>
      <c r="G25" s="72">
        <v>0</v>
      </c>
      <c r="H25" s="72"/>
      <c r="I25" s="72"/>
      <c r="J25" s="73"/>
      <c r="K25" s="72"/>
      <c r="L25" s="74"/>
    </row>
    <row r="26" spans="1:12" x14ac:dyDescent="0.25">
      <c r="A26" s="71" t="s">
        <v>794</v>
      </c>
      <c r="B26" s="71" t="s">
        <v>795</v>
      </c>
      <c r="C26" s="72" t="s">
        <v>796</v>
      </c>
      <c r="D26" s="72"/>
      <c r="E26" s="72"/>
      <c r="F26" s="72"/>
      <c r="G26" s="72">
        <v>0</v>
      </c>
      <c r="H26" s="72"/>
      <c r="I26" s="72"/>
      <c r="J26" s="73"/>
      <c r="K26" s="72"/>
      <c r="L26" s="74"/>
    </row>
    <row r="27" spans="1:12" x14ac:dyDescent="0.25">
      <c r="A27" s="71" t="s">
        <v>797</v>
      </c>
      <c r="B27" s="71" t="s">
        <v>798</v>
      </c>
      <c r="C27" s="72" t="s">
        <v>799</v>
      </c>
      <c r="D27" s="72"/>
      <c r="E27" s="72"/>
      <c r="F27" s="72"/>
      <c r="G27" s="72">
        <v>0</v>
      </c>
      <c r="H27" s="72"/>
      <c r="I27" s="72"/>
      <c r="J27" s="73"/>
      <c r="K27" s="72"/>
      <c r="L27" s="74"/>
    </row>
    <row r="38" spans="2:7" x14ac:dyDescent="0.25">
      <c r="B38" s="1" t="s">
        <v>656</v>
      </c>
      <c r="G38" s="1" t="s">
        <v>657</v>
      </c>
    </row>
    <row r="39" spans="2:7" x14ac:dyDescent="0.25">
      <c r="B39" s="1" t="s">
        <v>658</v>
      </c>
      <c r="G39" s="1" t="s">
        <v>658</v>
      </c>
    </row>
    <row r="41" spans="2:7" x14ac:dyDescent="0.25">
      <c r="B41" s="1" t="s">
        <v>659</v>
      </c>
      <c r="G41" s="1" t="s">
        <v>659</v>
      </c>
    </row>
  </sheetData>
  <mergeCells count="8">
    <mergeCell ref="A4:B4"/>
    <mergeCell ref="C4:L4"/>
    <mergeCell ref="A6:L6"/>
    <mergeCell ref="A8:L8"/>
    <mergeCell ref="A10:F11"/>
    <mergeCell ref="G10:I11"/>
    <mergeCell ref="K10:L10"/>
    <mergeCell ref="K11:L11"/>
  </mergeCells>
  <dataValidations count="5">
    <dataValidation type="list" allowBlank="1" showInputMessage="1" showErrorMessage="1" sqref="E13:E27">
      <formula1>"FI, FC, APP"</formula1>
    </dataValidation>
    <dataValidation type="list" allowBlank="1" showInputMessage="1" showErrorMessage="1" sqref="D3 D5">
      <formula1>#REF!</formula1>
    </dataValidation>
    <dataValidation type="list" allowBlank="1" showInputMessage="1" showErrorMessage="1" sqref="D13:D27">
      <formula1>"L, M, MP, LP"</formula1>
    </dataValidation>
    <dataValidation type="list" allowBlank="1" showInputMessage="1" showErrorMessage="1" sqref="C2">
      <formula1>ListCharge</formula1>
    </dataValidation>
    <dataValidation type="list" allowBlank="1" showInputMessage="1" showErrorMessage="1" sqref="C5 A3:B3">
      <formula1>$R$2:$CG$2</formula1>
    </dataValidation>
  </dataValidations>
  <printOptions horizontalCentered="1"/>
  <pageMargins left="0" right="0.74803149606299213" top="0.59055118110236227" bottom="0.39370078740157483" header="0.51181102362204722" footer="0.51181102362204722"/>
  <pageSetup paperSize="9" scale="46" orientation="landscape" horizontalDpi="4294967292" verticalDpi="4294967292" r:id="rId1"/>
  <headerFooter>
    <oddHeader>&amp;L&amp;"Book Antiqua,Normal"&amp;9&amp;K000000_x000D_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1562100</xdr:colOff>
                <xdr:row>1</xdr:row>
                <xdr:rowOff>781050</xdr:rowOff>
              </from>
              <to>
                <xdr:col>11</xdr:col>
                <xdr:colOff>1571625</xdr:colOff>
                <xdr:row>2</xdr:row>
                <xdr:rowOff>76200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Group Box 2">
          <controlPr defaultSize="0" autoFill="0" autoPict="0">
            <anchor moveWithCells="1">
              <from>
                <xdr:col>3</xdr:col>
                <xdr:colOff>857250</xdr:colOff>
                <xdr:row>1</xdr:row>
                <xdr:rowOff>85725</xdr:rowOff>
              </from>
              <to>
                <xdr:col>4</xdr:col>
                <xdr:colOff>485775</xdr:colOff>
                <xdr:row>1</xdr:row>
                <xdr:rowOff>981075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Option Button 3">
          <controlPr defaultSize="0" autoFill="0" autoLine="0" autoPict="0">
            <anchor moveWithCells="1">
              <from>
                <xdr:col>3</xdr:col>
                <xdr:colOff>1028700</xdr:colOff>
                <xdr:row>1</xdr:row>
                <xdr:rowOff>266700</xdr:rowOff>
              </from>
              <to>
                <xdr:col>4</xdr:col>
                <xdr:colOff>361950</xdr:colOff>
                <xdr:row>1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Option Button 4">
          <controlPr defaultSize="0" autoFill="0" autoLine="0" autoPict="0">
            <anchor moveWithCells="1">
              <from>
                <xdr:col>3</xdr:col>
                <xdr:colOff>1038225</xdr:colOff>
                <xdr:row>1</xdr:row>
                <xdr:rowOff>561975</xdr:rowOff>
              </from>
              <to>
                <xdr:col>4</xdr:col>
                <xdr:colOff>371475</xdr:colOff>
                <xdr:row>1</xdr:row>
                <xdr:rowOff>800100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Group Box 5">
          <controlPr defaultSize="0" autoFill="0" autoPict="0" altText="Intervenez-vous au SFAD ?">
            <anchor moveWithCells="1">
              <from>
                <xdr:col>5</xdr:col>
                <xdr:colOff>228600</xdr:colOff>
                <xdr:row>1</xdr:row>
                <xdr:rowOff>76200</xdr:rowOff>
              </from>
              <to>
                <xdr:col>5</xdr:col>
                <xdr:colOff>1857375</xdr:colOff>
                <xdr:row>1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Option Button 6">
          <controlPr defaultSize="0" autoFill="0" autoLine="0" autoPict="0">
            <anchor moveWithCells="1">
              <from>
                <xdr:col>5</xdr:col>
                <xdr:colOff>457200</xdr:colOff>
                <xdr:row>1</xdr:row>
                <xdr:rowOff>257175</xdr:rowOff>
              </from>
              <to>
                <xdr:col>5</xdr:col>
                <xdr:colOff>914400</xdr:colOff>
                <xdr:row>1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Option Button 7">
          <controlPr defaultSize="0" autoFill="0" autoLine="0" autoPict="0">
            <anchor moveWithCells="1">
              <from>
                <xdr:col>5</xdr:col>
                <xdr:colOff>1133475</xdr:colOff>
                <xdr:row>1</xdr:row>
                <xdr:rowOff>266700</xdr:rowOff>
              </from>
              <to>
                <xdr:col>5</xdr:col>
                <xdr:colOff>1590675</xdr:colOff>
                <xdr:row>1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Group Box 8">
          <controlPr defaultSize="0" autoFill="0" autoPict="0">
            <anchor moveWithCells="1">
              <from>
                <xdr:col>5</xdr:col>
                <xdr:colOff>200025</xdr:colOff>
                <xdr:row>1</xdr:row>
                <xdr:rowOff>666750</xdr:rowOff>
              </from>
              <to>
                <xdr:col>7</xdr:col>
                <xdr:colOff>152400</xdr:colOff>
                <xdr:row>1</xdr:row>
                <xdr:rowOff>990600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Option Button 9">
          <controlPr defaultSize="0" autoFill="0" autoLine="0" autoPict="0">
            <anchor moveWithCells="1">
              <from>
                <xdr:col>5</xdr:col>
                <xdr:colOff>457200</xdr:colOff>
                <xdr:row>1</xdr:row>
                <xdr:rowOff>762000</xdr:rowOff>
              </from>
              <to>
                <xdr:col>5</xdr:col>
                <xdr:colOff>914400</xdr:colOff>
                <xdr:row>1</xdr:row>
                <xdr:rowOff>981075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Option Button 10">
          <controlPr defaultSize="0" autoFill="0" autoLine="0" autoPict="0">
            <anchor moveWithCells="1">
              <from>
                <xdr:col>5</xdr:col>
                <xdr:colOff>1133475</xdr:colOff>
                <xdr:row>1</xdr:row>
                <xdr:rowOff>771525</xdr:rowOff>
              </from>
              <to>
                <xdr:col>5</xdr:col>
                <xdr:colOff>1590675</xdr:colOff>
                <xdr:row>1</xdr:row>
                <xdr:rowOff>990600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5" name="Option Button 11">
          <controlPr defaultSize="0" autoFill="0" autoLine="0" autoPict="0">
            <anchor moveWithCells="1">
              <from>
                <xdr:col>8</xdr:col>
                <xdr:colOff>104775</xdr:colOff>
                <xdr:row>1</xdr:row>
                <xdr:rowOff>142875</xdr:rowOff>
              </from>
              <to>
                <xdr:col>9</xdr:col>
                <xdr:colOff>533400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6" name="Option Button 12">
          <controlPr defaultSize="0" autoFill="0" autoLine="0" autoPict="0">
            <anchor moveWithCells="1">
              <from>
                <xdr:col>8</xdr:col>
                <xdr:colOff>104775</xdr:colOff>
                <xdr:row>1</xdr:row>
                <xdr:rowOff>504825</xdr:rowOff>
              </from>
              <to>
                <xdr:col>9</xdr:col>
                <xdr:colOff>828675</xdr:colOff>
                <xdr:row>1</xdr:row>
                <xdr:rowOff>762000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7" name="Group Box 13">
          <controlPr defaultSize="0" autoFill="0" autoPict="0">
            <anchor moveWithCells="1">
              <from>
                <xdr:col>8</xdr:col>
                <xdr:colOff>57150</xdr:colOff>
                <xdr:row>1</xdr:row>
                <xdr:rowOff>95250</xdr:rowOff>
              </from>
              <to>
                <xdr:col>10</xdr:col>
                <xdr:colOff>438150</xdr:colOff>
                <xdr:row>1</xdr:row>
                <xdr:rowOff>762000</xdr:rowOff>
              </to>
            </anchor>
          </controlPr>
        </control>
      </mc:Choice>
    </mc:AlternateContent>
  </controls>
  <tableParts count="1"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Liste</vt:lpstr>
      <vt:lpstr>BD</vt:lpstr>
      <vt:lpstr>page2</vt:lpstr>
      <vt:lpstr>Feuil3</vt:lpstr>
      <vt:lpstr>ListCharge</vt:lpstr>
      <vt:lpstr>tableau1</vt:lpstr>
      <vt:lpstr>page2!Zone_d_impression</vt:lpstr>
      <vt:lpstr>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Aix-Marseille Université</cp:lastModifiedBy>
  <cp:lastPrinted>2018-10-30T12:34:11Z</cp:lastPrinted>
  <dcterms:created xsi:type="dcterms:W3CDTF">2018-04-06T14:47:30Z</dcterms:created>
  <dcterms:modified xsi:type="dcterms:W3CDTF">2018-10-30T13:41:29Z</dcterms:modified>
</cp:coreProperties>
</file>