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isaac\Downloads\"/>
    </mc:Choice>
  </mc:AlternateContent>
  <xr:revisionPtr revIDLastSave="0" documentId="13_ncr:1_{EBC0163B-4D5F-425F-98E2-48D6904F5D8A}" xr6:coauthVersionLast="47" xr6:coauthVersionMax="47" xr10:uidLastSave="{00000000-0000-0000-0000-000000000000}"/>
  <bookViews>
    <workbookView xWindow="-120" yWindow="-120" windowWidth="29040" windowHeight="15720" tabRatio="531" xr2:uid="{BB816191-E41F-47E6-BD8C-0590CBC526A7}"/>
  </bookViews>
  <sheets>
    <sheet name="M2DCN" sheetId="14" r:id="rId1"/>
    <sheet name="AAA" sheetId="7" r:id="rId2"/>
  </sheets>
  <definedNames>
    <definedName name="_xlnm._FilterDatabase" localSheetId="0" hidden="1">M2DCN!$A$8:$K$184</definedName>
    <definedName name="Code">#REF!</definedName>
    <definedName name="CODE_UE">OFFSET(AAA!$A$25:$A$38,,,COUNTA(AAA!$A$25:$A$38)-1)</definedName>
    <definedName name="_xlnm.Criteria" localSheetId="0">M2DCN!$A$1:$H$2</definedName>
    <definedName name="ELP">#REF!</definedName>
    <definedName name="ENS">AAA!$A$1:$A$22</definedName>
    <definedName name="F_ENS" localSheetId="1">OFFSET(ENS,0,0,COUNTA(ENS),1)</definedName>
    <definedName name="F_ENS">OFFSET(ENS,0,0,COUNTA(ENS),1)</definedName>
    <definedName name="FENS" localSheetId="1">OFFSET(ENS,0,0,COUNTA(ENS),1)</definedName>
    <definedName name="FENS">OFFSET(ENS,0,0,COUNTA(ENS),1)</definedName>
    <definedName name="liste_credits">OFFSET(#REF!,,1,,COUNTA(#REF!)-1)</definedName>
    <definedName name="liste_heures" localSheetId="0">OFFSET(#REF!,MATCH(#REF!,#REF!,0)+1,,MATCH(TRUE,OFFSET(#REF!,MATCH(#REF!,#REF!,0)+1,,100)="",0)-1)</definedName>
    <definedName name="liste_heures">OFFSET(#REF!,MATCH(#REF!,#REF!,0)+1,,MATCH(TRUE,OFFSET(#REF!,MATCH(#REF!,#REF!,0)+1,,100)="",0)-1)</definedName>
    <definedName name="Statut">AAA!$A$1:$B$17</definedName>
    <definedName name="_xlnm.Print_Area" localSheetId="1">AAA!$A$1:$D$42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3" i="14" l="1"/>
  <c r="E23" i="14"/>
  <c r="G23" i="14"/>
  <c r="A24" i="14"/>
  <c r="E24" i="14"/>
  <c r="G24" i="14"/>
  <c r="G163" i="14"/>
  <c r="G151" i="14"/>
  <c r="E91" i="14" l="1"/>
  <c r="G66" i="14"/>
  <c r="A67" i="14" l="1"/>
  <c r="E51" i="14"/>
  <c r="G58" i="14" l="1"/>
  <c r="E58" i="14"/>
  <c r="A58" i="14"/>
  <c r="G51" i="14"/>
  <c r="G176" i="14"/>
  <c r="G175" i="14"/>
  <c r="G174" i="14"/>
  <c r="G173" i="14"/>
  <c r="G172" i="14"/>
  <c r="G171" i="14"/>
  <c r="G170" i="14"/>
  <c r="G169" i="14"/>
  <c r="G168" i="14"/>
  <c r="G167" i="14"/>
  <c r="G166" i="14"/>
  <c r="G165" i="14"/>
  <c r="G164" i="14"/>
  <c r="G162" i="14"/>
  <c r="G161" i="14"/>
  <c r="G160" i="14"/>
  <c r="G159" i="14"/>
  <c r="G158" i="14"/>
  <c r="G157" i="14"/>
  <c r="G156" i="14"/>
  <c r="G155" i="14"/>
  <c r="G154" i="14"/>
  <c r="G153" i="14"/>
  <c r="G150" i="14"/>
  <c r="G149" i="14"/>
  <c r="G148" i="14"/>
  <c r="G147" i="14"/>
  <c r="G146" i="14"/>
  <c r="G145" i="14"/>
  <c r="G144" i="14"/>
  <c r="G143" i="14"/>
  <c r="G142" i="14"/>
  <c r="G141" i="14"/>
  <c r="G140" i="14"/>
  <c r="G139" i="14"/>
  <c r="G138" i="14"/>
  <c r="G137" i="14"/>
  <c r="G136" i="14"/>
  <c r="G135" i="14"/>
  <c r="G134" i="14"/>
  <c r="G133" i="14"/>
  <c r="G132" i="14"/>
  <c r="G131" i="14"/>
  <c r="G130" i="14"/>
  <c r="G129" i="14"/>
  <c r="G128" i="14"/>
  <c r="G127" i="14"/>
  <c r="G126" i="14"/>
  <c r="G125" i="14"/>
  <c r="G124" i="14"/>
  <c r="G123" i="14"/>
  <c r="G122" i="14"/>
  <c r="G121" i="14"/>
  <c r="G120" i="14"/>
  <c r="G119" i="14"/>
  <c r="G118" i="14"/>
  <c r="G117" i="14"/>
  <c r="G116" i="14"/>
  <c r="G115" i="14"/>
  <c r="G114" i="14"/>
  <c r="G113" i="14"/>
  <c r="G111" i="14"/>
  <c r="G110" i="14"/>
  <c r="G109" i="14"/>
  <c r="G108" i="14"/>
  <c r="G107" i="14"/>
  <c r="G106" i="14"/>
  <c r="G105" i="14"/>
  <c r="G104" i="14"/>
  <c r="G103" i="14"/>
  <c r="G102" i="14"/>
  <c r="G101" i="14"/>
  <c r="G100" i="14"/>
  <c r="G99" i="14"/>
  <c r="G98" i="14"/>
  <c r="G97" i="14"/>
  <c r="G96" i="14"/>
  <c r="G95" i="14"/>
  <c r="G94" i="14"/>
  <c r="G93" i="14"/>
  <c r="G92" i="14"/>
  <c r="G90" i="14"/>
  <c r="G89" i="14"/>
  <c r="G88" i="14"/>
  <c r="G87" i="14"/>
  <c r="G86" i="14"/>
  <c r="G85" i="14"/>
  <c r="G84" i="14"/>
  <c r="G83" i="14"/>
  <c r="G82" i="14"/>
  <c r="G81" i="14"/>
  <c r="G80" i="14"/>
  <c r="G79" i="14"/>
  <c r="G78" i="14"/>
  <c r="G77" i="14"/>
  <c r="G76" i="14"/>
  <c r="G75" i="14"/>
  <c r="G74" i="14"/>
  <c r="G73" i="14"/>
  <c r="G72" i="14"/>
  <c r="G71" i="14"/>
  <c r="G70" i="14"/>
  <c r="G69" i="14"/>
  <c r="G68" i="14"/>
  <c r="G67" i="14"/>
  <c r="G65" i="14"/>
  <c r="G64" i="14"/>
  <c r="G63" i="14"/>
  <c r="G62" i="14"/>
  <c r="G61" i="14"/>
  <c r="G60" i="14"/>
  <c r="G59" i="14"/>
  <c r="G57" i="14"/>
  <c r="G56" i="14"/>
  <c r="G55" i="14"/>
  <c r="G54" i="14"/>
  <c r="G53" i="14"/>
  <c r="G52" i="14"/>
  <c r="G50" i="14"/>
  <c r="G49" i="14"/>
  <c r="G48" i="14"/>
  <c r="G47" i="14"/>
  <c r="G46" i="14"/>
  <c r="G45" i="14"/>
  <c r="G44" i="14"/>
  <c r="G43" i="14"/>
  <c r="G42" i="14"/>
  <c r="G41" i="14"/>
  <c r="G40" i="14"/>
  <c r="G39" i="14"/>
  <c r="G38" i="14"/>
  <c r="G37" i="14"/>
  <c r="G32" i="14"/>
  <c r="G31" i="14"/>
  <c r="G30" i="14"/>
  <c r="G29" i="14"/>
  <c r="G28" i="14"/>
  <c r="G27" i="14"/>
  <c r="G26" i="14"/>
  <c r="G25" i="14"/>
  <c r="G22" i="14"/>
  <c r="G21" i="14"/>
  <c r="G18" i="14"/>
  <c r="G17" i="14"/>
  <c r="G16" i="14"/>
  <c r="G15" i="14"/>
  <c r="G14" i="14"/>
  <c r="G13" i="14"/>
  <c r="G12" i="14"/>
  <c r="G11" i="14"/>
  <c r="G10" i="14"/>
  <c r="G9" i="14"/>
  <c r="G19" i="14"/>
  <c r="G20" i="14"/>
  <c r="G34" i="14"/>
  <c r="G35" i="14"/>
  <c r="G36" i="14"/>
  <c r="A51" i="14"/>
  <c r="E36" i="14"/>
  <c r="A36" i="14"/>
  <c r="A33" i="14"/>
  <c r="A21" i="14"/>
  <c r="E22" i="14"/>
  <c r="E21" i="14"/>
  <c r="A25" i="14"/>
  <c r="E25" i="14"/>
  <c r="A19" i="14"/>
  <c r="A20" i="14"/>
  <c r="A13" i="14"/>
  <c r="A14" i="14"/>
  <c r="A15" i="14"/>
  <c r="A16" i="14"/>
  <c r="A17" i="14"/>
  <c r="A18" i="14"/>
  <c r="A22" i="14"/>
  <c r="A26" i="14"/>
  <c r="A27" i="14"/>
  <c r="A28" i="14"/>
  <c r="A29" i="14"/>
  <c r="A30" i="14"/>
  <c r="A31" i="14"/>
  <c r="A32" i="14"/>
  <c r="A34" i="14"/>
  <c r="A35" i="14"/>
  <c r="A37" i="14"/>
  <c r="A38" i="14"/>
  <c r="A39" i="14"/>
  <c r="A40" i="14"/>
  <c r="A41" i="14"/>
  <c r="A42" i="14"/>
  <c r="A43" i="14"/>
  <c r="A44" i="14"/>
  <c r="A45" i="14"/>
  <c r="A46" i="14"/>
  <c r="A47" i="14"/>
  <c r="A48" i="14"/>
  <c r="A49" i="14"/>
  <c r="A50" i="14"/>
  <c r="A52" i="14"/>
  <c r="A53" i="14"/>
  <c r="A54" i="14"/>
  <c r="A55" i="14"/>
  <c r="A56" i="14"/>
  <c r="A57" i="14"/>
  <c r="A59" i="14"/>
  <c r="A60" i="14"/>
  <c r="A61" i="14"/>
  <c r="A62" i="14"/>
  <c r="A63" i="14"/>
  <c r="A64" i="14"/>
  <c r="A65" i="14"/>
  <c r="A66" i="14"/>
  <c r="A68" i="14"/>
  <c r="A69" i="14"/>
  <c r="A70" i="14"/>
  <c r="A71" i="14"/>
  <c r="A72" i="14"/>
  <c r="A73" i="14"/>
  <c r="A74" i="14"/>
  <c r="A75" i="14"/>
  <c r="A76" i="14"/>
  <c r="A77" i="14"/>
  <c r="A78" i="14"/>
  <c r="A79" i="14"/>
  <c r="A80" i="14"/>
  <c r="A81" i="14"/>
  <c r="A82" i="14"/>
  <c r="A83" i="14"/>
  <c r="A84" i="14"/>
  <c r="A85" i="14"/>
  <c r="A86" i="14"/>
  <c r="A87" i="14"/>
  <c r="A88" i="14"/>
  <c r="A89" i="14"/>
  <c r="A90" i="14"/>
  <c r="A91" i="14"/>
  <c r="A92" i="14"/>
  <c r="A93" i="14"/>
  <c r="A94" i="14"/>
  <c r="A95" i="14"/>
  <c r="A96" i="14"/>
  <c r="A97" i="14"/>
  <c r="A98" i="14"/>
  <c r="A99" i="14"/>
  <c r="A100" i="14"/>
  <c r="A101" i="14"/>
  <c r="A102" i="14"/>
  <c r="A103" i="14"/>
  <c r="A104" i="14"/>
  <c r="A105" i="14"/>
  <c r="A106" i="14"/>
  <c r="A107" i="14"/>
  <c r="A108" i="14"/>
  <c r="A109" i="14"/>
  <c r="A110" i="14"/>
  <c r="A111" i="14"/>
  <c r="A112" i="14"/>
  <c r="A113" i="14"/>
  <c r="A114" i="14"/>
  <c r="A115" i="14"/>
  <c r="A116" i="14"/>
  <c r="A117" i="14"/>
  <c r="A118" i="14"/>
  <c r="A119" i="14"/>
  <c r="A120" i="14"/>
  <c r="A121" i="14"/>
  <c r="A122" i="14"/>
  <c r="A123" i="14"/>
  <c r="A124" i="14"/>
  <c r="A125" i="14"/>
  <c r="A126" i="14"/>
  <c r="A127" i="14"/>
  <c r="A128" i="14"/>
  <c r="A129" i="14"/>
  <c r="A130" i="14"/>
  <c r="A131" i="14"/>
  <c r="A132" i="14"/>
  <c r="A133" i="14"/>
  <c r="A134" i="14"/>
  <c r="A135" i="14"/>
  <c r="A136" i="14"/>
  <c r="A137" i="14"/>
  <c r="A138" i="14"/>
  <c r="A139" i="14"/>
  <c r="A140" i="14"/>
  <c r="A141" i="14"/>
  <c r="A142" i="14"/>
  <c r="A143" i="14"/>
  <c r="A144" i="14"/>
  <c r="A145" i="14"/>
  <c r="A146" i="14"/>
  <c r="A147" i="14"/>
  <c r="A148" i="14"/>
  <c r="A149" i="14"/>
  <c r="A150" i="14"/>
  <c r="A151" i="14"/>
  <c r="A152" i="14"/>
  <c r="A153" i="14"/>
  <c r="A154" i="14"/>
  <c r="A155" i="14"/>
  <c r="A156" i="14"/>
  <c r="A157" i="14"/>
  <c r="A158" i="14"/>
  <c r="A159" i="14"/>
  <c r="A160" i="14"/>
  <c r="A161" i="14"/>
  <c r="A162" i="14"/>
  <c r="A163" i="14"/>
  <c r="A164" i="14"/>
  <c r="A165" i="14"/>
  <c r="A166" i="14"/>
  <c r="A167" i="14"/>
  <c r="A168" i="14"/>
  <c r="A169" i="14"/>
  <c r="A170" i="14"/>
  <c r="A171" i="14"/>
  <c r="A172" i="14"/>
  <c r="A173" i="14"/>
  <c r="A174" i="14"/>
  <c r="A175" i="14"/>
  <c r="A176" i="14"/>
  <c r="A11" i="14"/>
  <c r="A12" i="14"/>
  <c r="E176" i="14"/>
  <c r="E175" i="14"/>
  <c r="E174" i="14"/>
  <c r="E173" i="14"/>
  <c r="E172" i="14"/>
  <c r="E171" i="14"/>
  <c r="E170" i="14"/>
  <c r="E169" i="14"/>
  <c r="E168" i="14"/>
  <c r="E167" i="14"/>
  <c r="E164" i="14"/>
  <c r="E163" i="14"/>
  <c r="E162" i="14"/>
  <c r="E161" i="14"/>
  <c r="E160" i="14"/>
  <c r="E159" i="14"/>
  <c r="E158" i="14"/>
  <c r="E157" i="14"/>
  <c r="E156" i="14"/>
  <c r="E155" i="14"/>
  <c r="E150" i="14"/>
  <c r="E149" i="14"/>
  <c r="E148" i="14"/>
  <c r="E147" i="14"/>
  <c r="E146" i="14"/>
  <c r="E145" i="14"/>
  <c r="E144" i="14"/>
  <c r="E143" i="14"/>
  <c r="E140" i="14"/>
  <c r="E139" i="14"/>
  <c r="E138" i="14"/>
  <c r="E137" i="14"/>
  <c r="E136" i="14"/>
  <c r="E134" i="14"/>
  <c r="E133" i="14"/>
  <c r="E132" i="14"/>
  <c r="E131" i="14"/>
  <c r="E128" i="14"/>
  <c r="E127" i="14"/>
  <c r="E126" i="14"/>
  <c r="E125" i="14"/>
  <c r="E124" i="14"/>
  <c r="E123" i="14"/>
  <c r="E122" i="14"/>
  <c r="E121" i="14"/>
  <c r="E120" i="14"/>
  <c r="E119" i="14"/>
  <c r="E116" i="14"/>
  <c r="E115" i="14"/>
  <c r="E114" i="14"/>
  <c r="E113" i="14"/>
  <c r="E111" i="14"/>
  <c r="E110" i="14"/>
  <c r="E109" i="14"/>
  <c r="E108" i="14"/>
  <c r="E105" i="14"/>
  <c r="E104" i="14"/>
  <c r="E103" i="14"/>
  <c r="E102" i="14"/>
  <c r="E101" i="14"/>
  <c r="E100" i="14"/>
  <c r="E99" i="14"/>
  <c r="E98" i="14"/>
  <c r="E97" i="14"/>
  <c r="E96" i="14"/>
  <c r="E93" i="14"/>
  <c r="E92" i="14"/>
  <c r="E90" i="14"/>
  <c r="E89" i="14"/>
  <c r="E88" i="14"/>
  <c r="E87" i="14"/>
  <c r="E86" i="14"/>
  <c r="E85" i="14"/>
  <c r="E82" i="14"/>
  <c r="E81" i="14"/>
  <c r="E80" i="14"/>
  <c r="E79" i="14"/>
  <c r="E78" i="14"/>
  <c r="E77" i="14"/>
  <c r="E76" i="14"/>
  <c r="E75" i="14"/>
  <c r="E74" i="14"/>
  <c r="E73" i="14"/>
  <c r="E70" i="14"/>
  <c r="E69" i="14"/>
  <c r="E68" i="14"/>
  <c r="E67" i="14"/>
  <c r="E66" i="14"/>
  <c r="E65" i="14"/>
  <c r="E64" i="14"/>
  <c r="E63" i="14"/>
  <c r="E62" i="14"/>
  <c r="E57" i="14"/>
  <c r="E56" i="14"/>
  <c r="E55" i="14"/>
  <c r="E54" i="14"/>
  <c r="E53" i="14"/>
  <c r="E52" i="14"/>
  <c r="E50" i="14"/>
  <c r="E49" i="14"/>
  <c r="E48" i="14"/>
  <c r="E45" i="14"/>
  <c r="E44" i="14"/>
  <c r="E43" i="14"/>
  <c r="E42" i="14"/>
  <c r="E41" i="14"/>
  <c r="E40" i="14"/>
  <c r="E39" i="14"/>
  <c r="E38" i="14"/>
  <c r="E37" i="14"/>
  <c r="E32" i="14"/>
  <c r="E31" i="14"/>
  <c r="E30" i="14"/>
  <c r="E29" i="14"/>
  <c r="E28" i="14"/>
  <c r="E27" i="14"/>
  <c r="E26" i="14"/>
  <c r="E16" i="14"/>
  <c r="E15" i="14"/>
  <c r="E14" i="14"/>
  <c r="E13" i="14"/>
  <c r="E12" i="14"/>
  <c r="E11" i="14"/>
  <c r="E10" i="14"/>
  <c r="A10" i="14"/>
  <c r="E9" i="14"/>
  <c r="A9" i="1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ISAAC Alexandra</author>
  </authors>
  <commentList>
    <comment ref="B1" authorId="0" shapeId="0" xr:uid="{D52EB696-525A-4B2C-AAD8-6E535DF0B449}">
      <text>
        <r>
          <rPr>
            <b/>
            <sz val="9"/>
            <color indexed="81"/>
            <rFont val="Tahoma"/>
            <family val="2"/>
          </rPr>
          <t>ISAAC Alexandra:</t>
        </r>
        <r>
          <rPr>
            <sz val="9"/>
            <color indexed="81"/>
            <rFont val="Tahoma"/>
            <family val="2"/>
          </rPr>
          <t xml:space="preserve">
Intitulé de l'élement constitutif de l'UE (Cours, séminaire…)</t>
        </r>
      </text>
    </comment>
    <comment ref="J91" authorId="0" shapeId="0" xr:uid="{4345BFFE-455B-4FE4-B51A-70E0FE21B9A5}">
      <text>
        <r>
          <rPr>
            <b/>
            <sz val="9"/>
            <color indexed="81"/>
            <rFont val="Tahoma"/>
            <family val="2"/>
          </rPr>
          <t>ISAAC Alexandra:</t>
        </r>
        <r>
          <rPr>
            <sz val="9"/>
            <color indexed="81"/>
            <rFont val="Tahoma"/>
            <family val="2"/>
          </rPr>
          <t xml:space="preserve">
DICC : Droit des industries culturelles et créatives</t>
        </r>
      </text>
    </comment>
  </commentList>
</comments>
</file>

<file path=xl/sharedStrings.xml><?xml version="1.0" encoding="utf-8"?>
<sst xmlns="http://schemas.openxmlformats.org/spreadsheetml/2006/main" count="158" uniqueCount="74">
  <si>
    <t>statut
T/NT</t>
  </si>
  <si>
    <t>statut enseignant</t>
  </si>
  <si>
    <t>OBSERVATIONS</t>
  </si>
  <si>
    <t>LIEU</t>
  </si>
  <si>
    <t>NOM-PRENOM</t>
  </si>
  <si>
    <t>Intitulé de l'ECUE</t>
  </si>
  <si>
    <t>Code UE</t>
  </si>
  <si>
    <t>Durée</t>
  </si>
  <si>
    <t>FIN</t>
  </si>
  <si>
    <t>DEB</t>
  </si>
  <si>
    <t>Jour</t>
  </si>
  <si>
    <t>Date</t>
  </si>
  <si>
    <t>Année concernée</t>
  </si>
  <si>
    <t>MCF – AMU</t>
  </si>
  <si>
    <t>PR – AMU</t>
  </si>
  <si>
    <t>Pratique contractuelle</t>
  </si>
  <si>
    <t>Méthodologie de la recherche</t>
  </si>
  <si>
    <t>DNUCU42</t>
  </si>
  <si>
    <t>Droit des contrats anglosaxons</t>
  </si>
  <si>
    <t>DNUCU39</t>
  </si>
  <si>
    <t>Droit de la concurrence des entreprises de médias électroniques</t>
  </si>
  <si>
    <t>DNUCU45</t>
  </si>
  <si>
    <t>Synergie et tutorat professionnel</t>
  </si>
  <si>
    <t>DNUCU46</t>
  </si>
  <si>
    <t>DNUCU40</t>
  </si>
  <si>
    <t>Droit des données numériques</t>
  </si>
  <si>
    <t>DNUCU37</t>
  </si>
  <si>
    <t>Droit des réseaux de communications électroniques</t>
  </si>
  <si>
    <t>DNUCU47</t>
  </si>
  <si>
    <t>Propriété intellectuelle et médias électroniques</t>
  </si>
  <si>
    <t>DNUCU44</t>
  </si>
  <si>
    <t>Travaux pédagogiques innovants</t>
  </si>
  <si>
    <t>DNUCU38</t>
  </si>
  <si>
    <t>DNUCU43</t>
  </si>
  <si>
    <t>Droit social et communications électroniques</t>
  </si>
  <si>
    <t>Economie et management de l’entreprise de médias électroniques</t>
  </si>
  <si>
    <t>Droit du commerce électronique et de la consommation</t>
  </si>
  <si>
    <t>Clinique du droit/table ronde</t>
  </si>
  <si>
    <t>Mémoire de recherche</t>
  </si>
  <si>
    <t>DNUCU31</t>
  </si>
  <si>
    <t>DNUCU41</t>
  </si>
  <si>
    <t>DNUDU17</t>
  </si>
  <si>
    <t>DNUDU18</t>
  </si>
  <si>
    <t>Immersion professionnelle (2 mois au moins)</t>
  </si>
  <si>
    <t xml:space="preserve">Atelier CV (avec PC+CV papier ou numérique)      </t>
  </si>
  <si>
    <t>DNUCU00</t>
  </si>
  <si>
    <t>DNUCU01</t>
  </si>
  <si>
    <t>DNUCU02</t>
  </si>
  <si>
    <t>L’interdiction des réseaux sociaux aux – de 15ans </t>
  </si>
  <si>
    <t>DNUCU42B</t>
  </si>
  <si>
    <t>Journée d’études et de recherche
IA et Droit des données
Approches comparatives</t>
  </si>
  <si>
    <t>FERIE</t>
  </si>
  <si>
    <t>Atelier stage (avec PC)</t>
  </si>
  <si>
    <t>Intervenant extérieur</t>
  </si>
  <si>
    <t>Noël: du 19/12 2026 au 03/01/ 2027</t>
  </si>
  <si>
    <t>AA</t>
  </si>
  <si>
    <t>BP</t>
  </si>
  <si>
    <t>DW</t>
  </si>
  <si>
    <t>DM AM</t>
  </si>
  <si>
    <t>FK</t>
  </si>
  <si>
    <t>GR</t>
  </si>
  <si>
    <t>H AS</t>
  </si>
  <si>
    <t>IH</t>
  </si>
  <si>
    <t>JS S</t>
  </si>
  <si>
    <t>LF</t>
  </si>
  <si>
    <t>MP</t>
  </si>
  <si>
    <t>NE</t>
  </si>
  <si>
    <t>NEE</t>
  </si>
  <si>
    <t>OS</t>
  </si>
  <si>
    <t>RG</t>
  </si>
  <si>
    <t>SS</t>
  </si>
  <si>
    <t>TA</t>
  </si>
  <si>
    <t>JOURNEE DPO A MARSEILLE</t>
  </si>
  <si>
    <t>Master 2 - Droit du numérique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</si>
</sst>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yyyy"/>
    <numFmt numFmtId="165" formatCode="ddd"/>
  </numFmts>
  <fonts count="2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0"/>
      <name val="Arial"/>
      <family val="2"/>
    </font>
    <font>
      <b/>
      <sz val="14"/>
      <color theme="3"/>
      <name val="Times New Roman"/>
      <family val="1"/>
    </font>
    <font>
      <b/>
      <sz val="14"/>
      <color theme="9" tint="-0.499984740745262"/>
      <name val="Times New Roman"/>
      <family val="1"/>
    </font>
    <font>
      <b/>
      <sz val="14"/>
      <color theme="1"/>
      <name val="Aptos Narrow"/>
      <family val="2"/>
      <scheme val="minor"/>
    </font>
    <font>
      <sz val="11"/>
      <name val="Verdana"/>
      <family val="2"/>
    </font>
    <font>
      <b/>
      <sz val="12"/>
      <color theme="0"/>
      <name val="Verdan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Aptos Narrow"/>
      <family val="2"/>
      <scheme val="minor"/>
    </font>
    <font>
      <u/>
      <sz val="11"/>
      <color theme="10"/>
      <name val="Calibri"/>
      <family val="2"/>
    </font>
    <font>
      <sz val="12"/>
      <name val="Times New Roman"/>
      <family val="1"/>
    </font>
    <font>
      <b/>
      <sz val="12"/>
      <color theme="0"/>
      <name val="Aptos Narrow"/>
      <family val="2"/>
      <scheme val="minor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b/>
      <sz val="11"/>
      <name val="Verdana"/>
      <family val="2"/>
    </font>
    <font>
      <b/>
      <sz val="14"/>
      <color rgb="FFC00000"/>
      <name val="Verdan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trike/>
      <sz val="11"/>
      <name val="Verdana"/>
      <family val="2"/>
    </font>
    <font>
      <strike/>
      <sz val="11"/>
      <color theme="1"/>
      <name val="Verdana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D0C1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theme="9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theme="9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9" tint="0.79998168889431442"/>
      </patternFill>
    </fill>
    <fill>
      <patternFill patternType="gray0625">
        <fgColor auto="1"/>
        <bgColor theme="2"/>
      </patternFill>
    </fill>
    <fill>
      <patternFill patternType="solid">
        <fgColor rgb="FFFFFFCC"/>
        <bgColor indexed="64"/>
      </patternFill>
    </fill>
    <fill>
      <patternFill patternType="gray125">
        <bgColor theme="0" tint="-0.14999847407452621"/>
      </patternFill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rgb="FF3D0C11"/>
      </left>
      <right style="thin">
        <color rgb="FF3D0C11"/>
      </right>
      <top/>
      <bottom style="thin">
        <color rgb="FF3D0C1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</borders>
  <cellStyleXfs count="8">
    <xf numFmtId="0" fontId="0" fillId="0" borderId="0"/>
    <xf numFmtId="0" fontId="2" fillId="0" borderId="0"/>
    <xf numFmtId="0" fontId="4" fillId="0" borderId="0"/>
    <xf numFmtId="0" fontId="12" fillId="0" borderId="0"/>
    <xf numFmtId="0" fontId="1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21" fillId="0" borderId="0" applyNumberFormat="0" applyFill="0" applyBorder="0" applyAlignment="0" applyProtection="0">
      <alignment vertical="top"/>
      <protection locked="0"/>
    </xf>
  </cellStyleXfs>
  <cellXfs count="113">
    <xf numFmtId="0" fontId="0" fillId="0" borderId="0" xfId="0"/>
    <xf numFmtId="0" fontId="2" fillId="0" borderId="0" xfId="1"/>
    <xf numFmtId="0" fontId="2" fillId="0" borderId="0" xfId="1" applyAlignment="1">
      <alignment horizontal="center" vertical="center"/>
    </xf>
    <xf numFmtId="0" fontId="2" fillId="0" borderId="0" xfId="1" applyAlignment="1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 applyAlignment="1">
      <alignment horizontal="centerContinuous" vertical="center"/>
    </xf>
    <xf numFmtId="0" fontId="5" fillId="2" borderId="0" xfId="2" applyFont="1" applyFill="1" applyAlignment="1">
      <alignment horizontal="centerContinuous" vertical="center" wrapText="1"/>
    </xf>
    <xf numFmtId="0" fontId="7" fillId="0" borderId="0" xfId="1" applyFont="1" applyAlignment="1">
      <alignment horizontal="left" vertical="center"/>
    </xf>
    <xf numFmtId="0" fontId="2" fillId="0" borderId="1" xfId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" fontId="2" fillId="0" borderId="1" xfId="1" applyNumberFormat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 wrapText="1"/>
    </xf>
    <xf numFmtId="0" fontId="9" fillId="3" borderId="3" xfId="1" applyFont="1" applyFill="1" applyBorder="1" applyAlignment="1">
      <alignment horizontal="center" vertical="center" wrapText="1"/>
    </xf>
    <xf numFmtId="0" fontId="9" fillId="3" borderId="3" xfId="1" applyFont="1" applyFill="1" applyBorder="1" applyAlignment="1">
      <alignment horizontal="center" vertical="center"/>
    </xf>
    <xf numFmtId="0" fontId="14" fillId="0" borderId="0" xfId="1" applyFont="1" applyAlignment="1">
      <alignment vertical="center" wrapText="1"/>
    </xf>
    <xf numFmtId="0" fontId="14" fillId="0" borderId="0" xfId="1" applyFont="1" applyAlignment="1">
      <alignment vertical="center"/>
    </xf>
    <xf numFmtId="0" fontId="15" fillId="5" borderId="4" xfId="1" applyNumberFormat="1" applyFont="1" applyFill="1" applyBorder="1" applyAlignment="1">
      <alignment horizontal="center" vertical="center"/>
    </xf>
    <xf numFmtId="0" fontId="2" fillId="0" borderId="0" xfId="1" applyFill="1"/>
    <xf numFmtId="0" fontId="6" fillId="2" borderId="0" xfId="2" applyFont="1" applyFill="1" applyAlignment="1">
      <alignment horizontal="center" vertical="center"/>
    </xf>
    <xf numFmtId="0" fontId="5" fillId="2" borderId="0" xfId="2" applyFont="1" applyFill="1" applyAlignment="1">
      <alignment horizontal="center" vertical="center" wrapText="1"/>
    </xf>
    <xf numFmtId="0" fontId="2" fillId="0" borderId="0" xfId="1" applyNumberFormat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9" fillId="3" borderId="3" xfId="1" applyNumberFormat="1" applyFont="1" applyFill="1" applyBorder="1" applyAlignment="1">
      <alignment horizontal="center" vertical="center" wrapText="1"/>
    </xf>
    <xf numFmtId="0" fontId="5" fillId="2" borderId="0" xfId="2" applyNumberFormat="1" applyFont="1" applyFill="1" applyAlignment="1">
      <alignment horizontal="centerContinuous" vertical="center" wrapText="1"/>
    </xf>
    <xf numFmtId="0" fontId="3" fillId="0" borderId="0" xfId="1" applyNumberFormat="1" applyFont="1" applyAlignment="1">
      <alignment horizontal="center" vertical="center"/>
    </xf>
    <xf numFmtId="0" fontId="2" fillId="0" borderId="0" xfId="1" applyNumberFormat="1" applyAlignment="1">
      <alignment horizontal="center"/>
    </xf>
    <xf numFmtId="0" fontId="8" fillId="0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7" borderId="0" xfId="0" applyFont="1" applyFill="1" applyBorder="1" applyAlignment="1">
      <alignment horizontal="center" vertical="center" wrapText="1"/>
    </xf>
    <xf numFmtId="0" fontId="2" fillId="0" borderId="1" xfId="1" applyBorder="1" applyAlignment="1">
      <alignment vertical="center"/>
    </xf>
    <xf numFmtId="0" fontId="8" fillId="2" borderId="0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14" fontId="17" fillId="0" borderId="0" xfId="1" applyNumberFormat="1" applyFont="1" applyAlignment="1">
      <alignment horizontal="center" vertical="center"/>
    </xf>
    <xf numFmtId="20" fontId="17" fillId="0" borderId="0" xfId="0" applyNumberFormat="1" applyFont="1" applyAlignment="1">
      <alignment horizontal="center" vertical="center"/>
    </xf>
    <xf numFmtId="20" fontId="17" fillId="0" borderId="0" xfId="1" applyNumberFormat="1" applyFont="1" applyAlignment="1">
      <alignment horizontal="center" vertical="center"/>
    </xf>
    <xf numFmtId="0" fontId="17" fillId="0" borderId="0" xfId="1" applyNumberFormat="1" applyFont="1" applyAlignment="1">
      <alignment horizontal="center" vertical="center"/>
    </xf>
    <xf numFmtId="0" fontId="17" fillId="0" borderId="0" xfId="1" applyFont="1" applyAlignment="1">
      <alignment horizontal="center" vertical="center"/>
    </xf>
    <xf numFmtId="164" fontId="17" fillId="2" borderId="0" xfId="1" applyNumberFormat="1" applyFont="1" applyFill="1" applyAlignment="1">
      <alignment horizontal="center" vertical="center"/>
    </xf>
    <xf numFmtId="165" fontId="16" fillId="8" borderId="4" xfId="1" applyNumberFormat="1" applyFont="1" applyFill="1" applyBorder="1" applyAlignment="1">
      <alignment horizontal="center" vertical="center"/>
    </xf>
    <xf numFmtId="165" fontId="16" fillId="10" borderId="4" xfId="1" applyNumberFormat="1" applyFont="1" applyFill="1" applyBorder="1" applyAlignment="1">
      <alignment horizontal="center" vertical="center"/>
    </xf>
    <xf numFmtId="14" fontId="17" fillId="11" borderId="0" xfId="1" applyNumberFormat="1" applyFont="1" applyFill="1" applyAlignment="1">
      <alignment horizontal="center" vertical="center"/>
    </xf>
    <xf numFmtId="0" fontId="17" fillId="11" borderId="0" xfId="1" applyNumberFormat="1" applyFont="1" applyFill="1" applyAlignment="1">
      <alignment horizontal="center" vertical="center"/>
    </xf>
    <xf numFmtId="0" fontId="17" fillId="11" borderId="0" xfId="1" applyFont="1" applyFill="1" applyAlignment="1">
      <alignment horizontal="center" vertical="center"/>
    </xf>
    <xf numFmtId="14" fontId="17" fillId="7" borderId="0" xfId="1" applyNumberFormat="1" applyFont="1" applyFill="1" applyAlignment="1">
      <alignment horizontal="center" vertical="center"/>
    </xf>
    <xf numFmtId="20" fontId="17" fillId="7" borderId="0" xfId="1" applyNumberFormat="1" applyFont="1" applyFill="1" applyAlignment="1">
      <alignment horizontal="center" vertical="center"/>
    </xf>
    <xf numFmtId="0" fontId="17" fillId="7" borderId="0" xfId="1" applyNumberFormat="1" applyFont="1" applyFill="1" applyAlignment="1">
      <alignment horizontal="center" vertical="center"/>
    </xf>
    <xf numFmtId="0" fontId="17" fillId="7" borderId="0" xfId="1" applyFont="1" applyFill="1" applyAlignment="1">
      <alignment horizontal="center" vertical="center"/>
    </xf>
    <xf numFmtId="14" fontId="17" fillId="2" borderId="0" xfId="1" applyNumberFormat="1" applyFont="1" applyFill="1" applyAlignment="1">
      <alignment horizontal="center" vertical="center"/>
    </xf>
    <xf numFmtId="20" fontId="17" fillId="2" borderId="0" xfId="1" applyNumberFormat="1" applyFont="1" applyFill="1" applyAlignment="1">
      <alignment horizontal="center" vertical="center"/>
    </xf>
    <xf numFmtId="0" fontId="17" fillId="2" borderId="0" xfId="1" applyNumberFormat="1" applyFont="1" applyFill="1" applyAlignment="1">
      <alignment horizontal="center" vertical="center"/>
    </xf>
    <xf numFmtId="0" fontId="17" fillId="2" borderId="0" xfId="1" applyFont="1" applyFill="1" applyAlignment="1">
      <alignment horizontal="center" vertical="center"/>
    </xf>
    <xf numFmtId="165" fontId="17" fillId="2" borderId="4" xfId="1" applyNumberFormat="1" applyFont="1" applyFill="1" applyBorder="1" applyAlignment="1">
      <alignment horizontal="center" vertical="center"/>
    </xf>
    <xf numFmtId="14" fontId="17" fillId="0" borderId="0" xfId="1" applyNumberFormat="1" applyFont="1" applyFill="1" applyAlignment="1">
      <alignment horizontal="center" vertical="center"/>
    </xf>
    <xf numFmtId="20" fontId="17" fillId="0" borderId="0" xfId="0" applyNumberFormat="1" applyFont="1" applyFill="1" applyAlignment="1">
      <alignment horizontal="center" vertical="center"/>
    </xf>
    <xf numFmtId="20" fontId="17" fillId="0" borderId="0" xfId="1" applyNumberFormat="1" applyFont="1" applyFill="1" applyAlignment="1">
      <alignment horizontal="center" vertical="center"/>
    </xf>
    <xf numFmtId="0" fontId="17" fillId="0" borderId="0" xfId="1" applyNumberFormat="1" applyFont="1" applyFill="1" applyAlignment="1">
      <alignment horizontal="center" vertical="center"/>
    </xf>
    <xf numFmtId="0" fontId="17" fillId="0" borderId="0" xfId="1" applyFont="1" applyFill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20" fontId="17" fillId="7" borderId="0" xfId="0" applyNumberFormat="1" applyFont="1" applyFill="1" applyAlignment="1">
      <alignment horizontal="center" vertical="center"/>
    </xf>
    <xf numFmtId="20" fontId="17" fillId="2" borderId="0" xfId="0" applyNumberFormat="1" applyFont="1" applyFill="1" applyAlignment="1">
      <alignment horizontal="center" vertical="center"/>
    </xf>
    <xf numFmtId="14" fontId="17" fillId="12" borderId="0" xfId="1" applyNumberFormat="1" applyFont="1" applyFill="1" applyAlignment="1">
      <alignment horizontal="center" vertical="center"/>
    </xf>
    <xf numFmtId="0" fontId="16" fillId="12" borderId="0" xfId="1" applyFont="1" applyFill="1" applyAlignment="1">
      <alignment horizontal="centerContinuous" vertical="center"/>
    </xf>
    <xf numFmtId="20" fontId="17" fillId="13" borderId="0" xfId="1" applyNumberFormat="1" applyFont="1" applyFill="1" applyAlignment="1">
      <alignment horizontal="centerContinuous" vertical="center"/>
    </xf>
    <xf numFmtId="0" fontId="17" fillId="13" borderId="0" xfId="1" applyNumberFormat="1" applyFont="1" applyFill="1" applyAlignment="1">
      <alignment horizontal="centerContinuous" vertical="center"/>
    </xf>
    <xf numFmtId="20" fontId="17" fillId="13" borderId="0" xfId="1" applyNumberFormat="1" applyFont="1" applyFill="1" applyAlignment="1">
      <alignment horizontal="center" vertical="center"/>
    </xf>
    <xf numFmtId="20" fontId="17" fillId="13" borderId="0" xfId="0" applyNumberFormat="1" applyFont="1" applyFill="1" applyAlignment="1">
      <alignment horizontal="center" vertical="center"/>
    </xf>
    <xf numFmtId="0" fontId="17" fillId="13" borderId="0" xfId="1" applyFont="1" applyFill="1" applyAlignment="1">
      <alignment horizontal="centerContinuous" vertical="center"/>
    </xf>
    <xf numFmtId="0" fontId="17" fillId="7" borderId="0" xfId="1" applyFont="1" applyFill="1" applyAlignment="1">
      <alignment horizontal="center" vertical="center" wrapText="1"/>
    </xf>
    <xf numFmtId="0" fontId="17" fillId="0" borderId="0" xfId="1" applyFont="1"/>
    <xf numFmtId="0" fontId="17" fillId="0" borderId="0" xfId="0" applyFont="1"/>
    <xf numFmtId="0" fontId="16" fillId="12" borderId="0" xfId="1" applyNumberFormat="1" applyFont="1" applyFill="1" applyAlignment="1">
      <alignment horizontal="center" vertical="center"/>
    </xf>
    <xf numFmtId="20" fontId="16" fillId="12" borderId="0" xfId="0" applyNumberFormat="1" applyFont="1" applyFill="1" applyAlignment="1">
      <alignment vertical="center"/>
    </xf>
    <xf numFmtId="20" fontId="16" fillId="12" borderId="0" xfId="1" applyNumberFormat="1" applyFont="1" applyFill="1" applyAlignment="1">
      <alignment vertical="center"/>
    </xf>
    <xf numFmtId="0" fontId="16" fillId="12" borderId="0" xfId="1" applyFont="1" applyFill="1" applyAlignment="1">
      <alignment vertical="center"/>
    </xf>
    <xf numFmtId="0" fontId="17" fillId="7" borderId="0" xfId="0" applyFont="1" applyFill="1" applyAlignment="1">
      <alignment horizontal="center" vertical="center"/>
    </xf>
    <xf numFmtId="0" fontId="8" fillId="14" borderId="0" xfId="0" applyFont="1" applyFill="1" applyBorder="1" applyAlignment="1">
      <alignment horizontal="centerContinuous" vertical="center"/>
    </xf>
    <xf numFmtId="20" fontId="17" fillId="14" borderId="0" xfId="0" applyNumberFormat="1" applyFont="1" applyFill="1" applyAlignment="1">
      <alignment horizontal="centerContinuous" vertical="center"/>
    </xf>
    <xf numFmtId="20" fontId="17" fillId="14" borderId="0" xfId="1" applyNumberFormat="1" applyFont="1" applyFill="1" applyAlignment="1">
      <alignment horizontal="centerContinuous" vertical="center"/>
    </xf>
    <xf numFmtId="0" fontId="17" fillId="14" borderId="0" xfId="1" applyNumberFormat="1" applyFont="1" applyFill="1" applyAlignment="1">
      <alignment horizontal="centerContinuous" vertical="center"/>
    </xf>
    <xf numFmtId="0" fontId="17" fillId="14" borderId="0" xfId="1" applyFont="1" applyFill="1" applyAlignment="1">
      <alignment horizontal="centerContinuous" vertical="center"/>
    </xf>
    <xf numFmtId="0" fontId="16" fillId="14" borderId="0" xfId="1" applyFont="1" applyFill="1" applyAlignment="1">
      <alignment horizontal="centerContinuous" vertical="center"/>
    </xf>
    <xf numFmtId="165" fontId="16" fillId="4" borderId="4" xfId="1" applyNumberFormat="1" applyFont="1" applyFill="1" applyBorder="1" applyAlignment="1">
      <alignment horizontal="center" vertical="center"/>
    </xf>
    <xf numFmtId="165" fontId="16" fillId="9" borderId="4" xfId="1" applyNumberFormat="1" applyFont="1" applyFill="1" applyBorder="1" applyAlignment="1">
      <alignment horizontal="center" vertical="center"/>
    </xf>
    <xf numFmtId="165" fontId="16" fillId="11" borderId="4" xfId="1" applyNumberFormat="1" applyFont="1" applyFill="1" applyBorder="1" applyAlignment="1">
      <alignment horizontal="center" vertical="center"/>
    </xf>
    <xf numFmtId="0" fontId="18" fillId="14" borderId="5" xfId="0" applyFont="1" applyFill="1" applyBorder="1" applyAlignment="1">
      <alignment horizontal="centerContinuous" vertical="center"/>
    </xf>
    <xf numFmtId="0" fontId="5" fillId="2" borderId="0" xfId="2" applyFont="1" applyFill="1" applyAlignment="1">
      <alignment horizontal="centerContinuous" vertical="center"/>
    </xf>
    <xf numFmtId="0" fontId="5" fillId="2" borderId="0" xfId="2" applyNumberFormat="1" applyFont="1" applyFill="1" applyAlignment="1">
      <alignment horizontal="centerContinuous" vertical="center"/>
    </xf>
    <xf numFmtId="0" fontId="22" fillId="0" borderId="0" xfId="0" applyFont="1" applyBorder="1" applyAlignment="1">
      <alignment horizontal="center" vertical="center" wrapText="1"/>
    </xf>
    <xf numFmtId="0" fontId="23" fillId="0" borderId="0" xfId="1" applyFont="1" applyAlignment="1">
      <alignment horizontal="center" vertical="center"/>
    </xf>
    <xf numFmtId="0" fontId="23" fillId="0" borderId="0" xfId="1" applyNumberFormat="1" applyFont="1" applyAlignment="1">
      <alignment horizontal="center" vertical="center"/>
    </xf>
    <xf numFmtId="20" fontId="23" fillId="0" borderId="0" xfId="0" applyNumberFormat="1" applyFont="1" applyAlignment="1">
      <alignment horizontal="center" vertical="center"/>
    </xf>
    <xf numFmtId="20" fontId="23" fillId="0" borderId="0" xfId="1" applyNumberFormat="1" applyFont="1" applyAlignment="1">
      <alignment horizontal="center" vertical="center"/>
    </xf>
    <xf numFmtId="20" fontId="23" fillId="7" borderId="0" xfId="0" applyNumberFormat="1" applyFont="1" applyFill="1" applyAlignment="1">
      <alignment horizontal="center" vertical="center"/>
    </xf>
    <xf numFmtId="20" fontId="23" fillId="7" borderId="0" xfId="1" applyNumberFormat="1" applyFont="1" applyFill="1" applyAlignment="1">
      <alignment horizontal="center" vertical="center"/>
    </xf>
    <xf numFmtId="0" fontId="23" fillId="7" borderId="0" xfId="1" applyNumberFormat="1" applyFont="1" applyFill="1" applyAlignment="1">
      <alignment horizontal="center" vertical="center"/>
    </xf>
    <xf numFmtId="0" fontId="22" fillId="7" borderId="0" xfId="0" applyFont="1" applyFill="1" applyBorder="1" applyAlignment="1">
      <alignment horizontal="center" vertical="center" wrapText="1"/>
    </xf>
    <xf numFmtId="0" fontId="22" fillId="7" borderId="0" xfId="0" applyFont="1" applyFill="1" applyAlignment="1">
      <alignment horizontal="center" vertical="center"/>
    </xf>
    <xf numFmtId="0" fontId="23" fillId="7" borderId="0" xfId="1" applyFont="1" applyFill="1" applyAlignment="1">
      <alignment horizontal="center" vertical="center"/>
    </xf>
    <xf numFmtId="20" fontId="16" fillId="6" borderId="0" xfId="0" applyNumberFormat="1" applyFont="1" applyFill="1" applyAlignment="1">
      <alignment horizontal="centerContinuous" vertical="center"/>
    </xf>
    <xf numFmtId="0" fontId="16" fillId="6" borderId="0" xfId="1" applyFont="1" applyFill="1" applyAlignment="1">
      <alignment horizontal="centerContinuous" vertical="center"/>
    </xf>
    <xf numFmtId="14" fontId="16" fillId="2" borderId="0" xfId="1" applyNumberFormat="1" applyFont="1" applyFill="1" applyAlignment="1">
      <alignment horizontal="center" vertical="center"/>
    </xf>
    <xf numFmtId="20" fontId="16" fillId="0" borderId="0" xfId="1" applyNumberFormat="1" applyFont="1" applyAlignment="1">
      <alignment horizontal="center" vertical="center"/>
    </xf>
    <xf numFmtId="20" fontId="16" fillId="2" borderId="0" xfId="1" applyNumberFormat="1" applyFont="1" applyFill="1" applyAlignment="1">
      <alignment horizontal="center" vertical="center"/>
    </xf>
    <xf numFmtId="0" fontId="19" fillId="7" borderId="0" xfId="1" applyFont="1" applyFill="1" applyAlignment="1">
      <alignment horizontal="center" vertical="center" wrapText="1"/>
    </xf>
    <xf numFmtId="0" fontId="19" fillId="7" borderId="0" xfId="1" applyFont="1" applyFill="1" applyAlignment="1">
      <alignment horizontal="center" vertical="center"/>
    </xf>
    <xf numFmtId="20" fontId="23" fillId="7" borderId="0" xfId="0" applyNumberFormat="1" applyFont="1" applyFill="1" applyAlignment="1">
      <alignment horizontal="center" vertical="center" wrapText="1"/>
    </xf>
    <xf numFmtId="20" fontId="23" fillId="7" borderId="0" xfId="1" applyNumberFormat="1" applyFont="1" applyFill="1" applyAlignment="1">
      <alignment horizontal="center" vertical="center" wrapText="1"/>
    </xf>
    <xf numFmtId="0" fontId="23" fillId="7" borderId="0" xfId="1" applyNumberFormat="1" applyFont="1" applyFill="1" applyAlignment="1">
      <alignment horizontal="center" vertical="center" wrapText="1"/>
    </xf>
    <xf numFmtId="0" fontId="23" fillId="7" borderId="0" xfId="1" applyFont="1" applyFill="1" applyAlignment="1">
      <alignment horizontal="center" vertical="center" wrapText="1"/>
    </xf>
    <xf numFmtId="0" fontId="17" fillId="0" borderId="0" xfId="1" applyFont="1" applyFill="1"/>
    <xf numFmtId="0" fontId="5" fillId="2" borderId="0" xfId="2" applyFont="1" applyFill="1" applyAlignment="1">
      <alignment horizontal="center" vertical="center" wrapText="1"/>
    </xf>
  </cellXfs>
  <cellStyles count="8">
    <cellStyle name="Lien hypertexte 2" xfId="7" xr:uid="{F89B8EB4-A227-46F4-95FC-D0B7920D391A}"/>
    <cellStyle name="Lien hypertexte 3" xfId="5" xr:uid="{C5F430E2-1583-4335-9FA5-34D948FE6D00}"/>
    <cellStyle name="Normal" xfId="0" builtinId="0"/>
    <cellStyle name="Normal 2" xfId="1" xr:uid="{DDA5B51A-D425-46C7-83C1-A001E6CC0B2A}"/>
    <cellStyle name="Normal 2 2" xfId="2" xr:uid="{E85BE485-E483-43B4-BAA3-023F816E8ECA}"/>
    <cellStyle name="Normal 3" xfId="6" xr:uid="{E61A8021-6BC5-4375-8B39-4ADC4A9B3B51}"/>
    <cellStyle name="Normal 5" xfId="4" xr:uid="{4A9746B5-2E98-46DD-93D3-CAA1FA3DEBD4}"/>
    <cellStyle name="Normal 6" xfId="3" xr:uid="{FAD9890B-0B9E-4272-9578-483D7F4ABDA0}"/>
  </cellStyles>
  <dxfs count="24">
    <dxf>
      <font>
        <b/>
        <i val="0"/>
        <color rgb="FF0070C0"/>
      </font>
    </dxf>
    <dxf>
      <font>
        <b/>
        <i val="0"/>
        <color rgb="FF7030A0"/>
      </font>
    </dxf>
    <dxf>
      <font>
        <b/>
        <i val="0"/>
        <color rgb="FFFF33CC"/>
      </font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3D0C11"/>
        </right>
        <top/>
        <bottom style="thin">
          <color rgb="FF3D0C11"/>
        </bottom>
      </border>
    </dxf>
    <dxf>
      <font>
        <sz val="11"/>
        <color auto="1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3D0C11"/>
        </left>
        <right style="thin">
          <color rgb="FF3D0C11"/>
        </right>
        <top/>
        <bottom/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rgb="FF3D0C11"/>
        </left>
        <right/>
        <top/>
        <bottom/>
      </border>
    </dxf>
    <dxf>
      <alignment vertical="center" textRotation="0" indent="0" justifyLastLine="0" shrinkToFit="0" readingOrder="0"/>
      <border diagonalUp="0" diagonalDown="0" outline="0">
        <left/>
        <right style="thin">
          <color rgb="FF3D0C11"/>
        </right>
        <top/>
        <bottom style="thin">
          <color rgb="FF3D0C11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rgb="FF3D0C11"/>
        </left>
        <right style="thin">
          <color rgb="FF3D0C1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3D0C11"/>
        </left>
        <right style="thin">
          <color rgb="FF3D0C11"/>
        </right>
        <top/>
        <bottom/>
      </border>
      <protection locked="0" hidden="0"/>
    </dxf>
    <dxf>
      <font>
        <b/>
        <sz val="11"/>
        <color rgb="FFC00000"/>
        <name val="Verdana"/>
        <family val="2"/>
        <scheme val="none"/>
      </font>
      <numFmt numFmtId="0" formatCode="General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Verdana"/>
        <family val="2"/>
        <scheme val="none"/>
      </font>
      <fill>
        <patternFill patternType="solid">
          <fgColor indexed="64"/>
          <bgColor rgb="FF3D0C1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Verdana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Verdana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Verdana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Verdana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Verdana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Verdana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Verdana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Verdana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Verdana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color theme="0"/>
      </font>
    </dxf>
    <dxf>
      <font>
        <color theme="9" tint="0.79998168889431442"/>
      </font>
    </dxf>
  </dxfs>
  <tableStyles count="2" defaultTableStyle="TableStyleMedium2" defaultPivotStyle="PivotStyleLight16">
    <tableStyle name="Style de tableau 1" pivot="0" count="1" xr9:uid="{34C6EDC4-579F-4DB5-9292-6DE384BA5170}">
      <tableStyleElement type="firstColumnStripe" dxfId="23"/>
    </tableStyle>
    <tableStyle name="Style de tableau 2" pivot="0" count="1" xr9:uid="{74ABE8B4-F1CC-4BA0-9770-A2E4235DE6A8}">
      <tableStyleElement type="secondColumnStripe" dxfId="22"/>
    </tableStyle>
  </tableStyles>
  <colors>
    <mruColors>
      <color rgb="FFFFFFCC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1559335</xdr:colOff>
      <xdr:row>0</xdr:row>
      <xdr:rowOff>107541</xdr:rowOff>
    </xdr:from>
    <xdr:to>
      <xdr:col>7</xdr:col>
      <xdr:colOff>3041855</xdr:colOff>
      <xdr:row>0</xdr:row>
      <xdr:rowOff>514658</xdr:rowOff>
    </xdr:to>
    <xdr:sp macro="[0]!CopierDonneesSelonCrite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EE7D2EC-0146-4A2F-8AC8-C14A4EC33EA8}"/>
            </a:ext>
          </a:extLst>
        </xdr:cNvPr>
        <xdr:cNvSpPr/>
      </xdr:nvSpPr>
      <xdr:spPr>
        <a:xfrm>
          <a:off x="8865010" y="107541"/>
          <a:ext cx="1482520" cy="407117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Filtrer</a:t>
          </a:r>
          <a:r>
            <a:rPr lang="fr-FR" sz="1400" b="1" baseline="0">
              <a:solidFill>
                <a:schemeClr val="bg1"/>
              </a:solidFill>
            </a:rPr>
            <a:t> et copier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7</xdr:col>
      <xdr:colOff>89107</xdr:colOff>
      <xdr:row>0</xdr:row>
      <xdr:rowOff>72514</xdr:rowOff>
    </xdr:from>
    <xdr:to>
      <xdr:col>7</xdr:col>
      <xdr:colOff>1405707</xdr:colOff>
      <xdr:row>0</xdr:row>
      <xdr:rowOff>414798</xdr:rowOff>
    </xdr:to>
    <xdr:sp macro="[0]!Recherch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0F150BF-406B-4413-85FF-C3841EF29C5B}"/>
            </a:ext>
          </a:extLst>
        </xdr:cNvPr>
        <xdr:cNvSpPr/>
      </xdr:nvSpPr>
      <xdr:spPr>
        <a:xfrm>
          <a:off x="7394782" y="72514"/>
          <a:ext cx="1316600" cy="342284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Rechercher</a:t>
          </a:r>
        </a:p>
      </xdr:txBody>
    </xdr:sp>
    <xdr:clientData/>
  </xdr:twoCellAnchor>
  <xdr:twoCellAnchor>
    <xdr:from>
      <xdr:col>7</xdr:col>
      <xdr:colOff>67290</xdr:colOff>
      <xdr:row>0</xdr:row>
      <xdr:rowOff>530020</xdr:rowOff>
    </xdr:from>
    <xdr:to>
      <xdr:col>7</xdr:col>
      <xdr:colOff>1559336</xdr:colOff>
      <xdr:row>0</xdr:row>
      <xdr:rowOff>829596</xdr:rowOff>
    </xdr:to>
    <xdr:sp macro="[0]!Efface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993990FC-6C48-49C5-ABAC-8189FE8CC5D3}"/>
            </a:ext>
          </a:extLst>
        </xdr:cNvPr>
        <xdr:cNvSpPr/>
      </xdr:nvSpPr>
      <xdr:spPr>
        <a:xfrm>
          <a:off x="7372965" y="530020"/>
          <a:ext cx="1492046" cy="299576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Effacer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D591AB-1AC6-4C66-B6CB-7A7F5F19C529}" name="Tableau352" displayName="Tableau352" ref="B8:J177" totalsRowShown="0" headerRowDxfId="21" dataDxfId="20">
  <sortState xmlns:xlrd2="http://schemas.microsoft.com/office/spreadsheetml/2017/richdata2" ref="B9:J177">
    <sortCondition ref="C17:C177"/>
  </sortState>
  <tableColumns count="9">
    <tableColumn id="1" xr3:uid="{F5E7B824-9B21-43EA-B629-C59B0D9A1938}" name="Date" dataDxfId="19"/>
    <tableColumn id="3" xr3:uid="{2BEB06E6-0F61-4DC5-9ED5-3A14B0ED340D}" name="DEB" dataDxfId="18"/>
    <tableColumn id="4" xr3:uid="{702C0A95-E41C-4878-8038-4A535441A241}" name="FIN" dataDxfId="17"/>
    <tableColumn id="5" xr3:uid="{91991492-3926-42D7-BFD8-DAAA4CD75DA2}" name="Durée" dataDxfId="16">
      <calculatedColumnFormula>D9-C9</calculatedColumnFormula>
    </tableColumn>
    <tableColumn id="6" xr3:uid="{8FDA9501-D112-4749-9505-6F3491E947D9}" name="Code UE" dataDxfId="15"/>
    <tableColumn id="7" xr3:uid="{37303302-BD3C-422E-ABDA-8A10EEE12AC4}" name="Intitulé de l'ECUE" dataDxfId="14">
      <calculatedColumnFormula>IFERROR(VLOOKUP(Tableau352[[#This Row],[Code UE]],AAA!$A$25:$B$49,2,TRUE),"")</calculatedColumnFormula>
    </tableColumn>
    <tableColumn id="8" xr3:uid="{B657BE8C-8396-44FF-8655-8C7A3DAAEAA3}" name="NOM-PRENOM" dataDxfId="13"/>
    <tableColumn id="9" xr3:uid="{2502206B-8117-4069-BF13-2E818472A8CF}" name="LIEU" dataDxfId="12"/>
    <tableColumn id="10" xr3:uid="{23EB534E-7B00-41CE-A0BE-F2C9D7F6F452}" name="OBSERVATIONS" dataDxf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F92F8DC-0C1E-4DE5-8D3B-7EC37A6DDD5A}" name="Tableau12324234" displayName="Tableau12324234" ref="A1:G2" totalsRowShown="0" headerRowDxfId="10">
  <tableColumns count="7">
    <tableColumn id="7" xr3:uid="{A26BA915-2DD1-4762-986E-234B73A61124}" name="Code UE" dataDxfId="9" dataCellStyle="Normal 2"/>
    <tableColumn id="2" xr3:uid="{13A4743E-DCF6-4D13-B1C3-2FF2B31F5F28}" name="Intitulé de l'ECUE" dataDxfId="8" dataCellStyle="Normal 2"/>
    <tableColumn id="3" xr3:uid="{6D46A192-6986-4BB9-8D43-A3B20CAC3881}" name="NOM-PRENOM" dataDxfId="7" dataCellStyle="Normal 2"/>
    <tableColumn id="8" xr3:uid="{D16B85ED-B87D-42D3-9DB8-68C1AEC5414F}" name="Durée" dataDxfId="6"/>
    <tableColumn id="4" xr3:uid="{8EFEE9FE-BF50-4337-ACB3-4310AAA80F47}" name="Année concernée" dataDxfId="5"/>
    <tableColumn id="5" xr3:uid="{C782B5DE-5FEC-4280-8433-3DDBED4230D6}" name="statut enseignant" dataDxfId="4"/>
    <tableColumn id="6" xr3:uid="{AD531155-9EC8-4B1E-A5E9-4E597C000D61}" name="statut_x000a_T/NT" dataDxfId="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23B41-D0C1-4E1A-A12A-6FB758EDA635}">
  <sheetPr codeName="Feuil4">
    <pageSetUpPr fitToPage="1"/>
  </sheetPr>
  <dimension ref="A1:K177"/>
  <sheetViews>
    <sheetView tabSelected="1" topLeftCell="A160" zoomScaleNormal="100" workbookViewId="0">
      <selection activeCell="K1" sqref="K1:V1048576"/>
    </sheetView>
  </sheetViews>
  <sheetFormatPr baseColWidth="10" defaultColWidth="12.5703125" defaultRowHeight="15.75" x14ac:dyDescent="0.25"/>
  <cols>
    <col min="1" max="1" width="13.140625" style="1" customWidth="1"/>
    <col min="2" max="2" width="18.5703125" style="1" customWidth="1"/>
    <col min="3" max="3" width="9.28515625" style="25" customWidth="1"/>
    <col min="4" max="4" width="9.42578125" style="3" customWidth="1"/>
    <col min="5" max="5" width="7.5703125" style="1" customWidth="1"/>
    <col min="6" max="6" width="15.85546875" style="1" customWidth="1"/>
    <col min="7" max="7" width="70.5703125" style="1" customWidth="1"/>
    <col min="8" max="8" width="43" style="2" customWidth="1"/>
    <col min="9" max="9" width="26.5703125" style="2" customWidth="1"/>
    <col min="10" max="10" width="49" style="2" customWidth="1"/>
    <col min="11" max="11" width="19.7109375" style="1" customWidth="1"/>
    <col min="12" max="12" width="12.5703125" style="1"/>
    <col min="13" max="13" width="23.7109375" style="1" customWidth="1"/>
    <col min="14" max="14" width="23.140625" style="1" customWidth="1"/>
    <col min="15" max="15" width="26" style="1" customWidth="1"/>
    <col min="16" max="17" width="20.85546875" style="1" customWidth="1"/>
    <col min="18" max="18" width="17.7109375" style="1" customWidth="1"/>
    <col min="19" max="19" width="19.7109375" style="1" customWidth="1"/>
    <col min="20" max="20" width="24.7109375" style="1" customWidth="1"/>
    <col min="21" max="21" width="24.85546875" style="1" customWidth="1"/>
    <col min="22" max="22" width="18.85546875" style="1" customWidth="1"/>
    <col min="23" max="23" width="19.140625" style="1" customWidth="1"/>
    <col min="24" max="24" width="24.7109375" style="1" customWidth="1"/>
    <col min="25" max="25" width="21.140625" style="1" customWidth="1"/>
    <col min="26" max="26" width="22" style="1" customWidth="1"/>
    <col min="27" max="27" width="23.5703125" style="1" customWidth="1"/>
    <col min="28" max="28" width="16.7109375" style="1" customWidth="1"/>
    <col min="29" max="29" width="24" style="1" customWidth="1"/>
    <col min="30" max="30" width="24.28515625" style="1" customWidth="1"/>
    <col min="31" max="31" width="28.5703125" style="1" customWidth="1"/>
    <col min="32" max="32" width="20.85546875" style="1" customWidth="1"/>
    <col min="33" max="33" width="22.5703125" style="1" customWidth="1"/>
    <col min="34" max="16384" width="12.5703125" style="1"/>
  </cols>
  <sheetData>
    <row r="1" spans="1:11" ht="75" x14ac:dyDescent="0.25">
      <c r="A1" s="13" t="s">
        <v>6</v>
      </c>
      <c r="B1" s="12" t="s">
        <v>5</v>
      </c>
      <c r="C1" s="22" t="s">
        <v>4</v>
      </c>
      <c r="D1" s="12" t="s">
        <v>7</v>
      </c>
      <c r="E1" s="11" t="s">
        <v>12</v>
      </c>
      <c r="F1" s="11" t="s">
        <v>1</v>
      </c>
      <c r="G1" s="11" t="s">
        <v>0</v>
      </c>
    </row>
    <row r="2" spans="1:11" x14ac:dyDescent="0.25">
      <c r="A2" s="36"/>
      <c r="B2" s="2"/>
      <c r="C2" s="20"/>
      <c r="D2" s="29"/>
      <c r="E2" s="10"/>
      <c r="F2" s="9"/>
      <c r="G2" s="8"/>
    </row>
    <row r="3" spans="1:11" ht="12.75" customHeight="1" x14ac:dyDescent="0.25">
      <c r="B3" s="7"/>
      <c r="C3" s="112"/>
      <c r="D3" s="112"/>
      <c r="E3" s="112"/>
      <c r="F3" s="112"/>
      <c r="G3" s="112"/>
      <c r="H3" s="112"/>
      <c r="I3" s="112"/>
      <c r="J3" s="112"/>
    </row>
    <row r="4" spans="1:11" ht="42" customHeight="1" x14ac:dyDescent="0.25">
      <c r="A4" s="6" t="s">
        <v>73</v>
      </c>
      <c r="B4" s="5"/>
      <c r="C4" s="23"/>
      <c r="D4" s="6"/>
      <c r="E4" s="6"/>
      <c r="F4" s="6"/>
      <c r="G4" s="6"/>
      <c r="H4" s="6"/>
      <c r="I4" s="6"/>
      <c r="J4" s="19"/>
    </row>
    <row r="5" spans="1:11" ht="23.25" customHeight="1" x14ac:dyDescent="0.25">
      <c r="A5" s="87"/>
      <c r="B5" s="5"/>
      <c r="C5" s="88"/>
      <c r="D5" s="87"/>
      <c r="E5" s="87"/>
      <c r="F5" s="87"/>
      <c r="G5" s="87"/>
      <c r="H5" s="87"/>
      <c r="I5" s="87"/>
      <c r="J5" s="18"/>
    </row>
    <row r="6" spans="1:11" ht="23.25" customHeight="1" x14ac:dyDescent="0.25">
      <c r="A6" s="87"/>
      <c r="B6" s="5"/>
      <c r="C6" s="88"/>
      <c r="D6" s="87"/>
      <c r="E6" s="87"/>
      <c r="F6" s="87"/>
      <c r="G6" s="87"/>
      <c r="H6" s="87"/>
      <c r="I6" s="87"/>
      <c r="J6" s="18"/>
    </row>
    <row r="7" spans="1:11" ht="23.25" customHeight="1" x14ac:dyDescent="0.25">
      <c r="A7" s="6"/>
      <c r="B7" s="5"/>
      <c r="C7" s="23"/>
      <c r="D7" s="6"/>
      <c r="E7" s="6"/>
      <c r="F7" s="6"/>
      <c r="G7" s="6"/>
      <c r="H7" s="6"/>
      <c r="I7" s="6"/>
      <c r="J7" s="18"/>
    </row>
    <row r="8" spans="1:11" ht="41.25" customHeight="1" x14ac:dyDescent="0.25">
      <c r="A8" s="16" t="s">
        <v>10</v>
      </c>
      <c r="B8" s="4" t="s">
        <v>11</v>
      </c>
      <c r="C8" s="24" t="s">
        <v>9</v>
      </c>
      <c r="D8" s="4" t="s">
        <v>8</v>
      </c>
      <c r="E8" s="4" t="s">
        <v>7</v>
      </c>
      <c r="F8" s="4" t="s">
        <v>6</v>
      </c>
      <c r="G8" s="4" t="s">
        <v>5</v>
      </c>
      <c r="H8" s="4" t="s">
        <v>4</v>
      </c>
      <c r="I8" s="4" t="s">
        <v>3</v>
      </c>
      <c r="J8" s="4" t="s">
        <v>2</v>
      </c>
      <c r="K8" s="17"/>
    </row>
    <row r="9" spans="1:11" ht="20.100000000000001" customHeight="1" x14ac:dyDescent="0.25">
      <c r="A9" s="83">
        <f>Tableau352[[#This Row],[Date]]</f>
        <v>46279</v>
      </c>
      <c r="B9" s="33">
        <v>46279</v>
      </c>
      <c r="C9" s="34"/>
      <c r="D9" s="35"/>
      <c r="E9" s="36">
        <f>(D9-C9)*24</f>
        <v>0</v>
      </c>
      <c r="F9" s="21"/>
      <c r="G9" s="36" t="str">
        <f>IFERROR(VLOOKUP(Tableau352[[#This Row],[Code UE]],AAA!$A$25:$B$49,2,TRUE),"")</f>
        <v/>
      </c>
      <c r="H9" s="37"/>
      <c r="I9" s="37"/>
      <c r="J9" s="37"/>
      <c r="K9" s="17"/>
    </row>
    <row r="10" spans="1:11" ht="20.100000000000001" customHeight="1" x14ac:dyDescent="0.25">
      <c r="A10" s="39">
        <f>Tableau352[[#This Row],[Date]]</f>
        <v>46279</v>
      </c>
      <c r="B10" s="33">
        <v>46279</v>
      </c>
      <c r="C10" s="35">
        <v>0.58333333333333337</v>
      </c>
      <c r="D10" s="35">
        <v>0.70833333333333337</v>
      </c>
      <c r="E10" s="36">
        <f t="shared" ref="E10:E69" si="0">(D10-C10)*24</f>
        <v>3</v>
      </c>
      <c r="F10" s="21" t="s">
        <v>45</v>
      </c>
      <c r="G10" s="36" t="str">
        <f>IFERROR(VLOOKUP(Tableau352[[#This Row],[Code UE]],AAA!$A$25:$B$49,2,TRUE),"")</f>
        <v/>
      </c>
      <c r="H10" s="37"/>
      <c r="I10" s="37"/>
      <c r="J10" s="37"/>
      <c r="K10" s="17"/>
    </row>
    <row r="11" spans="1:11" ht="20.100000000000001" customHeight="1" x14ac:dyDescent="0.25">
      <c r="A11" s="84">
        <f>Tableau352[[#This Row],[Date]]</f>
        <v>46280</v>
      </c>
      <c r="B11" s="33">
        <v>46280</v>
      </c>
      <c r="C11" s="34"/>
      <c r="D11" s="35"/>
      <c r="E11" s="36">
        <f t="shared" si="0"/>
        <v>0</v>
      </c>
      <c r="F11" s="21"/>
      <c r="G11" s="37" t="str">
        <f>IFERROR(VLOOKUP(Tableau352[[#This Row],[Code UE]],AAA!$A$25:$B$49,2,TRUE),"")</f>
        <v/>
      </c>
      <c r="H11" s="37"/>
      <c r="I11" s="37"/>
      <c r="J11" s="37"/>
      <c r="K11" s="17"/>
    </row>
    <row r="12" spans="1:11" ht="20.100000000000001" customHeight="1" x14ac:dyDescent="0.25">
      <c r="A12" s="40">
        <f>Tableau352[[#This Row],[Date]]</f>
        <v>46280</v>
      </c>
      <c r="B12" s="33">
        <v>46280</v>
      </c>
      <c r="C12" s="35">
        <v>0.5625</v>
      </c>
      <c r="D12" s="35">
        <v>0.64583333333333337</v>
      </c>
      <c r="E12" s="36">
        <f t="shared" si="0"/>
        <v>2.0000000000000009</v>
      </c>
      <c r="F12" s="36" t="s">
        <v>17</v>
      </c>
      <c r="G12" s="36" t="str">
        <f>IFERROR(VLOOKUP(Tableau352[[#This Row],[Code UE]],AAA!$A$25:$B$49,2,TRUE),"")</f>
        <v>Propriété intellectuelle et médias électroniques</v>
      </c>
      <c r="H12" s="37"/>
      <c r="I12" s="37"/>
      <c r="J12" s="37"/>
      <c r="K12" s="17"/>
    </row>
    <row r="13" spans="1:11" ht="20.100000000000001" customHeight="1" x14ac:dyDescent="0.25">
      <c r="A13" s="83">
        <f>Tableau352[[#This Row],[Date]]</f>
        <v>46281</v>
      </c>
      <c r="B13" s="33">
        <v>46281</v>
      </c>
      <c r="C13" s="34"/>
      <c r="D13" s="35"/>
      <c r="E13" s="36">
        <f t="shared" si="0"/>
        <v>0</v>
      </c>
      <c r="F13" s="21"/>
      <c r="G13" s="37" t="str">
        <f>IFERROR(VLOOKUP(Tableau352[[#This Row],[Code UE]],AAA!$A$25:$B$49,2,TRUE),"")</f>
        <v/>
      </c>
      <c r="H13" s="37"/>
      <c r="I13" s="37"/>
      <c r="J13" s="37"/>
      <c r="K13" s="17"/>
    </row>
    <row r="14" spans="1:11" ht="20.100000000000001" customHeight="1" x14ac:dyDescent="0.25">
      <c r="A14" s="39">
        <f>Tableau352[[#This Row],[Date]]</f>
        <v>46281</v>
      </c>
      <c r="B14" s="33">
        <v>46281</v>
      </c>
      <c r="C14" s="36"/>
      <c r="D14" s="37"/>
      <c r="E14" s="36">
        <f t="shared" si="0"/>
        <v>0</v>
      </c>
      <c r="F14" s="36"/>
      <c r="G14" s="36" t="str">
        <f>IFERROR(VLOOKUP(Tableau352[[#This Row],[Code UE]],AAA!$A$25:$B$49,2,TRUE),"")</f>
        <v/>
      </c>
      <c r="H14" s="37"/>
      <c r="I14" s="37"/>
      <c r="J14" s="37"/>
      <c r="K14" s="17"/>
    </row>
    <row r="15" spans="1:11" ht="20.100000000000001" customHeight="1" x14ac:dyDescent="0.25">
      <c r="A15" s="84">
        <f>Tableau352[[#This Row],[Date]]</f>
        <v>46282</v>
      </c>
      <c r="B15" s="33">
        <v>46282</v>
      </c>
      <c r="C15" s="34"/>
      <c r="D15" s="35"/>
      <c r="E15" s="36">
        <f t="shared" si="0"/>
        <v>0</v>
      </c>
      <c r="F15" s="21"/>
      <c r="G15" s="37" t="str">
        <f>IFERROR(VLOOKUP(Tableau352[[#This Row],[Code UE]],AAA!$A$25:$B$49,2,TRUE),"")</f>
        <v/>
      </c>
      <c r="H15" s="37"/>
      <c r="I15" s="37"/>
      <c r="J15" s="37"/>
      <c r="K15" s="17"/>
    </row>
    <row r="16" spans="1:11" ht="20.100000000000001" customHeight="1" x14ac:dyDescent="0.25">
      <c r="A16" s="40">
        <f>Tableau352[[#This Row],[Date]]</f>
        <v>46282</v>
      </c>
      <c r="B16" s="33">
        <v>46282</v>
      </c>
      <c r="C16" s="35">
        <v>0.5625</v>
      </c>
      <c r="D16" s="35">
        <v>0.64583333333333337</v>
      </c>
      <c r="E16" s="36">
        <f t="shared" si="0"/>
        <v>2.0000000000000009</v>
      </c>
      <c r="F16" s="36" t="s">
        <v>17</v>
      </c>
      <c r="G16" s="36" t="str">
        <f>IFERROR(VLOOKUP(Tableau352[[#This Row],[Code UE]],AAA!$A$25:$B$49,2,TRUE),"")</f>
        <v>Propriété intellectuelle et médias électroniques</v>
      </c>
      <c r="H16" s="37"/>
      <c r="I16" s="37"/>
      <c r="J16" s="37"/>
      <c r="K16" s="17"/>
    </row>
    <row r="17" spans="1:10" ht="20.100000000000001" customHeight="1" x14ac:dyDescent="0.25">
      <c r="A17" s="83">
        <f>Tableau352[[#This Row],[Date]]</f>
        <v>46283</v>
      </c>
      <c r="B17" s="33">
        <v>46283</v>
      </c>
      <c r="C17" s="92">
        <v>0.41666666666666669</v>
      </c>
      <c r="D17" s="93">
        <v>0.5</v>
      </c>
      <c r="E17" s="36">
        <v>0</v>
      </c>
      <c r="F17" s="89" t="s">
        <v>17</v>
      </c>
      <c r="G17" s="90" t="str">
        <f>IFERROR(VLOOKUP(Tableau352[[#This Row],[Code UE]],AAA!$A$25:$B$49,2,TRUE),"")</f>
        <v>Propriété intellectuelle et médias électroniques</v>
      </c>
      <c r="H17" s="90"/>
      <c r="I17" s="37"/>
      <c r="J17" s="37"/>
    </row>
    <row r="18" spans="1:10" ht="20.100000000000001" customHeight="1" x14ac:dyDescent="0.25">
      <c r="A18" s="39">
        <f>Tableau352[[#This Row],[Date]]</f>
        <v>46283</v>
      </c>
      <c r="B18" s="33">
        <v>46283</v>
      </c>
      <c r="C18" s="93">
        <v>0.54166666666666663</v>
      </c>
      <c r="D18" s="93">
        <v>0.64583333333333337</v>
      </c>
      <c r="E18" s="36">
        <v>0</v>
      </c>
      <c r="F18" s="91" t="s">
        <v>17</v>
      </c>
      <c r="G18" s="91" t="str">
        <f>IFERROR(VLOOKUP(Tableau352[[#This Row],[Code UE]],AAA!$A$25:$B$49,2,TRUE),"")</f>
        <v>Propriété intellectuelle et médias électroniques</v>
      </c>
      <c r="H18" s="90"/>
      <c r="I18" s="37"/>
      <c r="J18" s="37"/>
    </row>
    <row r="19" spans="1:10" ht="20.100000000000001" customHeight="1" x14ac:dyDescent="0.25">
      <c r="A19" s="85">
        <f>Tableau352[[#This Row],[Date]]</f>
        <v>46284</v>
      </c>
      <c r="B19" s="41">
        <v>46284</v>
      </c>
      <c r="C19" s="42"/>
      <c r="D19" s="43"/>
      <c r="E19" s="42"/>
      <c r="F19" s="42"/>
      <c r="G19" s="42" t="str">
        <f>IFERROR(VLOOKUP(Tableau352[[#This Row],[Code UE]],AAA!$A$25:$B$49,2,TRUE),"")</f>
        <v/>
      </c>
      <c r="H19" s="43"/>
      <c r="I19" s="43"/>
      <c r="J19" s="43"/>
    </row>
    <row r="20" spans="1:10" ht="20.100000000000001" customHeight="1" x14ac:dyDescent="0.25">
      <c r="A20" s="85">
        <f>Tableau352[[#This Row],[Date]]</f>
        <v>46285</v>
      </c>
      <c r="B20" s="41">
        <v>46285</v>
      </c>
      <c r="C20" s="42"/>
      <c r="D20" s="43"/>
      <c r="E20" s="42"/>
      <c r="F20" s="42"/>
      <c r="G20" s="42" t="str">
        <f>IFERROR(VLOOKUP(Tableau352[[#This Row],[Code UE]],AAA!$A$25:$B$49,2,TRUE),"")</f>
        <v/>
      </c>
      <c r="H20" s="43"/>
      <c r="I20" s="43"/>
      <c r="J20" s="43"/>
    </row>
    <row r="21" spans="1:10" ht="20.100000000000001" customHeight="1" x14ac:dyDescent="0.25">
      <c r="A21" s="83">
        <f>Tableau352[[#This Row],[Date]]</f>
        <v>46286</v>
      </c>
      <c r="B21" s="33">
        <v>46286</v>
      </c>
      <c r="C21" s="35">
        <v>0.35416666666666669</v>
      </c>
      <c r="D21" s="35">
        <v>0.41666666666666669</v>
      </c>
      <c r="E21" s="36">
        <f t="shared" ref="E21:E22" si="1">(D21-C21)*24</f>
        <v>1.5</v>
      </c>
      <c r="F21" s="37" t="s">
        <v>46</v>
      </c>
      <c r="G21" s="37" t="str">
        <f>IFERROR(VLOOKUP(Tableau352[[#This Row],[Code UE]],AAA!$A$25:$B$49,2,TRUE),"")</f>
        <v xml:space="preserve">Atelier CV (avec PC+CV papier ou numérique)      </v>
      </c>
      <c r="H21" s="37"/>
      <c r="I21" s="37"/>
      <c r="J21" s="37"/>
    </row>
    <row r="22" spans="1:10" ht="20.100000000000001" customHeight="1" x14ac:dyDescent="0.25">
      <c r="A22" s="39">
        <f>Tableau352[[#This Row],[Date]]</f>
        <v>46286</v>
      </c>
      <c r="B22" s="44">
        <v>46286</v>
      </c>
      <c r="C22" s="45">
        <v>0.42708333333333331</v>
      </c>
      <c r="D22" s="45">
        <v>0.48958333333333331</v>
      </c>
      <c r="E22" s="46">
        <f t="shared" si="1"/>
        <v>1.5</v>
      </c>
      <c r="F22" s="47" t="s">
        <v>46</v>
      </c>
      <c r="G22" s="47" t="str">
        <f>IFERROR(VLOOKUP(Tableau352[[#This Row],[Code UE]],AAA!$A$25:$B$49,2,TRUE),"")</f>
        <v xml:space="preserve">Atelier CV (avec PC+CV papier ou numérique)      </v>
      </c>
      <c r="H22" s="47"/>
      <c r="I22" s="47"/>
      <c r="J22" s="47"/>
    </row>
    <row r="23" spans="1:10" ht="20.100000000000001" customHeight="1" x14ac:dyDescent="0.25">
      <c r="A23" s="40">
        <f>Tableau352[[#This Row],[Date]]</f>
        <v>46286</v>
      </c>
      <c r="B23" s="48">
        <v>46286</v>
      </c>
      <c r="C23" s="49"/>
      <c r="D23" s="49"/>
      <c r="E23" s="50">
        <f t="shared" ref="E23:E24" si="2">(D23-C23)*24</f>
        <v>0</v>
      </c>
      <c r="F23" s="51">
        <v>0</v>
      </c>
      <c r="G23" s="51" t="str">
        <f>IFERROR(VLOOKUP(Tableau352[[#This Row],[Code UE]],AAA!$A$25:$B$49,2,TRUE),"")</f>
        <v/>
      </c>
      <c r="H23" s="51"/>
      <c r="I23" s="51"/>
      <c r="J23" s="51"/>
    </row>
    <row r="24" spans="1:10" ht="20.100000000000001" customHeight="1" x14ac:dyDescent="0.25">
      <c r="A24" s="40">
        <f>Tableau352[[#This Row],[Date]]</f>
        <v>46286</v>
      </c>
      <c r="B24" s="48">
        <v>46286</v>
      </c>
      <c r="C24" s="52"/>
      <c r="D24" s="52"/>
      <c r="E24" s="50">
        <f t="shared" si="2"/>
        <v>0</v>
      </c>
      <c r="F24" s="50">
        <v>0</v>
      </c>
      <c r="G24" s="52" t="str">
        <f>IFERROR(VLOOKUP(Tableau352[[#This Row],[Code UE]],AAA!$A$25:$B$49,2,TRUE),"")</f>
        <v/>
      </c>
      <c r="H24" s="52"/>
      <c r="I24" s="52"/>
      <c r="J24" s="52"/>
    </row>
    <row r="25" spans="1:10" ht="20.100000000000001" customHeight="1" x14ac:dyDescent="0.25">
      <c r="A25" s="83">
        <f>Tableau352[[#This Row],[Date]]</f>
        <v>46287</v>
      </c>
      <c r="B25" s="53">
        <v>46287</v>
      </c>
      <c r="C25" s="54">
        <v>0.375</v>
      </c>
      <c r="D25" s="55">
        <v>0.5</v>
      </c>
      <c r="E25" s="56">
        <f t="shared" si="0"/>
        <v>3</v>
      </c>
      <c r="F25" s="26" t="s">
        <v>26</v>
      </c>
      <c r="G25" s="57" t="str">
        <f>IFERROR(VLOOKUP(Tableau352[[#This Row],[Code UE]],AAA!$A$25:$B$49,2,TRUE),"")</f>
        <v>Droit des réseaux de communications électroniques</v>
      </c>
      <c r="H25" s="57"/>
      <c r="I25" s="57"/>
      <c r="J25" s="57"/>
    </row>
    <row r="26" spans="1:10" ht="20.100000000000001" customHeight="1" x14ac:dyDescent="0.25">
      <c r="A26" s="39">
        <f>Tableau352[[#This Row],[Date]]</f>
        <v>46287</v>
      </c>
      <c r="B26" s="53">
        <v>46287</v>
      </c>
      <c r="C26" s="56"/>
      <c r="D26" s="57"/>
      <c r="E26" s="56">
        <f t="shared" si="0"/>
        <v>0</v>
      </c>
      <c r="F26" s="56"/>
      <c r="G26" s="56" t="str">
        <f>IFERROR(VLOOKUP(Tableau352[[#This Row],[Code UE]],AAA!$A$25:$B$49,2,TRUE),"")</f>
        <v/>
      </c>
      <c r="H26" s="57"/>
      <c r="I26" s="57"/>
      <c r="J26" s="57"/>
    </row>
    <row r="27" spans="1:10" ht="20.100000000000001" customHeight="1" x14ac:dyDescent="0.25">
      <c r="A27" s="84">
        <f>Tableau352[[#This Row],[Date]]</f>
        <v>46288</v>
      </c>
      <c r="B27" s="53">
        <v>46288</v>
      </c>
      <c r="C27" s="54"/>
      <c r="D27" s="55"/>
      <c r="E27" s="56">
        <f t="shared" si="0"/>
        <v>0</v>
      </c>
      <c r="F27" s="26"/>
      <c r="G27" s="57" t="str">
        <f>IFERROR(VLOOKUP(Tableau352[[#This Row],[Code UE]],AAA!$A$25:$B$49,2,TRUE),"")</f>
        <v/>
      </c>
      <c r="H27" s="57"/>
      <c r="I27" s="57"/>
      <c r="J27" s="57"/>
    </row>
    <row r="28" spans="1:10" ht="20.100000000000001" customHeight="1" x14ac:dyDescent="0.25">
      <c r="A28" s="40">
        <f>Tableau352[[#This Row],[Date]]</f>
        <v>46288</v>
      </c>
      <c r="B28" s="53">
        <v>46288</v>
      </c>
      <c r="C28" s="56"/>
      <c r="D28" s="57"/>
      <c r="E28" s="56">
        <f t="shared" si="0"/>
        <v>0</v>
      </c>
      <c r="F28" s="56"/>
      <c r="G28" s="56" t="str">
        <f>IFERROR(VLOOKUP(Tableau352[[#This Row],[Code UE]],AAA!$A$25:$B$49,2,TRUE),"")</f>
        <v/>
      </c>
      <c r="H28" s="57"/>
      <c r="I28" s="57"/>
      <c r="J28" s="57"/>
    </row>
    <row r="29" spans="1:10" ht="20.100000000000001" customHeight="1" x14ac:dyDescent="0.25">
      <c r="A29" s="83">
        <f>Tableau352[[#This Row],[Date]]</f>
        <v>46289</v>
      </c>
      <c r="B29" s="53">
        <v>46289</v>
      </c>
      <c r="C29" s="35">
        <v>0.35416666666666669</v>
      </c>
      <c r="D29" s="35">
        <v>0.41666666666666669</v>
      </c>
      <c r="E29" s="56">
        <f t="shared" si="0"/>
        <v>1.5</v>
      </c>
      <c r="F29" s="21" t="s">
        <v>47</v>
      </c>
      <c r="G29" s="57" t="str">
        <f>IFERROR(VLOOKUP(Tableau352[[#This Row],[Code UE]],AAA!$A$25:$B$49,2,TRUE),"")</f>
        <v>Atelier stage (avec PC)</v>
      </c>
      <c r="H29" s="57"/>
      <c r="I29" s="57"/>
      <c r="J29" s="57"/>
    </row>
    <row r="30" spans="1:10" ht="20.100000000000001" customHeight="1" x14ac:dyDescent="0.25">
      <c r="A30" s="39">
        <f>Tableau352[[#This Row],[Date]]</f>
        <v>46289</v>
      </c>
      <c r="B30" s="53">
        <v>46289</v>
      </c>
      <c r="C30" s="56"/>
      <c r="D30" s="57"/>
      <c r="E30" s="56">
        <f t="shared" si="0"/>
        <v>0</v>
      </c>
      <c r="F30" s="56"/>
      <c r="G30" s="56" t="str">
        <f>IFERROR(VLOOKUP(Tableau352[[#This Row],[Code UE]],AAA!$A$25:$B$49,2,TRUE),"")</f>
        <v/>
      </c>
      <c r="H30" s="57"/>
      <c r="I30" s="57"/>
      <c r="J30" s="57"/>
    </row>
    <row r="31" spans="1:10" ht="20.100000000000001" customHeight="1" x14ac:dyDescent="0.25">
      <c r="A31" s="84">
        <f>Tableau352[[#This Row],[Date]]</f>
        <v>46290</v>
      </c>
      <c r="B31" s="53">
        <v>46290</v>
      </c>
      <c r="C31" s="54"/>
      <c r="D31" s="55"/>
      <c r="E31" s="56">
        <f t="shared" si="0"/>
        <v>0</v>
      </c>
      <c r="F31" s="26"/>
      <c r="G31" s="57" t="str">
        <f>IFERROR(VLOOKUP(Tableau352[[#This Row],[Code UE]],AAA!$A$25:$B$49,2,TRUE),"")</f>
        <v/>
      </c>
      <c r="H31" s="57"/>
      <c r="I31" s="57"/>
      <c r="J31" s="57"/>
    </row>
    <row r="32" spans="1:10" ht="20.100000000000001" customHeight="1" x14ac:dyDescent="0.25">
      <c r="A32" s="40">
        <f>Tableau352[[#This Row],[Date]]</f>
        <v>46290</v>
      </c>
      <c r="B32" s="53">
        <v>46290</v>
      </c>
      <c r="C32" s="55">
        <v>0.5</v>
      </c>
      <c r="D32" s="55">
        <v>0.58333333333333337</v>
      </c>
      <c r="E32" s="56">
        <f t="shared" si="0"/>
        <v>2.0000000000000009</v>
      </c>
      <c r="F32" s="56" t="s">
        <v>40</v>
      </c>
      <c r="G32" s="56" t="str">
        <f>IFERROR(VLOOKUP(Tableau352[[#This Row],[Code UE]],AAA!$A$25:$B$49,2,TRUE),"")</f>
        <v>Droit du commerce électronique et de la consommation</v>
      </c>
      <c r="H32" s="57"/>
      <c r="I32" s="58"/>
      <c r="J32" s="57"/>
    </row>
    <row r="33" spans="1:10" ht="20.100000000000001" customHeight="1" x14ac:dyDescent="0.25">
      <c r="A33" s="40">
        <f>Tableau352[[#This Row],[Date]]</f>
        <v>46290</v>
      </c>
      <c r="B33" s="48">
        <v>46290</v>
      </c>
      <c r="C33" s="49">
        <v>0.66666666666666663</v>
      </c>
      <c r="D33" s="49">
        <v>0.77083333333333337</v>
      </c>
      <c r="E33" s="50"/>
      <c r="F33" s="59"/>
      <c r="G33" s="59" t="s">
        <v>48</v>
      </c>
      <c r="H33" s="51"/>
      <c r="I33" s="59"/>
      <c r="J33" s="38"/>
    </row>
    <row r="34" spans="1:10" ht="20.100000000000001" customHeight="1" x14ac:dyDescent="0.25">
      <c r="A34" s="85">
        <f>Tableau352[[#This Row],[Date]]</f>
        <v>46291</v>
      </c>
      <c r="B34" s="41">
        <v>46291</v>
      </c>
      <c r="C34" s="42"/>
      <c r="D34" s="43"/>
      <c r="E34" s="42"/>
      <c r="F34" s="42"/>
      <c r="G34" s="42" t="str">
        <f>IFERROR(VLOOKUP(Tableau352[[#This Row],[Code UE]],AAA!$A$25:$B$49,2,TRUE),"")</f>
        <v/>
      </c>
      <c r="H34" s="43"/>
      <c r="I34" s="43"/>
      <c r="J34" s="43"/>
    </row>
    <row r="35" spans="1:10" ht="20.100000000000001" customHeight="1" x14ac:dyDescent="0.25">
      <c r="A35" s="85">
        <f>Tableau352[[#This Row],[Date]]</f>
        <v>46292</v>
      </c>
      <c r="B35" s="41">
        <v>46292</v>
      </c>
      <c r="C35" s="42"/>
      <c r="D35" s="43"/>
      <c r="E35" s="42"/>
      <c r="F35" s="42"/>
      <c r="G35" s="42" t="str">
        <f>IFERROR(VLOOKUP(Tableau352[[#This Row],[Code UE]],AAA!$A$25:$B$49,2,TRUE),"")</f>
        <v/>
      </c>
      <c r="H35" s="43"/>
      <c r="I35" s="43"/>
      <c r="J35" s="43"/>
    </row>
    <row r="36" spans="1:10" ht="20.100000000000001" customHeight="1" x14ac:dyDescent="0.25">
      <c r="A36" s="83">
        <f>Tableau352[[#This Row],[Date]]</f>
        <v>46293</v>
      </c>
      <c r="B36" s="44">
        <v>46293</v>
      </c>
      <c r="C36" s="60"/>
      <c r="D36" s="45"/>
      <c r="E36" s="46">
        <f t="shared" ref="E36" si="3">(D36-C36)*24</f>
        <v>0</v>
      </c>
      <c r="F36" s="28"/>
      <c r="G36" s="47" t="str">
        <f>IFERROR(VLOOKUP(Tableau352[[#This Row],[Code UE]],AAA!$A$25:$B$49,2,TRUE),"")</f>
        <v/>
      </c>
      <c r="H36" s="47"/>
      <c r="I36" s="47"/>
      <c r="J36" s="47"/>
    </row>
    <row r="37" spans="1:10" ht="20.100000000000001" customHeight="1" x14ac:dyDescent="0.25">
      <c r="A37" s="39">
        <f>Tableau352[[#This Row],[Date]]</f>
        <v>46293</v>
      </c>
      <c r="B37" s="48">
        <v>46293</v>
      </c>
      <c r="C37" s="61">
        <v>0.54166666666666663</v>
      </c>
      <c r="D37" s="49">
        <v>0.66666666666666663</v>
      </c>
      <c r="E37" s="50">
        <f t="shared" si="0"/>
        <v>3</v>
      </c>
      <c r="F37" s="27" t="s">
        <v>19</v>
      </c>
      <c r="G37" s="51" t="str">
        <f>IFERROR(VLOOKUP(Tableau352[[#This Row],[Code UE]],AAA!$A$25:$B$49,2,TRUE),"")</f>
        <v>Economie et management de l’entreprise de médias électroniques</v>
      </c>
      <c r="H37" s="51"/>
      <c r="I37" s="51"/>
      <c r="J37" s="51"/>
    </row>
    <row r="38" spans="1:10" ht="20.100000000000001" customHeight="1" x14ac:dyDescent="0.25">
      <c r="A38" s="84">
        <f>Tableau352[[#This Row],[Date]]</f>
        <v>46294</v>
      </c>
      <c r="B38" s="44">
        <v>46294</v>
      </c>
      <c r="C38" s="60">
        <v>0.375</v>
      </c>
      <c r="D38" s="45">
        <v>0.5</v>
      </c>
      <c r="E38" s="46">
        <f t="shared" si="0"/>
        <v>3</v>
      </c>
      <c r="F38" s="28" t="s">
        <v>26</v>
      </c>
      <c r="G38" s="47" t="str">
        <f>IFERROR(VLOOKUP(Tableau352[[#This Row],[Code UE]],AAA!$A$25:$B$49,2,TRUE),"")</f>
        <v>Droit des réseaux de communications électroniques</v>
      </c>
      <c r="H38" s="47"/>
      <c r="I38" s="47"/>
      <c r="J38" s="47"/>
    </row>
    <row r="39" spans="1:10" ht="20.100000000000001" customHeight="1" x14ac:dyDescent="0.25">
      <c r="A39" s="40">
        <f>Tableau352[[#This Row],[Date]]</f>
        <v>46294</v>
      </c>
      <c r="B39" s="48">
        <v>46294</v>
      </c>
      <c r="C39" s="61"/>
      <c r="D39" s="49"/>
      <c r="E39" s="50">
        <f t="shared" si="0"/>
        <v>0</v>
      </c>
      <c r="F39" s="27"/>
      <c r="G39" s="51" t="str">
        <f>IFERROR(VLOOKUP(Tableau352[[#This Row],[Code UE]],AAA!$A$25:$B$49,2,TRUE),"")</f>
        <v/>
      </c>
      <c r="H39" s="51"/>
      <c r="I39" s="51"/>
      <c r="J39" s="51"/>
    </row>
    <row r="40" spans="1:10" ht="20.100000000000001" customHeight="1" x14ac:dyDescent="0.25">
      <c r="A40" s="83">
        <f>Tableau352[[#This Row],[Date]]</f>
        <v>46295</v>
      </c>
      <c r="B40" s="44">
        <v>46295</v>
      </c>
      <c r="C40" s="60"/>
      <c r="D40" s="45"/>
      <c r="E40" s="46">
        <f t="shared" si="0"/>
        <v>0</v>
      </c>
      <c r="F40" s="28"/>
      <c r="G40" s="47" t="str">
        <f>IFERROR(VLOOKUP(Tableau352[[#This Row],[Code UE]],AAA!$A$25:$B$49,2,TRUE),"")</f>
        <v/>
      </c>
      <c r="H40" s="47"/>
      <c r="I40" s="47"/>
      <c r="J40" s="47"/>
    </row>
    <row r="41" spans="1:10" ht="20.100000000000001" customHeight="1" x14ac:dyDescent="0.25">
      <c r="A41" s="39">
        <f>Tableau352[[#This Row],[Date]]</f>
        <v>46295</v>
      </c>
      <c r="B41" s="48">
        <v>46295</v>
      </c>
      <c r="C41" s="61"/>
      <c r="D41" s="49"/>
      <c r="E41" s="50">
        <f t="shared" si="0"/>
        <v>0</v>
      </c>
      <c r="F41" s="27"/>
      <c r="G41" s="51" t="str">
        <f>IFERROR(VLOOKUP(Tableau352[[#This Row],[Code UE]],AAA!$A$25:$B$49,2,TRUE),"")</f>
        <v/>
      </c>
      <c r="H41" s="51"/>
      <c r="I41" s="51"/>
      <c r="J41" s="51"/>
    </row>
    <row r="42" spans="1:10" ht="20.100000000000001" customHeight="1" x14ac:dyDescent="0.25">
      <c r="A42" s="84">
        <f>Tableau352[[#This Row],[Date]]</f>
        <v>46296</v>
      </c>
      <c r="B42" s="44">
        <v>46296</v>
      </c>
      <c r="C42" s="60">
        <v>0.375</v>
      </c>
      <c r="D42" s="45">
        <v>0.5</v>
      </c>
      <c r="E42" s="46">
        <f t="shared" si="0"/>
        <v>3</v>
      </c>
      <c r="F42" s="28" t="s">
        <v>28</v>
      </c>
      <c r="G42" s="47" t="str">
        <f>IFERROR(VLOOKUP(Tableau352[[#This Row],[Code UE]],AAA!$A$25:$B$49,2,TRUE),"")</f>
        <v>Méthodologie de la recherche</v>
      </c>
      <c r="H42" s="47"/>
      <c r="I42" s="47"/>
      <c r="J42" s="47"/>
    </row>
    <row r="43" spans="1:10" ht="20.100000000000001" customHeight="1" x14ac:dyDescent="0.25">
      <c r="A43" s="40">
        <f>Tableau352[[#This Row],[Date]]</f>
        <v>46296</v>
      </c>
      <c r="B43" s="48">
        <v>46296</v>
      </c>
      <c r="C43" s="61"/>
      <c r="D43" s="49"/>
      <c r="E43" s="50">
        <f t="shared" si="0"/>
        <v>0</v>
      </c>
      <c r="F43" s="27"/>
      <c r="G43" s="51" t="str">
        <f>IFERROR(VLOOKUP(Tableau352[[#This Row],[Code UE]],AAA!$A$25:$B$49,2,TRUE),"")</f>
        <v/>
      </c>
      <c r="H43" s="51"/>
      <c r="I43" s="51"/>
      <c r="J43" s="51"/>
    </row>
    <row r="44" spans="1:10" ht="20.100000000000001" customHeight="1" x14ac:dyDescent="0.25">
      <c r="A44" s="83">
        <f>Tableau352[[#This Row],[Date]]</f>
        <v>46297</v>
      </c>
      <c r="B44" s="44">
        <v>46297</v>
      </c>
      <c r="C44" s="60">
        <v>0.33333333333333331</v>
      </c>
      <c r="D44" s="45">
        <v>0.45833333333333331</v>
      </c>
      <c r="E44" s="46">
        <f t="shared" si="0"/>
        <v>3</v>
      </c>
      <c r="F44" s="28" t="s">
        <v>28</v>
      </c>
      <c r="G44" s="47" t="str">
        <f>IFERROR(VLOOKUP(Tableau352[[#This Row],[Code UE]],AAA!$A$25:$B$49,2,TRUE),"")</f>
        <v>Méthodologie de la recherche</v>
      </c>
      <c r="H44" s="47"/>
      <c r="I44" s="47"/>
      <c r="J44" s="47"/>
    </row>
    <row r="45" spans="1:10" ht="20.100000000000001" customHeight="1" x14ac:dyDescent="0.25">
      <c r="A45" s="39">
        <f>Tableau352[[#This Row],[Date]]</f>
        <v>46297</v>
      </c>
      <c r="B45" s="48">
        <v>46297</v>
      </c>
      <c r="C45" s="61">
        <v>0.5</v>
      </c>
      <c r="D45" s="49">
        <v>0.58333333333333337</v>
      </c>
      <c r="E45" s="50">
        <f t="shared" si="0"/>
        <v>2.0000000000000009</v>
      </c>
      <c r="F45" s="27" t="s">
        <v>40</v>
      </c>
      <c r="G45" s="51" t="str">
        <f>IFERROR(VLOOKUP(Tableau352[[#This Row],[Code UE]],AAA!$A$25:$B$49,2,TRUE),"")</f>
        <v>Droit du commerce électronique et de la consommation</v>
      </c>
      <c r="H45" s="51"/>
      <c r="I45" s="51"/>
      <c r="J45" s="51"/>
    </row>
    <row r="46" spans="1:10" ht="20.100000000000001" customHeight="1" x14ac:dyDescent="0.25">
      <c r="A46" s="85">
        <f>Tableau352[[#This Row],[Date]]</f>
        <v>46298</v>
      </c>
      <c r="B46" s="41">
        <v>46298</v>
      </c>
      <c r="C46" s="42"/>
      <c r="D46" s="43"/>
      <c r="E46" s="42"/>
      <c r="F46" s="42"/>
      <c r="G46" s="42" t="str">
        <f>IFERROR(VLOOKUP(Tableau352[[#This Row],[Code UE]],AAA!$A$25:$B$49,2,TRUE),"")</f>
        <v/>
      </c>
      <c r="H46" s="43"/>
      <c r="I46" s="43"/>
      <c r="J46" s="43"/>
    </row>
    <row r="47" spans="1:10" ht="20.100000000000001" customHeight="1" x14ac:dyDescent="0.25">
      <c r="A47" s="85">
        <f>Tableau352[[#This Row],[Date]]</f>
        <v>46299</v>
      </c>
      <c r="B47" s="41">
        <v>46299</v>
      </c>
      <c r="C47" s="42"/>
      <c r="D47" s="43"/>
      <c r="E47" s="42"/>
      <c r="F47" s="42"/>
      <c r="G47" s="42" t="str">
        <f>IFERROR(VLOOKUP(Tableau352[[#This Row],[Code UE]],AAA!$A$25:$B$49,2,TRUE),"")</f>
        <v/>
      </c>
      <c r="H47" s="43"/>
      <c r="I47" s="43"/>
      <c r="J47" s="43"/>
    </row>
    <row r="48" spans="1:10" ht="20.100000000000001" customHeight="1" x14ac:dyDescent="0.25">
      <c r="A48" s="83">
        <f>Tableau352[[#This Row],[Date]]</f>
        <v>46300</v>
      </c>
      <c r="B48" s="44">
        <v>46300</v>
      </c>
      <c r="C48" s="60">
        <v>0.41666666666666669</v>
      </c>
      <c r="D48" s="45">
        <v>0.5</v>
      </c>
      <c r="E48" s="46">
        <f t="shared" si="0"/>
        <v>1.9999999999999996</v>
      </c>
      <c r="F48" s="28" t="s">
        <v>17</v>
      </c>
      <c r="G48" s="47" t="str">
        <f>IFERROR(VLOOKUP(Tableau352[[#This Row],[Code UE]],AAA!$A$25:$B$49,2,TRUE),"")</f>
        <v>Propriété intellectuelle et médias électroniques</v>
      </c>
      <c r="H48" s="47"/>
      <c r="I48" s="47"/>
      <c r="J48" s="47"/>
    </row>
    <row r="49" spans="1:10" ht="20.100000000000001" customHeight="1" x14ac:dyDescent="0.25">
      <c r="A49" s="39">
        <f>Tableau352[[#This Row],[Date]]</f>
        <v>46300</v>
      </c>
      <c r="B49" s="48">
        <v>46300</v>
      </c>
      <c r="C49" s="61"/>
      <c r="D49" s="49"/>
      <c r="E49" s="50">
        <f t="shared" si="0"/>
        <v>0</v>
      </c>
      <c r="F49" s="27"/>
      <c r="G49" s="51" t="str">
        <f>IFERROR(VLOOKUP(Tableau352[[#This Row],[Code UE]],AAA!$A$25:$B$49,2,TRUE),"")</f>
        <v/>
      </c>
      <c r="H49" s="51"/>
      <c r="I49" s="51"/>
      <c r="J49" s="51"/>
    </row>
    <row r="50" spans="1:10" ht="20.100000000000001" customHeight="1" x14ac:dyDescent="0.25">
      <c r="A50" s="84">
        <f>Tableau352[[#This Row],[Date]]</f>
        <v>46301</v>
      </c>
      <c r="B50" s="44">
        <v>46301</v>
      </c>
      <c r="C50" s="60">
        <v>0.375</v>
      </c>
      <c r="D50" s="45">
        <v>0.5</v>
      </c>
      <c r="E50" s="46">
        <f t="shared" si="0"/>
        <v>3</v>
      </c>
      <c r="F50" s="28" t="s">
        <v>26</v>
      </c>
      <c r="G50" s="47" t="str">
        <f>IFERROR(VLOOKUP(Tableau352[[#This Row],[Code UE]],AAA!$A$25:$B$49,2,TRUE),"")</f>
        <v>Droit des réseaux de communications électroniques</v>
      </c>
      <c r="H50" s="47"/>
      <c r="I50" s="47"/>
      <c r="J50" s="47"/>
    </row>
    <row r="51" spans="1:10" ht="20.100000000000001" customHeight="1" x14ac:dyDescent="0.25">
      <c r="A51" s="84">
        <f>Tableau352[[#This Row],[Date]]</f>
        <v>46301</v>
      </c>
      <c r="B51" s="48">
        <v>46301</v>
      </c>
      <c r="C51" s="61">
        <v>0.54166666666666663</v>
      </c>
      <c r="D51" s="49">
        <v>0.64583333333333337</v>
      </c>
      <c r="E51" s="50">
        <f t="shared" si="0"/>
        <v>2.5000000000000018</v>
      </c>
      <c r="F51" s="30" t="s">
        <v>39</v>
      </c>
      <c r="G51" s="50" t="str">
        <f>IFERROR(VLOOKUP(Tableau352[[#This Row],[Code UE]],AAA!$A$25:$B$49,2,TRUE),"")</f>
        <v>Pratique contractuelle</v>
      </c>
      <c r="H51" s="51"/>
      <c r="I51" s="51"/>
      <c r="J51" s="51"/>
    </row>
    <row r="52" spans="1:10" ht="20.100000000000001" customHeight="1" x14ac:dyDescent="0.25">
      <c r="A52" s="83">
        <f>Tableau352[[#This Row],[Date]]</f>
        <v>46302</v>
      </c>
      <c r="B52" s="44">
        <v>46302</v>
      </c>
      <c r="C52" s="60">
        <v>0.375</v>
      </c>
      <c r="D52" s="45">
        <v>0.5</v>
      </c>
      <c r="E52" s="46">
        <f t="shared" si="0"/>
        <v>3</v>
      </c>
      <c r="F52" s="28" t="s">
        <v>24</v>
      </c>
      <c r="G52" s="47" t="str">
        <f>IFERROR(VLOOKUP(Tableau352[[#This Row],[Code UE]],AAA!$A$25:$B$49,2,TRUE),"")</f>
        <v>Droit des données numériques</v>
      </c>
      <c r="H52" s="47"/>
      <c r="I52" s="47"/>
      <c r="J52" s="47"/>
    </row>
    <row r="53" spans="1:10" ht="20.100000000000001" customHeight="1" x14ac:dyDescent="0.25">
      <c r="A53" s="39">
        <f>Tableau352[[#This Row],[Date]]</f>
        <v>46302</v>
      </c>
      <c r="B53" s="48">
        <v>46302</v>
      </c>
      <c r="C53" s="61">
        <v>0.5625</v>
      </c>
      <c r="D53" s="49">
        <v>0.6875</v>
      </c>
      <c r="E53" s="50">
        <f t="shared" si="0"/>
        <v>3</v>
      </c>
      <c r="F53" s="27" t="s">
        <v>24</v>
      </c>
      <c r="G53" s="51" t="str">
        <f>IFERROR(VLOOKUP(Tableau352[[#This Row],[Code UE]],AAA!$A$25:$B$49,2,TRUE),"")</f>
        <v>Droit des données numériques</v>
      </c>
      <c r="H53" s="51"/>
      <c r="I53" s="51"/>
      <c r="J53" s="51"/>
    </row>
    <row r="54" spans="1:10" ht="20.100000000000001" customHeight="1" x14ac:dyDescent="0.25">
      <c r="A54" s="84">
        <f>Tableau352[[#This Row],[Date]]</f>
        <v>46303</v>
      </c>
      <c r="B54" s="44">
        <v>46303</v>
      </c>
      <c r="C54" s="60">
        <v>0.35416666666666669</v>
      </c>
      <c r="D54" s="45">
        <v>0.47916666666666669</v>
      </c>
      <c r="E54" s="46">
        <f t="shared" si="0"/>
        <v>3</v>
      </c>
      <c r="F54" s="28" t="s">
        <v>32</v>
      </c>
      <c r="G54" s="47" t="str">
        <f>IFERROR(VLOOKUP(Tableau352[[#This Row],[Code UE]],AAA!$A$25:$B$49,2,TRUE),"")</f>
        <v>Droit de la concurrence des entreprises de médias électroniques</v>
      </c>
      <c r="H54" s="47"/>
      <c r="I54" s="47"/>
      <c r="J54" s="47"/>
    </row>
    <row r="55" spans="1:10" ht="20.100000000000001" customHeight="1" x14ac:dyDescent="0.25">
      <c r="A55" s="40">
        <f>Tableau352[[#This Row],[Date]]</f>
        <v>46303</v>
      </c>
      <c r="B55" s="48">
        <v>46303</v>
      </c>
      <c r="C55" s="61">
        <v>0.5625</v>
      </c>
      <c r="D55" s="49">
        <v>0.6875</v>
      </c>
      <c r="E55" s="50">
        <f t="shared" si="0"/>
        <v>3</v>
      </c>
      <c r="F55" s="27" t="s">
        <v>24</v>
      </c>
      <c r="G55" s="51" t="str">
        <f>IFERROR(VLOOKUP(Tableau352[[#This Row],[Code UE]],AAA!$A$25:$B$49,2,TRUE),"")</f>
        <v>Droit des données numériques</v>
      </c>
      <c r="H55" s="51"/>
      <c r="I55" s="51"/>
      <c r="J55" s="51"/>
    </row>
    <row r="56" spans="1:10" ht="20.100000000000001" customHeight="1" x14ac:dyDescent="0.25">
      <c r="A56" s="83">
        <f>Tableau352[[#This Row],[Date]]</f>
        <v>46304</v>
      </c>
      <c r="B56" s="44">
        <v>46304</v>
      </c>
      <c r="C56" s="60"/>
      <c r="D56" s="45"/>
      <c r="E56" s="46">
        <f t="shared" si="0"/>
        <v>0</v>
      </c>
      <c r="F56" s="28"/>
      <c r="G56" s="47" t="str">
        <f>IFERROR(VLOOKUP(Tableau352[[#This Row],[Code UE]],AAA!$A$25:$B$49,2,TRUE),"")</f>
        <v/>
      </c>
      <c r="H56" s="47"/>
      <c r="I56" s="47"/>
      <c r="J56" s="47"/>
    </row>
    <row r="57" spans="1:10" ht="20.100000000000001" customHeight="1" x14ac:dyDescent="0.25">
      <c r="A57" s="39">
        <f>Tableau352[[#This Row],[Date]]</f>
        <v>46304</v>
      </c>
      <c r="B57" s="48">
        <v>46304</v>
      </c>
      <c r="C57" s="61">
        <v>0.5</v>
      </c>
      <c r="D57" s="49">
        <v>0.58333333333333337</v>
      </c>
      <c r="E57" s="50">
        <f t="shared" si="0"/>
        <v>2.0000000000000009</v>
      </c>
      <c r="F57" s="27" t="s">
        <v>40</v>
      </c>
      <c r="G57" s="51" t="str">
        <f>IFERROR(VLOOKUP(Tableau352[[#This Row],[Code UE]],AAA!$A$25:$B$49,2,TRUE),"")</f>
        <v>Droit du commerce électronique et de la consommation</v>
      </c>
      <c r="H57" s="51"/>
      <c r="I57" s="51"/>
      <c r="J57" s="51"/>
    </row>
    <row r="58" spans="1:10" ht="20.100000000000001" customHeight="1" x14ac:dyDescent="0.25">
      <c r="A58" s="39">
        <f>Tableau352[[#This Row],[Date]]</f>
        <v>46304</v>
      </c>
      <c r="B58" s="48">
        <v>46304</v>
      </c>
      <c r="C58" s="61">
        <v>0.58333333333333337</v>
      </c>
      <c r="D58" s="49">
        <v>0.70833333333333337</v>
      </c>
      <c r="E58" s="50">
        <f t="shared" ref="E58" si="4">(D58-C58)*24</f>
        <v>3</v>
      </c>
      <c r="F58" s="27" t="s">
        <v>32</v>
      </c>
      <c r="G58" s="51" t="str">
        <f>IFERROR(VLOOKUP(Tableau352[[#This Row],[Code UE]],AAA!$A$25:$B$49,2,TRUE),"")</f>
        <v>Droit de la concurrence des entreprises de médias électroniques</v>
      </c>
      <c r="H58" s="51"/>
      <c r="I58" s="51"/>
      <c r="J58" s="51"/>
    </row>
    <row r="59" spans="1:10" ht="20.100000000000001" customHeight="1" x14ac:dyDescent="0.25">
      <c r="A59" s="85">
        <f>Tableau352[[#This Row],[Date]]</f>
        <v>46305</v>
      </c>
      <c r="B59" s="41">
        <v>46305</v>
      </c>
      <c r="C59" s="42"/>
      <c r="D59" s="43"/>
      <c r="E59" s="42"/>
      <c r="F59" s="42"/>
      <c r="G59" s="42" t="str">
        <f>IFERROR(VLOOKUP(Tableau352[[#This Row],[Code UE]],AAA!$A$25:$B$49,2,TRUE),"")</f>
        <v/>
      </c>
      <c r="H59" s="43"/>
      <c r="I59" s="43"/>
      <c r="J59" s="43"/>
    </row>
    <row r="60" spans="1:10" ht="20.100000000000001" customHeight="1" x14ac:dyDescent="0.25">
      <c r="A60" s="85">
        <f>Tableau352[[#This Row],[Date]]</f>
        <v>46306</v>
      </c>
      <c r="B60" s="41">
        <v>46306</v>
      </c>
      <c r="C60" s="42"/>
      <c r="D60" s="43"/>
      <c r="E60" s="42"/>
      <c r="F60" s="42"/>
      <c r="G60" s="42" t="str">
        <f>IFERROR(VLOOKUP(Tableau352[[#This Row],[Code UE]],AAA!$A$25:$B$49,2,TRUE),"")</f>
        <v/>
      </c>
      <c r="H60" s="43"/>
      <c r="I60" s="43"/>
      <c r="J60" s="43"/>
    </row>
    <row r="61" spans="1:10" ht="20.100000000000001" customHeight="1" x14ac:dyDescent="0.25">
      <c r="A61" s="83">
        <f>Tableau352[[#This Row],[Date]]</f>
        <v>46307</v>
      </c>
      <c r="B61" s="44">
        <v>46307</v>
      </c>
      <c r="C61" s="107">
        <v>0.41666666666666669</v>
      </c>
      <c r="D61" s="108">
        <v>0.5</v>
      </c>
      <c r="E61" s="109">
        <v>0</v>
      </c>
      <c r="F61" s="97" t="s">
        <v>17</v>
      </c>
      <c r="G61" s="110" t="str">
        <f>IFERROR(VLOOKUP(Tableau352[[#This Row],[Code UE]],AAA!$A$25:$B$49,2,TRUE),"")</f>
        <v>Propriété intellectuelle et médias électroniques</v>
      </c>
      <c r="H61" s="110"/>
      <c r="I61" s="47"/>
      <c r="J61" s="47"/>
    </row>
    <row r="62" spans="1:10" ht="20.100000000000001" customHeight="1" x14ac:dyDescent="0.25">
      <c r="A62" s="39">
        <f>Tableau352[[#This Row],[Date]]</f>
        <v>46307</v>
      </c>
      <c r="B62" s="48">
        <v>46307</v>
      </c>
      <c r="C62" s="61">
        <v>0.54166666666666663</v>
      </c>
      <c r="D62" s="49">
        <v>0.625</v>
      </c>
      <c r="E62" s="50">
        <f t="shared" si="0"/>
        <v>2.0000000000000009</v>
      </c>
      <c r="F62" s="27" t="s">
        <v>17</v>
      </c>
      <c r="G62" s="51" t="str">
        <f>IFERROR(VLOOKUP(Tableau352[[#This Row],[Code UE]],AAA!$A$25:$B$49,2,TRUE),"")</f>
        <v>Propriété intellectuelle et médias électroniques</v>
      </c>
      <c r="H62" s="51"/>
      <c r="I62" s="51"/>
      <c r="J62" s="51"/>
    </row>
    <row r="63" spans="1:10" ht="20.100000000000001" customHeight="1" x14ac:dyDescent="0.25">
      <c r="A63" s="84">
        <f>Tableau352[[#This Row],[Date]]</f>
        <v>46308</v>
      </c>
      <c r="B63" s="44">
        <v>46308</v>
      </c>
      <c r="C63" s="60">
        <v>0.375</v>
      </c>
      <c r="D63" s="45">
        <v>0.5</v>
      </c>
      <c r="E63" s="46">
        <f t="shared" si="0"/>
        <v>3</v>
      </c>
      <c r="F63" s="28" t="s">
        <v>26</v>
      </c>
      <c r="G63" s="47" t="str">
        <f>IFERROR(VLOOKUP(Tableau352[[#This Row],[Code UE]],AAA!$A$25:$B$49,2,TRUE),"")</f>
        <v>Droit des réseaux de communications électroniques</v>
      </c>
      <c r="H63" s="47"/>
      <c r="I63" s="47"/>
      <c r="J63" s="47"/>
    </row>
    <row r="64" spans="1:10" ht="20.100000000000001" customHeight="1" x14ac:dyDescent="0.25">
      <c r="A64" s="40">
        <f>Tableau352[[#This Row],[Date]]</f>
        <v>46308</v>
      </c>
      <c r="B64" s="48">
        <v>46308</v>
      </c>
      <c r="C64" s="61">
        <v>0.54166666666666663</v>
      </c>
      <c r="D64" s="49">
        <v>0.64583333333333337</v>
      </c>
      <c r="E64" s="50">
        <f t="shared" si="0"/>
        <v>2.5000000000000018</v>
      </c>
      <c r="F64" s="27" t="s">
        <v>39</v>
      </c>
      <c r="G64" s="51" t="str">
        <f>IFERROR(VLOOKUP(Tableau352[[#This Row],[Code UE]],AAA!$A$25:$B$49,2,TRUE),"")</f>
        <v>Pratique contractuelle</v>
      </c>
      <c r="H64" s="51"/>
      <c r="I64" s="37"/>
      <c r="J64" s="51"/>
    </row>
    <row r="65" spans="1:10" ht="20.100000000000001" customHeight="1" x14ac:dyDescent="0.25">
      <c r="A65" s="83">
        <f>Tableau352[[#This Row],[Date]]</f>
        <v>46309</v>
      </c>
      <c r="B65" s="44">
        <v>46309</v>
      </c>
      <c r="C65" s="60"/>
      <c r="D65" s="45"/>
      <c r="E65" s="46">
        <f t="shared" si="0"/>
        <v>0</v>
      </c>
      <c r="F65" s="28"/>
      <c r="G65" s="47" t="str">
        <f>IFERROR(VLOOKUP(Tableau352[[#This Row],[Code UE]],AAA!$A$25:$B$49,2,TRUE),"")</f>
        <v/>
      </c>
      <c r="H65" s="47"/>
      <c r="I65" s="47"/>
      <c r="J65" s="47"/>
    </row>
    <row r="66" spans="1:10" ht="20.100000000000001" customHeight="1" x14ac:dyDescent="0.25">
      <c r="A66" s="39">
        <f>Tableau352[[#This Row],[Date]]</f>
        <v>46309</v>
      </c>
      <c r="B66" s="48">
        <v>46309</v>
      </c>
      <c r="C66" s="61">
        <v>0.58333333333333337</v>
      </c>
      <c r="D66" s="49">
        <v>0.75</v>
      </c>
      <c r="E66" s="50">
        <f t="shared" si="0"/>
        <v>3.9999999999999991</v>
      </c>
      <c r="F66" s="21" t="s">
        <v>17</v>
      </c>
      <c r="G66" s="51" t="str">
        <f>IFERROR(VLOOKUP(Tableau352[[#This Row],[Code UE]],AAA!$A$25:$B$49,2,TRUE),"")</f>
        <v>Propriété intellectuelle et médias électroniques</v>
      </c>
      <c r="H66" s="51"/>
      <c r="I66" s="51"/>
      <c r="J66" s="51"/>
    </row>
    <row r="67" spans="1:10" ht="20.100000000000001" customHeight="1" x14ac:dyDescent="0.25">
      <c r="A67" s="84">
        <f>Tableau352[[#This Row],[Date]]</f>
        <v>46310</v>
      </c>
      <c r="B67" s="44">
        <v>46310</v>
      </c>
      <c r="C67" s="60"/>
      <c r="D67" s="45"/>
      <c r="E67" s="46">
        <f t="shared" si="0"/>
        <v>0</v>
      </c>
      <c r="F67" s="28"/>
      <c r="G67" s="47" t="str">
        <f>IFERROR(VLOOKUP(Tableau352[[#This Row],[Code UE]],AAA!$A$25:$B$49,2,TRUE),"")</f>
        <v/>
      </c>
      <c r="H67" s="47"/>
      <c r="I67" s="47"/>
      <c r="J67" s="37"/>
    </row>
    <row r="68" spans="1:10" ht="20.100000000000001" customHeight="1" x14ac:dyDescent="0.25">
      <c r="A68" s="40">
        <f>Tableau352[[#This Row],[Date]]</f>
        <v>46310</v>
      </c>
      <c r="B68" s="48">
        <v>46310</v>
      </c>
      <c r="C68" s="61"/>
      <c r="D68" s="49"/>
      <c r="E68" s="50">
        <f t="shared" si="0"/>
        <v>0</v>
      </c>
      <c r="F68" s="27"/>
      <c r="G68" s="51" t="str">
        <f>IFERROR(VLOOKUP(Tableau352[[#This Row],[Code UE]],AAA!$A$25:$B$49,2,TRUE),"")</f>
        <v/>
      </c>
      <c r="H68" s="51"/>
      <c r="I68" s="51"/>
      <c r="J68" s="51"/>
    </row>
    <row r="69" spans="1:10" ht="20.100000000000001" customHeight="1" x14ac:dyDescent="0.25">
      <c r="A69" s="83">
        <f>Tableau352[[#This Row],[Date]]</f>
        <v>46311</v>
      </c>
      <c r="B69" s="44">
        <v>46311</v>
      </c>
      <c r="C69" s="60">
        <v>0.33333333333333331</v>
      </c>
      <c r="D69" s="45">
        <v>0.45833333333333331</v>
      </c>
      <c r="E69" s="46">
        <f t="shared" si="0"/>
        <v>3</v>
      </c>
      <c r="F69" s="28" t="s">
        <v>28</v>
      </c>
      <c r="G69" s="47" t="str">
        <f>IFERROR(VLOOKUP(Tableau352[[#This Row],[Code UE]],AAA!$A$25:$B$49,2,TRUE),"")</f>
        <v>Méthodologie de la recherche</v>
      </c>
      <c r="H69" s="47"/>
      <c r="I69" s="47"/>
      <c r="J69" s="47"/>
    </row>
    <row r="70" spans="1:10" ht="20.100000000000001" customHeight="1" x14ac:dyDescent="0.25">
      <c r="A70" s="39">
        <f>Tableau352[[#This Row],[Date]]</f>
        <v>46311</v>
      </c>
      <c r="B70" s="48">
        <v>46311</v>
      </c>
      <c r="C70" s="61">
        <v>0.5</v>
      </c>
      <c r="D70" s="49">
        <v>0.58333333333333337</v>
      </c>
      <c r="E70" s="50">
        <f t="shared" ref="E70:E121" si="5">(D70-C70)*24</f>
        <v>2.0000000000000009</v>
      </c>
      <c r="F70" s="21" t="s">
        <v>40</v>
      </c>
      <c r="G70" s="51" t="str">
        <f>IFERROR(VLOOKUP(Tableau352[[#This Row],[Code UE]],AAA!$A$25:$B$49,2,TRUE),"")</f>
        <v>Droit du commerce électronique et de la consommation</v>
      </c>
      <c r="H70" s="51"/>
      <c r="I70" s="51"/>
      <c r="J70" s="51"/>
    </row>
    <row r="71" spans="1:10" ht="20.100000000000001" customHeight="1" x14ac:dyDescent="0.25">
      <c r="A71" s="85">
        <f>Tableau352[[#This Row],[Date]]</f>
        <v>46312</v>
      </c>
      <c r="B71" s="41">
        <v>46312</v>
      </c>
      <c r="C71" s="42"/>
      <c r="D71" s="43"/>
      <c r="E71" s="42"/>
      <c r="F71" s="42"/>
      <c r="G71" s="42" t="str">
        <f>IFERROR(VLOOKUP(Tableau352[[#This Row],[Code UE]],AAA!$A$25:$B$49,2,TRUE),"")</f>
        <v/>
      </c>
      <c r="H71" s="43"/>
      <c r="I71" s="43"/>
      <c r="J71" s="43"/>
    </row>
    <row r="72" spans="1:10" ht="20.100000000000001" customHeight="1" x14ac:dyDescent="0.25">
      <c r="A72" s="85">
        <f>Tableau352[[#This Row],[Date]]</f>
        <v>46313</v>
      </c>
      <c r="B72" s="41">
        <v>46313</v>
      </c>
      <c r="C72" s="42"/>
      <c r="D72" s="43"/>
      <c r="E72" s="42"/>
      <c r="F72" s="42"/>
      <c r="G72" s="42" t="str">
        <f>IFERROR(VLOOKUP(Tableau352[[#This Row],[Code UE]],AAA!$A$25:$B$49,2,TRUE),"")</f>
        <v/>
      </c>
      <c r="H72" s="43"/>
      <c r="I72" s="43"/>
      <c r="J72" s="43"/>
    </row>
    <row r="73" spans="1:10" ht="20.100000000000001" customHeight="1" x14ac:dyDescent="0.25">
      <c r="A73" s="83">
        <f>Tableau352[[#This Row],[Date]]</f>
        <v>46314</v>
      </c>
      <c r="B73" s="44">
        <v>46314</v>
      </c>
      <c r="C73" s="60"/>
      <c r="D73" s="45"/>
      <c r="E73" s="46">
        <f t="shared" si="5"/>
        <v>0</v>
      </c>
      <c r="F73" s="28"/>
      <c r="G73" s="47" t="str">
        <f>IFERROR(VLOOKUP(Tableau352[[#This Row],[Code UE]],AAA!$A$25:$B$49,2,TRUE),"")</f>
        <v/>
      </c>
      <c r="H73" s="47"/>
      <c r="I73" s="47"/>
      <c r="J73" s="47"/>
    </row>
    <row r="74" spans="1:10" ht="20.100000000000001" customHeight="1" x14ac:dyDescent="0.25">
      <c r="A74" s="39">
        <f>Tableau352[[#This Row],[Date]]</f>
        <v>46314</v>
      </c>
      <c r="B74" s="48">
        <v>46314</v>
      </c>
      <c r="C74" s="61"/>
      <c r="D74" s="49"/>
      <c r="E74" s="50">
        <f t="shared" si="5"/>
        <v>0</v>
      </c>
      <c r="F74" s="27"/>
      <c r="G74" s="51" t="str">
        <f>IFERROR(VLOOKUP(Tableau352[[#This Row],[Code UE]],AAA!$A$25:$B$49,2,TRUE),"")</f>
        <v/>
      </c>
      <c r="H74" s="51"/>
      <c r="I74" s="51"/>
      <c r="J74" s="51"/>
    </row>
    <row r="75" spans="1:10" ht="20.100000000000001" customHeight="1" x14ac:dyDescent="0.25">
      <c r="A75" s="84">
        <f>Tableau352[[#This Row],[Date]]</f>
        <v>46315</v>
      </c>
      <c r="B75" s="44">
        <v>46315</v>
      </c>
      <c r="C75" s="60">
        <v>0.375</v>
      </c>
      <c r="D75" s="45">
        <v>0.5</v>
      </c>
      <c r="E75" s="46">
        <f t="shared" si="5"/>
        <v>3</v>
      </c>
      <c r="F75" s="28" t="s">
        <v>26</v>
      </c>
      <c r="G75" s="47" t="str">
        <f>IFERROR(VLOOKUP(Tableau352[[#This Row],[Code UE]],AAA!$A$25:$B$49,2,TRUE),"")</f>
        <v>Droit des réseaux de communications électroniques</v>
      </c>
      <c r="H75" s="47"/>
      <c r="I75" s="47"/>
      <c r="J75" s="47"/>
    </row>
    <row r="76" spans="1:10" ht="20.100000000000001" customHeight="1" x14ac:dyDescent="0.25">
      <c r="A76" s="40">
        <f>Tableau352[[#This Row],[Date]]</f>
        <v>46315</v>
      </c>
      <c r="B76" s="48">
        <v>46315</v>
      </c>
      <c r="C76" s="61">
        <v>0.54166666666666663</v>
      </c>
      <c r="D76" s="49">
        <v>0.64583333333333337</v>
      </c>
      <c r="E76" s="50">
        <f t="shared" si="5"/>
        <v>2.5000000000000018</v>
      </c>
      <c r="F76" s="27" t="s">
        <v>39</v>
      </c>
      <c r="G76" s="51" t="str">
        <f>IFERROR(VLOOKUP(Tableau352[[#This Row],[Code UE]],AAA!$A$25:$B$49,2,TRUE),"")</f>
        <v>Pratique contractuelle</v>
      </c>
      <c r="H76" s="51"/>
      <c r="I76" s="51"/>
      <c r="J76" s="51"/>
    </row>
    <row r="77" spans="1:10" ht="20.100000000000001" customHeight="1" x14ac:dyDescent="0.25">
      <c r="A77" s="83">
        <f>Tableau352[[#This Row],[Date]]</f>
        <v>46316</v>
      </c>
      <c r="B77" s="44">
        <v>46316</v>
      </c>
      <c r="C77" s="60"/>
      <c r="D77" s="45"/>
      <c r="E77" s="46">
        <f t="shared" si="5"/>
        <v>0</v>
      </c>
      <c r="F77" s="28"/>
      <c r="G77" s="47" t="str">
        <f>IFERROR(VLOOKUP(Tableau352[[#This Row],[Code UE]],AAA!$A$25:$B$49,2,TRUE),"")</f>
        <v/>
      </c>
      <c r="H77" s="47"/>
      <c r="I77" s="47"/>
      <c r="J77" s="47"/>
    </row>
    <row r="78" spans="1:10" ht="20.100000000000001" customHeight="1" x14ac:dyDescent="0.25">
      <c r="A78" s="39">
        <f>Tableau352[[#This Row],[Date]]</f>
        <v>46316</v>
      </c>
      <c r="B78" s="48">
        <v>46316</v>
      </c>
      <c r="C78" s="61"/>
      <c r="D78" s="49"/>
      <c r="E78" s="50">
        <f t="shared" si="5"/>
        <v>0</v>
      </c>
      <c r="F78" s="27"/>
      <c r="G78" s="51" t="str">
        <f>IFERROR(VLOOKUP(Tableau352[[#This Row],[Code UE]],AAA!$A$25:$B$49,2,TRUE),"")</f>
        <v/>
      </c>
      <c r="H78" s="51"/>
      <c r="I78" s="51"/>
      <c r="J78" s="51"/>
    </row>
    <row r="79" spans="1:10" ht="20.100000000000001" customHeight="1" x14ac:dyDescent="0.25">
      <c r="A79" s="84">
        <f>Tableau352[[#This Row],[Date]]</f>
        <v>46317</v>
      </c>
      <c r="B79" s="44">
        <v>46317</v>
      </c>
      <c r="C79" s="60"/>
      <c r="D79" s="45"/>
      <c r="E79" s="46">
        <f t="shared" si="5"/>
        <v>0</v>
      </c>
      <c r="F79" s="28"/>
      <c r="G79" s="47" t="str">
        <f>IFERROR(VLOOKUP(Tableau352[[#This Row],[Code UE]],AAA!$A$25:$B$49,2,TRUE),"")</f>
        <v/>
      </c>
      <c r="H79" s="47"/>
      <c r="I79" s="47"/>
      <c r="J79" s="47"/>
    </row>
    <row r="80" spans="1:10" ht="20.100000000000001" customHeight="1" x14ac:dyDescent="0.25">
      <c r="A80" s="40">
        <f>Tableau352[[#This Row],[Date]]</f>
        <v>46317</v>
      </c>
      <c r="B80" s="48">
        <v>46317</v>
      </c>
      <c r="C80" s="61"/>
      <c r="D80" s="49"/>
      <c r="E80" s="50">
        <f t="shared" si="5"/>
        <v>0</v>
      </c>
      <c r="F80" s="27"/>
      <c r="G80" s="51" t="str">
        <f>IFERROR(VLOOKUP(Tableau352[[#This Row],[Code UE]],AAA!$A$25:$B$49,2,TRUE),"")</f>
        <v/>
      </c>
      <c r="H80" s="51"/>
      <c r="I80" s="51"/>
      <c r="J80" s="51"/>
    </row>
    <row r="81" spans="1:10" ht="20.100000000000001" customHeight="1" x14ac:dyDescent="0.25">
      <c r="A81" s="83">
        <f>Tableau352[[#This Row],[Date]]</f>
        <v>46318</v>
      </c>
      <c r="B81" s="44">
        <v>46318</v>
      </c>
      <c r="C81" s="60"/>
      <c r="D81" s="45"/>
      <c r="E81" s="46">
        <f t="shared" si="5"/>
        <v>0</v>
      </c>
      <c r="F81" s="28"/>
      <c r="G81" s="47" t="str">
        <f>IFERROR(VLOOKUP(Tableau352[[#This Row],[Code UE]],AAA!$A$25:$B$49,2,TRUE),"")</f>
        <v/>
      </c>
      <c r="H81" s="47"/>
      <c r="I81" s="47"/>
      <c r="J81" s="47"/>
    </row>
    <row r="82" spans="1:10" ht="20.100000000000001" customHeight="1" x14ac:dyDescent="0.25">
      <c r="A82" s="39">
        <f>Tableau352[[#This Row],[Date]]</f>
        <v>46318</v>
      </c>
      <c r="B82" s="48">
        <v>46318</v>
      </c>
      <c r="C82" s="61"/>
      <c r="D82" s="49"/>
      <c r="E82" s="50">
        <f t="shared" si="5"/>
        <v>0</v>
      </c>
      <c r="F82" s="27"/>
      <c r="G82" s="51" t="str">
        <f>IFERROR(VLOOKUP(Tableau352[[#This Row],[Code UE]],AAA!$A$25:$B$49,2,TRUE),"")</f>
        <v/>
      </c>
      <c r="H82" s="51"/>
      <c r="I82" s="51"/>
      <c r="J82" s="51"/>
    </row>
    <row r="83" spans="1:10" ht="20.100000000000001" customHeight="1" x14ac:dyDescent="0.25">
      <c r="A83" s="85">
        <f>Tableau352[[#This Row],[Date]]</f>
        <v>46319</v>
      </c>
      <c r="B83" s="41">
        <v>46319</v>
      </c>
      <c r="C83" s="42"/>
      <c r="D83" s="43"/>
      <c r="E83" s="42"/>
      <c r="F83" s="42"/>
      <c r="G83" s="42" t="str">
        <f>IFERROR(VLOOKUP(Tableau352[[#This Row],[Code UE]],AAA!$A$25:$B$49,2,TRUE),"")</f>
        <v/>
      </c>
      <c r="H83" s="43"/>
      <c r="I83" s="43"/>
      <c r="J83" s="43"/>
    </row>
    <row r="84" spans="1:10" ht="20.100000000000001" customHeight="1" x14ac:dyDescent="0.25">
      <c r="A84" s="85">
        <f>Tableau352[[#This Row],[Date]]</f>
        <v>46320</v>
      </c>
      <c r="B84" s="41">
        <v>46320</v>
      </c>
      <c r="C84" s="42"/>
      <c r="D84" s="43"/>
      <c r="E84" s="42"/>
      <c r="F84" s="42"/>
      <c r="G84" s="42" t="str">
        <f>IFERROR(VLOOKUP(Tableau352[[#This Row],[Code UE]],AAA!$A$25:$B$49,2,TRUE),"")</f>
        <v/>
      </c>
      <c r="H84" s="43"/>
      <c r="I84" s="43"/>
      <c r="J84" s="43"/>
    </row>
    <row r="85" spans="1:10" ht="20.100000000000001" customHeight="1" x14ac:dyDescent="0.25">
      <c r="A85" s="83">
        <f>Tableau352[[#This Row],[Date]]</f>
        <v>46321</v>
      </c>
      <c r="B85" s="44">
        <v>46321</v>
      </c>
      <c r="C85" s="60">
        <v>0.35416666666666669</v>
      </c>
      <c r="D85" s="45">
        <v>0.52083333333333337</v>
      </c>
      <c r="E85" s="46">
        <f t="shared" si="5"/>
        <v>4</v>
      </c>
      <c r="F85" s="28" t="s">
        <v>39</v>
      </c>
      <c r="G85" s="47" t="str">
        <f>IFERROR(VLOOKUP(Tableau352[[#This Row],[Code UE]],AAA!$A$25:$B$49,2,TRUE),"")</f>
        <v>Pratique contractuelle</v>
      </c>
      <c r="H85" s="47"/>
      <c r="I85" s="47"/>
      <c r="J85" s="47"/>
    </row>
    <row r="86" spans="1:10" ht="20.100000000000001" customHeight="1" x14ac:dyDescent="0.25">
      <c r="A86" s="39">
        <f>Tableau352[[#This Row],[Date]]</f>
        <v>46321</v>
      </c>
      <c r="B86" s="48">
        <v>46321</v>
      </c>
      <c r="C86" s="61">
        <v>0.54166666666666663</v>
      </c>
      <c r="D86" s="49">
        <v>0.625</v>
      </c>
      <c r="E86" s="50">
        <f t="shared" si="5"/>
        <v>2.0000000000000009</v>
      </c>
      <c r="F86" s="27" t="s">
        <v>17</v>
      </c>
      <c r="G86" s="51" t="str">
        <f>IFERROR(VLOOKUP(Tableau352[[#This Row],[Code UE]],AAA!$A$25:$B$49,2,TRUE),"")</f>
        <v>Propriété intellectuelle et médias électroniques</v>
      </c>
      <c r="H86" s="51"/>
      <c r="I86" s="51"/>
      <c r="J86" s="51"/>
    </row>
    <row r="87" spans="1:10" ht="20.100000000000001" customHeight="1" x14ac:dyDescent="0.25">
      <c r="A87" s="84">
        <f>Tableau352[[#This Row],[Date]]</f>
        <v>46322</v>
      </c>
      <c r="B87" s="44">
        <v>46322</v>
      </c>
      <c r="C87" s="60"/>
      <c r="D87" s="45"/>
      <c r="E87" s="46">
        <f t="shared" si="5"/>
        <v>0</v>
      </c>
      <c r="F87" s="28"/>
      <c r="G87" s="47" t="str">
        <f>IFERROR(VLOOKUP(Tableau352[[#This Row],[Code UE]],AAA!$A$25:$B$49,2,TRUE),"")</f>
        <v/>
      </c>
      <c r="H87" s="47"/>
      <c r="I87" s="47"/>
      <c r="J87" s="47"/>
    </row>
    <row r="88" spans="1:10" ht="20.100000000000001" customHeight="1" x14ac:dyDescent="0.25">
      <c r="A88" s="40">
        <f>Tableau352[[#This Row],[Date]]</f>
        <v>46322</v>
      </c>
      <c r="B88" s="48">
        <v>46322</v>
      </c>
      <c r="C88" s="61"/>
      <c r="D88" s="49"/>
      <c r="E88" s="50">
        <f t="shared" si="5"/>
        <v>0</v>
      </c>
      <c r="F88" s="27"/>
      <c r="G88" s="51" t="str">
        <f>IFERROR(VLOOKUP(Tableau352[[#This Row],[Code UE]],AAA!$A$25:$B$49,2,TRUE),"")</f>
        <v/>
      </c>
      <c r="H88" s="51"/>
      <c r="I88" s="51"/>
      <c r="J88" s="51"/>
    </row>
    <row r="89" spans="1:10" ht="20.100000000000001" customHeight="1" x14ac:dyDescent="0.25">
      <c r="A89" s="83">
        <f>Tableau352[[#This Row],[Date]]</f>
        <v>46323</v>
      </c>
      <c r="B89" s="44">
        <v>46323</v>
      </c>
      <c r="C89" s="60">
        <v>0.375</v>
      </c>
      <c r="D89" s="45">
        <v>0.54166666666666663</v>
      </c>
      <c r="E89" s="46">
        <f t="shared" si="5"/>
        <v>3.9999999999999991</v>
      </c>
      <c r="F89" s="28" t="s">
        <v>39</v>
      </c>
      <c r="G89" s="47" t="str">
        <f>IFERROR(VLOOKUP(Tableau352[[#This Row],[Code UE]],AAA!$A$25:$B$49,2,TRUE),"")</f>
        <v>Pratique contractuelle</v>
      </c>
      <c r="H89" s="47"/>
      <c r="I89" s="47"/>
      <c r="J89" s="47"/>
    </row>
    <row r="90" spans="1:10" ht="20.100000000000001" customHeight="1" x14ac:dyDescent="0.25">
      <c r="A90" s="39">
        <f>Tableau352[[#This Row],[Date]]</f>
        <v>46323</v>
      </c>
      <c r="B90" s="48">
        <v>46323</v>
      </c>
      <c r="C90" s="61"/>
      <c r="D90" s="49"/>
      <c r="E90" s="50">
        <f t="shared" si="5"/>
        <v>0</v>
      </c>
      <c r="F90" s="27"/>
      <c r="G90" s="51" t="str">
        <f>IFERROR(VLOOKUP(Tableau352[[#This Row],[Code UE]],AAA!$A$25:$B$49,2,TRUE),"")</f>
        <v/>
      </c>
      <c r="H90" s="51"/>
      <c r="I90" s="51"/>
      <c r="J90" s="51"/>
    </row>
    <row r="91" spans="1:10" ht="20.100000000000001" customHeight="1" x14ac:dyDescent="0.25">
      <c r="A91" s="84">
        <f>Tableau352[[#This Row],[Date]]</f>
        <v>46324</v>
      </c>
      <c r="B91" s="62">
        <v>46324</v>
      </c>
      <c r="C91" s="74">
        <v>0.375</v>
      </c>
      <c r="D91" s="74">
        <v>0.66666666666666663</v>
      </c>
      <c r="E91" s="72">
        <f t="shared" si="5"/>
        <v>6.9999999999999991</v>
      </c>
      <c r="F91" s="73" t="s">
        <v>50</v>
      </c>
      <c r="G91" s="75"/>
      <c r="H91" s="75"/>
      <c r="I91" s="75"/>
      <c r="J91" s="63"/>
    </row>
    <row r="92" spans="1:10" ht="20.100000000000001" customHeight="1" x14ac:dyDescent="0.25">
      <c r="A92" s="83">
        <f>Tableau352[[#This Row],[Date]]</f>
        <v>46325</v>
      </c>
      <c r="B92" s="44">
        <v>46325</v>
      </c>
      <c r="C92" s="60"/>
      <c r="D92" s="45"/>
      <c r="E92" s="46">
        <f t="shared" si="5"/>
        <v>0</v>
      </c>
      <c r="F92" s="28"/>
      <c r="G92" s="47" t="str">
        <f>IFERROR(VLOOKUP(Tableau352[[#This Row],[Code UE]],AAA!$A$25:$B$49,2,TRUE),"")</f>
        <v/>
      </c>
      <c r="H92" s="47"/>
      <c r="I92" s="47"/>
      <c r="J92" s="47"/>
    </row>
    <row r="93" spans="1:10" ht="20.100000000000001" customHeight="1" x14ac:dyDescent="0.25">
      <c r="A93" s="39">
        <f>Tableau352[[#This Row],[Date]]</f>
        <v>46325</v>
      </c>
      <c r="B93" s="48">
        <v>46325</v>
      </c>
      <c r="C93" s="61"/>
      <c r="D93" s="49"/>
      <c r="E93" s="50">
        <f t="shared" si="5"/>
        <v>0</v>
      </c>
      <c r="F93" s="27"/>
      <c r="G93" s="51" t="str">
        <f>IFERROR(VLOOKUP(Tableau352[[#This Row],[Code UE]],AAA!$A$25:$B$49,2,TRUE),"")</f>
        <v/>
      </c>
      <c r="H93" s="51"/>
      <c r="I93" s="51"/>
      <c r="J93" s="51"/>
    </row>
    <row r="94" spans="1:10" ht="20.100000000000001" customHeight="1" x14ac:dyDescent="0.25">
      <c r="A94" s="85">
        <f>Tableau352[[#This Row],[Date]]</f>
        <v>46326</v>
      </c>
      <c r="B94" s="41">
        <v>46326</v>
      </c>
      <c r="C94" s="42"/>
      <c r="D94" s="43"/>
      <c r="E94" s="42"/>
      <c r="F94" s="42"/>
      <c r="G94" s="42" t="str">
        <f>IFERROR(VLOOKUP(Tableau352[[#This Row],[Code UE]],AAA!$A$25:$B$49,2,TRUE),"")</f>
        <v/>
      </c>
      <c r="H94" s="43"/>
      <c r="I94" s="43"/>
      <c r="J94" s="43"/>
    </row>
    <row r="95" spans="1:10" ht="20.100000000000001" customHeight="1" x14ac:dyDescent="0.25">
      <c r="A95" s="85">
        <f>Tableau352[[#This Row],[Date]]</f>
        <v>46327</v>
      </c>
      <c r="B95" s="41">
        <v>46327</v>
      </c>
      <c r="C95" s="42"/>
      <c r="D95" s="43"/>
      <c r="E95" s="42"/>
      <c r="F95" s="42"/>
      <c r="G95" s="42" t="str">
        <f>IFERROR(VLOOKUP(Tableau352[[#This Row],[Code UE]],AAA!$A$25:$B$49,2,TRUE),"")</f>
        <v/>
      </c>
      <c r="H95" s="43"/>
      <c r="I95" s="43"/>
      <c r="J95" s="43"/>
    </row>
    <row r="96" spans="1:10" ht="20.100000000000001" customHeight="1" x14ac:dyDescent="0.25">
      <c r="A96" s="83">
        <f>Tableau352[[#This Row],[Date]]</f>
        <v>46328</v>
      </c>
      <c r="B96" s="44">
        <v>46328</v>
      </c>
      <c r="C96" s="60"/>
      <c r="D96" s="45"/>
      <c r="E96" s="46">
        <f t="shared" si="5"/>
        <v>0</v>
      </c>
      <c r="F96" s="28"/>
      <c r="G96" s="47" t="str">
        <f>IFERROR(VLOOKUP(Tableau352[[#This Row],[Code UE]],AAA!$A$25:$B$49,2,TRUE),"")</f>
        <v/>
      </c>
      <c r="H96" s="47"/>
      <c r="I96" s="47"/>
      <c r="J96" s="47"/>
    </row>
    <row r="97" spans="1:10" ht="20.100000000000001" customHeight="1" x14ac:dyDescent="0.25">
      <c r="A97" s="39">
        <f>Tableau352[[#This Row],[Date]]</f>
        <v>46328</v>
      </c>
      <c r="B97" s="48">
        <v>46328</v>
      </c>
      <c r="C97" s="61"/>
      <c r="D97" s="49"/>
      <c r="E97" s="50">
        <f t="shared" si="5"/>
        <v>0</v>
      </c>
      <c r="F97" s="27"/>
      <c r="G97" s="51" t="str">
        <f>IFERROR(VLOOKUP(Tableau352[[#This Row],[Code UE]],AAA!$A$25:$B$49,2,TRUE),"")</f>
        <v/>
      </c>
      <c r="H97" s="51"/>
      <c r="I97" s="51"/>
      <c r="J97" s="51"/>
    </row>
    <row r="98" spans="1:10" ht="20.100000000000001" customHeight="1" x14ac:dyDescent="0.25">
      <c r="A98" s="84">
        <f>Tableau352[[#This Row],[Date]]</f>
        <v>46329</v>
      </c>
      <c r="B98" s="44">
        <v>46329</v>
      </c>
      <c r="C98" s="60">
        <v>0.375</v>
      </c>
      <c r="D98" s="45">
        <v>0.47916666666666669</v>
      </c>
      <c r="E98" s="46">
        <f t="shared" si="5"/>
        <v>2.5000000000000004</v>
      </c>
      <c r="F98" s="28" t="s">
        <v>39</v>
      </c>
      <c r="G98" s="47" t="str">
        <f>IFERROR(VLOOKUP(Tableau352[[#This Row],[Code UE]],AAA!$A$25:$B$49,2,TRUE),"")</f>
        <v>Pratique contractuelle</v>
      </c>
      <c r="H98" s="47"/>
      <c r="I98" s="47"/>
      <c r="J98" s="47"/>
    </row>
    <row r="99" spans="1:10" ht="20.100000000000001" customHeight="1" x14ac:dyDescent="0.25">
      <c r="A99" s="40">
        <f>Tableau352[[#This Row],[Date]]</f>
        <v>46329</v>
      </c>
      <c r="B99" s="48">
        <v>46329</v>
      </c>
      <c r="C99" s="61"/>
      <c r="D99" s="49"/>
      <c r="E99" s="50">
        <f t="shared" si="5"/>
        <v>0</v>
      </c>
      <c r="F99" s="27"/>
      <c r="G99" s="51" t="str">
        <f>IFERROR(VLOOKUP(Tableau352[[#This Row],[Code UE]],AAA!$A$25:$B$49,2,TRUE),"")</f>
        <v/>
      </c>
      <c r="H99" s="51"/>
      <c r="I99" s="51"/>
      <c r="J99" s="51"/>
    </row>
    <row r="100" spans="1:10" ht="20.100000000000001" customHeight="1" x14ac:dyDescent="0.25">
      <c r="A100" s="83">
        <f>Tableau352[[#This Row],[Date]]</f>
        <v>46330</v>
      </c>
      <c r="B100" s="44">
        <v>46330</v>
      </c>
      <c r="C100" s="60">
        <v>0.375</v>
      </c>
      <c r="D100" s="45">
        <v>0.5</v>
      </c>
      <c r="E100" s="46">
        <f t="shared" si="5"/>
        <v>3</v>
      </c>
      <c r="F100" s="28" t="s">
        <v>17</v>
      </c>
      <c r="G100" s="47" t="str">
        <f>IFERROR(VLOOKUP(Tableau352[[#This Row],[Code UE]],AAA!$A$25:$B$49,2,TRUE),"")</f>
        <v>Propriété intellectuelle et médias électroniques</v>
      </c>
      <c r="H100" s="47"/>
      <c r="I100" s="47"/>
      <c r="J100" s="47"/>
    </row>
    <row r="101" spans="1:10" ht="20.100000000000001" customHeight="1" x14ac:dyDescent="0.25">
      <c r="A101" s="39">
        <f>Tableau352[[#This Row],[Date]]</f>
        <v>46330</v>
      </c>
      <c r="B101" s="48">
        <v>46330</v>
      </c>
      <c r="C101" s="61">
        <v>0.5</v>
      </c>
      <c r="D101" s="49">
        <v>0.75</v>
      </c>
      <c r="E101" s="50">
        <f t="shared" si="5"/>
        <v>6</v>
      </c>
      <c r="F101" s="27" t="s">
        <v>17</v>
      </c>
      <c r="G101" s="51" t="str">
        <f>IFERROR(VLOOKUP(Tableau352[[#This Row],[Code UE]],AAA!$A$25:$B$49,2,TRUE),"")</f>
        <v>Propriété intellectuelle et médias électroniques</v>
      </c>
      <c r="H101" s="51"/>
      <c r="I101" s="51"/>
      <c r="J101" s="51"/>
    </row>
    <row r="102" spans="1:10" ht="20.100000000000001" customHeight="1" x14ac:dyDescent="0.25">
      <c r="A102" s="84">
        <f>Tableau352[[#This Row],[Date]]</f>
        <v>46331</v>
      </c>
      <c r="B102" s="44">
        <v>46331</v>
      </c>
      <c r="C102" s="60"/>
      <c r="D102" s="45"/>
      <c r="E102" s="46">
        <f t="shared" si="5"/>
        <v>0</v>
      </c>
      <c r="F102" s="28"/>
      <c r="G102" s="47" t="str">
        <f>IFERROR(VLOOKUP(Tableau352[[#This Row],[Code UE]],AAA!$A$25:$B$49,2,TRUE),"")</f>
        <v/>
      </c>
      <c r="H102" s="47"/>
      <c r="I102" s="47"/>
      <c r="J102" s="47"/>
    </row>
    <row r="103" spans="1:10" ht="20.100000000000001" customHeight="1" x14ac:dyDescent="0.25">
      <c r="A103" s="40">
        <f>Tableau352[[#This Row],[Date]]</f>
        <v>46331</v>
      </c>
      <c r="B103" s="48">
        <v>46331</v>
      </c>
      <c r="C103" s="61"/>
      <c r="D103" s="49"/>
      <c r="E103" s="50">
        <f t="shared" si="5"/>
        <v>0</v>
      </c>
      <c r="F103" s="50"/>
      <c r="G103" s="51" t="str">
        <f>IFERROR(VLOOKUP(Tableau352[[#This Row],[Code UE]],AAA!$A$25:$B$49,2,TRUE),"")</f>
        <v/>
      </c>
      <c r="H103" s="51"/>
      <c r="I103" s="51"/>
      <c r="J103" s="51"/>
    </row>
    <row r="104" spans="1:10" ht="20.100000000000001" customHeight="1" x14ac:dyDescent="0.25">
      <c r="A104" s="83">
        <f>Tableau352[[#This Row],[Date]]</f>
        <v>46332</v>
      </c>
      <c r="B104" s="44">
        <v>46332</v>
      </c>
      <c r="C104" s="60"/>
      <c r="D104" s="45"/>
      <c r="E104" s="46">
        <f t="shared" si="5"/>
        <v>0</v>
      </c>
      <c r="F104" s="28"/>
      <c r="G104" s="47" t="str">
        <f>IFERROR(VLOOKUP(Tableau352[[#This Row],[Code UE]],AAA!$A$25:$B$49,2,TRUE),"")</f>
        <v/>
      </c>
      <c r="H104" s="47"/>
      <c r="I104" s="47"/>
      <c r="J104" s="47"/>
    </row>
    <row r="105" spans="1:10" ht="20.100000000000001" customHeight="1" x14ac:dyDescent="0.25">
      <c r="A105" s="39">
        <f>Tableau352[[#This Row],[Date]]</f>
        <v>46332</v>
      </c>
      <c r="B105" s="48">
        <v>46332</v>
      </c>
      <c r="C105" s="61">
        <v>0.5</v>
      </c>
      <c r="D105" s="49">
        <v>0.58333333333333337</v>
      </c>
      <c r="E105" s="50">
        <f t="shared" si="5"/>
        <v>2.0000000000000009</v>
      </c>
      <c r="F105" s="27" t="s">
        <v>40</v>
      </c>
      <c r="G105" s="51" t="str">
        <f>IFERROR(VLOOKUP(Tableau352[[#This Row],[Code UE]],AAA!$A$25:$B$49,2,TRUE),"")</f>
        <v>Droit du commerce électronique et de la consommation</v>
      </c>
      <c r="H105" s="51"/>
      <c r="I105" s="51"/>
      <c r="J105" s="51"/>
    </row>
    <row r="106" spans="1:10" ht="20.100000000000001" customHeight="1" x14ac:dyDescent="0.25">
      <c r="A106" s="85">
        <f>Tableau352[[#This Row],[Date]]</f>
        <v>46333</v>
      </c>
      <c r="B106" s="41">
        <v>46333</v>
      </c>
      <c r="C106" s="42"/>
      <c r="D106" s="43"/>
      <c r="E106" s="42"/>
      <c r="F106" s="42"/>
      <c r="G106" s="42" t="str">
        <f>IFERROR(VLOOKUP(Tableau352[[#This Row],[Code UE]],AAA!$A$25:$B$49,2,TRUE),"")</f>
        <v/>
      </c>
      <c r="H106" s="43"/>
      <c r="I106" s="43"/>
      <c r="J106" s="43"/>
    </row>
    <row r="107" spans="1:10" ht="20.100000000000001" customHeight="1" x14ac:dyDescent="0.25">
      <c r="A107" s="85">
        <f>Tableau352[[#This Row],[Date]]</f>
        <v>46334</v>
      </c>
      <c r="B107" s="41">
        <v>46334</v>
      </c>
      <c r="C107" s="42"/>
      <c r="D107" s="43"/>
      <c r="E107" s="42"/>
      <c r="F107" s="42"/>
      <c r="G107" s="42" t="str">
        <f>IFERROR(VLOOKUP(Tableau352[[#This Row],[Code UE]],AAA!$A$25:$B$49,2,TRUE),"")</f>
        <v/>
      </c>
      <c r="H107" s="43"/>
      <c r="I107" s="43"/>
      <c r="J107" s="43"/>
    </row>
    <row r="108" spans="1:10" ht="20.100000000000001" customHeight="1" x14ac:dyDescent="0.25">
      <c r="A108" s="83">
        <f>Tableau352[[#This Row],[Date]]</f>
        <v>46335</v>
      </c>
      <c r="B108" s="44">
        <v>46335</v>
      </c>
      <c r="C108" s="60"/>
      <c r="D108" s="45"/>
      <c r="E108" s="46">
        <f t="shared" si="5"/>
        <v>0</v>
      </c>
      <c r="F108" s="28"/>
      <c r="G108" s="47" t="str">
        <f>IFERROR(VLOOKUP(Tableau352[[#This Row],[Code UE]],AAA!$A$25:$B$49,2,TRUE),"")</f>
        <v/>
      </c>
      <c r="H108" s="47"/>
      <c r="I108" s="47"/>
      <c r="J108" s="47"/>
    </row>
    <row r="109" spans="1:10" ht="20.100000000000001" customHeight="1" x14ac:dyDescent="0.25">
      <c r="A109" s="39">
        <f>Tableau352[[#This Row],[Date]]</f>
        <v>46335</v>
      </c>
      <c r="B109" s="48">
        <v>46335</v>
      </c>
      <c r="C109" s="61"/>
      <c r="D109" s="49"/>
      <c r="E109" s="50">
        <f t="shared" si="5"/>
        <v>0</v>
      </c>
      <c r="F109" s="27"/>
      <c r="G109" s="51" t="str">
        <f>IFERROR(VLOOKUP(Tableau352[[#This Row],[Code UE]],AAA!$A$25:$B$49,2,TRUE),"")</f>
        <v/>
      </c>
      <c r="H109" s="51"/>
      <c r="I109" s="51"/>
      <c r="J109" s="51"/>
    </row>
    <row r="110" spans="1:10" ht="20.100000000000001" customHeight="1" x14ac:dyDescent="0.25">
      <c r="A110" s="84">
        <f>Tableau352[[#This Row],[Date]]</f>
        <v>46336</v>
      </c>
      <c r="B110" s="44">
        <v>46336</v>
      </c>
      <c r="C110" s="60"/>
      <c r="D110" s="45"/>
      <c r="E110" s="46">
        <f t="shared" si="5"/>
        <v>0</v>
      </c>
      <c r="F110" s="28"/>
      <c r="G110" s="47" t="str">
        <f>IFERROR(VLOOKUP(Tableau352[[#This Row],[Code UE]],AAA!$A$25:$B$49,2,TRUE),"")</f>
        <v/>
      </c>
      <c r="H110" s="47"/>
      <c r="I110" s="47"/>
      <c r="J110" s="47"/>
    </row>
    <row r="111" spans="1:10" ht="20.100000000000001" customHeight="1" x14ac:dyDescent="0.25">
      <c r="A111" s="40">
        <f>Tableau352[[#This Row],[Date]]</f>
        <v>46336</v>
      </c>
      <c r="B111" s="48">
        <v>46336</v>
      </c>
      <c r="C111" s="61">
        <v>0.58333333333333337</v>
      </c>
      <c r="D111" s="49">
        <v>0.70833333333333337</v>
      </c>
      <c r="E111" s="50">
        <f t="shared" si="5"/>
        <v>3</v>
      </c>
      <c r="F111" s="27" t="s">
        <v>24</v>
      </c>
      <c r="G111" s="51" t="str">
        <f>IFERROR(VLOOKUP(Tableau352[[#This Row],[Code UE]],AAA!$A$25:$B$49,2,TRUE),"")</f>
        <v>Droit des données numériques</v>
      </c>
      <c r="H111" s="51"/>
      <c r="I111" s="51"/>
      <c r="J111" s="51"/>
    </row>
    <row r="112" spans="1:10" ht="20.100000000000001" customHeight="1" x14ac:dyDescent="0.25">
      <c r="A112" s="83">
        <f>Tableau352[[#This Row],[Date]]</f>
        <v>46337</v>
      </c>
      <c r="B112" s="44">
        <v>46337</v>
      </c>
      <c r="C112" s="64"/>
      <c r="D112" s="64"/>
      <c r="E112" s="65"/>
      <c r="F112" s="66"/>
      <c r="G112" s="67" t="s">
        <v>51</v>
      </c>
      <c r="H112" s="68"/>
      <c r="I112" s="68"/>
      <c r="J112" s="68"/>
    </row>
    <row r="113" spans="1:10" ht="20.100000000000001" customHeight="1" x14ac:dyDescent="0.25">
      <c r="A113" s="84">
        <f>Tableau352[[#This Row],[Date]]</f>
        <v>46338</v>
      </c>
      <c r="B113" s="44">
        <v>46338</v>
      </c>
      <c r="C113" s="60"/>
      <c r="D113" s="45"/>
      <c r="E113" s="46">
        <f t="shared" si="5"/>
        <v>0</v>
      </c>
      <c r="F113" s="28"/>
      <c r="G113" s="47" t="str">
        <f>IFERROR(VLOOKUP(Tableau352[[#This Row],[Code UE]],AAA!$A$25:$B$49,2,TRUE),"")</f>
        <v/>
      </c>
      <c r="H113" s="47"/>
      <c r="I113" s="47"/>
      <c r="J113" s="47"/>
    </row>
    <row r="114" spans="1:10" ht="20.100000000000001" customHeight="1" x14ac:dyDescent="0.25">
      <c r="A114" s="40">
        <f>Tableau352[[#This Row],[Date]]</f>
        <v>46338</v>
      </c>
      <c r="B114" s="48">
        <v>46338</v>
      </c>
      <c r="C114" s="61">
        <v>0.58333333333333337</v>
      </c>
      <c r="D114" s="49">
        <v>0.70833333333333337</v>
      </c>
      <c r="E114" s="50">
        <f t="shared" si="5"/>
        <v>3</v>
      </c>
      <c r="F114" s="27" t="s">
        <v>24</v>
      </c>
      <c r="G114" s="51" t="str">
        <f>IFERROR(VLOOKUP(Tableau352[[#This Row],[Code UE]],AAA!$A$25:$B$49,2,TRUE),"")</f>
        <v>Droit des données numériques</v>
      </c>
      <c r="H114" s="51"/>
      <c r="I114" s="51"/>
      <c r="J114" s="51"/>
    </row>
    <row r="115" spans="1:10" ht="20.100000000000001" customHeight="1" x14ac:dyDescent="0.25">
      <c r="A115" s="83">
        <f>Tableau352[[#This Row],[Date]]</f>
        <v>46339</v>
      </c>
      <c r="B115" s="44">
        <v>46339</v>
      </c>
      <c r="C115" s="60"/>
      <c r="D115" s="45"/>
      <c r="E115" s="46">
        <f t="shared" si="5"/>
        <v>0</v>
      </c>
      <c r="F115" s="28"/>
      <c r="G115" s="47" t="str">
        <f>IFERROR(VLOOKUP(Tableau352[[#This Row],[Code UE]],AAA!$A$25:$B$49,2,TRUE),"")</f>
        <v/>
      </c>
      <c r="H115" s="47"/>
      <c r="I115" s="47"/>
      <c r="J115" s="47"/>
    </row>
    <row r="116" spans="1:10" ht="20.100000000000001" customHeight="1" x14ac:dyDescent="0.25">
      <c r="A116" s="39">
        <f>Tableau352[[#This Row],[Date]]</f>
        <v>46339</v>
      </c>
      <c r="B116" s="48">
        <v>46339</v>
      </c>
      <c r="C116" s="61">
        <v>0.5</v>
      </c>
      <c r="D116" s="49">
        <v>0.58333333333333337</v>
      </c>
      <c r="E116" s="50">
        <f t="shared" si="5"/>
        <v>2.0000000000000009</v>
      </c>
      <c r="F116" s="27" t="s">
        <v>40</v>
      </c>
      <c r="G116" s="51" t="str">
        <f>IFERROR(VLOOKUP(Tableau352[[#This Row],[Code UE]],AAA!$A$25:$B$49,2,TRUE),"")</f>
        <v>Droit du commerce électronique et de la consommation</v>
      </c>
      <c r="H116" s="51"/>
      <c r="I116" s="51"/>
      <c r="J116" s="51"/>
    </row>
    <row r="117" spans="1:10" ht="20.100000000000001" customHeight="1" x14ac:dyDescent="0.25">
      <c r="A117" s="85">
        <f>Tableau352[[#This Row],[Date]]</f>
        <v>46340</v>
      </c>
      <c r="B117" s="41">
        <v>46340</v>
      </c>
      <c r="C117" s="42"/>
      <c r="D117" s="43"/>
      <c r="E117" s="42"/>
      <c r="F117" s="42"/>
      <c r="G117" s="42" t="str">
        <f>IFERROR(VLOOKUP(Tableau352[[#This Row],[Code UE]],AAA!$A$25:$B$49,2,TRUE),"")</f>
        <v/>
      </c>
      <c r="H117" s="43"/>
      <c r="I117" s="43"/>
      <c r="J117" s="43"/>
    </row>
    <row r="118" spans="1:10" ht="20.100000000000001" customHeight="1" x14ac:dyDescent="0.25">
      <c r="A118" s="85">
        <f>Tableau352[[#This Row],[Date]]</f>
        <v>46341</v>
      </c>
      <c r="B118" s="41">
        <v>46341</v>
      </c>
      <c r="C118" s="42"/>
      <c r="D118" s="43"/>
      <c r="E118" s="42"/>
      <c r="F118" s="42"/>
      <c r="G118" s="42" t="str">
        <f>IFERROR(VLOOKUP(Tableau352[[#This Row],[Code UE]],AAA!$A$25:$B$49,2,TRUE),"")</f>
        <v/>
      </c>
      <c r="H118" s="43"/>
      <c r="I118" s="43"/>
      <c r="J118" s="43"/>
    </row>
    <row r="119" spans="1:10" ht="20.100000000000001" customHeight="1" x14ac:dyDescent="0.25">
      <c r="A119" s="83">
        <f>Tableau352[[#This Row],[Date]]</f>
        <v>46342</v>
      </c>
      <c r="B119" s="44">
        <v>46342</v>
      </c>
      <c r="C119" s="60">
        <v>0.375</v>
      </c>
      <c r="D119" s="45">
        <v>0.5</v>
      </c>
      <c r="E119" s="46">
        <f t="shared" si="5"/>
        <v>3</v>
      </c>
      <c r="F119" s="28" t="s">
        <v>26</v>
      </c>
      <c r="G119" s="47" t="str">
        <f>IFERROR(VLOOKUP(Tableau352[[#This Row],[Code UE]],AAA!$A$25:$B$49,2,TRUE),"")</f>
        <v>Droit des réseaux de communications électroniques</v>
      </c>
      <c r="H119" s="47"/>
      <c r="I119" s="47"/>
      <c r="J119" s="47"/>
    </row>
    <row r="120" spans="1:10" ht="20.100000000000001" customHeight="1" x14ac:dyDescent="0.25">
      <c r="A120" s="39">
        <f>Tableau352[[#This Row],[Date]]</f>
        <v>46342</v>
      </c>
      <c r="B120" s="48">
        <v>46342</v>
      </c>
      <c r="C120" s="61">
        <v>0.5</v>
      </c>
      <c r="D120" s="49">
        <v>0.70833333333333337</v>
      </c>
      <c r="E120" s="50">
        <f t="shared" si="5"/>
        <v>5.0000000000000009</v>
      </c>
      <c r="F120" s="27" t="s">
        <v>26</v>
      </c>
      <c r="G120" s="51" t="str">
        <f>IFERROR(VLOOKUP(Tableau352[[#This Row],[Code UE]],AAA!$A$25:$B$49,2,TRUE),"")</f>
        <v>Droit des réseaux de communications électroniques</v>
      </c>
      <c r="H120" s="51"/>
      <c r="I120" s="51"/>
      <c r="J120" s="51"/>
    </row>
    <row r="121" spans="1:10" ht="20.100000000000001" customHeight="1" x14ac:dyDescent="0.25">
      <c r="A121" s="84">
        <f>Tableau352[[#This Row],[Date]]</f>
        <v>46343</v>
      </c>
      <c r="B121" s="44">
        <v>46343</v>
      </c>
      <c r="C121" s="60">
        <v>0.375</v>
      </c>
      <c r="D121" s="45">
        <v>0.58333333333333337</v>
      </c>
      <c r="E121" s="46">
        <f t="shared" si="5"/>
        <v>5.0000000000000009</v>
      </c>
      <c r="F121" s="28" t="s">
        <v>26</v>
      </c>
      <c r="G121" s="47" t="str">
        <f>IFERROR(VLOOKUP(Tableau352[[#This Row],[Code UE]],AAA!$A$25:$B$49,2,TRUE),"")</f>
        <v>Droit des réseaux de communications électroniques</v>
      </c>
      <c r="H121" s="47"/>
      <c r="I121" s="47"/>
      <c r="J121" s="47"/>
    </row>
    <row r="122" spans="1:10" ht="20.100000000000001" customHeight="1" x14ac:dyDescent="0.25">
      <c r="A122" s="40">
        <f>Tableau352[[#This Row],[Date]]</f>
        <v>46343</v>
      </c>
      <c r="B122" s="48">
        <v>46343</v>
      </c>
      <c r="C122" s="61">
        <v>0.625</v>
      </c>
      <c r="D122" s="49">
        <v>0.75</v>
      </c>
      <c r="E122" s="50">
        <f t="shared" ref="E122:E176" si="6">(D122-C122)*24</f>
        <v>3</v>
      </c>
      <c r="F122" s="27" t="s">
        <v>24</v>
      </c>
      <c r="G122" s="51" t="str">
        <f>IFERROR(VLOOKUP(Tableau352[[#This Row],[Code UE]],AAA!$A$25:$B$49,2,TRUE),"")</f>
        <v>Droit des données numériques</v>
      </c>
      <c r="H122" s="51"/>
      <c r="I122" s="51"/>
      <c r="J122" s="51"/>
    </row>
    <row r="123" spans="1:10" ht="20.100000000000001" customHeight="1" x14ac:dyDescent="0.25">
      <c r="A123" s="83">
        <f>Tableau352[[#This Row],[Date]]</f>
        <v>46344</v>
      </c>
      <c r="B123" s="44">
        <v>46344</v>
      </c>
      <c r="C123" s="60">
        <v>0.375</v>
      </c>
      <c r="D123" s="45">
        <v>0.5</v>
      </c>
      <c r="E123" s="46">
        <f t="shared" si="6"/>
        <v>3</v>
      </c>
      <c r="F123" s="28" t="s">
        <v>24</v>
      </c>
      <c r="G123" s="47" t="str">
        <f>IFERROR(VLOOKUP(Tableau352[[#This Row],[Code UE]],AAA!$A$25:$B$49,2,TRUE),"")</f>
        <v>Droit des données numériques</v>
      </c>
      <c r="H123" s="47"/>
      <c r="I123" s="47"/>
      <c r="J123" s="47"/>
    </row>
    <row r="124" spans="1:10" ht="20.100000000000001" customHeight="1" x14ac:dyDescent="0.25">
      <c r="A124" s="39">
        <f>Tableau352[[#This Row],[Date]]</f>
        <v>46344</v>
      </c>
      <c r="B124" s="48">
        <v>46344</v>
      </c>
      <c r="C124" s="61"/>
      <c r="D124" s="49"/>
      <c r="E124" s="50">
        <f t="shared" si="6"/>
        <v>0</v>
      </c>
      <c r="F124" s="27"/>
      <c r="G124" s="51" t="str">
        <f>IFERROR(VLOOKUP(Tableau352[[#This Row],[Code UE]],AAA!$A$25:$B$49,2,TRUE),"")</f>
        <v/>
      </c>
      <c r="H124" s="51"/>
      <c r="I124" s="51"/>
      <c r="J124" s="51"/>
    </row>
    <row r="125" spans="1:10" ht="20.100000000000001" customHeight="1" x14ac:dyDescent="0.25">
      <c r="A125" s="84">
        <f>Tableau352[[#This Row],[Date]]</f>
        <v>46345</v>
      </c>
      <c r="B125" s="44">
        <v>46345</v>
      </c>
      <c r="C125" s="60"/>
      <c r="D125" s="45"/>
      <c r="E125" s="46">
        <f t="shared" si="6"/>
        <v>0</v>
      </c>
      <c r="F125" s="28"/>
      <c r="G125" s="47" t="str">
        <f>IFERROR(VLOOKUP(Tableau352[[#This Row],[Code UE]],AAA!$A$25:$B$49,2,TRUE),"")</f>
        <v/>
      </c>
      <c r="H125" s="47"/>
      <c r="I125" s="47"/>
      <c r="J125" s="47"/>
    </row>
    <row r="126" spans="1:10" ht="20.100000000000001" customHeight="1" x14ac:dyDescent="0.25">
      <c r="A126" s="40">
        <f>Tableau352[[#This Row],[Date]]</f>
        <v>46345</v>
      </c>
      <c r="B126" s="48">
        <v>46345</v>
      </c>
      <c r="C126" s="61">
        <v>0.625</v>
      </c>
      <c r="D126" s="49">
        <v>0.75</v>
      </c>
      <c r="E126" s="50">
        <f t="shared" si="6"/>
        <v>3</v>
      </c>
      <c r="F126" s="27" t="s">
        <v>40</v>
      </c>
      <c r="G126" s="51" t="str">
        <f>IFERROR(VLOOKUP(Tableau352[[#This Row],[Code UE]],AAA!$A$25:$B$49,2,TRUE),"")</f>
        <v>Droit du commerce électronique et de la consommation</v>
      </c>
      <c r="H126" s="51"/>
      <c r="I126" s="51"/>
      <c r="J126" s="51"/>
    </row>
    <row r="127" spans="1:10" ht="20.100000000000001" customHeight="1" x14ac:dyDescent="0.25">
      <c r="A127" s="83">
        <f>Tableau352[[#This Row],[Date]]</f>
        <v>46346</v>
      </c>
      <c r="B127" s="44">
        <v>46346</v>
      </c>
      <c r="C127" s="60">
        <v>0.375</v>
      </c>
      <c r="D127" s="45">
        <v>0.5</v>
      </c>
      <c r="E127" s="46">
        <f t="shared" si="6"/>
        <v>3</v>
      </c>
      <c r="F127" s="28" t="s">
        <v>40</v>
      </c>
      <c r="G127" s="47" t="str">
        <f>IFERROR(VLOOKUP(Tableau352[[#This Row],[Code UE]],AAA!$A$25:$B$49,2,TRUE),"")</f>
        <v>Droit du commerce électronique et de la consommation</v>
      </c>
      <c r="H127" s="47"/>
      <c r="I127" s="47"/>
      <c r="J127" s="47"/>
    </row>
    <row r="128" spans="1:10" ht="20.100000000000001" customHeight="1" x14ac:dyDescent="0.25">
      <c r="A128" s="39">
        <f>Tableau352[[#This Row],[Date]]</f>
        <v>46346</v>
      </c>
      <c r="B128" s="48">
        <v>46346</v>
      </c>
      <c r="C128" s="61">
        <v>0.54166666666666663</v>
      </c>
      <c r="D128" s="49">
        <v>0.66666666666666663</v>
      </c>
      <c r="E128" s="50">
        <f t="shared" si="6"/>
        <v>3</v>
      </c>
      <c r="F128" s="27" t="s">
        <v>40</v>
      </c>
      <c r="G128" s="51" t="str">
        <f>IFERROR(VLOOKUP(Tableau352[[#This Row],[Code UE]],AAA!$A$25:$B$49,2,TRUE),"")</f>
        <v>Droit du commerce électronique et de la consommation</v>
      </c>
      <c r="H128" s="51"/>
      <c r="I128" s="51"/>
      <c r="J128" s="51"/>
    </row>
    <row r="129" spans="1:10" ht="20.100000000000001" customHeight="1" x14ac:dyDescent="0.25">
      <c r="A129" s="85">
        <f>Tableau352[[#This Row],[Date]]</f>
        <v>46347</v>
      </c>
      <c r="B129" s="41">
        <v>46347</v>
      </c>
      <c r="C129" s="42"/>
      <c r="D129" s="43"/>
      <c r="E129" s="42"/>
      <c r="F129" s="42"/>
      <c r="G129" s="42" t="str">
        <f>IFERROR(VLOOKUP(Tableau352[[#This Row],[Code UE]],AAA!$A$25:$B$49,2,TRUE),"")</f>
        <v/>
      </c>
      <c r="H129" s="43"/>
      <c r="I129" s="43"/>
      <c r="J129" s="43"/>
    </row>
    <row r="130" spans="1:10" ht="20.100000000000001" customHeight="1" x14ac:dyDescent="0.25">
      <c r="A130" s="85">
        <f>Tableau352[[#This Row],[Date]]</f>
        <v>46348</v>
      </c>
      <c r="B130" s="41">
        <v>46348</v>
      </c>
      <c r="C130" s="42"/>
      <c r="D130" s="43"/>
      <c r="E130" s="42"/>
      <c r="F130" s="42"/>
      <c r="G130" s="42" t="str">
        <f>IFERROR(VLOOKUP(Tableau352[[#This Row],[Code UE]],AAA!$A$25:$B$49,2,TRUE),"")</f>
        <v/>
      </c>
      <c r="H130" s="43"/>
      <c r="I130" s="43"/>
      <c r="J130" s="43"/>
    </row>
    <row r="131" spans="1:10" ht="20.100000000000001" customHeight="1" x14ac:dyDescent="0.25">
      <c r="A131" s="83">
        <f>Tableau352[[#This Row],[Date]]</f>
        <v>46349</v>
      </c>
      <c r="B131" s="44">
        <v>46349</v>
      </c>
      <c r="C131" s="60"/>
      <c r="D131" s="45"/>
      <c r="E131" s="46">
        <f t="shared" si="6"/>
        <v>0</v>
      </c>
      <c r="F131" s="28"/>
      <c r="G131" s="47" t="str">
        <f>IFERROR(VLOOKUP(Tableau352[[#This Row],[Code UE]],AAA!$A$25:$B$49,2,TRUE),"")</f>
        <v/>
      </c>
      <c r="H131" s="47"/>
      <c r="I131" s="47"/>
      <c r="J131" s="47"/>
    </row>
    <row r="132" spans="1:10" ht="20.100000000000001" customHeight="1" x14ac:dyDescent="0.25">
      <c r="A132" s="39">
        <f>Tableau352[[#This Row],[Date]]</f>
        <v>46349</v>
      </c>
      <c r="B132" s="48">
        <v>46349</v>
      </c>
      <c r="C132" s="61">
        <v>0.54166666666666663</v>
      </c>
      <c r="D132" s="49">
        <v>0.66666666666666663</v>
      </c>
      <c r="E132" s="50">
        <f t="shared" si="6"/>
        <v>3</v>
      </c>
      <c r="F132" s="27" t="s">
        <v>19</v>
      </c>
      <c r="G132" s="51" t="str">
        <f>IFERROR(VLOOKUP(Tableau352[[#This Row],[Code UE]],AAA!$A$25:$B$49,2,TRUE),"")</f>
        <v>Economie et management de l’entreprise de médias électroniques</v>
      </c>
      <c r="H132" s="51"/>
      <c r="I132" s="51"/>
      <c r="J132" s="51"/>
    </row>
    <row r="133" spans="1:10" ht="20.100000000000001" customHeight="1" x14ac:dyDescent="0.25">
      <c r="A133" s="84">
        <f>Tableau352[[#This Row],[Date]]</f>
        <v>46350</v>
      </c>
      <c r="B133" s="44">
        <v>46350</v>
      </c>
      <c r="C133" s="60">
        <v>0.375</v>
      </c>
      <c r="D133" s="45">
        <v>0.5</v>
      </c>
      <c r="E133" s="46">
        <f t="shared" si="6"/>
        <v>3</v>
      </c>
      <c r="F133" s="28" t="s">
        <v>24</v>
      </c>
      <c r="G133" s="47" t="str">
        <f>IFERROR(VLOOKUP(Tableau352[[#This Row],[Code UE]],AAA!$A$25:$B$49,2,TRUE),"")</f>
        <v>Droit des données numériques</v>
      </c>
      <c r="H133" s="47"/>
      <c r="I133" s="106"/>
      <c r="J133" s="47"/>
    </row>
    <row r="134" spans="1:10" ht="20.100000000000001" customHeight="1" x14ac:dyDescent="0.25">
      <c r="A134" s="40">
        <f>Tableau352[[#This Row],[Date]]</f>
        <v>46350</v>
      </c>
      <c r="B134" s="48">
        <v>46350</v>
      </c>
      <c r="C134" s="61"/>
      <c r="D134" s="49"/>
      <c r="E134" s="50">
        <f t="shared" si="6"/>
        <v>0</v>
      </c>
      <c r="F134" s="27"/>
      <c r="G134" s="51" t="str">
        <f>IFERROR(VLOOKUP(Tableau352[[#This Row],[Code UE]],AAA!$A$25:$B$49,2,TRUE),"")</f>
        <v/>
      </c>
      <c r="H134" s="51"/>
      <c r="I134" s="51"/>
      <c r="J134" s="51"/>
    </row>
    <row r="135" spans="1:10" ht="32.25" customHeight="1" x14ac:dyDescent="0.25">
      <c r="A135" s="83">
        <f>Tableau352[[#This Row],[Date]]</f>
        <v>46351</v>
      </c>
      <c r="B135" s="44">
        <v>46351</v>
      </c>
      <c r="C135" s="94">
        <v>0.375</v>
      </c>
      <c r="D135" s="95">
        <v>0.5</v>
      </c>
      <c r="E135" s="96">
        <v>0</v>
      </c>
      <c r="F135" s="97" t="s">
        <v>24</v>
      </c>
      <c r="G135" s="99" t="str">
        <f>IFERROR(VLOOKUP(Tableau352[[#This Row],[Code UE]],AAA!$A$25:$B$49,2,TRUE),"")</f>
        <v>Droit des données numériques</v>
      </c>
      <c r="H135" s="99"/>
      <c r="I135" s="69"/>
      <c r="J135" s="47"/>
    </row>
    <row r="136" spans="1:10" ht="20.100000000000001" customHeight="1" x14ac:dyDescent="0.25">
      <c r="A136" s="39">
        <f>Tableau352[[#This Row],[Date]]</f>
        <v>46351</v>
      </c>
      <c r="B136" s="48">
        <v>46351</v>
      </c>
      <c r="C136" s="61"/>
      <c r="D136" s="49"/>
      <c r="E136" s="50">
        <f t="shared" si="6"/>
        <v>0</v>
      </c>
      <c r="F136" s="27"/>
      <c r="G136" s="51" t="str">
        <f>IFERROR(VLOOKUP(Tableau352[[#This Row],[Code UE]],AAA!$A$25:$B$49,2,TRUE),"")</f>
        <v/>
      </c>
      <c r="H136" s="51"/>
      <c r="I136" s="51"/>
      <c r="J136" s="51"/>
    </row>
    <row r="137" spans="1:10" ht="29.25" customHeight="1" x14ac:dyDescent="0.25">
      <c r="A137" s="84">
        <f>Tableau352[[#This Row],[Date]]</f>
        <v>46352</v>
      </c>
      <c r="B137" s="44">
        <v>46352</v>
      </c>
      <c r="C137" s="60">
        <v>0.375</v>
      </c>
      <c r="D137" s="45">
        <v>0.5</v>
      </c>
      <c r="E137" s="46">
        <f t="shared" si="6"/>
        <v>3</v>
      </c>
      <c r="F137" s="28" t="s">
        <v>23</v>
      </c>
      <c r="G137" s="47" t="str">
        <f>IFERROR(VLOOKUP(Tableau352[[#This Row],[Code UE]],AAA!$A$25:$B$49,2,TRUE),"")</f>
        <v>Clinique du droit/table ronde</v>
      </c>
      <c r="H137" s="47"/>
      <c r="I137" s="47"/>
      <c r="J137" s="69"/>
    </row>
    <row r="138" spans="1:10" ht="20.100000000000001" customHeight="1" x14ac:dyDescent="0.25">
      <c r="A138" s="40">
        <f>Tableau352[[#This Row],[Date]]</f>
        <v>46352</v>
      </c>
      <c r="B138" s="48">
        <v>46352</v>
      </c>
      <c r="C138" s="61"/>
      <c r="D138" s="49"/>
      <c r="E138" s="50">
        <f t="shared" si="6"/>
        <v>0</v>
      </c>
      <c r="F138" s="27"/>
      <c r="G138" s="51" t="str">
        <f>IFERROR(VLOOKUP(Tableau352[[#This Row],[Code UE]],AAA!$A$25:$B$49,2,TRUE),"")</f>
        <v/>
      </c>
      <c r="H138" s="51"/>
      <c r="I138" s="51"/>
      <c r="J138" s="51"/>
    </row>
    <row r="139" spans="1:10" ht="20.100000000000001" customHeight="1" x14ac:dyDescent="0.25">
      <c r="A139" s="83">
        <f>Tableau352[[#This Row],[Date]]</f>
        <v>46353</v>
      </c>
      <c r="B139" s="44">
        <v>46353</v>
      </c>
      <c r="C139" s="60">
        <v>0.375</v>
      </c>
      <c r="D139" s="45">
        <v>0.5</v>
      </c>
      <c r="E139" s="46">
        <f t="shared" si="6"/>
        <v>3</v>
      </c>
      <c r="F139" s="21" t="s">
        <v>33</v>
      </c>
      <c r="G139" s="47" t="str">
        <f>IFERROR(VLOOKUP(Tableau352[[#This Row],[Code UE]],AAA!$A$25:$B$49,2,TRUE),"")</f>
        <v>Droit social et communications électroniques</v>
      </c>
      <c r="H139" s="47"/>
      <c r="I139" s="47"/>
      <c r="J139" s="47"/>
    </row>
    <row r="140" spans="1:10" ht="20.100000000000001" customHeight="1" x14ac:dyDescent="0.25">
      <c r="A140" s="39">
        <f>Tableau352[[#This Row],[Date]]</f>
        <v>46353</v>
      </c>
      <c r="B140" s="48">
        <v>46353</v>
      </c>
      <c r="C140" s="61"/>
      <c r="D140" s="49"/>
      <c r="E140" s="50">
        <f t="shared" si="6"/>
        <v>0</v>
      </c>
      <c r="F140" s="27"/>
      <c r="G140" s="51" t="str">
        <f>IFERROR(VLOOKUP(Tableau352[[#This Row],[Code UE]],AAA!$A$25:$B$49,2,TRUE),"")</f>
        <v/>
      </c>
      <c r="H140" s="51"/>
      <c r="I140" s="51"/>
      <c r="J140" s="51"/>
    </row>
    <row r="141" spans="1:10" ht="20.100000000000001" customHeight="1" x14ac:dyDescent="0.25">
      <c r="A141" s="85">
        <f>Tableau352[[#This Row],[Date]]</f>
        <v>46354</v>
      </c>
      <c r="B141" s="41">
        <v>46354</v>
      </c>
      <c r="C141" s="42"/>
      <c r="D141" s="43"/>
      <c r="E141" s="42"/>
      <c r="F141" s="42"/>
      <c r="G141" s="42" t="str">
        <f>IFERROR(VLOOKUP(Tableau352[[#This Row],[Code UE]],AAA!$A$25:$B$49,2,TRUE),"")</f>
        <v/>
      </c>
      <c r="H141" s="43"/>
      <c r="I141" s="43"/>
      <c r="J141" s="43"/>
    </row>
    <row r="142" spans="1:10" ht="20.100000000000001" customHeight="1" x14ac:dyDescent="0.25">
      <c r="A142" s="85">
        <f>Tableau352[[#This Row],[Date]]</f>
        <v>46355</v>
      </c>
      <c r="B142" s="41">
        <v>46355</v>
      </c>
      <c r="C142" s="42"/>
      <c r="D142" s="43"/>
      <c r="E142" s="42"/>
      <c r="F142" s="42"/>
      <c r="G142" s="42" t="str">
        <f>IFERROR(VLOOKUP(Tableau352[[#This Row],[Code UE]],AAA!$A$25:$B$49,2,TRUE),"")</f>
        <v/>
      </c>
      <c r="H142" s="43"/>
      <c r="I142" s="43"/>
      <c r="J142" s="43"/>
    </row>
    <row r="143" spans="1:10" ht="20.100000000000001" customHeight="1" x14ac:dyDescent="0.25">
      <c r="A143" s="83">
        <f>Tableau352[[#This Row],[Date]]</f>
        <v>46356</v>
      </c>
      <c r="B143" s="44">
        <v>46356</v>
      </c>
      <c r="C143" s="60"/>
      <c r="D143" s="45"/>
      <c r="E143" s="46">
        <f t="shared" si="6"/>
        <v>0</v>
      </c>
      <c r="F143" s="28"/>
      <c r="G143" s="47" t="str">
        <f>IFERROR(VLOOKUP(Tableau352[[#This Row],[Code UE]],AAA!$A$25:$B$49,2,TRUE),"")</f>
        <v/>
      </c>
      <c r="H143" s="47"/>
      <c r="I143" s="47"/>
      <c r="J143" s="47"/>
    </row>
    <row r="144" spans="1:10" ht="20.100000000000001" customHeight="1" x14ac:dyDescent="0.25">
      <c r="A144" s="39">
        <f>Tableau352[[#This Row],[Date]]</f>
        <v>46356</v>
      </c>
      <c r="B144" s="48">
        <v>46356</v>
      </c>
      <c r="C144" s="61">
        <v>0.54166666666666663</v>
      </c>
      <c r="D144" s="49">
        <v>0.66666666666666663</v>
      </c>
      <c r="E144" s="50">
        <f t="shared" si="6"/>
        <v>3</v>
      </c>
      <c r="F144" s="27" t="s">
        <v>19</v>
      </c>
      <c r="G144" s="51" t="str">
        <f>IFERROR(VLOOKUP(Tableau352[[#This Row],[Code UE]],AAA!$A$25:$B$49,2,TRUE),"")</f>
        <v>Economie et management de l’entreprise de médias électroniques</v>
      </c>
      <c r="H144" s="51"/>
      <c r="I144" s="51"/>
      <c r="J144" s="51"/>
    </row>
    <row r="145" spans="1:10" ht="20.100000000000001" customHeight="1" x14ac:dyDescent="0.25">
      <c r="A145" s="84">
        <f>Tableau352[[#This Row],[Date]]</f>
        <v>46357</v>
      </c>
      <c r="B145" s="44">
        <v>46357</v>
      </c>
      <c r="C145" s="60">
        <v>0.375</v>
      </c>
      <c r="D145" s="45">
        <v>0.5</v>
      </c>
      <c r="E145" s="46">
        <f t="shared" si="6"/>
        <v>3</v>
      </c>
      <c r="F145" s="21" t="s">
        <v>33</v>
      </c>
      <c r="G145" s="47" t="str">
        <f>IFERROR(VLOOKUP(Tableau352[[#This Row],[Code UE]],AAA!$A$25:$B$49,2,TRUE),"")</f>
        <v>Droit social et communications électroniques</v>
      </c>
      <c r="H145" s="47"/>
      <c r="I145" s="47"/>
      <c r="J145" s="47"/>
    </row>
    <row r="146" spans="1:10" ht="19.5" customHeight="1" x14ac:dyDescent="0.25">
      <c r="A146" s="40">
        <f>Tableau352[[#This Row],[Date]]</f>
        <v>46357</v>
      </c>
      <c r="B146" s="48">
        <v>46357</v>
      </c>
      <c r="C146" s="61">
        <v>0.54166666666666663</v>
      </c>
      <c r="D146" s="49">
        <v>0.66666666666666663</v>
      </c>
      <c r="E146" s="50">
        <f t="shared" si="6"/>
        <v>3</v>
      </c>
      <c r="F146" s="27" t="s">
        <v>33</v>
      </c>
      <c r="G146" s="51" t="str">
        <f>IFERROR(VLOOKUP(Tableau352[[#This Row],[Code UE]],AAA!$A$25:$B$49,2,TRUE),"")</f>
        <v>Droit social et communications électroniques</v>
      </c>
      <c r="H146" s="51"/>
      <c r="I146" s="51"/>
      <c r="J146" s="51"/>
    </row>
    <row r="147" spans="1:10" ht="45" customHeight="1" x14ac:dyDescent="0.25">
      <c r="A147" s="83">
        <f>Tableau352[[#This Row],[Date]]</f>
        <v>46358</v>
      </c>
      <c r="B147" s="44">
        <v>46358</v>
      </c>
      <c r="C147" s="60">
        <v>0.375</v>
      </c>
      <c r="D147" s="45">
        <v>0.5</v>
      </c>
      <c r="E147" s="46">
        <f t="shared" si="6"/>
        <v>3</v>
      </c>
      <c r="F147" s="28" t="s">
        <v>24</v>
      </c>
      <c r="G147" s="47" t="str">
        <f>IFERROR(VLOOKUP(Tableau352[[#This Row],[Code UE]],AAA!$A$25:$B$49,2,TRUE),"")</f>
        <v>Droit des données numériques</v>
      </c>
      <c r="H147" s="47"/>
      <c r="I147" s="105"/>
      <c r="J147" s="47"/>
    </row>
    <row r="148" spans="1:10" ht="20.100000000000001" customHeight="1" x14ac:dyDescent="0.25">
      <c r="A148" s="39">
        <f>Tableau352[[#This Row],[Date]]</f>
        <v>46358</v>
      </c>
      <c r="B148" s="48">
        <v>46358</v>
      </c>
      <c r="C148" s="61"/>
      <c r="D148" s="49"/>
      <c r="E148" s="50">
        <f t="shared" si="6"/>
        <v>0</v>
      </c>
      <c r="F148" s="27"/>
      <c r="G148" s="51" t="str">
        <f>IFERROR(VLOOKUP(Tableau352[[#This Row],[Code UE]],AAA!$A$25:$B$49,2,TRUE),"")</f>
        <v/>
      </c>
      <c r="H148" s="51"/>
      <c r="I148" s="51"/>
      <c r="J148" s="51"/>
    </row>
    <row r="149" spans="1:10" ht="20.100000000000001" customHeight="1" x14ac:dyDescent="0.25">
      <c r="A149" s="84">
        <f>Tableau352[[#This Row],[Date]]</f>
        <v>46359</v>
      </c>
      <c r="B149" s="44">
        <v>46359</v>
      </c>
      <c r="C149" s="60">
        <v>0.375</v>
      </c>
      <c r="D149" s="45">
        <v>0.5</v>
      </c>
      <c r="E149" s="46">
        <f t="shared" si="6"/>
        <v>3</v>
      </c>
      <c r="F149" s="28" t="s">
        <v>32</v>
      </c>
      <c r="G149" s="47" t="str">
        <f>IFERROR(VLOOKUP(Tableau352[[#This Row],[Code UE]],AAA!$A$25:$B$49,2,TRUE),"")</f>
        <v>Droit de la concurrence des entreprises de médias électroniques</v>
      </c>
      <c r="H149" s="47"/>
      <c r="I149" s="47"/>
      <c r="J149" s="47"/>
    </row>
    <row r="150" spans="1:10" ht="20.100000000000001" customHeight="1" x14ac:dyDescent="0.25">
      <c r="A150" s="40">
        <f>Tableau352[[#This Row],[Date]]</f>
        <v>46359</v>
      </c>
      <c r="B150" s="48">
        <v>46359</v>
      </c>
      <c r="C150" s="61"/>
      <c r="D150" s="49"/>
      <c r="E150" s="50">
        <f t="shared" si="6"/>
        <v>0</v>
      </c>
      <c r="F150" s="27"/>
      <c r="G150" s="51" t="str">
        <f>IFERROR(VLOOKUP(Tableau352[[#This Row],[Code UE]],AAA!$A$25:$B$49,2,TRUE),"")</f>
        <v/>
      </c>
      <c r="H150" s="51"/>
      <c r="I150" s="51"/>
      <c r="J150" s="51"/>
    </row>
    <row r="151" spans="1:10" ht="43.5" customHeight="1" x14ac:dyDescent="0.25">
      <c r="A151" s="83">
        <f>Tableau352[[#This Row],[Date]]</f>
        <v>46360</v>
      </c>
      <c r="B151" s="44">
        <v>46360</v>
      </c>
      <c r="C151" s="94">
        <v>0.375</v>
      </c>
      <c r="D151" s="95">
        <v>0.5</v>
      </c>
      <c r="E151" s="96">
        <v>0</v>
      </c>
      <c r="F151" s="97" t="s">
        <v>23</v>
      </c>
      <c r="G151" s="98" t="str">
        <f>IFERROR(VLOOKUP(Tableau352[[#This Row],[Code UE]],AAA!$A$25:$B$49,2,TRUE),"")</f>
        <v>Clinique du droit/table ronde</v>
      </c>
      <c r="H151" s="99"/>
      <c r="I151" s="47"/>
      <c r="J151" s="69"/>
    </row>
    <row r="152" spans="1:10" ht="53.25" customHeight="1" x14ac:dyDescent="0.25">
      <c r="A152" s="39">
        <f>Tableau352[[#This Row],[Date]]</f>
        <v>46360</v>
      </c>
      <c r="B152" s="102">
        <v>46360</v>
      </c>
      <c r="C152" s="103">
        <v>0.375</v>
      </c>
      <c r="D152" s="104">
        <v>0.5</v>
      </c>
      <c r="E152" s="50"/>
      <c r="F152" s="100" t="s">
        <v>72</v>
      </c>
      <c r="G152" s="101"/>
      <c r="H152" s="101"/>
      <c r="I152" s="101"/>
      <c r="J152" s="101"/>
    </row>
    <row r="153" spans="1:10" ht="20.100000000000001" customHeight="1" x14ac:dyDescent="0.25">
      <c r="A153" s="85">
        <f>Tableau352[[#This Row],[Date]]</f>
        <v>46361</v>
      </c>
      <c r="B153" s="41">
        <v>46361</v>
      </c>
      <c r="C153" s="42"/>
      <c r="D153" s="43"/>
      <c r="E153" s="42"/>
      <c r="F153" s="42"/>
      <c r="G153" s="42" t="str">
        <f>IFERROR(VLOOKUP(Tableau352[[#This Row],[Code UE]],AAA!$A$25:$B$49,2,TRUE),"")</f>
        <v/>
      </c>
      <c r="H153" s="43"/>
      <c r="I153" s="43"/>
      <c r="J153" s="43"/>
    </row>
    <row r="154" spans="1:10" ht="20.100000000000001" customHeight="1" x14ac:dyDescent="0.25">
      <c r="A154" s="85">
        <f>Tableau352[[#This Row],[Date]]</f>
        <v>46362</v>
      </c>
      <c r="B154" s="41">
        <v>46362</v>
      </c>
      <c r="C154" s="42"/>
      <c r="D154" s="43"/>
      <c r="E154" s="42"/>
      <c r="F154" s="42"/>
      <c r="G154" s="42" t="str">
        <f>IFERROR(VLOOKUP(Tableau352[[#This Row],[Code UE]],AAA!$A$25:$B$49,2,TRUE),"")</f>
        <v/>
      </c>
      <c r="H154" s="43"/>
      <c r="I154" s="43"/>
      <c r="J154" s="43"/>
    </row>
    <row r="155" spans="1:10" ht="20.100000000000001" customHeight="1" x14ac:dyDescent="0.25">
      <c r="A155" s="83">
        <f>Tableau352[[#This Row],[Date]]</f>
        <v>46363</v>
      </c>
      <c r="B155" s="44">
        <v>46363</v>
      </c>
      <c r="C155" s="60"/>
      <c r="D155" s="45"/>
      <c r="E155" s="46">
        <f t="shared" si="6"/>
        <v>0</v>
      </c>
      <c r="F155" s="28"/>
      <c r="G155" s="47" t="str">
        <f>IFERROR(VLOOKUP(Tableau352[[#This Row],[Code UE]],AAA!$A$25:$B$49,2,TRUE),"")</f>
        <v/>
      </c>
      <c r="H155" s="47"/>
      <c r="I155" s="47"/>
      <c r="J155" s="47"/>
    </row>
    <row r="156" spans="1:10" ht="20.100000000000001" customHeight="1" x14ac:dyDescent="0.25">
      <c r="A156" s="39">
        <f>Tableau352[[#This Row],[Date]]</f>
        <v>46363</v>
      </c>
      <c r="B156" s="48">
        <v>46363</v>
      </c>
      <c r="C156" s="61">
        <v>0.54166666666666663</v>
      </c>
      <c r="D156" s="49">
        <v>0.66666666666666663</v>
      </c>
      <c r="E156" s="50">
        <f t="shared" si="6"/>
        <v>3</v>
      </c>
      <c r="F156" s="27" t="s">
        <v>19</v>
      </c>
      <c r="G156" s="51" t="str">
        <f>IFERROR(VLOOKUP(Tableau352[[#This Row],[Code UE]],AAA!$A$25:$B$49,2,TRUE),"")</f>
        <v>Economie et management de l’entreprise de médias électroniques</v>
      </c>
      <c r="H156" s="51"/>
      <c r="I156" s="51"/>
      <c r="J156" s="51"/>
    </row>
    <row r="157" spans="1:10" ht="20.100000000000001" customHeight="1" x14ac:dyDescent="0.25">
      <c r="A157" s="84">
        <f>Tableau352[[#This Row],[Date]]</f>
        <v>46364</v>
      </c>
      <c r="B157" s="44">
        <v>46364</v>
      </c>
      <c r="C157" s="60"/>
      <c r="D157" s="45"/>
      <c r="E157" s="46">
        <f t="shared" si="6"/>
        <v>0</v>
      </c>
      <c r="F157" s="28"/>
      <c r="G157" s="47" t="str">
        <f>IFERROR(VLOOKUP(Tableau352[[#This Row],[Code UE]],AAA!$A$25:$B$49,2,TRUE),"")</f>
        <v/>
      </c>
      <c r="H157" s="47"/>
      <c r="I157" s="47"/>
      <c r="J157" s="47"/>
    </row>
    <row r="158" spans="1:10" ht="20.100000000000001" customHeight="1" x14ac:dyDescent="0.25">
      <c r="A158" s="40">
        <f>Tableau352[[#This Row],[Date]]</f>
        <v>46364</v>
      </c>
      <c r="B158" s="48">
        <v>46364</v>
      </c>
      <c r="C158" s="61"/>
      <c r="D158" s="49"/>
      <c r="E158" s="50">
        <f t="shared" si="6"/>
        <v>0</v>
      </c>
      <c r="F158" s="27"/>
      <c r="G158" s="51" t="str">
        <f>IFERROR(VLOOKUP(Tableau352[[#This Row],[Code UE]],AAA!$A$25:$B$49,2,TRUE),"")</f>
        <v/>
      </c>
      <c r="H158" s="51"/>
      <c r="I158" s="51"/>
      <c r="J158" s="51"/>
    </row>
    <row r="159" spans="1:10" ht="20.100000000000001" customHeight="1" x14ac:dyDescent="0.25">
      <c r="A159" s="83">
        <f>Tableau352[[#This Row],[Date]]</f>
        <v>46365</v>
      </c>
      <c r="B159" s="44">
        <v>46365</v>
      </c>
      <c r="C159" s="60"/>
      <c r="D159" s="45"/>
      <c r="E159" s="46">
        <f t="shared" si="6"/>
        <v>0</v>
      </c>
      <c r="F159" s="28"/>
      <c r="G159" s="47" t="str">
        <f>IFERROR(VLOOKUP(Tableau352[[#This Row],[Code UE]],AAA!$A$25:$B$49,2,TRUE),"")</f>
        <v/>
      </c>
      <c r="H159" s="47"/>
      <c r="I159" s="47"/>
      <c r="J159" s="47"/>
    </row>
    <row r="160" spans="1:10" ht="20.100000000000001" customHeight="1" x14ac:dyDescent="0.25">
      <c r="A160" s="39">
        <f>Tableau352[[#This Row],[Date]]</f>
        <v>46365</v>
      </c>
      <c r="B160" s="48">
        <v>46365</v>
      </c>
      <c r="C160" s="61"/>
      <c r="D160" s="49"/>
      <c r="E160" s="50">
        <f t="shared" si="6"/>
        <v>0</v>
      </c>
      <c r="F160" s="27"/>
      <c r="G160" s="51" t="str">
        <f>IFERROR(VLOOKUP(Tableau352[[#This Row],[Code UE]],AAA!$A$25:$B$49,2,TRUE),"")</f>
        <v/>
      </c>
      <c r="H160" s="51"/>
      <c r="I160" s="51"/>
      <c r="J160" s="51"/>
    </row>
    <row r="161" spans="1:10" ht="20.100000000000001" customHeight="1" x14ac:dyDescent="0.25">
      <c r="A161" s="84">
        <f>Tableau352[[#This Row],[Date]]</f>
        <v>46366</v>
      </c>
      <c r="B161" s="44">
        <v>46366</v>
      </c>
      <c r="C161" s="60">
        <v>0.375</v>
      </c>
      <c r="D161" s="45">
        <v>0.5</v>
      </c>
      <c r="E161" s="46">
        <f t="shared" si="6"/>
        <v>3</v>
      </c>
      <c r="F161" s="28" t="s">
        <v>32</v>
      </c>
      <c r="G161" s="47" t="str">
        <f>IFERROR(VLOOKUP(Tableau352[[#This Row],[Code UE]],AAA!$A$25:$B$49,2,TRUE),"")</f>
        <v>Droit de la concurrence des entreprises de médias électroniques</v>
      </c>
      <c r="H161" s="47"/>
      <c r="I161" s="47"/>
      <c r="J161" s="47"/>
    </row>
    <row r="162" spans="1:10" ht="20.100000000000001" customHeight="1" x14ac:dyDescent="0.25">
      <c r="A162" s="40">
        <f>Tableau352[[#This Row],[Date]]</f>
        <v>46366</v>
      </c>
      <c r="B162" s="48">
        <v>46366</v>
      </c>
      <c r="C162" s="61">
        <v>0.54166666666666663</v>
      </c>
      <c r="D162" s="49">
        <v>0.66666666666666663</v>
      </c>
      <c r="E162" s="50">
        <f t="shared" si="6"/>
        <v>3</v>
      </c>
      <c r="F162" s="27" t="s">
        <v>33</v>
      </c>
      <c r="G162" s="51" t="str">
        <f>IFERROR(VLOOKUP(Tableau352[[#This Row],[Code UE]],AAA!$A$25:$B$49,2,TRUE),"")</f>
        <v>Droit social et communications électroniques</v>
      </c>
      <c r="H162" s="51"/>
      <c r="I162" s="51"/>
      <c r="J162" s="51"/>
    </row>
    <row r="163" spans="1:10" ht="20.100000000000001" customHeight="1" x14ac:dyDescent="0.25">
      <c r="A163" s="83">
        <f>Tableau352[[#This Row],[Date]]</f>
        <v>46367</v>
      </c>
      <c r="B163" s="44">
        <v>46367</v>
      </c>
      <c r="C163" s="60">
        <v>0.375</v>
      </c>
      <c r="D163" s="45">
        <v>0.5</v>
      </c>
      <c r="E163" s="46">
        <f t="shared" si="6"/>
        <v>3</v>
      </c>
      <c r="F163" s="28" t="s">
        <v>23</v>
      </c>
      <c r="G163" s="76" t="str">
        <f>IFERROR(VLOOKUP(Tableau352[[#This Row],[Code UE]],AAA!$A$25:$B$49,2,TRUE),"")</f>
        <v>Clinique du droit/table ronde</v>
      </c>
      <c r="H163" s="47"/>
      <c r="I163" s="47"/>
      <c r="J163" s="47"/>
    </row>
    <row r="164" spans="1:10" ht="20.100000000000001" customHeight="1" x14ac:dyDescent="0.25">
      <c r="A164" s="39">
        <f>Tableau352[[#This Row],[Date]]</f>
        <v>46367</v>
      </c>
      <c r="B164" s="48">
        <v>46367</v>
      </c>
      <c r="C164" s="61"/>
      <c r="D164" s="49"/>
      <c r="E164" s="50">
        <f t="shared" si="6"/>
        <v>0</v>
      </c>
      <c r="F164" s="27"/>
      <c r="G164" s="51" t="str">
        <f>IFERROR(VLOOKUP(Tableau352[[#This Row],[Code UE]],AAA!$A$25:$B$49,2,TRUE),"")</f>
        <v/>
      </c>
      <c r="H164" s="51"/>
      <c r="I164" s="51"/>
      <c r="J164" s="51"/>
    </row>
    <row r="165" spans="1:10" ht="20.100000000000001" customHeight="1" x14ac:dyDescent="0.25">
      <c r="A165" s="85">
        <f>Tableau352[[#This Row],[Date]]</f>
        <v>46368</v>
      </c>
      <c r="B165" s="41">
        <v>46368</v>
      </c>
      <c r="C165" s="42"/>
      <c r="D165" s="43"/>
      <c r="E165" s="42"/>
      <c r="F165" s="42"/>
      <c r="G165" s="42" t="str">
        <f>IFERROR(VLOOKUP(Tableau352[[#This Row],[Code UE]],AAA!$A$25:$B$49,2,TRUE),"")</f>
        <v/>
      </c>
      <c r="H165" s="43"/>
      <c r="I165" s="43"/>
      <c r="J165" s="43"/>
    </row>
    <row r="166" spans="1:10" ht="20.100000000000001" customHeight="1" x14ac:dyDescent="0.25">
      <c r="A166" s="85">
        <f>Tableau352[[#This Row],[Date]]</f>
        <v>46369</v>
      </c>
      <c r="B166" s="41">
        <v>46369</v>
      </c>
      <c r="C166" s="42"/>
      <c r="D166" s="43"/>
      <c r="E166" s="42"/>
      <c r="F166" s="42"/>
      <c r="G166" s="42" t="str">
        <f>IFERROR(VLOOKUP(Tableau352[[#This Row],[Code UE]],AAA!$A$25:$B$49,2,TRUE),"")</f>
        <v/>
      </c>
      <c r="H166" s="43"/>
      <c r="I166" s="43"/>
      <c r="J166" s="43"/>
    </row>
    <row r="167" spans="1:10" ht="20.100000000000001" customHeight="1" x14ac:dyDescent="0.25">
      <c r="A167" s="83">
        <f>Tableau352[[#This Row],[Date]]</f>
        <v>46370</v>
      </c>
      <c r="B167" s="44">
        <v>46370</v>
      </c>
      <c r="C167" s="60"/>
      <c r="D167" s="45"/>
      <c r="E167" s="46">
        <f t="shared" si="6"/>
        <v>0</v>
      </c>
      <c r="F167" s="28"/>
      <c r="G167" s="47" t="str">
        <f>IFERROR(VLOOKUP(Tableau352[[#This Row],[Code UE]],AAA!$A$25:$B$49,2,TRUE),"")</f>
        <v/>
      </c>
      <c r="H167" s="47"/>
      <c r="I167" s="47"/>
      <c r="J167" s="47"/>
    </row>
    <row r="168" spans="1:10" ht="20.100000000000001" customHeight="1" x14ac:dyDescent="0.25">
      <c r="A168" s="39">
        <f>Tableau352[[#This Row],[Date]]</f>
        <v>46370</v>
      </c>
      <c r="B168" s="48">
        <v>46370</v>
      </c>
      <c r="C168" s="61">
        <v>0.54166666666666663</v>
      </c>
      <c r="D168" s="49">
        <v>0.66666666666666663</v>
      </c>
      <c r="E168" s="50">
        <f t="shared" si="6"/>
        <v>3</v>
      </c>
      <c r="F168" s="27" t="s">
        <v>19</v>
      </c>
      <c r="G168" s="51" t="str">
        <f>IFERROR(VLOOKUP(Tableau352[[#This Row],[Code UE]],AAA!$A$25:$B$49,2,TRUE),"")</f>
        <v>Economie et management de l’entreprise de médias électroniques</v>
      </c>
      <c r="H168" s="51"/>
      <c r="I168" s="51"/>
      <c r="J168" s="51"/>
    </row>
    <row r="169" spans="1:10" ht="20.100000000000001" customHeight="1" x14ac:dyDescent="0.25">
      <c r="A169" s="84">
        <f>Tableau352[[#This Row],[Date]]</f>
        <v>46371</v>
      </c>
      <c r="B169" s="44">
        <v>46371</v>
      </c>
      <c r="C169" s="60"/>
      <c r="D169" s="45"/>
      <c r="E169" s="46">
        <f t="shared" si="6"/>
        <v>0</v>
      </c>
      <c r="F169" s="28"/>
      <c r="G169" s="47" t="str">
        <f>IFERROR(VLOOKUP(Tableau352[[#This Row],[Code UE]],AAA!$A$25:$B$49,2,TRUE),"")</f>
        <v/>
      </c>
      <c r="H169" s="47"/>
      <c r="I169" s="47"/>
      <c r="J169" s="47"/>
    </row>
    <row r="170" spans="1:10" ht="20.100000000000001" customHeight="1" x14ac:dyDescent="0.25">
      <c r="A170" s="40">
        <f>Tableau352[[#This Row],[Date]]</f>
        <v>46371</v>
      </c>
      <c r="B170" s="48">
        <v>46371</v>
      </c>
      <c r="C170" s="61"/>
      <c r="D170" s="49"/>
      <c r="E170" s="50">
        <f t="shared" si="6"/>
        <v>0</v>
      </c>
      <c r="F170" s="27"/>
      <c r="G170" s="51" t="str">
        <f>IFERROR(VLOOKUP(Tableau352[[#This Row],[Code UE]],AAA!$A$25:$B$49,2,TRUE),"")</f>
        <v/>
      </c>
      <c r="H170" s="51"/>
      <c r="I170" s="51"/>
      <c r="J170" s="51"/>
    </row>
    <row r="171" spans="1:10" ht="20.100000000000001" customHeight="1" x14ac:dyDescent="0.25">
      <c r="A171" s="83">
        <f>Tableau352[[#This Row],[Date]]</f>
        <v>46372</v>
      </c>
      <c r="B171" s="44">
        <v>46372</v>
      </c>
      <c r="C171" s="60"/>
      <c r="D171" s="45"/>
      <c r="E171" s="46">
        <f t="shared" si="6"/>
        <v>0</v>
      </c>
      <c r="F171" s="28"/>
      <c r="G171" s="47" t="str">
        <f>IFERROR(VLOOKUP(Tableau352[[#This Row],[Code UE]],AAA!$A$25:$B$49,2,TRUE),"")</f>
        <v/>
      </c>
      <c r="H171" s="47"/>
      <c r="I171" s="47"/>
      <c r="J171" s="47"/>
    </row>
    <row r="172" spans="1:10" ht="20.100000000000001" customHeight="1" x14ac:dyDescent="0.25">
      <c r="A172" s="39">
        <f>Tableau352[[#This Row],[Date]]</f>
        <v>46372</v>
      </c>
      <c r="B172" s="48">
        <v>46372</v>
      </c>
      <c r="C172" s="61"/>
      <c r="D172" s="49"/>
      <c r="E172" s="50">
        <f t="shared" si="6"/>
        <v>0</v>
      </c>
      <c r="F172" s="27"/>
      <c r="G172" s="51" t="str">
        <f>IFERROR(VLOOKUP(Tableau352[[#This Row],[Code UE]],AAA!$A$25:$B$49,2,TRUE),"")</f>
        <v/>
      </c>
      <c r="H172" s="51"/>
      <c r="I172" s="51"/>
      <c r="J172" s="51"/>
    </row>
    <row r="173" spans="1:10" ht="20.100000000000001" customHeight="1" x14ac:dyDescent="0.25">
      <c r="A173" s="84">
        <f>Tableau352[[#This Row],[Date]]</f>
        <v>46373</v>
      </c>
      <c r="B173" s="44">
        <v>46373</v>
      </c>
      <c r="C173" s="60"/>
      <c r="D173" s="45"/>
      <c r="E173" s="46">
        <f t="shared" si="6"/>
        <v>0</v>
      </c>
      <c r="F173" s="28"/>
      <c r="G173" s="47" t="str">
        <f>IFERROR(VLOOKUP(Tableau352[[#This Row],[Code UE]],AAA!$A$25:$B$49,2,TRUE),"")</f>
        <v/>
      </c>
      <c r="H173" s="47"/>
      <c r="I173" s="47"/>
      <c r="J173" s="47"/>
    </row>
    <row r="174" spans="1:10" ht="20.100000000000001" customHeight="1" x14ac:dyDescent="0.25">
      <c r="A174" s="40">
        <f>Tableau352[[#This Row],[Date]]</f>
        <v>46373</v>
      </c>
      <c r="B174" s="48">
        <v>46373</v>
      </c>
      <c r="C174" s="61"/>
      <c r="D174" s="49"/>
      <c r="E174" s="50">
        <f t="shared" si="6"/>
        <v>0</v>
      </c>
      <c r="F174" s="27"/>
      <c r="G174" s="51" t="str">
        <f>IFERROR(VLOOKUP(Tableau352[[#This Row],[Code UE]],AAA!$A$25:$B$49,2,TRUE),"")</f>
        <v/>
      </c>
      <c r="H174" s="51"/>
      <c r="I174" s="51"/>
      <c r="J174" s="51"/>
    </row>
    <row r="175" spans="1:10" ht="20.100000000000001" customHeight="1" x14ac:dyDescent="0.25">
      <c r="A175" s="83">
        <f>Tableau352[[#This Row],[Date]]</f>
        <v>46374</v>
      </c>
      <c r="B175" s="44">
        <v>46374</v>
      </c>
      <c r="C175" s="60"/>
      <c r="D175" s="45"/>
      <c r="E175" s="46">
        <f t="shared" si="6"/>
        <v>0</v>
      </c>
      <c r="F175" s="28"/>
      <c r="G175" s="47" t="str">
        <f>IFERROR(VLOOKUP(Tableau352[[#This Row],[Code UE]],AAA!$A$25:$B$49,2,TRUE),"")</f>
        <v/>
      </c>
      <c r="H175" s="47"/>
      <c r="I175" s="47"/>
      <c r="J175" s="47"/>
    </row>
    <row r="176" spans="1:10" ht="20.100000000000001" customHeight="1" x14ac:dyDescent="0.25">
      <c r="A176" s="39">
        <f>Tableau352[[#This Row],[Date]]</f>
        <v>46374</v>
      </c>
      <c r="B176" s="48">
        <v>46374</v>
      </c>
      <c r="C176" s="61"/>
      <c r="D176" s="49"/>
      <c r="E176" s="50">
        <f t="shared" si="6"/>
        <v>0</v>
      </c>
      <c r="F176" s="27"/>
      <c r="G176" s="51" t="str">
        <f>IFERROR(VLOOKUP(Tableau352[[#This Row],[Code UE]],AAA!$A$25:$B$49,2,TRUE),"")</f>
        <v/>
      </c>
      <c r="H176" s="51"/>
      <c r="I176" s="51"/>
      <c r="J176" s="51"/>
    </row>
    <row r="177" spans="1:10" s="17" customFormat="1" ht="20.100000000000001" customHeight="1" x14ac:dyDescent="0.25">
      <c r="A177" s="86"/>
      <c r="B177" s="77" t="s">
        <v>54</v>
      </c>
      <c r="C177" s="78"/>
      <c r="D177" s="79"/>
      <c r="E177" s="80"/>
      <c r="F177" s="80"/>
      <c r="G177" s="81"/>
      <c r="H177" s="82"/>
      <c r="I177" s="81"/>
      <c r="J177" s="81"/>
    </row>
  </sheetData>
  <mergeCells count="1">
    <mergeCell ref="C3:J3"/>
  </mergeCells>
  <conditionalFormatting sqref="A9:A18 A21:A33 A36:A45 A48:A58 A61:A70 A73:A82 A85:A93 A96:A105 A108:A116 A119:A128 A131:A140 A143:A152 A155:A164 A167:A176">
    <cfRule type="expression" dxfId="2" priority="12">
      <formula>$A9="mer"</formula>
    </cfRule>
    <cfRule type="expression" dxfId="1" priority="13">
      <formula>$A9="mar"</formula>
    </cfRule>
    <cfRule type="expression" dxfId="0" priority="14">
      <formula>$A9="lun"</formula>
    </cfRule>
  </conditionalFormatting>
  <dataValidations count="1">
    <dataValidation type="list" allowBlank="1" showInputMessage="1" showErrorMessage="1" sqref="C2:D2 H9:H177" xr:uid="{EDBFCD21-71D3-460B-ADFD-6A76ADC5120B}">
      <formula1>ENS</formula1>
    </dataValidation>
  </dataValidations>
  <pageMargins left="0.19685039370078741" right="0.19685039370078741" top="0.19685039370078741" bottom="0.19685039370078741" header="0.31496062992125984" footer="0.31496062992125984"/>
  <pageSetup paperSize="8" scale="22" fitToHeight="100" orientation="landscape" r:id="rId1"/>
  <ignoredErrors>
    <ignoredError sqref="G112" calculatedColumn="1"/>
  </ignoredErrors>
  <drawing r:id="rId2"/>
  <legacyDrawing r:id="rId3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E5BE1-1F36-4615-B20D-F3D4E6D51420}">
  <sheetPr codeName="Feuil5"/>
  <dimension ref="A1:D42"/>
  <sheetViews>
    <sheetView topLeftCell="A19" workbookViewId="0">
      <selection activeCell="A25" sqref="A25"/>
    </sheetView>
  </sheetViews>
  <sheetFormatPr baseColWidth="10" defaultRowHeight="15.75" x14ac:dyDescent="0.25"/>
  <cols>
    <col min="1" max="1" width="41.140625" style="1" customWidth="1"/>
    <col min="2" max="2" width="82.140625" style="1" customWidth="1"/>
    <col min="3" max="3" width="64.7109375" style="1" bestFit="1" customWidth="1"/>
    <col min="4" max="4" width="38" style="1" bestFit="1" customWidth="1"/>
    <col min="5" max="5" width="33.42578125" style="1" bestFit="1" customWidth="1"/>
    <col min="6" max="16384" width="11.42578125" style="1"/>
  </cols>
  <sheetData>
    <row r="1" spans="1:4" x14ac:dyDescent="0.25">
      <c r="A1" s="70" t="s">
        <v>55</v>
      </c>
      <c r="B1" s="70" t="s">
        <v>13</v>
      </c>
      <c r="C1" s="70"/>
      <c r="D1" s="70"/>
    </row>
    <row r="2" spans="1:4" ht="15" customHeight="1" x14ac:dyDescent="0.25">
      <c r="A2" s="70" t="s">
        <v>56</v>
      </c>
      <c r="B2" s="70" t="s">
        <v>13</v>
      </c>
      <c r="C2" s="70"/>
      <c r="D2" s="70"/>
    </row>
    <row r="3" spans="1:4" ht="15" customHeight="1" x14ac:dyDescent="0.25">
      <c r="A3" s="70" t="s">
        <v>58</v>
      </c>
      <c r="B3" s="70" t="s">
        <v>13</v>
      </c>
      <c r="C3" s="70"/>
      <c r="D3" s="70"/>
    </row>
    <row r="4" spans="1:4" ht="15" customHeight="1" x14ac:dyDescent="0.25">
      <c r="A4" s="70" t="s">
        <v>57</v>
      </c>
      <c r="B4" s="70" t="s">
        <v>53</v>
      </c>
      <c r="C4" s="70"/>
      <c r="D4" s="70"/>
    </row>
    <row r="5" spans="1:4" ht="15" customHeight="1" x14ac:dyDescent="0.25">
      <c r="A5" s="70" t="s">
        <v>59</v>
      </c>
      <c r="B5" s="70" t="s">
        <v>53</v>
      </c>
      <c r="C5" s="71"/>
      <c r="D5" s="70"/>
    </row>
    <row r="6" spans="1:4" ht="15" customHeight="1" x14ac:dyDescent="0.25">
      <c r="A6" s="70" t="s">
        <v>60</v>
      </c>
      <c r="B6" s="70" t="s">
        <v>53</v>
      </c>
      <c r="C6" s="70"/>
      <c r="D6" s="70"/>
    </row>
    <row r="7" spans="1:4" ht="15" customHeight="1" x14ac:dyDescent="0.25">
      <c r="A7" s="70" t="s">
        <v>61</v>
      </c>
      <c r="B7" s="71" t="s">
        <v>14</v>
      </c>
      <c r="C7" s="70"/>
      <c r="D7" s="70"/>
    </row>
    <row r="8" spans="1:4" ht="15" customHeight="1" x14ac:dyDescent="0.25">
      <c r="A8" s="70" t="s">
        <v>62</v>
      </c>
      <c r="B8" s="71" t="s">
        <v>14</v>
      </c>
      <c r="C8" s="71"/>
      <c r="D8" s="70"/>
    </row>
    <row r="9" spans="1:4" ht="15" customHeight="1" x14ac:dyDescent="0.25">
      <c r="A9" s="70" t="s">
        <v>63</v>
      </c>
      <c r="B9" s="70" t="s">
        <v>53</v>
      </c>
      <c r="C9" s="71"/>
      <c r="D9" s="70"/>
    </row>
    <row r="10" spans="1:4" ht="15" customHeight="1" x14ac:dyDescent="0.25">
      <c r="A10" s="70" t="s">
        <v>64</v>
      </c>
      <c r="B10" s="70" t="s">
        <v>13</v>
      </c>
      <c r="C10" s="71"/>
      <c r="D10" s="70"/>
    </row>
    <row r="11" spans="1:4" ht="15" customHeight="1" x14ac:dyDescent="0.25">
      <c r="A11" s="70" t="s">
        <v>65</v>
      </c>
      <c r="B11" s="71" t="s">
        <v>14</v>
      </c>
      <c r="C11" s="71"/>
      <c r="D11" s="70"/>
    </row>
    <row r="12" spans="1:4" ht="15" customHeight="1" x14ac:dyDescent="0.25">
      <c r="A12" s="70" t="s">
        <v>66</v>
      </c>
      <c r="B12" s="70" t="s">
        <v>53</v>
      </c>
      <c r="C12" s="71"/>
      <c r="D12" s="70"/>
    </row>
    <row r="13" spans="1:4" s="17" customFormat="1" ht="15" customHeight="1" x14ac:dyDescent="0.25">
      <c r="A13" s="111" t="s">
        <v>67</v>
      </c>
      <c r="B13" s="111" t="s">
        <v>13</v>
      </c>
      <c r="C13" s="111"/>
      <c r="D13" s="111"/>
    </row>
    <row r="14" spans="1:4" ht="15" customHeight="1" x14ac:dyDescent="0.25">
      <c r="A14" s="70" t="s">
        <v>68</v>
      </c>
      <c r="B14" s="70" t="s">
        <v>53</v>
      </c>
      <c r="C14" s="70"/>
      <c r="D14" s="70"/>
    </row>
    <row r="15" spans="1:4" ht="15" customHeight="1" x14ac:dyDescent="0.25">
      <c r="A15" s="70" t="s">
        <v>69</v>
      </c>
      <c r="B15" s="70" t="s">
        <v>13</v>
      </c>
      <c r="C15" s="70"/>
      <c r="D15" s="70"/>
    </row>
    <row r="16" spans="1:4" ht="15" customHeight="1" x14ac:dyDescent="0.25">
      <c r="A16" s="70" t="s">
        <v>70</v>
      </c>
      <c r="B16" s="70" t="s">
        <v>53</v>
      </c>
      <c r="C16" s="71"/>
      <c r="D16" s="70"/>
    </row>
    <row r="17" spans="1:4" ht="15" customHeight="1" x14ac:dyDescent="0.25">
      <c r="A17" s="70" t="s">
        <v>71</v>
      </c>
      <c r="B17" s="70" t="s">
        <v>13</v>
      </c>
      <c r="C17" s="70"/>
      <c r="D17" s="70"/>
    </row>
    <row r="18" spans="1:4" ht="15" customHeight="1" x14ac:dyDescent="0.25">
      <c r="A18" s="14"/>
    </row>
    <row r="19" spans="1:4" ht="15" customHeight="1" x14ac:dyDescent="0.25">
      <c r="A19" s="15"/>
    </row>
    <row r="20" spans="1:4" ht="15" customHeight="1" x14ac:dyDescent="0.25">
      <c r="A20" s="15"/>
    </row>
    <row r="21" spans="1:4" ht="15" customHeight="1" x14ac:dyDescent="0.25">
      <c r="A21" s="14"/>
    </row>
    <row r="22" spans="1:4" ht="15" customHeight="1" x14ac:dyDescent="0.25">
      <c r="A22" s="14"/>
    </row>
    <row r="25" spans="1:4" x14ac:dyDescent="0.25">
      <c r="A25" s="31"/>
      <c r="B25" s="32"/>
      <c r="C25" s="31"/>
    </row>
    <row r="26" spans="1:4" x14ac:dyDescent="0.25">
      <c r="A26" s="31" t="s">
        <v>46</v>
      </c>
      <c r="B26" s="31" t="s">
        <v>44</v>
      </c>
      <c r="C26" s="31"/>
    </row>
    <row r="27" spans="1:4" x14ac:dyDescent="0.25">
      <c r="A27" s="31" t="s">
        <v>47</v>
      </c>
      <c r="B27" s="31" t="s">
        <v>52</v>
      </c>
      <c r="C27" s="31"/>
    </row>
    <row r="28" spans="1:4" x14ac:dyDescent="0.25">
      <c r="A28" s="31" t="s">
        <v>39</v>
      </c>
      <c r="B28" s="31" t="s">
        <v>15</v>
      </c>
      <c r="C28" s="31"/>
    </row>
    <row r="29" spans="1:4" x14ac:dyDescent="0.25">
      <c r="A29" s="31" t="s">
        <v>26</v>
      </c>
      <c r="B29" s="31" t="s">
        <v>27</v>
      </c>
      <c r="C29" s="31"/>
    </row>
    <row r="30" spans="1:4" x14ac:dyDescent="0.25">
      <c r="A30" s="31" t="s">
        <v>32</v>
      </c>
      <c r="B30" s="31" t="s">
        <v>20</v>
      </c>
      <c r="C30" s="31"/>
    </row>
    <row r="31" spans="1:4" x14ac:dyDescent="0.25">
      <c r="A31" s="31" t="s">
        <v>19</v>
      </c>
      <c r="B31" s="31" t="s">
        <v>35</v>
      </c>
      <c r="C31" s="31"/>
    </row>
    <row r="32" spans="1:4" x14ac:dyDescent="0.25">
      <c r="A32" s="31" t="s">
        <v>24</v>
      </c>
      <c r="B32" s="31" t="s">
        <v>25</v>
      </c>
      <c r="C32" s="31"/>
    </row>
    <row r="33" spans="1:3" x14ac:dyDescent="0.25">
      <c r="A33" s="31" t="s">
        <v>40</v>
      </c>
      <c r="B33" s="31" t="s">
        <v>36</v>
      </c>
      <c r="C33" s="31"/>
    </row>
    <row r="34" spans="1:3" x14ac:dyDescent="0.25">
      <c r="A34" s="31" t="s">
        <v>17</v>
      </c>
      <c r="B34" s="31" t="s">
        <v>29</v>
      </c>
      <c r="C34" s="31"/>
    </row>
    <row r="35" spans="1:3" x14ac:dyDescent="0.25">
      <c r="A35" s="31" t="s">
        <v>49</v>
      </c>
      <c r="B35" s="31" t="s">
        <v>18</v>
      </c>
      <c r="C35" s="31"/>
    </row>
    <row r="36" spans="1:3" x14ac:dyDescent="0.25">
      <c r="A36" s="31" t="s">
        <v>33</v>
      </c>
      <c r="B36" s="31" t="s">
        <v>34</v>
      </c>
      <c r="C36" s="31"/>
    </row>
    <row r="37" spans="1:3" x14ac:dyDescent="0.25">
      <c r="A37" s="31" t="s">
        <v>30</v>
      </c>
      <c r="B37" s="31" t="s">
        <v>31</v>
      </c>
      <c r="C37" s="31"/>
    </row>
    <row r="38" spans="1:3" x14ac:dyDescent="0.25">
      <c r="A38" s="31" t="s">
        <v>21</v>
      </c>
      <c r="B38" s="31" t="s">
        <v>22</v>
      </c>
      <c r="C38" s="31"/>
    </row>
    <row r="39" spans="1:3" x14ac:dyDescent="0.25">
      <c r="A39" s="31" t="s">
        <v>23</v>
      </c>
      <c r="B39" s="31" t="s">
        <v>37</v>
      </c>
      <c r="C39" s="31"/>
    </row>
    <row r="40" spans="1:3" x14ac:dyDescent="0.25">
      <c r="A40" s="31" t="s">
        <v>28</v>
      </c>
      <c r="B40" s="31" t="s">
        <v>16</v>
      </c>
      <c r="C40" s="31"/>
    </row>
    <row r="41" spans="1:3" x14ac:dyDescent="0.25">
      <c r="A41" s="31" t="s">
        <v>41</v>
      </c>
      <c r="B41" s="31" t="s">
        <v>38</v>
      </c>
      <c r="C41" s="31"/>
    </row>
    <row r="42" spans="1:3" x14ac:dyDescent="0.25">
      <c r="A42" s="31" t="s">
        <v>42</v>
      </c>
      <c r="B42" s="31" t="s">
        <v>43</v>
      </c>
      <c r="C42" s="31"/>
    </row>
  </sheetData>
  <sortState xmlns:xlrd2="http://schemas.microsoft.com/office/spreadsheetml/2017/richdata2" ref="A25:C42">
    <sortCondition ref="A25:A42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M2DCN</vt:lpstr>
      <vt:lpstr>AAA</vt:lpstr>
      <vt:lpstr>M2DCN!Criteres</vt:lpstr>
      <vt:lpstr>ENS</vt:lpstr>
      <vt:lpstr>Statut</vt:lpstr>
      <vt:lpstr>AAA!Zone_d_impression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ISAAC Alexandra</dc:creator>
  <cp:lastModifiedBy>ISAAC Alexandra</cp:lastModifiedBy>
  <cp:lastPrinted>2026-09-03T07:43:41Z</cp:lastPrinted>
  <dcterms:created xsi:type="dcterms:W3CDTF">2026-04-08T14:47:48Z</dcterms:created>
  <dcterms:modified xsi:type="dcterms:W3CDTF">2026-10-01T20:02:31Z</dcterms:modified>
</cp:coreProperties>
</file>