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7f19f805bfb641b9" Type="http://schemas.microsoft.com/office/2007/relationships/ui/extensibility" Target="customUI/customUi14.xml"/><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codeName="{B08E4597-CF32-672E-EC9B-63DB714DCB7F}"/>
  <workbookPr codeName="ThisWorkbook" defaultThemeVersion="124226"/>
  <mc:AlternateContent xmlns:mc="http://schemas.openxmlformats.org/markup-compatibility/2006">
    <mc:Choice Requires="x15">
      <x15ac:absPath xmlns:x15ac="http://schemas.microsoft.com/office/spreadsheetml/2010/11/ac" url="D:\Valtrase\Bureau\"/>
    </mc:Choice>
  </mc:AlternateContent>
  <xr:revisionPtr revIDLastSave="0" documentId="13_ncr:1_{74E5A007-170C-4DA1-AF26-ADA0E434C4FB}" xr6:coauthVersionLast="45" xr6:coauthVersionMax="45" xr10:uidLastSave="{00000000-0000-0000-0000-000000000000}"/>
  <bookViews>
    <workbookView xWindow="-120" yWindow="-120" windowWidth="29040" windowHeight="16440" activeTab="4" xr2:uid="{00000000-000D-0000-FFFF-FFFF00000000}"/>
  </bookViews>
  <sheets>
    <sheet name="BASE DE DONNÉ" sheetId="4" r:id="rId1"/>
    <sheet name="PAGE DE GARDE" sheetId="5" r:id="rId2"/>
    <sheet name="METRÉ" sheetId="6" r:id="rId3"/>
    <sheet name="ACT" sheetId="7" r:id="rId4"/>
    <sheet name="Feuil1" sheetId="12" r:id="rId5"/>
    <sheet name="ESTIMATIF" sheetId="8" r:id="rId6"/>
    <sheet name="ESTI. RECAP. DES OFFRES" sheetId="9" r:id="rId7"/>
    <sheet name="Ribbon Creator" sheetId="11" r:id="rId8"/>
    <sheet name="Paramètres" sheetId="10" r:id="rId9"/>
  </sheets>
  <functionGroups builtInGroupCount="19"/>
  <definedNames>
    <definedName name="Entète">ESTIMATIF!$A$1:$S$13</definedName>
    <definedName name="_xlnm.Print_Titles" localSheetId="3">ACT!$1:$10</definedName>
    <definedName name="marge">#REF!</definedName>
    <definedName name="OLE_LINK3" localSheetId="1">'PAGE DE GARDE'!$A$3</definedName>
    <definedName name="Param_Key">Paramètres!$A$1:$A$6</definedName>
    <definedName name="Récapitulation_Honoraires">ESTIMATIF!$A$98:$S$108</definedName>
    <definedName name="Récapitulation_Total">ESTIMATIF!$A$109:$S$115</definedName>
    <definedName name="Récapitulation_Travaux">ESTIMATIF!$A$74:$S$97</definedName>
    <definedName name="Sommaire" localSheetId="1">'PAGE DE GARDE'!$A$2</definedName>
    <definedName name="_xlnm.Print_Area" localSheetId="3">ACT!$B$1:$L$739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N118" i="9" l="1"/>
  <c r="J118" i="9"/>
  <c r="F118" i="9"/>
  <c r="N117" i="9"/>
  <c r="J117" i="9"/>
  <c r="F117" i="9"/>
  <c r="N116" i="9"/>
  <c r="F116" i="9"/>
  <c r="N115" i="9"/>
  <c r="F115" i="9"/>
  <c r="N114" i="9"/>
  <c r="F114" i="9"/>
  <c r="N113" i="9"/>
  <c r="F113" i="9"/>
  <c r="N112" i="9"/>
  <c r="F112" i="9"/>
  <c r="N111" i="9"/>
  <c r="F111" i="9"/>
  <c r="N110" i="9"/>
  <c r="F110" i="9"/>
  <c r="N109" i="9"/>
  <c r="F109" i="9"/>
  <c r="N108" i="9"/>
  <c r="F108" i="9"/>
  <c r="N107" i="9"/>
  <c r="N120" i="9" s="1"/>
  <c r="F107" i="9"/>
  <c r="R103" i="9"/>
  <c r="R118" i="9" s="1"/>
  <c r="R100" i="9"/>
  <c r="T100" i="9" s="1"/>
  <c r="R97" i="9"/>
  <c r="R90" i="9"/>
  <c r="R115" i="9" s="1"/>
  <c r="R85" i="9"/>
  <c r="R78" i="9"/>
  <c r="R113" i="9" s="1"/>
  <c r="R68" i="9"/>
  <c r="R112" i="9" s="1"/>
  <c r="R64" i="9"/>
  <c r="R111" i="9" s="1"/>
  <c r="R57" i="9"/>
  <c r="J56" i="9"/>
  <c r="J110" i="9" s="1"/>
  <c r="R55" i="9"/>
  <c r="N55" i="9"/>
  <c r="R54" i="9"/>
  <c r="N54" i="9"/>
  <c r="R53" i="9"/>
  <c r="N53" i="9"/>
  <c r="R52" i="9"/>
  <c r="N52" i="9"/>
  <c r="R56" i="9" s="1"/>
  <c r="R47" i="9"/>
  <c r="N47" i="9"/>
  <c r="R46" i="9"/>
  <c r="N46" i="9"/>
  <c r="R45" i="9"/>
  <c r="N45" i="9"/>
  <c r="R44" i="9"/>
  <c r="N44" i="9"/>
  <c r="R43" i="9"/>
  <c r="N43" i="9"/>
  <c r="R42" i="9"/>
  <c r="N42" i="9"/>
  <c r="R41" i="9"/>
  <c r="N41" i="9"/>
  <c r="R40" i="9"/>
  <c r="N40" i="9"/>
  <c r="R39" i="9"/>
  <c r="N39" i="9"/>
  <c r="R38" i="9"/>
  <c r="N38" i="9"/>
  <c r="R48" i="9" s="1"/>
  <c r="R35" i="9"/>
  <c r="R108" i="9" s="1"/>
  <c r="R24" i="9"/>
  <c r="R107" i="9" s="1"/>
  <c r="J24" i="9"/>
  <c r="J107" i="9" s="1"/>
  <c r="G10" i="9"/>
  <c r="F7" i="9"/>
  <c r="F6" i="9"/>
  <c r="F5" i="9"/>
  <c r="A2" i="9"/>
  <c r="K92" i="8"/>
  <c r="K91" i="8"/>
  <c r="K90" i="8"/>
  <c r="K89" i="8"/>
  <c r="K88" i="8"/>
  <c r="K87" i="8"/>
  <c r="K85" i="8"/>
  <c r="K84" i="8"/>
  <c r="K83" i="8"/>
  <c r="K82" i="8"/>
  <c r="K81" i="8"/>
  <c r="K80" i="8"/>
  <c r="K79" i="8"/>
  <c r="K78" i="8"/>
  <c r="K77" i="8"/>
  <c r="K94" i="8" s="1"/>
  <c r="R73" i="8"/>
  <c r="G72" i="8"/>
  <c r="G92" i="8" s="1"/>
  <c r="R69" i="8"/>
  <c r="G68" i="8"/>
  <c r="G91" i="8" s="1"/>
  <c r="R65" i="8"/>
  <c r="G64" i="8"/>
  <c r="G90" i="8" s="1"/>
  <c r="R61" i="8"/>
  <c r="G60" i="8"/>
  <c r="G89" i="8" s="1"/>
  <c r="R57" i="8"/>
  <c r="G56" i="8"/>
  <c r="G88" i="8" s="1"/>
  <c r="R53" i="8"/>
  <c r="G52" i="8"/>
  <c r="G87" i="8" s="1"/>
  <c r="R49" i="8"/>
  <c r="G48" i="8"/>
  <c r="G85" i="8" s="1"/>
  <c r="R45" i="8"/>
  <c r="G44" i="8"/>
  <c r="G84" i="8" s="1"/>
  <c r="R41" i="8"/>
  <c r="G40" i="8"/>
  <c r="G83" i="8" s="1"/>
  <c r="R37" i="8"/>
  <c r="G36" i="8"/>
  <c r="G82" i="8" s="1"/>
  <c r="R33" i="8"/>
  <c r="G32" i="8"/>
  <c r="G81" i="8" s="1"/>
  <c r="R29" i="8"/>
  <c r="G28" i="8"/>
  <c r="G80" i="8" s="1"/>
  <c r="R25" i="8"/>
  <c r="G24" i="8"/>
  <c r="G79" i="8" s="1"/>
  <c r="R21" i="8"/>
  <c r="G20" i="8"/>
  <c r="G78" i="8" s="1"/>
  <c r="R17" i="8"/>
  <c r="G16" i="8"/>
  <c r="G77" i="8" s="1"/>
  <c r="H10" i="8"/>
  <c r="G7" i="8"/>
  <c r="G6" i="8"/>
  <c r="G5" i="8"/>
  <c r="G716" i="7"/>
  <c r="G715" i="7"/>
  <c r="G714" i="7"/>
  <c r="G713" i="7"/>
  <c r="G712" i="7"/>
  <c r="G711" i="7"/>
  <c r="G710" i="7"/>
  <c r="G709" i="7"/>
  <c r="G708" i="7"/>
  <c r="G707" i="7"/>
  <c r="G706" i="7"/>
  <c r="G705" i="7"/>
  <c r="G704" i="7"/>
  <c r="G703" i="7"/>
  <c r="G702" i="7"/>
  <c r="K694" i="7"/>
  <c r="K693" i="7"/>
  <c r="K692" i="7"/>
  <c r="K691" i="7"/>
  <c r="K690" i="7"/>
  <c r="K689" i="7"/>
  <c r="K688" i="7"/>
  <c r="K687" i="7"/>
  <c r="K686" i="7"/>
  <c r="K685" i="7"/>
  <c r="K684" i="7"/>
  <c r="K683" i="7"/>
  <c r="K682" i="7"/>
  <c r="K681" i="7"/>
  <c r="K680" i="7"/>
  <c r="K679" i="7"/>
  <c r="K678" i="7"/>
  <c r="K677" i="7"/>
  <c r="K676" i="7"/>
  <c r="K675" i="7"/>
  <c r="K674" i="7"/>
  <c r="K673" i="7"/>
  <c r="K672" i="7"/>
  <c r="K671" i="7"/>
  <c r="K670" i="7"/>
  <c r="K669" i="7"/>
  <c r="K668" i="7"/>
  <c r="K667" i="7"/>
  <c r="K666" i="7"/>
  <c r="K665" i="7"/>
  <c r="K664" i="7"/>
  <c r="K663" i="7"/>
  <c r="K662" i="7"/>
  <c r="K661" i="7"/>
  <c r="K660" i="7"/>
  <c r="K659" i="7"/>
  <c r="K658" i="7"/>
  <c r="K657" i="7"/>
  <c r="K656" i="7"/>
  <c r="K655" i="7"/>
  <c r="K696" i="7" s="1"/>
  <c r="K716" i="7" s="1"/>
  <c r="K648" i="7"/>
  <c r="K647" i="7"/>
  <c r="K646" i="7"/>
  <c r="K645" i="7"/>
  <c r="K644" i="7"/>
  <c r="K643" i="7"/>
  <c r="K642" i="7"/>
  <c r="K641" i="7"/>
  <c r="K640" i="7"/>
  <c r="K639" i="7"/>
  <c r="K638" i="7"/>
  <c r="K637" i="7"/>
  <c r="K636" i="7"/>
  <c r="K635" i="7"/>
  <c r="K634" i="7"/>
  <c r="K633" i="7"/>
  <c r="K632" i="7"/>
  <c r="K631" i="7"/>
  <c r="K630" i="7"/>
  <c r="K629" i="7"/>
  <c r="K628" i="7"/>
  <c r="K627" i="7"/>
  <c r="K626" i="7"/>
  <c r="K625" i="7"/>
  <c r="K624" i="7"/>
  <c r="K623" i="7"/>
  <c r="K622" i="7"/>
  <c r="K621" i="7"/>
  <c r="K620" i="7"/>
  <c r="K619" i="7"/>
  <c r="K618" i="7"/>
  <c r="K617" i="7"/>
  <c r="K616" i="7"/>
  <c r="K615" i="7"/>
  <c r="K614" i="7"/>
  <c r="K613" i="7"/>
  <c r="K612" i="7"/>
  <c r="K611" i="7"/>
  <c r="K610" i="7"/>
  <c r="K609" i="7"/>
  <c r="K650" i="7" s="1"/>
  <c r="K715" i="7" s="1"/>
  <c r="K602" i="7"/>
  <c r="K601" i="7"/>
  <c r="K600" i="7"/>
  <c r="K599" i="7"/>
  <c r="K598" i="7"/>
  <c r="K597" i="7"/>
  <c r="K596" i="7"/>
  <c r="K595" i="7"/>
  <c r="K594" i="7"/>
  <c r="K593" i="7"/>
  <c r="K592" i="7"/>
  <c r="K591" i="7"/>
  <c r="K590" i="7"/>
  <c r="K589" i="7"/>
  <c r="K588" i="7"/>
  <c r="K587" i="7"/>
  <c r="K586" i="7"/>
  <c r="K585" i="7"/>
  <c r="K584" i="7"/>
  <c r="K583" i="7"/>
  <c r="K582" i="7"/>
  <c r="K581" i="7"/>
  <c r="K580" i="7"/>
  <c r="K579" i="7"/>
  <c r="K578" i="7"/>
  <c r="K577" i="7"/>
  <c r="K576" i="7"/>
  <c r="K575" i="7"/>
  <c r="K574" i="7"/>
  <c r="K573" i="7"/>
  <c r="K572" i="7"/>
  <c r="K571" i="7"/>
  <c r="K570" i="7"/>
  <c r="K569" i="7"/>
  <c r="K568" i="7"/>
  <c r="K567" i="7"/>
  <c r="K566" i="7"/>
  <c r="K565" i="7"/>
  <c r="K564" i="7"/>
  <c r="K563" i="7"/>
  <c r="K604" i="7" s="1"/>
  <c r="K714" i="7" s="1"/>
  <c r="K556" i="7"/>
  <c r="K555" i="7"/>
  <c r="K554" i="7"/>
  <c r="K553" i="7"/>
  <c r="K552" i="7"/>
  <c r="K551" i="7"/>
  <c r="K550" i="7"/>
  <c r="K549" i="7"/>
  <c r="K548" i="7"/>
  <c r="K547" i="7"/>
  <c r="K546" i="7"/>
  <c r="K545" i="7"/>
  <c r="K544" i="7"/>
  <c r="K543" i="7"/>
  <c r="K542" i="7"/>
  <c r="K541" i="7"/>
  <c r="K540" i="7"/>
  <c r="K539" i="7"/>
  <c r="K538" i="7"/>
  <c r="K537" i="7"/>
  <c r="K536" i="7"/>
  <c r="K535" i="7"/>
  <c r="K534" i="7"/>
  <c r="K533" i="7"/>
  <c r="K532" i="7"/>
  <c r="K531" i="7"/>
  <c r="K530" i="7"/>
  <c r="K529" i="7"/>
  <c r="K528" i="7"/>
  <c r="K527" i="7"/>
  <c r="K526" i="7"/>
  <c r="K525" i="7"/>
  <c r="K524" i="7"/>
  <c r="K523" i="7"/>
  <c r="K522" i="7"/>
  <c r="K521" i="7"/>
  <c r="K520" i="7"/>
  <c r="K519" i="7"/>
  <c r="K518" i="7"/>
  <c r="K517" i="7"/>
  <c r="K558" i="7" s="1"/>
  <c r="K713" i="7" s="1"/>
  <c r="K510" i="7"/>
  <c r="K509" i="7"/>
  <c r="K508" i="7"/>
  <c r="K507" i="7"/>
  <c r="K506" i="7"/>
  <c r="K505" i="7"/>
  <c r="K504" i="7"/>
  <c r="K503" i="7"/>
  <c r="K502" i="7"/>
  <c r="K501" i="7"/>
  <c r="K500" i="7"/>
  <c r="K499" i="7"/>
  <c r="K498" i="7"/>
  <c r="K497" i="7"/>
  <c r="K496" i="7"/>
  <c r="K495" i="7"/>
  <c r="K494" i="7"/>
  <c r="K493" i="7"/>
  <c r="K492" i="7"/>
  <c r="K491" i="7"/>
  <c r="K490" i="7"/>
  <c r="K489" i="7"/>
  <c r="K488" i="7"/>
  <c r="K487" i="7"/>
  <c r="K486" i="7"/>
  <c r="K485" i="7"/>
  <c r="K484" i="7"/>
  <c r="K483" i="7"/>
  <c r="K482" i="7"/>
  <c r="K481" i="7"/>
  <c r="K480" i="7"/>
  <c r="K479" i="7"/>
  <c r="K478" i="7"/>
  <c r="K477" i="7"/>
  <c r="K476" i="7"/>
  <c r="K475" i="7"/>
  <c r="K474" i="7"/>
  <c r="K473" i="7"/>
  <c r="K472" i="7"/>
  <c r="K471" i="7"/>
  <c r="K512" i="7" s="1"/>
  <c r="K712" i="7" s="1"/>
  <c r="K465" i="7"/>
  <c r="K464" i="7"/>
  <c r="K463" i="7"/>
  <c r="K462" i="7"/>
  <c r="K461" i="7"/>
  <c r="K460" i="7"/>
  <c r="K459" i="7"/>
  <c r="K458" i="7"/>
  <c r="K457" i="7"/>
  <c r="K456" i="7"/>
  <c r="K455" i="7"/>
  <c r="K454" i="7"/>
  <c r="K453" i="7"/>
  <c r="K452" i="7"/>
  <c r="K451" i="7"/>
  <c r="K450" i="7"/>
  <c r="K449" i="7"/>
  <c r="K448" i="7"/>
  <c r="K447" i="7"/>
  <c r="K446" i="7"/>
  <c r="K445" i="7"/>
  <c r="K444" i="7"/>
  <c r="K443" i="7"/>
  <c r="K442" i="7"/>
  <c r="K441" i="7"/>
  <c r="K440" i="7"/>
  <c r="K439" i="7"/>
  <c r="K438" i="7"/>
  <c r="K437" i="7"/>
  <c r="K436" i="7"/>
  <c r="K435" i="7"/>
  <c r="K434" i="7"/>
  <c r="K433" i="7"/>
  <c r="K432" i="7"/>
  <c r="K431" i="7"/>
  <c r="K430" i="7"/>
  <c r="K429" i="7"/>
  <c r="K428" i="7"/>
  <c r="K427" i="7"/>
  <c r="K426" i="7"/>
  <c r="K466" i="7" s="1"/>
  <c r="K711" i="7" s="1"/>
  <c r="K419" i="7"/>
  <c r="K418" i="7"/>
  <c r="K417" i="7"/>
  <c r="K416" i="7"/>
  <c r="K415" i="7"/>
  <c r="K414" i="7"/>
  <c r="K413" i="7"/>
  <c r="K412" i="7"/>
  <c r="K411" i="7"/>
  <c r="K410" i="7"/>
  <c r="K409" i="7"/>
  <c r="K408" i="7"/>
  <c r="K407" i="7"/>
  <c r="K406" i="7"/>
  <c r="K405" i="7"/>
  <c r="K404" i="7"/>
  <c r="K403" i="7"/>
  <c r="K402" i="7"/>
  <c r="K401" i="7"/>
  <c r="K400" i="7"/>
  <c r="K399" i="7"/>
  <c r="K398" i="7"/>
  <c r="K397" i="7"/>
  <c r="K396" i="7"/>
  <c r="K395" i="7"/>
  <c r="K394" i="7"/>
  <c r="K393" i="7"/>
  <c r="K392" i="7"/>
  <c r="K391" i="7"/>
  <c r="K390" i="7"/>
  <c r="K389" i="7"/>
  <c r="K388" i="7"/>
  <c r="K387" i="7"/>
  <c r="K386" i="7"/>
  <c r="K385" i="7"/>
  <c r="K384" i="7"/>
  <c r="K383" i="7"/>
  <c r="K382" i="7"/>
  <c r="K381" i="7"/>
  <c r="K380" i="7"/>
  <c r="K421" i="7" s="1"/>
  <c r="K710" i="7" s="1"/>
  <c r="K373" i="7"/>
  <c r="K372" i="7"/>
  <c r="K371" i="7"/>
  <c r="K370" i="7"/>
  <c r="K369" i="7"/>
  <c r="K368" i="7"/>
  <c r="K367" i="7"/>
  <c r="K366" i="7"/>
  <c r="K365" i="7"/>
  <c r="K364" i="7"/>
  <c r="K363" i="7"/>
  <c r="K362" i="7"/>
  <c r="K361" i="7"/>
  <c r="K360" i="7"/>
  <c r="K359" i="7"/>
  <c r="K358" i="7"/>
  <c r="K357" i="7"/>
  <c r="K356" i="7"/>
  <c r="K355" i="7"/>
  <c r="K354" i="7"/>
  <c r="K353" i="7"/>
  <c r="K352" i="7"/>
  <c r="K351" i="7"/>
  <c r="K350" i="7"/>
  <c r="K349" i="7"/>
  <c r="K348" i="7"/>
  <c r="K347" i="7"/>
  <c r="K346" i="7"/>
  <c r="K345" i="7"/>
  <c r="K344" i="7"/>
  <c r="K343" i="7"/>
  <c r="K342" i="7"/>
  <c r="K341" i="7"/>
  <c r="K340" i="7"/>
  <c r="K339" i="7"/>
  <c r="K338" i="7"/>
  <c r="K337" i="7"/>
  <c r="K336" i="7"/>
  <c r="K335" i="7"/>
  <c r="K334" i="7"/>
  <c r="K375" i="7" s="1"/>
  <c r="K709" i="7" s="1"/>
  <c r="K327" i="7"/>
  <c r="K326" i="7"/>
  <c r="K325" i="7"/>
  <c r="K324" i="7"/>
  <c r="K323" i="7"/>
  <c r="K322" i="7"/>
  <c r="K321" i="7"/>
  <c r="K320" i="7"/>
  <c r="K319" i="7"/>
  <c r="K318" i="7"/>
  <c r="K317" i="7"/>
  <c r="K316" i="7"/>
  <c r="K315" i="7"/>
  <c r="K314" i="7"/>
  <c r="K313" i="7"/>
  <c r="K312" i="7"/>
  <c r="K311" i="7"/>
  <c r="K310" i="7"/>
  <c r="K309" i="7"/>
  <c r="K308" i="7"/>
  <c r="K307" i="7"/>
  <c r="K306" i="7"/>
  <c r="K305" i="7"/>
  <c r="K304" i="7"/>
  <c r="K303" i="7"/>
  <c r="K302" i="7"/>
  <c r="K301" i="7"/>
  <c r="K300" i="7"/>
  <c r="K299" i="7"/>
  <c r="K298" i="7"/>
  <c r="K297" i="7"/>
  <c r="K296" i="7"/>
  <c r="K295" i="7"/>
  <c r="K294" i="7"/>
  <c r="K293" i="7"/>
  <c r="K292" i="7"/>
  <c r="K291" i="7"/>
  <c r="K290" i="7"/>
  <c r="K289" i="7"/>
  <c r="K288" i="7"/>
  <c r="K329" i="7" s="1"/>
  <c r="K708" i="7" s="1"/>
  <c r="K281" i="7"/>
  <c r="K280" i="7"/>
  <c r="K279" i="7"/>
  <c r="K278" i="7"/>
  <c r="K277" i="7"/>
  <c r="K276" i="7"/>
  <c r="K275" i="7"/>
  <c r="K274" i="7"/>
  <c r="K273" i="7"/>
  <c r="K272" i="7"/>
  <c r="K271" i="7"/>
  <c r="K270" i="7"/>
  <c r="K269" i="7"/>
  <c r="K268" i="7"/>
  <c r="K267" i="7"/>
  <c r="K266" i="7"/>
  <c r="K265" i="7"/>
  <c r="K264" i="7"/>
  <c r="K263" i="7"/>
  <c r="K262" i="7"/>
  <c r="K261" i="7"/>
  <c r="K260" i="7"/>
  <c r="K259" i="7"/>
  <c r="K258" i="7"/>
  <c r="K257" i="7"/>
  <c r="K256" i="7"/>
  <c r="K255" i="7"/>
  <c r="K254" i="7"/>
  <c r="K253" i="7"/>
  <c r="K252" i="7"/>
  <c r="K251" i="7"/>
  <c r="K250" i="7"/>
  <c r="K249" i="7"/>
  <c r="K248" i="7"/>
  <c r="K247" i="7"/>
  <c r="K246" i="7"/>
  <c r="K245" i="7"/>
  <c r="K244" i="7"/>
  <c r="K243" i="7"/>
  <c r="K242" i="7"/>
  <c r="K283" i="7" s="1"/>
  <c r="K707" i="7" s="1"/>
  <c r="K236" i="7"/>
  <c r="K235" i="7"/>
  <c r="K234" i="7"/>
  <c r="K233" i="7"/>
  <c r="K232" i="7"/>
  <c r="K231" i="7"/>
  <c r="K230" i="7"/>
  <c r="K229" i="7"/>
  <c r="K228" i="7"/>
  <c r="K227" i="7"/>
  <c r="K226" i="7"/>
  <c r="K225" i="7"/>
  <c r="K224" i="7"/>
  <c r="K223" i="7"/>
  <c r="K222" i="7"/>
  <c r="K221" i="7"/>
  <c r="K220" i="7"/>
  <c r="K219" i="7"/>
  <c r="K218" i="7"/>
  <c r="K217" i="7"/>
  <c r="K216" i="7"/>
  <c r="K215" i="7"/>
  <c r="K214" i="7"/>
  <c r="K213" i="7"/>
  <c r="K212" i="7"/>
  <c r="K211" i="7"/>
  <c r="K210" i="7"/>
  <c r="K209" i="7"/>
  <c r="K208" i="7"/>
  <c r="K207" i="7"/>
  <c r="K206" i="7"/>
  <c r="K205" i="7"/>
  <c r="K204" i="7"/>
  <c r="K203" i="7"/>
  <c r="K202" i="7"/>
  <c r="K201" i="7"/>
  <c r="K200" i="7"/>
  <c r="K199" i="7"/>
  <c r="K198" i="7"/>
  <c r="K197" i="7"/>
  <c r="K237" i="7" s="1"/>
  <c r="K706" i="7" s="1"/>
  <c r="K190" i="7"/>
  <c r="K189" i="7"/>
  <c r="K188" i="7"/>
  <c r="K187" i="7"/>
  <c r="K186" i="7"/>
  <c r="K185" i="7"/>
  <c r="K184" i="7"/>
  <c r="K183" i="7"/>
  <c r="K182" i="7"/>
  <c r="K181" i="7"/>
  <c r="K180" i="7"/>
  <c r="K179" i="7"/>
  <c r="K178" i="7"/>
  <c r="K177" i="7"/>
  <c r="K176" i="7"/>
  <c r="K175" i="7"/>
  <c r="K174" i="7"/>
  <c r="K173" i="7"/>
  <c r="K172" i="7"/>
  <c r="K171" i="7"/>
  <c r="K170" i="7"/>
  <c r="K169" i="7"/>
  <c r="K168" i="7"/>
  <c r="K167" i="7"/>
  <c r="K166" i="7"/>
  <c r="K165" i="7"/>
  <c r="K164" i="7"/>
  <c r="K163" i="7"/>
  <c r="K162" i="7"/>
  <c r="K161" i="7"/>
  <c r="K160" i="7"/>
  <c r="K159" i="7"/>
  <c r="K158" i="7"/>
  <c r="K157" i="7"/>
  <c r="K156" i="7"/>
  <c r="K155" i="7"/>
  <c r="K154" i="7"/>
  <c r="K153" i="7"/>
  <c r="K152" i="7"/>
  <c r="K151" i="7"/>
  <c r="K192" i="7" s="1"/>
  <c r="K705" i="7" s="1"/>
  <c r="K144" i="7"/>
  <c r="K143" i="7"/>
  <c r="K142" i="7"/>
  <c r="K141" i="7"/>
  <c r="K140" i="7"/>
  <c r="K139" i="7"/>
  <c r="K138" i="7"/>
  <c r="K137" i="7"/>
  <c r="K136" i="7"/>
  <c r="K135" i="7"/>
  <c r="K134" i="7"/>
  <c r="K133" i="7"/>
  <c r="K132" i="7"/>
  <c r="K131" i="7"/>
  <c r="K130" i="7"/>
  <c r="K129" i="7"/>
  <c r="K128" i="7"/>
  <c r="K127" i="7"/>
  <c r="K126" i="7"/>
  <c r="K125" i="7"/>
  <c r="K124" i="7"/>
  <c r="K123" i="7"/>
  <c r="K122" i="7"/>
  <c r="K121" i="7"/>
  <c r="K120" i="7"/>
  <c r="K119" i="7"/>
  <c r="K118" i="7"/>
  <c r="K117" i="7"/>
  <c r="K116" i="7"/>
  <c r="K115" i="7"/>
  <c r="K114" i="7"/>
  <c r="K113" i="7"/>
  <c r="K112" i="7"/>
  <c r="K111" i="7"/>
  <c r="K110" i="7"/>
  <c r="K109" i="7"/>
  <c r="K108" i="7"/>
  <c r="K107" i="7"/>
  <c r="K106" i="7"/>
  <c r="K105" i="7"/>
  <c r="K146" i="7" s="1"/>
  <c r="K704" i="7" s="1"/>
  <c r="K98" i="7"/>
  <c r="K97" i="7"/>
  <c r="K96" i="7"/>
  <c r="K95" i="7"/>
  <c r="K94" i="7"/>
  <c r="K93" i="7"/>
  <c r="K92" i="7"/>
  <c r="K91" i="7"/>
  <c r="K90" i="7"/>
  <c r="K89" i="7"/>
  <c r="K88" i="7"/>
  <c r="K87" i="7"/>
  <c r="K86" i="7"/>
  <c r="K85" i="7"/>
  <c r="K84" i="7"/>
  <c r="K83" i="7"/>
  <c r="K82" i="7"/>
  <c r="K81" i="7"/>
  <c r="K80" i="7"/>
  <c r="K79" i="7"/>
  <c r="K78" i="7"/>
  <c r="K77" i="7"/>
  <c r="K76" i="7"/>
  <c r="K75" i="7"/>
  <c r="K74" i="7"/>
  <c r="K73" i="7"/>
  <c r="K72" i="7"/>
  <c r="K71" i="7"/>
  <c r="K70" i="7"/>
  <c r="K69" i="7"/>
  <c r="K68" i="7"/>
  <c r="K67" i="7"/>
  <c r="K66" i="7"/>
  <c r="K65" i="7"/>
  <c r="K64" i="7"/>
  <c r="K63" i="7"/>
  <c r="K62" i="7"/>
  <c r="K61" i="7"/>
  <c r="K60" i="7"/>
  <c r="K59" i="7"/>
  <c r="K100" i="7" s="1"/>
  <c r="K703" i="7" s="1"/>
  <c r="K53" i="7"/>
  <c r="K52" i="7"/>
  <c r="K51" i="7"/>
  <c r="K50" i="7"/>
  <c r="K49" i="7"/>
  <c r="K48" i="7"/>
  <c r="K47" i="7"/>
  <c r="K46" i="7"/>
  <c r="K45" i="7"/>
  <c r="K44" i="7"/>
  <c r="K43" i="7"/>
  <c r="K42" i="7"/>
  <c r="K41" i="7"/>
  <c r="K40" i="7"/>
  <c r="K39" i="7"/>
  <c r="K38" i="7"/>
  <c r="K37" i="7"/>
  <c r="K36" i="7"/>
  <c r="K35" i="7"/>
  <c r="K34" i="7"/>
  <c r="K33" i="7"/>
  <c r="K32" i="7"/>
  <c r="K31" i="7"/>
  <c r="K30" i="7"/>
  <c r="K29" i="7"/>
  <c r="K28" i="7"/>
  <c r="K27" i="7"/>
  <c r="K26" i="7"/>
  <c r="K25" i="7"/>
  <c r="K24" i="7"/>
  <c r="K23" i="7"/>
  <c r="K22" i="7"/>
  <c r="K21" i="7"/>
  <c r="K20" i="7"/>
  <c r="K19" i="7"/>
  <c r="K18" i="7"/>
  <c r="K17" i="7"/>
  <c r="K16" i="7"/>
  <c r="K15" i="7"/>
  <c r="K14" i="7"/>
  <c r="K54" i="7" s="1"/>
  <c r="K702" i="7" s="1"/>
  <c r="K717" i="7" s="1"/>
  <c r="B7" i="7"/>
  <c r="G4" i="7"/>
  <c r="J3" i="7"/>
  <c r="G3" i="7"/>
  <c r="J2" i="7"/>
  <c r="H2" i="7"/>
  <c r="G2" i="7"/>
  <c r="G23" i="6"/>
  <c r="G22" i="6"/>
  <c r="F22" i="6"/>
  <c r="G21" i="6"/>
  <c r="F21" i="6"/>
  <c r="F20" i="6"/>
  <c r="J64" i="9" s="1"/>
  <c r="G19" i="6"/>
  <c r="F18" i="6"/>
  <c r="J48" i="9" s="1"/>
  <c r="J109" i="9" s="1"/>
  <c r="F17" i="6"/>
  <c r="J68" i="9" s="1"/>
  <c r="J112" i="9" s="1"/>
  <c r="F16" i="6"/>
  <c r="G16" i="6" s="1"/>
  <c r="F15" i="6"/>
  <c r="G15" i="6" s="1"/>
  <c r="F14" i="6"/>
  <c r="G14" i="6" s="1"/>
  <c r="F13" i="6"/>
  <c r="G13" i="6" s="1"/>
  <c r="F12" i="6"/>
  <c r="J97" i="9" s="1"/>
  <c r="J116" i="9" s="1"/>
  <c r="F11" i="6"/>
  <c r="G11" i="6" s="1"/>
  <c r="F10" i="6"/>
  <c r="J85" i="9" s="1"/>
  <c r="J114" i="9" s="1"/>
  <c r="D10" i="6"/>
  <c r="D9" i="6"/>
  <c r="F9" i="6" s="1"/>
  <c r="G9" i="6" s="1"/>
  <c r="D8" i="6"/>
  <c r="F8" i="6" s="1"/>
  <c r="D7" i="6"/>
  <c r="F7" i="6" s="1"/>
  <c r="G6" i="6"/>
  <c r="D6" i="6"/>
  <c r="A28" i="5"/>
  <c r="A13" i="5"/>
  <c r="A8" i="5"/>
  <c r="E3" i="5"/>
  <c r="T48" i="9" l="1"/>
  <c r="R109" i="9"/>
  <c r="K727" i="7"/>
  <c r="K728" i="7" s="1"/>
  <c r="K718" i="7"/>
  <c r="K720" i="7" s="1"/>
  <c r="K104" i="8"/>
  <c r="K105" i="8" s="1"/>
  <c r="K97" i="8"/>
  <c r="K95" i="8"/>
  <c r="T85" i="9"/>
  <c r="T64" i="9"/>
  <c r="J111" i="9"/>
  <c r="T97" i="9"/>
  <c r="T56" i="9"/>
  <c r="R110" i="9"/>
  <c r="R120" i="9" s="1"/>
  <c r="F24" i="6"/>
  <c r="J78" i="9"/>
  <c r="J113" i="9" s="1"/>
  <c r="G7" i="6"/>
  <c r="J35" i="9"/>
  <c r="G8" i="6"/>
  <c r="N121" i="9"/>
  <c r="N130" i="9"/>
  <c r="N131" i="9" s="1"/>
  <c r="N123" i="9"/>
  <c r="J90" i="9"/>
  <c r="J115" i="9" s="1"/>
  <c r="G18" i="6"/>
  <c r="G20" i="6"/>
  <c r="T68" i="9"/>
  <c r="T103" i="9"/>
  <c r="R114" i="9"/>
  <c r="R116" i="9"/>
  <c r="G10" i="6"/>
  <c r="G12" i="6"/>
  <c r="G17" i="6"/>
  <c r="T24" i="9"/>
  <c r="R117" i="9"/>
  <c r="R121" i="9" l="1"/>
  <c r="R130" i="9"/>
  <c r="R131" i="9" s="1"/>
  <c r="R123" i="9"/>
  <c r="K112" i="8"/>
  <c r="K108" i="8"/>
  <c r="K106" i="8"/>
  <c r="F28" i="6"/>
  <c r="G28" i="6" s="1"/>
  <c r="F25" i="6"/>
  <c r="G25" i="6" s="1"/>
  <c r="G24" i="6"/>
  <c r="N132" i="9"/>
  <c r="N134" i="9" s="1"/>
  <c r="N138" i="9"/>
  <c r="J108" i="9"/>
  <c r="J120" i="9" s="1"/>
  <c r="T35" i="9"/>
  <c r="K729" i="7"/>
  <c r="K731" i="7" s="1"/>
  <c r="K735" i="7"/>
  <c r="T90" i="9"/>
  <c r="T78" i="9"/>
  <c r="J121" i="9" l="1"/>
  <c r="J130" i="9"/>
  <c r="J131" i="9" s="1"/>
  <c r="I10" i="9"/>
  <c r="J123" i="9"/>
  <c r="N139" i="9"/>
  <c r="N141" i="9" s="1"/>
  <c r="K115" i="8"/>
  <c r="K113" i="8"/>
  <c r="R132" i="9"/>
  <c r="R134" i="9" s="1"/>
  <c r="R138" i="9"/>
  <c r="K736" i="7"/>
  <c r="K738" i="7" s="1"/>
  <c r="R139" i="9" l="1"/>
  <c r="R141" i="9" s="1"/>
  <c r="J138" i="9"/>
  <c r="J134" i="9"/>
  <c r="J132" i="9"/>
  <c r="J139" i="9" l="1"/>
  <c r="J141" i="9"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Cindy Beraud</author>
  </authors>
  <commentList>
    <comment ref="B4" authorId="0" shapeId="0" xr:uid="{8C439F68-E2A8-41FD-AEFF-375E49E6261A}">
      <text>
        <r>
          <rPr>
            <b/>
            <sz val="8"/>
            <color indexed="81"/>
            <rFont val="Tahoma"/>
            <family val="2"/>
          </rPr>
          <t>NOTICE D'UTILISATION DE LA D.P.G.F. 2004</t>
        </r>
        <r>
          <rPr>
            <sz val="8"/>
            <color indexed="81"/>
            <rFont val="Tahoma"/>
            <family val="2"/>
          </rPr>
          <t xml:space="preserve">
</t>
        </r>
        <r>
          <rPr>
            <b/>
            <sz val="8"/>
            <color indexed="81"/>
            <rFont val="Tahoma"/>
            <family val="2"/>
          </rPr>
          <t>1 - PHASE PRO</t>
        </r>
        <r>
          <rPr>
            <sz val="8"/>
            <color indexed="81"/>
            <rFont val="Tahoma"/>
            <family val="2"/>
          </rPr>
          <t xml:space="preserve">
1) Enregistrer le document modèle sous l'affaire en phase PRO sous le nom : 
                PRO (nom de l'affaire) Estimation (lot).xls
2) Remplir les cases vertes du cadre de la DPGF (nota : "intitulé" correspond à nom du lot).
3) Composer la DPGF pour chaque chapitre (cases jaunes).
4) Si le nombre de chapitres est supérieur à 2, il faut procéder de la façon suivante :
        - copier </t>
        </r>
        <r>
          <rPr>
            <u/>
            <sz val="8"/>
            <color indexed="81"/>
            <rFont val="Tahoma"/>
            <family val="2"/>
          </rPr>
          <t>les lignes</t>
        </r>
        <r>
          <rPr>
            <sz val="8"/>
            <color indexed="81"/>
            <rFont val="Tahoma"/>
            <family val="2"/>
          </rPr>
          <t xml:space="preserve"> composant le chapitre 2 avec la ligne vide au-dessus
        - se mettre sur la ligne en-dessous celle "sous-total 2 H.T."
        - insérer les lignes copiées
        - modifier l'intitulé du sous-total
        - recommencer l'opération autant que nécessaire.
5) Si le nombre de lignes d'un chapitre ne suffit pas, ajouter des lignes intermédiaires dans le corps du chapitre et non pas au-dessus du sous-total.
6) Etablir ensuite le contenu du cadre de la DPGF par :
        - le numéro de position établi suivant le CCTP, les colonnes correspondent à :
3.                      Chapitre  "Titre 1"
3. 1.                   Sous-chapitre 1 "Titre 2"
3. 1. 1.                Sous-chapitre 2 "Titre 3"
3. 1. 1. 1.             Sous-chapitre 3 "Titre 4"
3. 1. 1. 1. 1.          Sous-chapitre 4 "Titre 5"
        - les textes sont à mettre en forme après avoir établi l'ensemble du document. 
             Les titres des chapitres et sous-chapitres se font de la manière suivante :
                - sélectionner les cellules "n° de position" et "désignation de l'ouvrage" correspondant au titre (ex : 4.  Terrassement – Fondations)
                - faire "format" -  "style" : une fenêtre s'ouvre avec une liste déroulante, le nom du style est à choisir en fonction du niveau du titre
        </t>
        </r>
        <r>
          <rPr>
            <u/>
            <sz val="8"/>
            <color indexed="81"/>
            <rFont val="Tahoma"/>
            <family val="2"/>
          </rPr>
          <t>ou</t>
        </r>
        <r>
          <rPr>
            <sz val="8"/>
            <color indexed="81"/>
            <rFont val="Tahoma"/>
            <family val="2"/>
          </rPr>
          <t xml:space="preserve">     faire "Alt" + "4" et défiler avec les flèches puis "Entrée"
                   (attention valable uniquement si le bouton de commande style fait parti de la  barre d'outils. Voir écran 1 en annexe)
                - pour le corps des sous-chapitres
                  exemple : 4.7.  Semelles = "Titre 2"
                                         Béton = "Normal" : au choix des utilisateurs pour la forme
                                        Armature = "Normal"
                - la récapitulation est à remplir comme les chapitres.
 7) Etablir l'estimation :
        - remplir la date de valeur et les PU
        - les sous-totaux 1 et 2 ont des formules de calculs préétablies
        - la récapitulation des sous-totaux 1 et 2 est liée par une formule de calculs avec renvoi automatique au sous-total correspondant
        - les sommes et la récapitulation sont à vérifier à la fin de l'établissement du document
        - les formules de calculs sont à vérifier suivant la fiche qualité "fiche suivi pièces écrites" partie DPGF.
8) Pour l'impression (voir écran 1 en annexe)
        - fermer le bouton  –  en partie haute de la ligne A, B, C…. en cliquant sur la case (le bouton devient un  +  )
        - établir la zone d'impression : sélectionner la zone puis "fichier" -  "zone d'impression" -  "définir"
        - imprimer le document en réduisant à 90 % ou 85 % et mettre à jour le bas de page SERUE.
9) Lorsque le document est établi et finalisé, afin de ne pas communiquer l'estimation aux entreprises lors d'un envoi informatique, l'enregistrer sous la phase PRO :
                PRO (nom de l'affaire) DPGF (lot).xls
Puis effacer à partir de l'estimation (comprise) les colonnes de droite. Ouvrir le bouton  +  correspondant aux colonnes DPGF.
Pour imprimer la DPGF, il suffit de définir la zone d'impression et d'imprimer en réduisant à  90 % et mettre à jour le bas de page SERUE (voir écran 2 en annexe).
</t>
        </r>
        <r>
          <rPr>
            <b/>
            <sz val="8"/>
            <color indexed="81"/>
            <rFont val="Tahoma"/>
            <family val="2"/>
          </rPr>
          <t>2 - PHASE A.C.T.</t>
        </r>
        <r>
          <rPr>
            <sz val="8"/>
            <color indexed="81"/>
            <rFont val="Tahoma"/>
            <family val="2"/>
          </rPr>
          <t xml:space="preserve">
1) Enregistrer le document estimation de l'affaire sous :
                ACT (nom de l'affaire) Analyse comptable (lot).xls.
2) Si aucune estimation du lot n'existe, il faut établir les sommes des sous-totaux ainsi que les renvois dans la récapitulation.
3) Si l'estimation existe ou après avoir réalisé l'opération 2), faire la manipulation suivante :
        - copier la colonne Total H.T. de l'estimation à partir de la ligne 10
        - coller sur les colonnes Total H.T. des différentes entreprises
        - copier la colonne récapitulation (sous total 1  à  x)
        - utiliser la fonction collage spécial avec la case cochée "tout sauf la bordure" et coller sur les colonnes récapitulation des différentes entreprises.
4) Remplir les cases vertes et jaunes. Ne pas oublier la case verte "valeur" correspondant à la date de l'analyse des offres (nota : T = téléphone, F = Fax).
5) Supprimer les colonnes inutiles (si le nombre d'entreprises est inférieur à 10).
6) Vérifier la mise en page.
7) Imprimer le document analyse comptable avec l'estimation, si elle existe, ou sans :
        - définir la zone d'impression
        - imprimer avec en mise en page réduire de 85 % à 70 %
        - vérifier les sauts de page et les bas de page.
        </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Cindy Beraud</author>
  </authors>
  <commentList>
    <comment ref="B4" authorId="0" shapeId="0" xr:uid="{FB6B95FF-187F-4B98-B3BC-7A87CA4F0560}">
      <text>
        <r>
          <rPr>
            <b/>
            <sz val="8"/>
            <color indexed="81"/>
            <rFont val="Tahoma"/>
            <family val="2"/>
          </rPr>
          <t>NOTICE D'UTILISATION DE LA D.P.G.F. 2004</t>
        </r>
        <r>
          <rPr>
            <sz val="8"/>
            <color indexed="81"/>
            <rFont val="Tahoma"/>
            <family val="2"/>
          </rPr>
          <t xml:space="preserve">
</t>
        </r>
        <r>
          <rPr>
            <b/>
            <sz val="8"/>
            <color indexed="81"/>
            <rFont val="Tahoma"/>
            <family val="2"/>
          </rPr>
          <t>1 - PHASE PRO</t>
        </r>
        <r>
          <rPr>
            <sz val="8"/>
            <color indexed="81"/>
            <rFont val="Tahoma"/>
            <family val="2"/>
          </rPr>
          <t xml:space="preserve">
1) Enregistrer le document modèle sous l'affaire en phase PRO sous le nom : 
                PRO (nom de l'affaire) Estimation (lot).xls
2) Remplir les cases vertes du cadre de la DPGF (nota : "intitulé" correspond à nom du lot).
3) Composer la DPGF pour chaque chapitre (cases jaunes).
4) Si le nombre de chapitres est supérieur à 2, il faut procéder de la façon suivante :
        - copier </t>
        </r>
        <r>
          <rPr>
            <u/>
            <sz val="8"/>
            <color indexed="81"/>
            <rFont val="Tahoma"/>
            <family val="2"/>
          </rPr>
          <t>les lignes</t>
        </r>
        <r>
          <rPr>
            <sz val="8"/>
            <color indexed="81"/>
            <rFont val="Tahoma"/>
            <family val="2"/>
          </rPr>
          <t xml:space="preserve"> composant le chapitre 2 avec la ligne vide au-dessus
        - se mettre sur la ligne en-dessous celle "sous-total 2 H.T."
        - insérer les lignes copiées
        - modifier l'intitulé du sous-total
        - recommencer l'opération autant que nécessaire.
5) Si le nombre de lignes d'un chapitre ne suffit pas, ajouter des lignes intermédiaires dans le corps du chapitre et non pas au-dessus du sous-total.
6) Etablir ensuite le contenu du cadre de la DPGF par :
        - le numéro de position établi suivant le CCTP, les colonnes correspondent à :
3.                      Chapitre  "Titre 1"
3. 1.                   Sous-chapitre 1 "Titre 2"
3. 1. 1.                Sous-chapitre 2 "Titre 3"
3. 1. 1. 1.             Sous-chapitre 3 "Titre 4"
3. 1. 1. 1. 1.          Sous-chapitre 4 "Titre 5"
        - les textes sont à mettre en forme après avoir établi l'ensemble du document. 
             Les titres des chapitres et sous-chapitres se font de la manière suivante :
                - sélectionner les cellules "n° de position" et "désignation de l'ouvrage" correspondant au titre (ex : 4.  Terrassement – Fondations)
                - faire "format" -  "style" : une fenêtre s'ouvre avec une liste déroulante, le nom du style est à choisir en fonction du niveau du titre
        </t>
        </r>
        <r>
          <rPr>
            <u/>
            <sz val="8"/>
            <color indexed="81"/>
            <rFont val="Tahoma"/>
            <family val="2"/>
          </rPr>
          <t>ou</t>
        </r>
        <r>
          <rPr>
            <sz val="8"/>
            <color indexed="81"/>
            <rFont val="Tahoma"/>
            <family val="2"/>
          </rPr>
          <t xml:space="preserve">     faire "Alt" + "4" et défiler avec les flèches puis "Entrée"
                   (attention valable uniquement si le bouton de commande style fait parti de la  barre d'outils. Voir écran 1 en annexe)
                - pour le corps des sous-chapitres
                  exemple : 4.7.  Semelles = "Titre 2"
                                         Béton = "Normal" : au choix des utilisateurs pour la forme
                                        Armature = "Normal"
                - la récapitulation est à remplir comme les chapitres.
 7) Etablir l'estimation :
        - remplir la date de valeur et les PU
        - les sous-totaux 1 et 2 ont des formules de calculs préétablies
        - la récapitulation des sous-totaux 1 et 2 est liée par une formule de calculs avec renvoi automatique au sous-total correspondant
        - les sommes et la récapitulation sont à vérifier à la fin de l'établissement du document
        - les formules de calculs sont à vérifier suivant la fiche qualité "fiche suivi pièces écrites" partie DPGF.
8) Pour l'impression (voir écran 1 en annexe)
        - fermer le bouton  –  en partie haute de la ligne A, B, C…. en cliquant sur la case (le bouton devient un  +  )
        - établir la zone d'impression : sélectionner la zone puis "fichier" -  "zone d'impression" -  "définir"
        - imprimer le document en réduisant à 90 % ou 85 % et mettre à jour le bas de page SERUE.
9) Lorsque le document est établi et finalisé, afin de ne pas communiquer l'estimation aux entreprises lors d'un envoi informatique, l'enregistrer sous la phase PRO :
                PRO (nom de l'affaire) DPGF (lot).xls
Puis effacer à partir de l'estimation (comprise) les colonnes de droite. Ouvrir le bouton  +  correspondant aux colonnes DPGF.
Pour imprimer la DPGF, il suffit de définir la zone d'impression et d'imprimer en réduisant à  90 % et mettre à jour le bas de page SERUE (voir écran 2 en annexe).
</t>
        </r>
        <r>
          <rPr>
            <b/>
            <sz val="8"/>
            <color indexed="81"/>
            <rFont val="Tahoma"/>
            <family val="2"/>
          </rPr>
          <t>2 - PHASE A.C.T.</t>
        </r>
        <r>
          <rPr>
            <sz val="8"/>
            <color indexed="81"/>
            <rFont val="Tahoma"/>
            <family val="2"/>
          </rPr>
          <t xml:space="preserve">
1) Enregistrer le document estimation de l'affaire sous :
                ACT (nom de l'affaire) Analyse comptable (lot).xls.
2) Si aucune estimation du lot n'existe, il faut établir les sommes des sous-totaux ainsi que les renvois dans la récapitulation.
3) Si l'estimation existe ou après avoir réalisé l'opération 2), faire la manipulation suivante :
        - copier la colonne Total H.T. de l'estimation à partir de la ligne 10
        - coller sur les colonnes Total H.T. des différentes entreprises
        - copier la colonne récapitulation (sous total 1  à  x)
        - utiliser la fonction collage spécial avec la case cochée "tout sauf la bordure" et coller sur les colonnes récapitulation des différentes entreprises.
4) Remplir les cases vertes et jaunes. Ne pas oublier la case verte "valeur" correspondant à la date de l'analyse des offres (nota : T = téléphone, F = Fax).
5) Supprimer les colonnes inutiles (si le nombre d'entreprises est inférieur à 10).
6) Vérifier la mise en page.
7) Imprimer le document analyse comptable avec l'estimation, si elle existe, ou sans :
        - définir la zone d'impression
        - imprimer avec en mise en page réduire de 85 % à 70 %
        - vérifier les sauts de page et les bas de page.
        </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Cindy Beraud</author>
  </authors>
  <commentList>
    <comment ref="A4" authorId="0" shapeId="0" xr:uid="{FA6082A9-7171-49A9-BD15-A2203892F669}">
      <text>
        <r>
          <rPr>
            <b/>
            <sz val="8"/>
            <color indexed="81"/>
            <rFont val="Tahoma"/>
            <family val="2"/>
          </rPr>
          <t>NOTICE D'UTILISATION DE LA D.P.G.F. 2004</t>
        </r>
        <r>
          <rPr>
            <sz val="8"/>
            <color indexed="81"/>
            <rFont val="Tahoma"/>
            <family val="2"/>
          </rPr>
          <t xml:space="preserve">
</t>
        </r>
        <r>
          <rPr>
            <b/>
            <sz val="8"/>
            <color indexed="81"/>
            <rFont val="Tahoma"/>
            <family val="2"/>
          </rPr>
          <t>1 - PHASE PRO</t>
        </r>
        <r>
          <rPr>
            <sz val="8"/>
            <color indexed="81"/>
            <rFont val="Tahoma"/>
            <family val="2"/>
          </rPr>
          <t xml:space="preserve">
1) Enregistrer le document modèle sous l'affaire en phase PRO sous le nom : 
                PRO (nom de l'affaire) Estimation (lot).xls
2) Remplir les cases vertes du cadre de la DPGF (nota : "intitulé" correspond à nom du lot).
3) Composer la DPGF pour chaque chapitre (cases jaunes).
4) Si le nombre de chapitres est supérieur à 2, il faut procéder de la façon suivante :
        - copier </t>
        </r>
        <r>
          <rPr>
            <u/>
            <sz val="8"/>
            <color indexed="81"/>
            <rFont val="Tahoma"/>
            <family val="2"/>
          </rPr>
          <t>les lignes</t>
        </r>
        <r>
          <rPr>
            <sz val="8"/>
            <color indexed="81"/>
            <rFont val="Tahoma"/>
            <family val="2"/>
          </rPr>
          <t xml:space="preserve"> composant le chapitre 2 avec la ligne vide au-dessus
        - se mettre sur la ligne en-dessous celle "sous-total 2 H.T."
        - insérer les lignes copiées
        - modifier l'intitulé du sous-total
        - recommencer l'opération autant que nécessaire.
5) Si le nombre de lignes d'un chapitre ne suffit pas, ajouter des lignes intermédiaires dans le corps du chapitre et non pas au-dessus du sous-total.
6) Etablir ensuite le contenu du cadre de la DPGF par :
        - le numéro de position établi suivant le CCTP, les colonnes correspondent à :
3.                      Chapitre  "Titre 1"
3. 1.                   Sous-chapitre 1 "Titre 2"
3. 1. 1.                Sous-chapitre 2 "Titre 3"
3. 1. 1. 1.             Sous-chapitre 3 "Titre 4"
3. 1. 1. 1. 1.          Sous-chapitre 4 "Titre 5"
        - les textes sont à mettre en forme après avoir établi l'ensemble du document. 
             Les titres des chapitres et sous-chapitres se font de la manière suivante :
                - sélectionner les cellules "n° de position" et "désignation de l'ouvrage" correspondant au titre (ex : 4.  Terrassement – Fondations)
                - faire "format" -  "style" : une fenêtre s'ouvre avec une liste déroulante, le nom du style est à choisir en fonction du niveau du titre
        </t>
        </r>
        <r>
          <rPr>
            <u/>
            <sz val="8"/>
            <color indexed="81"/>
            <rFont val="Tahoma"/>
            <family val="2"/>
          </rPr>
          <t>ou</t>
        </r>
        <r>
          <rPr>
            <sz val="8"/>
            <color indexed="81"/>
            <rFont val="Tahoma"/>
            <family val="2"/>
          </rPr>
          <t xml:space="preserve">     faire "Alt" + "4" et défiler avec les flèches puis "Entrée"
                   (attention valable uniquement si le bouton de commande style fait parti de la  barre d'outils. Voir écran 1 en annexe)
                - pour le corps des sous-chapitres
                  exemple : 4.7.  Semelles = "Titre 2"
                                         Béton = "Normal" : au choix des utilisateurs pour la forme
                                        Armature = "Normal"
                - la récapitulation est à remplir comme les chapitres.
 7) Etablir l'estimation :
        - remplir la date de valeur et les PU
        - les sous-totaux 1 et 2 ont des formules de calculs préétablies
        - la récapitulation des sous-totaux 1 et 2 est liée par une formule de calculs avec renvoi automatique au sous-total correspondant
        - les sommes et la récapitulation sont à vérifier à la fin de l'établissement du document
        - les formules de calculs sont à vérifier suivant la fiche qualité "fiche suivi pièces écrites" partie DPGF.
8) Pour l'impression (voir écran 1 en annexe)
        - fermer le bouton  –  en partie haute de la ligne A, B, C…. en cliquant sur la case (le bouton devient un  +  )
        - établir la zone d'impression : sélectionner la zone puis "fichier" -  "zone d'impression" -  "définir"
        - imprimer le document en réduisant à 90 % ou 85 % et mettre à jour le bas de page SERUE.
9) Lorsque le document est établi et finalisé, afin de ne pas communiquer l'estimation aux entreprises lors d'un envoi informatique, l'enregistrer sous la phase PRO :
                PRO (nom de l'affaire) DPGF (lot).xls
Puis effacer à partir de l'estimation (comprise) les colonnes de droite. Ouvrir le bouton  +  correspondant aux colonnes DPGF.
Pour imprimer la DPGF, il suffit de définir la zone d'impression et d'imprimer en réduisant à  90 % et mettre à jour le bas de page SERUE (voir écran 2 en annexe).
</t>
        </r>
        <r>
          <rPr>
            <b/>
            <sz val="8"/>
            <color indexed="81"/>
            <rFont val="Tahoma"/>
            <family val="2"/>
          </rPr>
          <t>2 - PHASE A.C.T.</t>
        </r>
        <r>
          <rPr>
            <sz val="8"/>
            <color indexed="81"/>
            <rFont val="Tahoma"/>
            <family val="2"/>
          </rPr>
          <t xml:space="preserve">
1) Enregistrer le document estimation de l'affaire sous :
                ACT (nom de l'affaire) Analyse comptable (lot).xls.
2) Si aucune estimation du lot n'existe, il faut établir les sommes des sous-totaux ainsi que les renvois dans la récapitulation.
3) Si l'estimation existe ou après avoir réalisé l'opération 2), faire la manipulation suivante :
        - copier la colonne Total H.T. de l'estimation à partir de la ligne 10
        - coller sur les colonnes Total H.T. des différentes entreprises
        - copier la colonne récapitulation (sous total 1  à  x)
        - utiliser la fonction collage spécial avec la case cochée "tout sauf la bordure" et coller sur les colonnes récapitulation des différentes entreprises.
4) Remplir les cases vertes et jaunes. Ne pas oublier la case verte "valeur" correspondant à la date de l'analyse des offres (nota : T = téléphone, F = Fax).
5) Supprimer les colonnes inutiles (si le nombre d'entreprises est inférieur à 10).
6) Vérifier la mise en page.
7) Imprimer le document analyse comptable avec l'estimation, si elle existe, ou sans :
        - définir la zone d'impression
        - imprimer avec en mise en page réduire de 85 % à 70 %
        - vérifier les sauts de page et les bas de page.
        </t>
        </r>
      </text>
    </comment>
  </commentList>
</comments>
</file>

<file path=xl/sharedStrings.xml><?xml version="1.0" encoding="utf-8"?>
<sst xmlns="http://schemas.openxmlformats.org/spreadsheetml/2006/main" count="1857" uniqueCount="233">
  <si>
    <t>Maître d'ouvrage :</t>
  </si>
  <si>
    <t>Maître d'œuvre :</t>
  </si>
  <si>
    <t>ADRESSE</t>
  </si>
  <si>
    <t>OPERATION :</t>
  </si>
  <si>
    <t xml:space="preserve">EXTENSION CUISINE D'ÉTÉ </t>
  </si>
  <si>
    <t>ADRESSE PROJET</t>
  </si>
  <si>
    <t>BUREAU D'ETUDE</t>
  </si>
  <si>
    <t>SURFACE PROJET</t>
  </si>
  <si>
    <t>PHASE DOCUMENT</t>
  </si>
  <si>
    <t>ESTIMATIF DE TRAVAUX</t>
  </si>
  <si>
    <t>MAITRE D'OUVRAGE</t>
  </si>
  <si>
    <t>MAITRE D'ŒUVRE</t>
  </si>
  <si>
    <t>Historique</t>
  </si>
  <si>
    <t>INDICE</t>
  </si>
  <si>
    <t>DATE</t>
  </si>
  <si>
    <t>MODIFICATIONS</t>
  </si>
  <si>
    <t>ETABLI</t>
  </si>
  <si>
    <t>VERIFIE</t>
  </si>
  <si>
    <t>APPROUVE</t>
  </si>
  <si>
    <t>0</t>
  </si>
  <si>
    <t>Première diffusion</t>
  </si>
  <si>
    <t>Identification du document</t>
  </si>
  <si>
    <t>IDENTIFIANT DU DOCUMENT</t>
  </si>
  <si>
    <t>MÉTRÉ</t>
  </si>
  <si>
    <t>Surface sol</t>
  </si>
  <si>
    <t>HT</t>
  </si>
  <si>
    <t>TTC</t>
  </si>
  <si>
    <t>Depose</t>
  </si>
  <si>
    <t>revetement de sol</t>
  </si>
  <si>
    <t>placo murs</t>
  </si>
  <si>
    <t>placo plafond</t>
  </si>
  <si>
    <t>peinture murs</t>
  </si>
  <si>
    <t>peinture plafond</t>
  </si>
  <si>
    <t>menuiserie bois porte</t>
  </si>
  <si>
    <t>menuiserie comptoir</t>
  </si>
  <si>
    <t>menuiserie vitre</t>
  </si>
  <si>
    <t>Menuisierie consultation</t>
  </si>
  <si>
    <t>Film sur vitre</t>
  </si>
  <si>
    <t>clim</t>
  </si>
  <si>
    <t>elecrticité</t>
  </si>
  <si>
    <t>info eclairage</t>
  </si>
  <si>
    <t>sanitaire</t>
  </si>
  <si>
    <t>carrelage</t>
  </si>
  <si>
    <t>vmc</t>
  </si>
  <si>
    <t>TOTAL</t>
  </si>
  <si>
    <t>HONO</t>
  </si>
  <si>
    <t>prix m2</t>
  </si>
  <si>
    <t>Opération :</t>
  </si>
  <si>
    <t>Adresse</t>
  </si>
  <si>
    <t>EVALUATION GLOBALE INDICATIVE ( + OU - 10%)</t>
  </si>
  <si>
    <t>N° position</t>
  </si>
  <si>
    <t>Désignation des ouvrages</t>
  </si>
  <si>
    <t>U</t>
  </si>
  <si>
    <t>Q</t>
  </si>
  <si>
    <t>PU  HT</t>
  </si>
  <si>
    <t>TOTAL HT</t>
  </si>
  <si>
    <t>LOT X</t>
  </si>
  <si>
    <t>Description de l'ouvrage ….......</t>
  </si>
  <si>
    <t>m²</t>
  </si>
  <si>
    <t>Sous-total 1 HT</t>
  </si>
  <si>
    <t xml:space="preserve"> </t>
  </si>
  <si>
    <t>Sous-total 2 HT</t>
  </si>
  <si>
    <t>Sous-total 3 HT</t>
  </si>
  <si>
    <t>Sous-total 4 HT</t>
  </si>
  <si>
    <t>Sous-total 5 HT</t>
  </si>
  <si>
    <t>Sous-total 6 HT</t>
  </si>
  <si>
    <t>Sous-total 7 HT</t>
  </si>
  <si>
    <t>Sous-total 8 HT</t>
  </si>
  <si>
    <t>Sous-total 9 HT</t>
  </si>
  <si>
    <t>Sous-total 10 HT</t>
  </si>
  <si>
    <t>Sous-total 11 HT</t>
  </si>
  <si>
    <t>Sous-total 12 HT</t>
  </si>
  <si>
    <t>Sous-total 13 HT</t>
  </si>
  <si>
    <t xml:space="preserve">       </t>
  </si>
  <si>
    <t>RECAPITULATION TRAVAUX</t>
  </si>
  <si>
    <t>Sous-total 1</t>
  </si>
  <si>
    <t>Sous-total 2</t>
  </si>
  <si>
    <t>Sous-total 3</t>
  </si>
  <si>
    <t>Sous-total 4</t>
  </si>
  <si>
    <t>Sous-total 5</t>
  </si>
  <si>
    <t>Sous-total 6</t>
  </si>
  <si>
    <t>Sous-total 7</t>
  </si>
  <si>
    <t>Sous-total 8</t>
  </si>
  <si>
    <t>Sous-total 9</t>
  </si>
  <si>
    <t>Sous-total 10</t>
  </si>
  <si>
    <t>Sous-total 11</t>
  </si>
  <si>
    <t>Sous-total 12</t>
  </si>
  <si>
    <t>Sous-total 13</t>
  </si>
  <si>
    <t>Sous-total 14</t>
  </si>
  <si>
    <t>Sous-total 15</t>
  </si>
  <si>
    <t>TOTAL TRAVAUX</t>
  </si>
  <si>
    <t>TVA 20%</t>
  </si>
  <si>
    <t xml:space="preserve">TOTAL TTC </t>
  </si>
  <si>
    <t>RECAPITULATION HONORAIRES</t>
  </si>
  <si>
    <t>HONORAIRE INGENIEUR</t>
  </si>
  <si>
    <t>HONORAIRE SOCOTEC</t>
  </si>
  <si>
    <t>HONORAIRE SPS</t>
  </si>
  <si>
    <t>HONORAIRE ARCHI</t>
  </si>
  <si>
    <t>TOTAL HONORAIRES</t>
  </si>
  <si>
    <t>RECAPITULATION TOTAL</t>
  </si>
  <si>
    <t>TOTAL TRAVAUX + HONORAIRES</t>
  </si>
  <si>
    <t>Valeur :</t>
  </si>
  <si>
    <t>ESTIM</t>
  </si>
  <si>
    <t>ANALYSE DES OFFRES</t>
  </si>
  <si>
    <t>OFFRES RETENUES</t>
  </si>
  <si>
    <t>SURFACE CONCERNÉE :</t>
  </si>
  <si>
    <t xml:space="preserve">ESTIMATIF DES TRAVAUX </t>
  </si>
  <si>
    <t>Obs</t>
  </si>
  <si>
    <t>X</t>
  </si>
  <si>
    <t>AAA</t>
  </si>
  <si>
    <t>Sous-total 14 HT</t>
  </si>
  <si>
    <t>Sous-total 15 HT</t>
  </si>
  <si>
    <r>
      <rPr>
        <b/>
        <sz val="22"/>
        <color rgb="FFFF3B00"/>
        <rFont val="Century Gothic"/>
        <family val="1"/>
      </rPr>
      <t>STUDIO</t>
    </r>
    <r>
      <rPr>
        <b/>
        <sz val="22"/>
        <color rgb="FF808080"/>
        <rFont val="Arial"/>
        <family val="2"/>
      </rPr>
      <t xml:space="preserve"> CAMARASA</t>
    </r>
    <r>
      <rPr>
        <b/>
        <sz val="22"/>
        <color rgb="FF808080"/>
        <rFont val="Century Gothic"/>
        <family val="2"/>
      </rPr>
      <t xml:space="preserve"> </t>
    </r>
    <r>
      <rPr>
        <sz val="18"/>
        <color rgb="FF808080"/>
        <rFont val="Century Gothic"/>
        <family val="1"/>
      </rPr>
      <t>s</t>
    </r>
    <r>
      <rPr>
        <sz val="24"/>
        <color rgb="FF808080"/>
        <rFont val="Arial"/>
        <family val="2"/>
      </rPr>
      <t>t</t>
    </r>
    <r>
      <rPr>
        <sz val="18"/>
        <color rgb="FF808080"/>
        <rFont val="Century Gothic"/>
        <family val="1"/>
      </rPr>
      <t>udio d’archi</t>
    </r>
    <r>
      <rPr>
        <sz val="24"/>
        <color rgb="FF808080"/>
        <rFont val="Arial"/>
        <family val="2"/>
      </rPr>
      <t>t</t>
    </r>
    <r>
      <rPr>
        <sz val="18"/>
        <color rgb="FF808080"/>
        <rFont val="Century Gothic"/>
        <family val="1"/>
      </rPr>
      <t>ecture d’in</t>
    </r>
    <r>
      <rPr>
        <sz val="24"/>
        <color rgb="FF808080"/>
        <rFont val="Arial"/>
        <family val="2"/>
      </rPr>
      <t>t</t>
    </r>
    <r>
      <rPr>
        <sz val="18"/>
        <color rgb="FF808080"/>
        <rFont val="Century Gothic"/>
        <family val="1"/>
      </rPr>
      <t>erieur</t>
    </r>
  </si>
  <si>
    <t>e-mail : studio.camarasa@gmail.com</t>
  </si>
  <si>
    <t>SURFACE CONCERNÉE</t>
  </si>
  <si>
    <t>m2</t>
  </si>
  <si>
    <t>/HT</t>
  </si>
  <si>
    <t>BEKIR</t>
  </si>
  <si>
    <t>CURRAGE DEMOLITION</t>
  </si>
  <si>
    <t xml:space="preserve">Démolition des cloisons existantes  </t>
  </si>
  <si>
    <t xml:space="preserve">Dépose des habillages existants, </t>
  </si>
  <si>
    <t>Dépose des revêtements de sol existant</t>
  </si>
  <si>
    <t>Dépose de l'ensemble des faux-plafonds</t>
  </si>
  <si>
    <t>Dépose des réseaux existante éléc + sanitaires (RIA)</t>
  </si>
  <si>
    <t>Dépose du mur de séparation en brique</t>
  </si>
  <si>
    <t xml:space="preserve">Dépose porte de garage </t>
  </si>
  <si>
    <t>PLATRERIE/ ISOLATION PHONIQUE/ FX PLAF.</t>
  </si>
  <si>
    <t>Fourniture et pose de chassis pour porte coulissantes</t>
  </si>
  <si>
    <t>Fourniture et pose de cloisons de séparation de 100 avec laine de verre</t>
  </si>
  <si>
    <t>Fourniture et pose de faux-plafond acoustique 600/600</t>
  </si>
  <si>
    <t>Fourniture et pose de faux-plafond standard 600/600</t>
  </si>
  <si>
    <t>Fourniture et pose de faux-plafond déco en BA 13</t>
  </si>
  <si>
    <t>Fourniture et pose d'habillage de gaine et de poteaux</t>
  </si>
  <si>
    <t>Fourniture et pose d'habillagede bati-support</t>
  </si>
  <si>
    <t>Provision pour lissage + divers</t>
  </si>
  <si>
    <t>INNOVELEC</t>
  </si>
  <si>
    <t>ELECTRICITÉ</t>
  </si>
  <si>
    <t>STRASBOURGEOISE</t>
  </si>
  <si>
    <t>Fourniture et pose d'un tableau de chantier et de prises</t>
  </si>
  <si>
    <t>Fourniture et pose des chemins de câbles</t>
  </si>
  <si>
    <t>Fourniture et pose Prise de courant PC, RJ45, Téléphone, sono, télé et autres alimentations</t>
  </si>
  <si>
    <t>Alimentation éclairage, caisse, CB, climatisation, VMC, Extractions, Etc.</t>
  </si>
  <si>
    <t>Fourniture et pose TBT dans placard</t>
  </si>
  <si>
    <t>Fourniture et pose Appliques murales, Spots et éclairage divers, suspension.</t>
  </si>
  <si>
    <t>Fourniture et pose câblage pour installation alarme</t>
  </si>
  <si>
    <t>Fourniture et pose câblage pour vidéosurveillance</t>
  </si>
  <si>
    <t>Fourniture et pose bloc autonome éclairage de sécurité</t>
  </si>
  <si>
    <t xml:space="preserve">Fourniture et pose alarme incendie </t>
  </si>
  <si>
    <t>INFORMATIQUE/ ECLAIRAGE</t>
  </si>
  <si>
    <t>Mise en place du câblage</t>
  </si>
  <si>
    <t>Mise en place des prises</t>
  </si>
  <si>
    <t>Étiquetage Test</t>
  </si>
  <si>
    <t>installation des Postes (hors matériel) et paramétrage complet</t>
  </si>
  <si>
    <t>Armoire de brassage</t>
  </si>
  <si>
    <t>CAR. ET CONC.</t>
  </si>
  <si>
    <t>SANITAIRE/ CARRELAGE/LAVE MAIN CONSULT</t>
  </si>
  <si>
    <t>Fourniture et pose de l'ensemble des appareils sanitaires des toielttes et locaux personnels, y compris alimentation et évacuation</t>
  </si>
  <si>
    <t>Fourniture de carreaux pour les toilettes</t>
  </si>
  <si>
    <t>Fourniture de carreaux pour la cuisine</t>
  </si>
  <si>
    <t>Application d'un primaire d'acccrochage</t>
  </si>
  <si>
    <t xml:space="preserve">Pose des carreaux </t>
  </si>
  <si>
    <t>AXIMA</t>
  </si>
  <si>
    <t>CLIMATISATION</t>
  </si>
  <si>
    <t>RHIN CLIM</t>
  </si>
  <si>
    <t>Fourniture et installation d’une climatisation réversible gainable d’une puissance a définir comprenant groupe et unités intérieures split, ainsi que l'ensemble des gaines de soufflage
Renouvellement d'air de la salle par VMC 
VMC des toilettes, des sanitaires et des locaux personnels</t>
  </si>
  <si>
    <t>PRO DU SOL</t>
  </si>
  <si>
    <t>REVETEMENTS DE SOLS</t>
  </si>
  <si>
    <t>Dépose du revêtement de sol</t>
  </si>
  <si>
    <t>Revêtement de sol PVC</t>
  </si>
  <si>
    <t>Ragréage P3</t>
  </si>
  <si>
    <t>Sols en PVC U3 P3</t>
  </si>
  <si>
    <t>Plinthes</t>
  </si>
  <si>
    <t>Divers - Accessoires</t>
  </si>
  <si>
    <t>Barre de seuil</t>
  </si>
  <si>
    <t>PEINTURE</t>
  </si>
  <si>
    <t>Fourniture et application d'une peinture avec fibre lisse sur l'ensemble des murs</t>
  </si>
  <si>
    <t>Fourniture et application d'une peinture sur faux plafond</t>
  </si>
  <si>
    <t>Fourniture et application d'une peinture sur portes</t>
  </si>
  <si>
    <t>fourniture et application d'une peinture déco (chaux)</t>
  </si>
  <si>
    <t>u</t>
  </si>
  <si>
    <t>DIEBOLT</t>
  </si>
  <si>
    <t>PORTES ET PAROIES VITRÉES</t>
  </si>
  <si>
    <t>Fourniture et pose de Châssis comportant porte et imposte vitrée phonique</t>
  </si>
  <si>
    <t>fourniture et pose de blocs porte a peindre dans les autres locaux</t>
  </si>
  <si>
    <t>MENUISERIE INTERIEURE/ comptoir/claustra/portes</t>
  </si>
  <si>
    <t>Fourniture et pose d'un comptoir d'accueil (finition a définir)</t>
  </si>
  <si>
    <t>Fourniture et pose d'un Kitchenette</t>
  </si>
  <si>
    <t>Fourniture et pose de rangement divers</t>
  </si>
  <si>
    <t>Fourniture et pose d'un amenagement d'attente realiser sur mesure avec Fourniture et pose de galettes en tissus avec dossier</t>
  </si>
  <si>
    <t>AGENCEMENT SALLE DE CONSULT. HORS BUREAUX</t>
  </si>
  <si>
    <t>MOBILIER + STORES</t>
  </si>
  <si>
    <t>RECAPITULATION TOTALE</t>
  </si>
  <si>
    <t>Param_Key</t>
  </si>
  <si>
    <t>Value</t>
  </si>
  <si>
    <t>Rem_Req</t>
  </si>
  <si>
    <t>Value_Temp</t>
  </si>
  <si>
    <t>PRINTHEADER</t>
  </si>
  <si>
    <t>PRINTWORK</t>
  </si>
  <si>
    <t>PRINTTOTAL</t>
  </si>
  <si>
    <t>LINECOUNT</t>
  </si>
  <si>
    <t>Attention c'est le numéro d'index et non le nombre de ligne</t>
  </si>
  <si>
    <t>&lt;!-- Created with IDBE RibbonCreator 2019 (Version: 1.1002) --&gt;</t>
  </si>
  <si>
    <t>&lt;!--                 http://www.RibbonCreator2019.de               --&gt;</t>
  </si>
  <si>
    <t>&lt;customUI xmlns="http://schemas.microsoft.com/office/2009/07/customui" onLoad="OnRibbonLoad" loadImage="LoadImages"&gt;</t>
  </si>
  <si>
    <t xml:space="preserve">  &lt;ribbon startFromScratch="false"&gt;</t>
  </si>
  <si>
    <t xml:space="preserve">    &lt;tabs&gt;</t>
  </si>
  <si>
    <t xml:space="preserve">      &lt;tab id="tabPersonnel" label="Personnel" getVisible ="GetVisible"&gt;</t>
  </si>
  <si>
    <t xml:space="preserve">        &lt;group id="grpImpressions" autoScale="false" centerVertically="false" label="Impressions" getVisible ="GetVisible" tag = "RibbonName:=;inMenu:=;CustomTagValue1:=;CustomTagValue2:=;CustomTagValue3:=;CustomPicture:=;CustomPicturePath:=" imageMso="DefinePrintStyles" &gt;</t>
  </si>
  <si>
    <t xml:space="preserve">          &lt;checkBox id="cbxPrintHeader" label="Imprimer l&amp;#39;ent&amp;#232;te" screentip="Imprime l&amp;#39;ent&amp;#232;te du r&amp;#233;capitulatif" supertip="Cette option doit &amp;#234;tre coch&amp;#233;e" onAction="OnActionCheckbox" getPressed="GetPressedCheckbox" tag="DefaultValue:=1" getVisible="GetVisible" getEnabled="GetEnabled" /&gt;</t>
  </si>
  <si>
    <t xml:space="preserve">          &lt;checkBox id="cbxPrintWork" label="Imprimer la section travaux" screentip="Imprime la section travaux" supertip="Cette section peut &amp;#234;tre omise" onAction="OnActionCheckbox" getPressed="GetPressedCheckbox" tag="DefaultValue:=0" getVisible="GetVisible" getEnabled="GetEnabled" /&gt;</t>
  </si>
  <si>
    <t xml:space="preserve">          &lt;checkBox id="cbxPrintTotal" label="Imprimer la section total" screentip="Imprime la section total" supertip="Cette section peut &amp;#234;tre omise" onAction="OnActionCheckbox" getPressed="GetPressedCheckbox" tag="DefaultValue:=0" getVisible="GetVisible" getEnabled="GetEnabled" /&gt;</t>
  </si>
  <si>
    <t xml:space="preserve">          &lt;checkBox id="cbxPrintFees" label="Imprimer la section honoraires" screentip="Imprime la section honoraires" supertip="Cette section peut &amp;#234;tre omise" onAction="OnActionCheckbox" getPressed="GetPressedCheckbox" tag="DefaultValue:=1" getVisible="GetVisible" getEnabled="GetEnabled" /&gt;</t>
  </si>
  <si>
    <t xml:space="preserve">          &lt;separator id="sep_8" getVisible="GetVisible" /&gt;</t>
  </si>
  <si>
    <t xml:space="preserve">          &lt;dropDown id="ddcRows" label="Nombre de lignes par lot" screentip="Nombre de lignes pour chaque lot" supertip="Indiquer le nombre de ligne qui devront &amp;#234;tre imprim&amp;#233;es pour chaque lot notez qu&amp;#39;une ligne blanche sera ajout&amp;#233;e entre chaque lot" getSelectedItemIndex="GetSelectedItemIndexDropDown" onAction="OnActionDropDown" getVisible="GetVisible" getEnabled="GetEnabled" tag="RibbonName:=;inMenu:=;CustomTagValue1:=;CustomTagValue2:=;CustomTagValue3:=;DefaultValue:=2;CustomPicture:=;CustomPicturePath:="&gt;</t>
  </si>
  <si>
    <t xml:space="preserve">             &lt;item id="ddcRowsItem0" label="1 ligne" screentip="Une ligne par lot" supertip="Indique combien de ligne  doivent apparaitres pour l&amp;#39;impression de chaque lot." /&gt;</t>
  </si>
  <si>
    <t xml:space="preserve">             &lt;item id="ddcRowsItem1" label="2 lignes" screentip="Deux lignes par lot" supertip="Indique combien de ligne  doivent apparaitres pour l&amp;#39;impression de chaque lot." /&gt;</t>
  </si>
  <si>
    <t xml:space="preserve">             &lt;item id="ddcRowsItem2" label="3 lignes" screentip="Trois lignes par lot" supertip="Indique combien de ligne  doivent apparaitres pour l&amp;#39;impression de chaque lot." /&gt;</t>
  </si>
  <si>
    <t xml:space="preserve">             &lt;item id="ddcRowsItem3" label="4 Lignes" screentip="4 lignes par lots" supertip="Indique combien de ligne  doivent apparaitres pour l&amp;#39;impression de chaque lot." /&gt;</t>
  </si>
  <si>
    <t xml:space="preserve">             &lt;item id="ddcRowsItem4" label="5 lignes" screentip="5 lignes par lot" supertip="Indique combien de ligne  doivent apparaitres pour l&amp;#39;impression de chaque lot." /&gt;</t>
  </si>
  <si>
    <t xml:space="preserve">          &lt;/dropDown&gt;</t>
  </si>
  <si>
    <t xml:space="preserve">          &lt;button id="btnPreview" size="large" label="Aper&amp;#231;u" screentip="Affiche l&amp;#39;apper&amp;#231;u" supertip=" " imageMso="PrintPreviewCurrentView" tag="RibbonName:=;inMenu:=;CustomTagValue1:=;CustomTagValue2:=;CustomTagValue3:=;CustomPicture:=;CustomPicturePath:=" onAction="OnActionButton" getVisible="GetVisible" getEnabled="GetEnabled" /&gt;</t>
  </si>
  <si>
    <t xml:space="preserve">          &lt;button id="btnPrint" size="large" label="Imprimer" screentip="Imprime la s&amp;#233;lection" supertip="Double cliquez sur la premi&amp;#232;re ligne de chaque lot pour le s&amp;#233;lectionner" imageMso="PrintShapeSheet" tag="RibbonName:=;inMenu:=;CustomTagValue1:=;CustomTagValue2:=;CustomTagValue3:=;CustomPicture:=;CustomPicturePath:=" onAction="OnActionButton" getVisible="GetVisible" getEnabled="GetEnabled" /&gt;</t>
  </si>
  <si>
    <t xml:space="preserve">          &lt;dialogBoxLauncher&gt; </t>
  </si>
  <si>
    <t xml:space="preserve">            &lt;button id="grpImpressions_dlB" onAction="OnActionButton" /&gt;</t>
  </si>
  <si>
    <t xml:space="preserve">          &lt;/dialogBoxLauncher&gt; </t>
  </si>
  <si>
    <t xml:space="preserve">        &lt;/group&gt;</t>
  </si>
  <si>
    <t xml:space="preserve">      &lt;/tab&gt;</t>
  </si>
  <si>
    <t xml:space="preserve">    &lt;/tabs&gt;</t>
  </si>
  <si>
    <t xml:space="preserve">  &lt;/ribbon&gt;</t>
  </si>
  <si>
    <t>&lt;/customUI&gt;</t>
  </si>
  <si>
    <t>PRINTFEES</t>
  </si>
  <si>
    <r>
      <rPr>
        <u/>
        <sz val="16"/>
        <color theme="8" tint="-0.499984740745262"/>
        <rFont val="Calibri"/>
        <family val="2"/>
        <scheme val="minor"/>
      </rPr>
      <t>Fichier XLM pour la gestion de l'onglet personnel</t>
    </r>
    <r>
      <rPr>
        <sz val="16"/>
        <color theme="1"/>
        <rFont val="Calibri"/>
        <family val="2"/>
        <scheme val="minor"/>
      </rPr>
      <t xml:space="preserve">
</t>
    </r>
  </si>
  <si>
    <t>66,12 m²</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</si>
</sst>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164" formatCode="0."/>
    <numFmt numFmtId="165" formatCode="0.00."/>
    <numFmt numFmtId="166" formatCode="mm/yyyy;@"/>
    <numFmt numFmtId="167" formatCode="dd/mm/yy;@"/>
    <numFmt numFmtId="168" formatCode="_ * #,##0.00_)\ &quot;€&quot;_ ;_ * \(#,##0.00\)\ &quot;€&quot;_ ;_ * &quot;-&quot;??_)\ &quot;€&quot;_ ;_ @_ "/>
    <numFmt numFmtId="169" formatCode="0.00\ &quot;m2&quot;"/>
    <numFmt numFmtId="170" formatCode="0\ &quot;m2&quot;"/>
    <numFmt numFmtId="171" formatCode="_ * #,##0.00_)\ [$€-1]_ ;_ * \(#,##0.00\)\ [$€-1]_ ;_ * &quot;-&quot;??_)\ [$€-1]_ ;_ @_ "/>
    <numFmt numFmtId="172" formatCode="#,##0.00\ &quot;€&quot;"/>
  </numFmts>
  <fonts count="58" x14ac:knownFonts="1">
    <font>
      <sz val="11"/>
      <color theme="1"/>
      <name val="Calibri"/>
      <family val="2"/>
      <scheme val="minor"/>
    </font>
    <font>
      <sz val="10"/>
      <name val="Arial Narrow"/>
      <family val="2"/>
    </font>
    <font>
      <sz val="16"/>
      <name val="Century Gothic"/>
      <family val="1"/>
    </font>
    <font>
      <b/>
      <sz val="16"/>
      <name val="Century Gothic"/>
      <family val="1"/>
    </font>
    <font>
      <b/>
      <sz val="12"/>
      <name val="Century Gothic"/>
      <family val="1"/>
    </font>
    <font>
      <sz val="12"/>
      <name val="Century Gothic"/>
      <family val="1"/>
    </font>
    <font>
      <sz val="10"/>
      <name val="Century Gothic"/>
      <family val="1"/>
    </font>
    <font>
      <sz val="14"/>
      <name val="Century Gothic"/>
      <family val="1"/>
    </font>
    <font>
      <b/>
      <sz val="18"/>
      <name val="Century Gothic"/>
      <family val="1"/>
    </font>
    <font>
      <sz val="11"/>
      <name val="Century Gothic"/>
      <family val="1"/>
    </font>
    <font>
      <b/>
      <sz val="11"/>
      <name val="Century Gothic"/>
      <family val="1"/>
    </font>
    <font>
      <b/>
      <sz val="18"/>
      <color indexed="12"/>
      <name val="Century Gothic"/>
      <family val="1"/>
    </font>
    <font>
      <b/>
      <sz val="20"/>
      <name val="Century Gothic"/>
      <family val="1"/>
    </font>
    <font>
      <b/>
      <sz val="10"/>
      <name val="Century Gothic"/>
      <family val="1"/>
    </font>
    <font>
      <b/>
      <sz val="7"/>
      <name val="Century Gothic"/>
      <family val="1"/>
    </font>
    <font>
      <b/>
      <sz val="9"/>
      <name val="Century Gothic"/>
      <family val="1"/>
    </font>
    <font>
      <sz val="9"/>
      <name val="Century Gothic"/>
      <family val="1"/>
    </font>
    <font>
      <b/>
      <sz val="8"/>
      <name val="Century Gothic"/>
      <family val="1"/>
    </font>
    <font>
      <b/>
      <sz val="14"/>
      <color theme="1"/>
      <name val="Century Gothic"/>
      <family val="1"/>
    </font>
    <font>
      <b/>
      <sz val="14"/>
      <color rgb="FFFF0000"/>
      <name val="Century Gothic"/>
      <family val="1"/>
    </font>
    <font>
      <b/>
      <sz val="13"/>
      <name val="Arial Narrow"/>
      <family val="2"/>
    </font>
    <font>
      <sz val="13"/>
      <name val="Arial Narrow"/>
      <family val="2"/>
    </font>
    <font>
      <b/>
      <sz val="10"/>
      <name val="Arial Narrow"/>
      <family val="2"/>
    </font>
    <font>
      <b/>
      <sz val="14"/>
      <name val="Arial Narrow"/>
      <family val="2"/>
    </font>
    <font>
      <b/>
      <i/>
      <sz val="10"/>
      <name val="Arial Narrow"/>
      <family val="2"/>
    </font>
    <font>
      <sz val="9"/>
      <name val="Arial Narrow"/>
      <family val="2"/>
    </font>
    <font>
      <sz val="10"/>
      <color rgb="FF000000"/>
      <name val="Arial Narrow"/>
      <family val="2"/>
    </font>
    <font>
      <b/>
      <sz val="18"/>
      <color rgb="FFFCF305"/>
      <name val="Century Gothic"/>
      <family val="2"/>
    </font>
    <font>
      <sz val="12"/>
      <color indexed="55"/>
      <name val="Century Gothic"/>
      <family val="1"/>
    </font>
    <font>
      <sz val="10"/>
      <color indexed="55"/>
      <name val="Century Gothic"/>
      <family val="2"/>
    </font>
    <font>
      <sz val="12"/>
      <color indexed="55"/>
      <name val="Arial"/>
      <family val="2"/>
    </font>
    <font>
      <b/>
      <sz val="12"/>
      <color theme="3" tint="0.39997558519241921"/>
      <name val="Century Gothic"/>
      <family val="1"/>
    </font>
    <font>
      <b/>
      <sz val="14"/>
      <color rgb="FFFF0000"/>
      <name val="Arial Narrow"/>
      <family val="2"/>
    </font>
    <font>
      <b/>
      <sz val="11"/>
      <color theme="3" tint="0.39997558519241921"/>
      <name val="Century Gothic"/>
      <family val="1"/>
    </font>
    <font>
      <sz val="12"/>
      <name val="Arial Black"/>
      <family val="2"/>
    </font>
    <font>
      <i/>
      <sz val="12"/>
      <name val="Century Gothic"/>
      <family val="1"/>
    </font>
    <font>
      <sz val="12"/>
      <name val="Arial Narrow"/>
      <family val="2"/>
    </font>
    <font>
      <b/>
      <sz val="9"/>
      <color rgb="FFFFFFFF"/>
      <name val="Arial Narrow"/>
      <family val="2"/>
    </font>
    <font>
      <sz val="12"/>
      <color theme="1"/>
      <name val="Century Gothic"/>
      <family val="1"/>
    </font>
    <font>
      <b/>
      <sz val="10"/>
      <color rgb="FFFFFFFF"/>
      <name val="Arial Narrow"/>
      <family val="2"/>
    </font>
    <font>
      <b/>
      <sz val="12"/>
      <color theme="1"/>
      <name val="Century Gothic"/>
      <family val="1"/>
    </font>
    <font>
      <b/>
      <sz val="12"/>
      <color theme="0"/>
      <name val="Century Gothic"/>
      <family val="1"/>
    </font>
    <font>
      <b/>
      <sz val="8"/>
      <color indexed="81"/>
      <name val="Tahoma"/>
      <family val="2"/>
    </font>
    <font>
      <sz val="8"/>
      <color indexed="81"/>
      <name val="Tahoma"/>
      <family val="2"/>
    </font>
    <font>
      <u/>
      <sz val="8"/>
      <color indexed="81"/>
      <name val="Tahoma"/>
      <family val="2"/>
    </font>
    <font>
      <b/>
      <sz val="18"/>
      <color rgb="FFFCF305"/>
      <name val="Century Gothic"/>
      <family val="1"/>
    </font>
    <font>
      <b/>
      <sz val="22"/>
      <color rgb="FFFF3B00"/>
      <name val="Century Gothic"/>
      <family val="1"/>
    </font>
    <font>
      <b/>
      <sz val="22"/>
      <color rgb="FF808080"/>
      <name val="Arial"/>
      <family val="2"/>
    </font>
    <font>
      <b/>
      <sz val="22"/>
      <color rgb="FF808080"/>
      <name val="Century Gothic"/>
      <family val="2"/>
    </font>
    <font>
      <sz val="18"/>
      <color rgb="FF808080"/>
      <name val="Century Gothic"/>
      <family val="1"/>
    </font>
    <font>
      <sz val="24"/>
      <color rgb="FF808080"/>
      <name val="Arial"/>
      <family val="2"/>
    </font>
    <font>
      <sz val="12"/>
      <color theme="0"/>
      <name val="Arial Narrow"/>
      <family val="2"/>
    </font>
    <font>
      <b/>
      <sz val="12"/>
      <color rgb="FFFFFF00"/>
      <name val="Arial Narrow"/>
      <family val="2"/>
    </font>
    <font>
      <sz val="11"/>
      <color theme="1"/>
      <name val="Century Gothic"/>
      <family val="1"/>
    </font>
    <font>
      <b/>
      <sz val="12"/>
      <color rgb="FFFF0000"/>
      <name val="Century Gothic"/>
      <family val="1"/>
    </font>
    <font>
      <b/>
      <sz val="12"/>
      <color rgb="FF00B0F0"/>
      <name val="Century Gothic"/>
      <family val="1"/>
    </font>
    <font>
      <sz val="16"/>
      <color theme="1"/>
      <name val="Calibri"/>
      <family val="2"/>
      <scheme val="minor"/>
    </font>
    <font>
      <u/>
      <sz val="16"/>
      <color theme="8" tint="-0.499984740745262"/>
      <name val="Calibri"/>
      <family val="2"/>
      <scheme val="minor"/>
    </font>
  </fonts>
  <fills count="13">
    <fill>
      <patternFill patternType="none"/>
    </fill>
    <fill>
      <patternFill patternType="gray125"/>
    </fill>
    <fill>
      <patternFill patternType="solid">
        <fgColor theme="9" tint="0.59999389629810485"/>
        <bgColor indexed="64"/>
      </patternFill>
    </fill>
    <fill>
      <patternFill patternType="solid">
        <fgColor theme="0" tint="-0.249977111117893"/>
        <bgColor indexed="64"/>
      </patternFill>
    </fill>
    <fill>
      <patternFill patternType="solid">
        <fgColor theme="0" tint="-0.14996795556505021"/>
        <bgColor auto="1"/>
      </patternFill>
    </fill>
    <fill>
      <patternFill patternType="solid">
        <fgColor theme="0" tint="-0.14996795556505021"/>
        <bgColor indexed="64"/>
      </patternFill>
    </fill>
    <fill>
      <patternFill patternType="solid">
        <fgColor theme="0" tint="-0.14999847407452621"/>
        <bgColor indexed="64"/>
      </patternFill>
    </fill>
    <fill>
      <patternFill patternType="solid">
        <fgColor theme="7" tint="0.79998168889431442"/>
        <bgColor indexed="64"/>
      </patternFill>
    </fill>
    <fill>
      <patternFill patternType="solid">
        <fgColor theme="6" tint="0.59999389629810485"/>
        <bgColor indexed="64"/>
      </patternFill>
    </fill>
    <fill>
      <patternFill patternType="solid">
        <fgColor theme="5" tint="0.59999389629810485"/>
        <bgColor indexed="64"/>
      </patternFill>
    </fill>
    <fill>
      <patternFill patternType="solid">
        <fgColor rgb="FFFF0000"/>
        <bgColor indexed="64"/>
      </patternFill>
    </fill>
    <fill>
      <patternFill patternType="solid">
        <fgColor rgb="FFFFFF00"/>
        <bgColor indexed="64"/>
      </patternFill>
    </fill>
    <fill>
      <patternFill patternType="solid">
        <fgColor theme="0" tint="-0.499984740745262"/>
        <bgColor indexed="64"/>
      </patternFill>
    </fill>
  </fills>
  <borders count="68">
    <border>
      <left/>
      <right/>
      <top/>
      <bottom/>
      <diagonal/>
    </border>
    <border>
      <left style="medium">
        <color indexed="64"/>
      </left>
      <right style="medium">
        <color indexed="64"/>
      </right>
      <top style="medium">
        <color indexed="64"/>
      </top>
      <bottom style="medium">
        <color indexed="64"/>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hair">
        <color auto="1"/>
      </left>
      <right style="hair">
        <color auto="1"/>
      </right>
      <top/>
      <bottom/>
      <diagonal/>
    </border>
    <border>
      <left style="hair">
        <color auto="1"/>
      </left>
      <right style="thin">
        <color auto="1"/>
      </right>
      <top/>
      <bottom/>
      <diagonal/>
    </border>
    <border>
      <left style="hair">
        <color auto="1"/>
      </left>
      <right style="hair">
        <color auto="1"/>
      </right>
      <top/>
      <bottom style="thin">
        <color auto="1"/>
      </bottom>
      <diagonal/>
    </border>
    <border>
      <left style="hair">
        <color auto="1"/>
      </left>
      <right style="thin">
        <color auto="1"/>
      </right>
      <top/>
      <bottom style="thin">
        <color auto="1"/>
      </bottom>
      <diagonal/>
    </border>
    <border>
      <left style="hair">
        <color auto="1"/>
      </left>
      <right/>
      <top/>
      <bottom style="thin">
        <color auto="1"/>
      </bottom>
      <diagonal/>
    </border>
    <border>
      <left style="thin">
        <color auto="1"/>
      </left>
      <right style="thin">
        <color auto="1"/>
      </right>
      <top style="thin">
        <color auto="1"/>
      </top>
      <bottom style="thin">
        <color auto="1"/>
      </bottom>
      <diagonal/>
    </border>
    <border>
      <left style="medium">
        <color indexed="64"/>
      </left>
      <right/>
      <top style="medium">
        <color indexed="64"/>
      </top>
      <bottom style="thin">
        <color auto="1"/>
      </bottom>
      <diagonal/>
    </border>
    <border>
      <left/>
      <right/>
      <top style="medium">
        <color indexed="64"/>
      </top>
      <bottom style="thin">
        <color auto="1"/>
      </bottom>
      <diagonal/>
    </border>
    <border>
      <left/>
      <right/>
      <top style="medium">
        <color indexed="64"/>
      </top>
      <bottom/>
      <diagonal/>
    </border>
    <border>
      <left/>
      <right style="medium">
        <color indexed="64"/>
      </right>
      <top style="medium">
        <color indexed="64"/>
      </top>
      <bottom style="thin">
        <color auto="1"/>
      </bottom>
      <diagonal/>
    </border>
    <border>
      <left style="medium">
        <color indexed="64"/>
      </left>
      <right/>
      <top style="thin">
        <color auto="1"/>
      </top>
      <bottom/>
      <diagonal/>
    </border>
    <border>
      <left/>
      <right style="medium">
        <color indexed="64"/>
      </right>
      <top/>
      <bottom/>
      <diagonal/>
    </border>
    <border>
      <left style="medium">
        <color auto="1"/>
      </left>
      <right/>
      <top/>
      <bottom/>
      <diagonal/>
    </border>
    <border>
      <left style="medium">
        <color auto="1"/>
      </left>
      <right/>
      <top/>
      <bottom style="medium">
        <color auto="1"/>
      </bottom>
      <diagonal/>
    </border>
    <border>
      <left/>
      <right/>
      <top/>
      <bottom style="medium">
        <color indexed="64"/>
      </bottom>
      <diagonal/>
    </border>
    <border>
      <left/>
      <right style="medium">
        <color indexed="64"/>
      </right>
      <top/>
      <bottom style="medium">
        <color indexed="64"/>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top style="thin">
        <color auto="1"/>
      </top>
      <bottom style="thin">
        <color auto="1"/>
      </bottom>
      <diagonal/>
    </border>
    <border>
      <left style="hair">
        <color auto="1"/>
      </left>
      <right style="thin">
        <color auto="1"/>
      </right>
      <top style="thin">
        <color auto="1"/>
      </top>
      <bottom style="thin">
        <color auto="1"/>
      </bottom>
      <diagonal/>
    </border>
    <border>
      <left style="thin">
        <color auto="1"/>
      </left>
      <right/>
      <top style="thin">
        <color auto="1"/>
      </top>
      <bottom style="hair">
        <color auto="1"/>
      </bottom>
      <diagonal/>
    </border>
    <border>
      <left/>
      <right/>
      <top style="thin">
        <color auto="1"/>
      </top>
      <bottom style="hair">
        <color auto="1"/>
      </bottom>
      <diagonal/>
    </border>
    <border>
      <left/>
      <right style="thin">
        <color auto="1"/>
      </right>
      <top style="thin">
        <color auto="1"/>
      </top>
      <bottom style="hair">
        <color auto="1"/>
      </bottom>
      <diagonal/>
    </border>
    <border>
      <left style="thin">
        <color auto="1"/>
      </left>
      <right style="thin">
        <color auto="1"/>
      </right>
      <top style="thin">
        <color auto="1"/>
      </top>
      <bottom style="hair">
        <color auto="1"/>
      </bottom>
      <diagonal/>
    </border>
    <border>
      <left style="thin">
        <color auto="1"/>
      </left>
      <right/>
      <top style="hair">
        <color auto="1"/>
      </top>
      <bottom style="hair">
        <color auto="1"/>
      </bottom>
      <diagonal/>
    </border>
    <border>
      <left/>
      <right/>
      <top style="hair">
        <color auto="1"/>
      </top>
      <bottom style="hair">
        <color auto="1"/>
      </bottom>
      <diagonal/>
    </border>
    <border>
      <left/>
      <right style="thin">
        <color auto="1"/>
      </right>
      <top style="hair">
        <color auto="1"/>
      </top>
      <bottom style="hair">
        <color auto="1"/>
      </bottom>
      <diagonal/>
    </border>
    <border>
      <left style="thin">
        <color auto="1"/>
      </left>
      <right style="thin">
        <color auto="1"/>
      </right>
      <top style="hair">
        <color auto="1"/>
      </top>
      <bottom style="hair">
        <color auto="1"/>
      </bottom>
      <diagonal/>
    </border>
    <border>
      <left style="thin">
        <color indexed="64"/>
      </left>
      <right/>
      <top style="hair">
        <color auto="1"/>
      </top>
      <bottom style="thin">
        <color indexed="64"/>
      </bottom>
      <diagonal/>
    </border>
    <border>
      <left/>
      <right/>
      <top style="hair">
        <color auto="1"/>
      </top>
      <bottom style="thin">
        <color indexed="64"/>
      </bottom>
      <diagonal/>
    </border>
    <border>
      <left/>
      <right style="thin">
        <color auto="1"/>
      </right>
      <top style="hair">
        <color auto="1"/>
      </top>
      <bottom style="thin">
        <color auto="1"/>
      </bottom>
      <diagonal/>
    </border>
    <border>
      <left style="thin">
        <color auto="1"/>
      </left>
      <right style="thin">
        <color auto="1"/>
      </right>
      <top style="hair">
        <color auto="1"/>
      </top>
      <bottom style="thin">
        <color auto="1"/>
      </bottom>
      <diagonal/>
    </border>
    <border>
      <left style="thin">
        <color auto="1"/>
      </left>
      <right/>
      <top/>
      <bottom style="hair">
        <color auto="1"/>
      </bottom>
      <diagonal/>
    </border>
    <border>
      <left/>
      <right/>
      <top/>
      <bottom style="hair">
        <color auto="1"/>
      </bottom>
      <diagonal/>
    </border>
    <border>
      <left/>
      <right style="thin">
        <color auto="1"/>
      </right>
      <top/>
      <bottom style="hair">
        <color auto="1"/>
      </bottom>
      <diagonal/>
    </border>
    <border>
      <left style="medium">
        <color auto="1"/>
      </left>
      <right/>
      <top style="medium">
        <color auto="1"/>
      </top>
      <bottom/>
      <diagonal/>
    </border>
    <border>
      <left style="thin">
        <color auto="1"/>
      </left>
      <right style="medium">
        <color auto="1"/>
      </right>
      <top style="medium">
        <color auto="1"/>
      </top>
      <bottom/>
      <diagonal/>
    </border>
    <border>
      <left style="thin">
        <color auto="1"/>
      </left>
      <right style="medium">
        <color auto="1"/>
      </right>
      <top/>
      <bottom style="thin">
        <color auto="1"/>
      </bottom>
      <diagonal/>
    </border>
    <border>
      <left style="thin">
        <color auto="1"/>
      </left>
      <right style="medium">
        <color auto="1"/>
      </right>
      <top/>
      <bottom/>
      <diagonal/>
    </border>
    <border>
      <left style="thin">
        <color auto="1"/>
      </left>
      <right style="medium">
        <color auto="1"/>
      </right>
      <top/>
      <bottom style="medium">
        <color auto="1"/>
      </bottom>
      <diagonal/>
    </border>
    <border>
      <left style="thin">
        <color auto="1"/>
      </left>
      <right style="thin">
        <color auto="1"/>
      </right>
      <top style="thin">
        <color auto="1"/>
      </top>
      <bottom/>
      <diagonal/>
    </border>
    <border>
      <left style="thin">
        <color auto="1"/>
      </left>
      <right style="thin">
        <color auto="1"/>
      </right>
      <top/>
      <bottom/>
      <diagonal/>
    </border>
    <border>
      <left/>
      <right style="double">
        <color auto="1"/>
      </right>
      <top style="thin">
        <color auto="1"/>
      </top>
      <bottom/>
      <diagonal/>
    </border>
    <border>
      <left style="thin">
        <color auto="1"/>
      </left>
      <right style="hair">
        <color auto="1"/>
      </right>
      <top style="thin">
        <color auto="1"/>
      </top>
      <bottom/>
      <diagonal/>
    </border>
    <border>
      <left style="hair">
        <color auto="1"/>
      </left>
      <right style="hair">
        <color auto="1"/>
      </right>
      <top style="thin">
        <color auto="1"/>
      </top>
      <bottom/>
      <diagonal/>
    </border>
    <border>
      <left style="hair">
        <color auto="1"/>
      </left>
      <right/>
      <top style="thin">
        <color auto="1"/>
      </top>
      <bottom/>
      <diagonal/>
    </border>
    <border>
      <left style="hair">
        <color auto="1"/>
      </left>
      <right style="thin">
        <color auto="1"/>
      </right>
      <top style="thin">
        <color auto="1"/>
      </top>
      <bottom/>
      <diagonal/>
    </border>
    <border>
      <left style="thin">
        <color auto="1"/>
      </left>
      <right style="thin">
        <color auto="1"/>
      </right>
      <top/>
      <bottom style="thin">
        <color auto="1"/>
      </bottom>
      <diagonal/>
    </border>
    <border>
      <left style="thin">
        <color auto="1"/>
      </left>
      <right style="thin">
        <color auto="1"/>
      </right>
      <top/>
      <bottom style="hair">
        <color auto="1"/>
      </bottom>
      <diagonal/>
    </border>
    <border>
      <left style="thin">
        <color auto="1"/>
      </left>
      <right style="thin">
        <color auto="1"/>
      </right>
      <top style="hair">
        <color auto="1"/>
      </top>
      <bottom/>
      <diagonal/>
    </border>
    <border>
      <left/>
      <right style="thin">
        <color auto="1"/>
      </right>
      <top style="hair">
        <color auto="1"/>
      </top>
      <bottom/>
      <diagonal/>
    </border>
    <border>
      <left style="thin">
        <color auto="1"/>
      </left>
      <right/>
      <top style="hair">
        <color auto="1"/>
      </top>
      <bottom/>
      <diagonal/>
    </border>
  </borders>
  <cellStyleXfs count="4">
    <xf numFmtId="0" fontId="0" fillId="0" borderId="0"/>
    <xf numFmtId="0" fontId="1" fillId="0" borderId="0" applyNumberFormat="0" applyFill="0" applyBorder="0" applyAlignment="0"/>
    <xf numFmtId="168" fontId="1" fillId="0" borderId="0" applyFont="0" applyFill="0" applyBorder="0" applyAlignment="0" applyProtection="0"/>
    <xf numFmtId="9" fontId="1" fillId="0" borderId="0" applyFont="0" applyFill="0" applyBorder="0" applyAlignment="0" applyProtection="0"/>
  </cellStyleXfs>
  <cellXfs count="466">
    <xf numFmtId="0" fontId="0" fillId="0" borderId="0" xfId="0"/>
    <xf numFmtId="164" fontId="2" fillId="0" borderId="0" xfId="1" applyNumberFormat="1" applyFont="1"/>
    <xf numFmtId="164" fontId="1" fillId="0" borderId="0" xfId="1" applyNumberFormat="1"/>
    <xf numFmtId="0" fontId="1" fillId="0" borderId="0" xfId="1"/>
    <xf numFmtId="164" fontId="3" fillId="2" borderId="1" xfId="1" applyNumberFormat="1" applyFont="1" applyFill="1" applyBorder="1"/>
    <xf numFmtId="0" fontId="1" fillId="0" borderId="0" xfId="1" applyAlignment="1">
      <alignment horizontal="center"/>
    </xf>
    <xf numFmtId="165" fontId="2" fillId="0" borderId="0" xfId="1" applyNumberFormat="1" applyFont="1"/>
    <xf numFmtId="0" fontId="5" fillId="0" borderId="5" xfId="1" applyFont="1" applyBorder="1"/>
    <xf numFmtId="0" fontId="6" fillId="0" borderId="0" xfId="1" applyFont="1" applyBorder="1"/>
    <xf numFmtId="0" fontId="3" fillId="0" borderId="0" xfId="1" applyFont="1" applyBorder="1" applyAlignment="1">
      <alignment horizontal="center"/>
    </xf>
    <xf numFmtId="0" fontId="3" fillId="0" borderId="6" xfId="1" applyFont="1" applyBorder="1" applyAlignment="1">
      <alignment horizontal="center"/>
    </xf>
    <xf numFmtId="0" fontId="2" fillId="0" borderId="0" xfId="1" applyFont="1" applyBorder="1" applyAlignment="1"/>
    <xf numFmtId="0" fontId="7" fillId="0" borderId="0" xfId="1" applyFont="1" applyBorder="1" applyAlignment="1"/>
    <xf numFmtId="0" fontId="6" fillId="0" borderId="8" xfId="1" applyFont="1" applyBorder="1" applyAlignment="1"/>
    <xf numFmtId="0" fontId="6" fillId="0" borderId="9" xfId="1" applyFont="1" applyBorder="1" applyAlignment="1"/>
    <xf numFmtId="0" fontId="6" fillId="0" borderId="0" xfId="1" applyFont="1"/>
    <xf numFmtId="0" fontId="6" fillId="0" borderId="0" xfId="1" applyFont="1" applyBorder="1" applyAlignment="1">
      <alignment horizontal="center"/>
    </xf>
    <xf numFmtId="0" fontId="9" fillId="0" borderId="0" xfId="1" applyFont="1" applyBorder="1" applyAlignment="1">
      <alignment horizontal="center"/>
    </xf>
    <xf numFmtId="0" fontId="9" fillId="0" borderId="5" xfId="1" applyFont="1" applyBorder="1" applyAlignment="1">
      <alignment horizontal="left" vertical="center"/>
    </xf>
    <xf numFmtId="0" fontId="9" fillId="0" borderId="0" xfId="1" applyFont="1" applyBorder="1" applyAlignment="1">
      <alignment horizontal="left" vertical="center"/>
    </xf>
    <xf numFmtId="0" fontId="9" fillId="0" borderId="6" xfId="1" applyFont="1" applyBorder="1" applyAlignment="1">
      <alignment horizontal="left" vertical="center"/>
    </xf>
    <xf numFmtId="0" fontId="11" fillId="0" borderId="8" xfId="1" applyFont="1" applyBorder="1" applyAlignment="1">
      <alignment horizontal="center"/>
    </xf>
    <xf numFmtId="0" fontId="6" fillId="0" borderId="14" xfId="1" applyFont="1" applyBorder="1"/>
    <xf numFmtId="0" fontId="13" fillId="0" borderId="0" xfId="1" applyFont="1"/>
    <xf numFmtId="0" fontId="14" fillId="4" borderId="0" xfId="1" applyFont="1" applyFill="1" applyBorder="1" applyAlignment="1">
      <alignment horizontal="center" vertical="center"/>
    </xf>
    <xf numFmtId="0" fontId="14" fillId="5" borderId="0" xfId="1" applyFont="1" applyFill="1" applyBorder="1" applyAlignment="1">
      <alignment horizontal="center" vertical="center"/>
    </xf>
    <xf numFmtId="0" fontId="14" fillId="5" borderId="6" xfId="1" applyFont="1" applyFill="1" applyBorder="1" applyAlignment="1">
      <alignment horizontal="center" vertical="center"/>
    </xf>
    <xf numFmtId="0" fontId="15" fillId="0" borderId="16" xfId="1" quotePrefix="1" applyFont="1" applyBorder="1" applyAlignment="1">
      <alignment horizontal="center" vertical="center"/>
    </xf>
    <xf numFmtId="166" fontId="15" fillId="0" borderId="16" xfId="1" applyNumberFormat="1" applyFont="1" applyBorder="1" applyAlignment="1">
      <alignment horizontal="center" vertical="center"/>
    </xf>
    <xf numFmtId="0" fontId="16" fillId="0" borderId="16" xfId="1" applyFont="1" applyBorder="1" applyAlignment="1">
      <alignment horizontal="center" vertical="center"/>
    </xf>
    <xf numFmtId="0" fontId="16" fillId="0" borderId="17" xfId="1" applyFont="1" applyBorder="1" applyAlignment="1">
      <alignment horizontal="center" vertical="center"/>
    </xf>
    <xf numFmtId="0" fontId="15" fillId="0" borderId="16" xfId="1" applyFont="1" applyBorder="1" applyAlignment="1">
      <alignment horizontal="center" vertical="center"/>
    </xf>
    <xf numFmtId="167" fontId="15" fillId="0" borderId="16" xfId="1" applyNumberFormat="1" applyFont="1" applyBorder="1" applyAlignment="1">
      <alignment horizontal="center" vertical="center"/>
    </xf>
    <xf numFmtId="0" fontId="15" fillId="0" borderId="16" xfId="1" applyFont="1" applyBorder="1" applyAlignment="1">
      <alignment vertical="center"/>
    </xf>
    <xf numFmtId="167" fontId="15" fillId="0" borderId="16" xfId="1" applyNumberFormat="1" applyFont="1" applyBorder="1" applyAlignment="1">
      <alignment vertical="center"/>
    </xf>
    <xf numFmtId="0" fontId="16" fillId="0" borderId="16" xfId="1" applyFont="1" applyBorder="1" applyAlignment="1">
      <alignment vertical="center"/>
    </xf>
    <xf numFmtId="0" fontId="16" fillId="0" borderId="17" xfId="1" applyFont="1" applyBorder="1" applyAlignment="1">
      <alignment vertical="center"/>
    </xf>
    <xf numFmtId="0" fontId="15" fillId="0" borderId="18" xfId="1" applyFont="1" applyBorder="1" applyAlignment="1">
      <alignment vertical="center"/>
    </xf>
    <xf numFmtId="167" fontId="15" fillId="0" borderId="18" xfId="1" applyNumberFormat="1" applyFont="1" applyBorder="1" applyAlignment="1">
      <alignment vertical="center"/>
    </xf>
    <xf numFmtId="0" fontId="16" fillId="0" borderId="18" xfId="1" applyFont="1" applyBorder="1" applyAlignment="1">
      <alignment vertical="center"/>
    </xf>
    <xf numFmtId="0" fontId="16" fillId="0" borderId="19" xfId="1" applyFont="1" applyBorder="1" applyAlignment="1">
      <alignment vertical="center"/>
    </xf>
    <xf numFmtId="0" fontId="13" fillId="0" borderId="0" xfId="1" applyFont="1" applyBorder="1"/>
    <xf numFmtId="0" fontId="17" fillId="4" borderId="0" xfId="1" applyFont="1" applyFill="1" applyBorder="1" applyAlignment="1">
      <alignment vertical="center"/>
    </xf>
    <xf numFmtId="0" fontId="17" fillId="4" borderId="6" xfId="1" applyFont="1" applyFill="1" applyBorder="1" applyAlignment="1">
      <alignment vertical="center"/>
    </xf>
    <xf numFmtId="0" fontId="17" fillId="0" borderId="5" xfId="1" applyFont="1" applyFill="1" applyBorder="1" applyAlignment="1">
      <alignment vertical="center"/>
    </xf>
    <xf numFmtId="0" fontId="6" fillId="0" borderId="5" xfId="1" applyFont="1" applyBorder="1" applyAlignment="1">
      <alignment vertical="center"/>
    </xf>
    <xf numFmtId="0" fontId="7" fillId="0" borderId="0" xfId="1" applyFont="1"/>
    <xf numFmtId="168" fontId="7" fillId="0" borderId="0" xfId="2" applyFont="1"/>
    <xf numFmtId="169" fontId="7" fillId="0" borderId="0" xfId="1" applyNumberFormat="1" applyFont="1"/>
    <xf numFmtId="0" fontId="7" fillId="6" borderId="2" xfId="1" applyFont="1" applyFill="1" applyBorder="1" applyAlignment="1">
      <alignment horizontal="center"/>
    </xf>
    <xf numFmtId="0" fontId="7" fillId="6" borderId="1" xfId="1" applyFont="1" applyFill="1" applyBorder="1" applyAlignment="1">
      <alignment horizontal="center"/>
    </xf>
    <xf numFmtId="0" fontId="7" fillId="0" borderId="0" xfId="1" applyFont="1" applyFill="1"/>
    <xf numFmtId="170" fontId="7" fillId="0" borderId="0" xfId="1" applyNumberFormat="1" applyFont="1" applyFill="1"/>
    <xf numFmtId="168" fontId="7" fillId="0" borderId="0" xfId="2" applyFont="1" applyFill="1"/>
    <xf numFmtId="168" fontId="7" fillId="0" borderId="21" xfId="1" applyNumberFormat="1" applyFont="1" applyFill="1" applyBorder="1"/>
    <xf numFmtId="168" fontId="7" fillId="0" borderId="0" xfId="1" applyNumberFormat="1" applyFont="1"/>
    <xf numFmtId="168" fontId="18" fillId="6" borderId="2" xfId="2" applyFont="1" applyFill="1" applyBorder="1"/>
    <xf numFmtId="168" fontId="19" fillId="6" borderId="1" xfId="1" applyNumberFormat="1" applyFont="1" applyFill="1" applyBorder="1"/>
    <xf numFmtId="168" fontId="19" fillId="6" borderId="4" xfId="1" applyNumberFormat="1" applyFont="1" applyFill="1" applyBorder="1"/>
    <xf numFmtId="0" fontId="1" fillId="0" borderId="0" xfId="1" applyAlignment="1">
      <alignment vertical="center"/>
    </xf>
    <xf numFmtId="164" fontId="20" fillId="0" borderId="22" xfId="1" applyNumberFormat="1" applyFont="1" applyBorder="1" applyAlignment="1">
      <alignment horizontal="centerContinuous" wrapText="1"/>
    </xf>
    <xf numFmtId="164" fontId="20" fillId="0" borderId="23" xfId="1" applyNumberFormat="1" applyFont="1" applyBorder="1" applyAlignment="1">
      <alignment horizontal="centerContinuous" vertical="center" wrapText="1"/>
    </xf>
    <xf numFmtId="0" fontId="21" fillId="2" borderId="24" xfId="1" applyFont="1" applyFill="1" applyBorder="1" applyAlignment="1">
      <alignment vertical="center" wrapText="1"/>
    </xf>
    <xf numFmtId="4" fontId="1" fillId="0" borderId="0" xfId="1" applyNumberFormat="1" applyBorder="1" applyAlignment="1">
      <alignment vertical="center"/>
    </xf>
    <xf numFmtId="0" fontId="1" fillId="0" borderId="0" xfId="1" applyBorder="1" applyAlignment="1">
      <alignment vertical="center"/>
    </xf>
    <xf numFmtId="164" fontId="20" fillId="0" borderId="26" xfId="1" applyNumberFormat="1" applyFont="1" applyBorder="1" applyAlignment="1">
      <alignment horizontal="centerContinuous" vertical="center"/>
    </xf>
    <xf numFmtId="164" fontId="20" fillId="0" borderId="11" xfId="1" applyNumberFormat="1" applyFont="1" applyBorder="1" applyAlignment="1">
      <alignment horizontal="centerContinuous" vertical="center"/>
    </xf>
    <xf numFmtId="0" fontId="21" fillId="2" borderId="11" xfId="1" applyFont="1" applyFill="1" applyBorder="1" applyAlignment="1">
      <alignment vertical="center"/>
    </xf>
    <xf numFmtId="4" fontId="22" fillId="0" borderId="0" xfId="1" applyNumberFormat="1" applyFont="1" applyBorder="1" applyAlignment="1">
      <alignment vertical="center"/>
    </xf>
    <xf numFmtId="0" fontId="22" fillId="0" borderId="0" xfId="1" applyFont="1" applyBorder="1" applyAlignment="1">
      <alignment vertical="center"/>
    </xf>
    <xf numFmtId="0" fontId="22" fillId="0" borderId="0" xfId="1" applyFont="1" applyAlignment="1">
      <alignment vertical="center"/>
    </xf>
    <xf numFmtId="164" fontId="20" fillId="0" borderId="28" xfId="1" applyNumberFormat="1" applyFont="1" applyBorder="1" applyAlignment="1">
      <alignment vertical="center"/>
    </xf>
    <xf numFmtId="164" fontId="20" fillId="0" borderId="0" xfId="1" applyNumberFormat="1" applyFont="1" applyBorder="1" applyAlignment="1">
      <alignment vertical="center"/>
    </xf>
    <xf numFmtId="0" fontId="21" fillId="2" borderId="0" xfId="1" applyFont="1" applyFill="1" applyBorder="1" applyAlignment="1">
      <alignment vertical="center" wrapText="1"/>
    </xf>
    <xf numFmtId="0" fontId="20" fillId="0" borderId="28" xfId="1" applyFont="1" applyBorder="1" applyAlignment="1">
      <alignment horizontal="center" vertical="center"/>
    </xf>
    <xf numFmtId="0" fontId="20" fillId="0" borderId="0" xfId="1" applyFont="1" applyBorder="1" applyAlignment="1">
      <alignment horizontal="center" vertical="center"/>
    </xf>
    <xf numFmtId="164" fontId="20" fillId="0" borderId="29" xfId="1" applyNumberFormat="1" applyFont="1" applyBorder="1" applyAlignment="1">
      <alignment vertical="center"/>
    </xf>
    <xf numFmtId="164" fontId="20" fillId="0" borderId="30" xfId="1" applyNumberFormat="1" applyFont="1" applyBorder="1" applyAlignment="1">
      <alignment vertical="center"/>
    </xf>
    <xf numFmtId="0" fontId="21" fillId="2" borderId="30" xfId="1" applyFont="1" applyFill="1" applyBorder="1" applyAlignment="1">
      <alignment vertical="center"/>
    </xf>
    <xf numFmtId="0" fontId="20" fillId="0" borderId="29" xfId="1" applyFont="1" applyBorder="1" applyAlignment="1">
      <alignment horizontal="center" vertical="center"/>
    </xf>
    <xf numFmtId="0" fontId="20" fillId="0" borderId="30" xfId="1" applyFont="1" applyBorder="1" applyAlignment="1">
      <alignment horizontal="center" vertical="center"/>
    </xf>
    <xf numFmtId="164" fontId="21" fillId="0" borderId="0" xfId="1" applyNumberFormat="1" applyFont="1" applyAlignment="1">
      <alignment vertical="center"/>
    </xf>
    <xf numFmtId="0" fontId="21" fillId="0" borderId="0" xfId="1" applyFont="1" applyAlignment="1">
      <alignment vertical="center"/>
    </xf>
    <xf numFmtId="0" fontId="21" fillId="0" borderId="0" xfId="1" applyFont="1" applyAlignment="1">
      <alignment horizontal="center" vertical="center"/>
    </xf>
    <xf numFmtId="4" fontId="21" fillId="0" borderId="0" xfId="1" applyNumberFormat="1" applyFont="1" applyAlignment="1">
      <alignment vertical="center"/>
    </xf>
    <xf numFmtId="164" fontId="1" fillId="0" borderId="0" xfId="1" applyNumberFormat="1" applyFill="1" applyAlignment="1">
      <alignment vertical="center"/>
    </xf>
    <xf numFmtId="0" fontId="1" fillId="0" borderId="0" xfId="1" applyFill="1" applyAlignment="1">
      <alignment vertical="center"/>
    </xf>
    <xf numFmtId="0" fontId="24" fillId="0" borderId="8" xfId="1" applyFont="1" applyFill="1" applyBorder="1" applyAlignment="1">
      <alignment horizontal="left" vertical="center"/>
    </xf>
    <xf numFmtId="4" fontId="24" fillId="0" borderId="8" xfId="1" applyNumberFormat="1" applyFont="1" applyFill="1" applyBorder="1" applyAlignment="1">
      <alignment horizontal="left" vertical="center"/>
    </xf>
    <xf numFmtId="0" fontId="24" fillId="0" borderId="9" xfId="1" applyFont="1" applyFill="1" applyBorder="1" applyAlignment="1">
      <alignment horizontal="right" vertical="center"/>
    </xf>
    <xf numFmtId="4" fontId="1" fillId="0" borderId="0" xfId="1" applyNumberFormat="1" applyFill="1" applyBorder="1" applyAlignment="1">
      <alignment vertical="center"/>
    </xf>
    <xf numFmtId="0" fontId="1" fillId="0" borderId="0" xfId="1" applyFill="1" applyBorder="1" applyAlignment="1">
      <alignment vertical="center"/>
    </xf>
    <xf numFmtId="164" fontId="4" fillId="0" borderId="32" xfId="1" applyNumberFormat="1" applyFont="1" applyBorder="1" applyAlignment="1">
      <alignment horizontal="centerContinuous" vertical="center"/>
    </xf>
    <xf numFmtId="164" fontId="4" fillId="0" borderId="33" xfId="1" applyNumberFormat="1" applyFont="1" applyBorder="1" applyAlignment="1">
      <alignment horizontal="centerContinuous" vertical="center"/>
    </xf>
    <xf numFmtId="164" fontId="4" fillId="0" borderId="34" xfId="1" applyNumberFormat="1" applyFont="1" applyBorder="1" applyAlignment="1">
      <alignment horizontal="centerContinuous" vertical="center"/>
    </xf>
    <xf numFmtId="164" fontId="4" fillId="0" borderId="35" xfId="1" applyNumberFormat="1" applyFont="1" applyBorder="1" applyAlignment="1">
      <alignment horizontal="centerContinuous" vertical="center"/>
    </xf>
    <xf numFmtId="0" fontId="4" fillId="0" borderId="14" xfId="1" applyFont="1" applyBorder="1" applyAlignment="1">
      <alignment horizontal="center" vertical="center"/>
    </xf>
    <xf numFmtId="0" fontId="4" fillId="0" borderId="21" xfId="1" applyFont="1" applyBorder="1" applyAlignment="1">
      <alignment horizontal="center" vertical="center"/>
    </xf>
    <xf numFmtId="4" fontId="4" fillId="0" borderId="21" xfId="1" applyNumberFormat="1" applyFont="1" applyBorder="1" applyAlignment="1">
      <alignment horizontal="center" vertical="center"/>
    </xf>
    <xf numFmtId="4" fontId="4" fillId="0" borderId="0" xfId="1" applyNumberFormat="1" applyFont="1" applyBorder="1" applyAlignment="1">
      <alignment horizontal="center" vertical="center"/>
    </xf>
    <xf numFmtId="0" fontId="4" fillId="0" borderId="0" xfId="1" applyFont="1" applyBorder="1" applyAlignment="1">
      <alignment horizontal="center" vertical="center"/>
    </xf>
    <xf numFmtId="0" fontId="4" fillId="0" borderId="0" xfId="1" applyFont="1" applyAlignment="1">
      <alignment horizontal="center" vertical="center"/>
    </xf>
    <xf numFmtId="164" fontId="5" fillId="6" borderId="36" xfId="1" applyNumberFormat="1" applyFont="1" applyFill="1" applyBorder="1" applyAlignment="1">
      <alignment vertical="center"/>
    </xf>
    <xf numFmtId="164" fontId="5" fillId="6" borderId="37" xfId="1" applyNumberFormat="1" applyFont="1" applyFill="1" applyBorder="1" applyAlignment="1">
      <alignment vertical="center"/>
    </xf>
    <xf numFmtId="164" fontId="5" fillId="6" borderId="38" xfId="1" applyNumberFormat="1" applyFont="1" applyFill="1" applyBorder="1" applyAlignment="1">
      <alignment vertical="center"/>
    </xf>
    <xf numFmtId="0" fontId="5" fillId="6" borderId="37" xfId="1" applyFont="1" applyFill="1" applyBorder="1" applyAlignment="1">
      <alignment vertical="center" wrapText="1"/>
    </xf>
    <xf numFmtId="0" fontId="5" fillId="6" borderId="39" xfId="1" applyFont="1" applyFill="1" applyBorder="1" applyAlignment="1">
      <alignment horizontal="center" vertical="center"/>
    </xf>
    <xf numFmtId="4" fontId="5" fillId="0" borderId="39" xfId="1" applyNumberFormat="1" applyFont="1" applyBorder="1" applyAlignment="1">
      <alignment vertical="center"/>
    </xf>
    <xf numFmtId="4" fontId="5" fillId="0" borderId="0" xfId="1" applyNumberFormat="1" applyFont="1" applyBorder="1" applyAlignment="1">
      <alignment vertical="center"/>
    </xf>
    <xf numFmtId="0" fontId="5" fillId="0" borderId="0" xfId="1" applyFont="1" applyBorder="1" applyAlignment="1">
      <alignment vertical="center"/>
    </xf>
    <xf numFmtId="0" fontId="25" fillId="0" borderId="0" xfId="1" applyFont="1" applyAlignment="1">
      <alignment vertical="center"/>
    </xf>
    <xf numFmtId="164" fontId="4" fillId="6" borderId="40" xfId="1" applyNumberFormat="1" applyFont="1" applyFill="1" applyBorder="1" applyAlignment="1">
      <alignment vertical="center"/>
    </xf>
    <xf numFmtId="164" fontId="4" fillId="6" borderId="41" xfId="1" applyNumberFormat="1" applyFont="1" applyFill="1" applyBorder="1" applyAlignment="1">
      <alignment vertical="center"/>
    </xf>
    <xf numFmtId="164" fontId="4" fillId="6" borderId="42" xfId="1" applyNumberFormat="1" applyFont="1" applyFill="1" applyBorder="1" applyAlignment="1">
      <alignment vertical="center"/>
    </xf>
    <xf numFmtId="0" fontId="4" fillId="6" borderId="41" xfId="1" applyFont="1" applyFill="1" applyBorder="1" applyAlignment="1">
      <alignment vertical="center" wrapText="1"/>
    </xf>
    <xf numFmtId="0" fontId="5" fillId="6" borderId="43" xfId="1" applyFont="1" applyFill="1" applyBorder="1" applyAlignment="1">
      <alignment horizontal="center" vertical="center"/>
    </xf>
    <xf numFmtId="4" fontId="5" fillId="0" borderId="43" xfId="1" applyNumberFormat="1" applyFont="1" applyBorder="1" applyAlignment="1">
      <alignment vertical="center"/>
    </xf>
    <xf numFmtId="164" fontId="5" fillId="6" borderId="40" xfId="1" applyNumberFormat="1" applyFont="1" applyFill="1" applyBorder="1" applyAlignment="1">
      <alignment vertical="center"/>
    </xf>
    <xf numFmtId="164" fontId="5" fillId="6" borderId="41" xfId="1" applyNumberFormat="1" applyFont="1" applyFill="1" applyBorder="1" applyAlignment="1">
      <alignment vertical="center"/>
    </xf>
    <xf numFmtId="164" fontId="5" fillId="6" borderId="42" xfId="1" applyNumberFormat="1" applyFont="1" applyFill="1" applyBorder="1" applyAlignment="1">
      <alignment vertical="center"/>
    </xf>
    <xf numFmtId="0" fontId="5" fillId="6" borderId="41" xfId="1" applyFont="1" applyFill="1" applyBorder="1" applyAlignment="1">
      <alignment vertical="center" wrapText="1"/>
    </xf>
    <xf numFmtId="164" fontId="4" fillId="0" borderId="44" xfId="1" applyNumberFormat="1" applyFont="1" applyFill="1" applyBorder="1"/>
    <xf numFmtId="164" fontId="4" fillId="0" borderId="45" xfId="1" applyNumberFormat="1" applyFont="1" applyFill="1" applyBorder="1"/>
    <xf numFmtId="164" fontId="4" fillId="0" borderId="46" xfId="1" applyNumberFormat="1" applyFont="1" applyFill="1" applyBorder="1"/>
    <xf numFmtId="0" fontId="4" fillId="0" borderId="45" xfId="1" applyFont="1" applyFill="1" applyBorder="1" applyAlignment="1">
      <alignment horizontal="right"/>
    </xf>
    <xf numFmtId="0" fontId="4" fillId="0" borderId="47" xfId="1" applyFont="1" applyFill="1" applyBorder="1" applyAlignment="1">
      <alignment horizontal="center"/>
    </xf>
    <xf numFmtId="4" fontId="4" fillId="0" borderId="47" xfId="1" applyNumberFormat="1" applyFont="1" applyFill="1" applyBorder="1"/>
    <xf numFmtId="168" fontId="4" fillId="0" borderId="47" xfId="2" applyFont="1" applyFill="1" applyBorder="1"/>
    <xf numFmtId="4" fontId="4" fillId="0" borderId="0" xfId="1" applyNumberFormat="1" applyFont="1" applyFill="1" applyBorder="1"/>
    <xf numFmtId="0" fontId="4" fillId="0" borderId="0" xfId="1" applyFont="1" applyFill="1" applyBorder="1"/>
    <xf numFmtId="0" fontId="22" fillId="0" borderId="0" xfId="1" applyFont="1" applyFill="1"/>
    <xf numFmtId="164" fontId="5" fillId="0" borderId="0" xfId="1" applyNumberFormat="1" applyFont="1" applyFill="1" applyBorder="1" applyAlignment="1">
      <alignment vertical="center"/>
    </xf>
    <xf numFmtId="0" fontId="5" fillId="0" borderId="0" xfId="1" applyFont="1" applyFill="1" applyBorder="1" applyAlignment="1">
      <alignment horizontal="right" vertical="center"/>
    </xf>
    <xf numFmtId="0" fontId="5" fillId="0" borderId="0" xfId="1" applyFont="1" applyFill="1" applyBorder="1" applyAlignment="1">
      <alignment horizontal="center" vertical="center"/>
    </xf>
    <xf numFmtId="4" fontId="5" fillId="0" borderId="0" xfId="1" applyNumberFormat="1" applyFont="1" applyFill="1" applyBorder="1" applyAlignment="1">
      <alignment vertical="center"/>
    </xf>
    <xf numFmtId="0" fontId="5" fillId="0" borderId="0" xfId="1" applyFont="1" applyFill="1" applyBorder="1" applyAlignment="1">
      <alignment vertical="center"/>
    </xf>
    <xf numFmtId="164" fontId="4" fillId="0" borderId="48" xfId="1" applyNumberFormat="1" applyFont="1" applyFill="1" applyBorder="1"/>
    <xf numFmtId="164" fontId="4" fillId="0" borderId="49" xfId="1" applyNumberFormat="1" applyFont="1" applyFill="1" applyBorder="1"/>
    <xf numFmtId="164" fontId="4" fillId="0" borderId="50" xfId="1" applyNumberFormat="1" applyFont="1" applyFill="1" applyBorder="1"/>
    <xf numFmtId="164" fontId="4" fillId="2" borderId="2" xfId="1" applyNumberFormat="1" applyFont="1" applyFill="1" applyBorder="1" applyAlignment="1">
      <alignment horizontal="centerContinuous" vertical="center"/>
    </xf>
    <xf numFmtId="164" fontId="4" fillId="2" borderId="3" xfId="1" applyNumberFormat="1" applyFont="1" applyFill="1" applyBorder="1" applyAlignment="1">
      <alignment horizontal="centerContinuous" vertical="center"/>
    </xf>
    <xf numFmtId="0" fontId="4" fillId="2" borderId="3" xfId="1" applyFont="1" applyFill="1" applyBorder="1" applyAlignment="1">
      <alignment horizontal="centerContinuous" vertical="center"/>
    </xf>
    <xf numFmtId="0" fontId="4" fillId="2" borderId="3" xfId="1" applyFont="1" applyFill="1" applyBorder="1" applyAlignment="1">
      <alignment horizontal="center" vertical="center"/>
    </xf>
    <xf numFmtId="4" fontId="4" fillId="2" borderId="3" xfId="1" applyNumberFormat="1" applyFont="1" applyFill="1" applyBorder="1" applyAlignment="1">
      <alignment horizontal="centerContinuous" vertical="center"/>
    </xf>
    <xf numFmtId="171" fontId="4" fillId="2" borderId="4" xfId="1" applyNumberFormat="1" applyFont="1" applyFill="1" applyBorder="1" applyAlignment="1">
      <alignment horizontal="centerContinuous" vertical="center"/>
    </xf>
    <xf numFmtId="164" fontId="5" fillId="0" borderId="0" xfId="1" applyNumberFormat="1" applyFont="1" applyAlignment="1">
      <alignment vertical="center"/>
    </xf>
    <xf numFmtId="0" fontId="5" fillId="0" borderId="0" xfId="1" applyFont="1" applyAlignment="1">
      <alignment vertical="center"/>
    </xf>
    <xf numFmtId="0" fontId="5" fillId="0" borderId="0" xfId="1" applyFont="1" applyAlignment="1">
      <alignment horizontal="center" vertical="center"/>
    </xf>
    <xf numFmtId="4" fontId="5" fillId="0" borderId="0" xfId="1" applyNumberFormat="1" applyFont="1" applyAlignment="1">
      <alignment vertical="center"/>
    </xf>
    <xf numFmtId="0" fontId="5" fillId="6" borderId="36" xfId="1" applyFont="1" applyFill="1" applyBorder="1" applyAlignment="1">
      <alignment vertical="center"/>
    </xf>
    <xf numFmtId="0" fontId="5" fillId="6" borderId="37" xfId="1" applyFont="1" applyFill="1" applyBorder="1" applyAlignment="1">
      <alignment horizontal="center" vertical="center"/>
    </xf>
    <xf numFmtId="0" fontId="5" fillId="6" borderId="38" xfId="1" applyFont="1" applyFill="1" applyBorder="1" applyAlignment="1">
      <alignment horizontal="center" vertical="center"/>
    </xf>
    <xf numFmtId="4" fontId="4" fillId="0" borderId="39" xfId="1" applyNumberFormat="1" applyFont="1" applyFill="1" applyBorder="1" applyAlignment="1">
      <alignment horizontal="right" vertical="center"/>
    </xf>
    <xf numFmtId="168" fontId="4" fillId="0" borderId="39" xfId="2" applyFont="1" applyFill="1" applyBorder="1" applyAlignment="1">
      <alignment vertical="center"/>
    </xf>
    <xf numFmtId="0" fontId="22" fillId="0" borderId="0" xfId="1" applyFont="1" applyFill="1" applyAlignment="1">
      <alignment vertical="center"/>
    </xf>
    <xf numFmtId="0" fontId="5" fillId="6" borderId="40" xfId="1" applyFont="1" applyFill="1" applyBorder="1" applyAlignment="1">
      <alignment vertical="center"/>
    </xf>
    <xf numFmtId="0" fontId="5" fillId="6" borderId="41" xfId="1" applyFont="1" applyFill="1" applyBorder="1" applyAlignment="1">
      <alignment horizontal="center" vertical="center"/>
    </xf>
    <xf numFmtId="0" fontId="5" fillId="6" borderId="42" xfId="1" applyFont="1" applyFill="1" applyBorder="1" applyAlignment="1">
      <alignment horizontal="center" vertical="center"/>
    </xf>
    <xf numFmtId="4" fontId="4" fillId="0" borderId="43" xfId="1" applyNumberFormat="1" applyFont="1" applyFill="1" applyBorder="1" applyAlignment="1">
      <alignment horizontal="right" vertical="center"/>
    </xf>
    <xf numFmtId="168" fontId="4" fillId="0" borderId="43" xfId="2" applyFont="1" applyFill="1" applyBorder="1" applyAlignment="1">
      <alignment vertical="center"/>
    </xf>
    <xf numFmtId="164" fontId="5" fillId="0" borderId="0" xfId="1" applyNumberFormat="1" applyFont="1" applyBorder="1" applyAlignment="1">
      <alignment vertical="center"/>
    </xf>
    <xf numFmtId="0" fontId="5" fillId="0" borderId="0" xfId="1" applyFont="1" applyBorder="1" applyAlignment="1">
      <alignment horizontal="right" vertical="center"/>
    </xf>
    <xf numFmtId="4" fontId="4" fillId="2" borderId="51" xfId="1" applyNumberFormat="1" applyFont="1" applyFill="1" applyBorder="1" applyAlignment="1">
      <alignment horizontal="right" vertical="center"/>
    </xf>
    <xf numFmtId="171" fontId="4" fillId="2" borderId="52" xfId="1" applyNumberFormat="1" applyFont="1" applyFill="1" applyBorder="1" applyAlignment="1">
      <alignment vertical="center"/>
    </xf>
    <xf numFmtId="0" fontId="5" fillId="0" borderId="0" xfId="1" applyFont="1" applyBorder="1" applyAlignment="1">
      <alignment horizontal="center" vertical="center"/>
    </xf>
    <xf numFmtId="4" fontId="4" fillId="2" borderId="28" xfId="1" applyNumberFormat="1" applyFont="1" applyFill="1" applyBorder="1" applyAlignment="1">
      <alignment horizontal="right" vertical="center"/>
    </xf>
    <xf numFmtId="171" fontId="5" fillId="2" borderId="53" xfId="1" applyNumberFormat="1" applyFont="1" applyFill="1" applyBorder="1" applyAlignment="1">
      <alignment vertical="center"/>
    </xf>
    <xf numFmtId="4" fontId="5" fillId="2" borderId="28" xfId="1" applyNumberFormat="1" applyFont="1" applyFill="1" applyBorder="1" applyAlignment="1">
      <alignment vertical="center"/>
    </xf>
    <xf numFmtId="171" fontId="5" fillId="2" borderId="54" xfId="1" applyNumberFormat="1" applyFont="1" applyFill="1" applyBorder="1" applyAlignment="1">
      <alignment vertical="center"/>
    </xf>
    <xf numFmtId="4" fontId="4" fillId="2" borderId="29" xfId="1" applyNumberFormat="1" applyFont="1" applyFill="1" applyBorder="1" applyAlignment="1">
      <alignment horizontal="right" vertical="center"/>
    </xf>
    <xf numFmtId="171" fontId="4" fillId="2" borderId="55" xfId="1" applyNumberFormat="1" applyFont="1" applyFill="1" applyBorder="1" applyAlignment="1">
      <alignment vertical="center"/>
    </xf>
    <xf numFmtId="4" fontId="1" fillId="0" borderId="0" xfId="1" applyNumberFormat="1"/>
    <xf numFmtId="4" fontId="1" fillId="0" borderId="0" xfId="1" applyNumberFormat="1" applyBorder="1"/>
    <xf numFmtId="0" fontId="1" fillId="0" borderId="0" xfId="1" applyBorder="1"/>
    <xf numFmtId="164" fontId="1" fillId="0" borderId="0" xfId="1" applyNumberFormat="1" applyAlignment="1">
      <alignment vertical="center"/>
    </xf>
    <xf numFmtId="0" fontId="1" fillId="0" borderId="0" xfId="1" applyAlignment="1">
      <alignment horizontal="center" vertical="center"/>
    </xf>
    <xf numFmtId="0" fontId="22" fillId="0" borderId="0" xfId="1" applyFont="1" applyAlignment="1">
      <alignment horizontal="center" vertical="center"/>
    </xf>
    <xf numFmtId="164" fontId="5" fillId="6" borderId="10" xfId="1" applyNumberFormat="1" applyFont="1" applyFill="1" applyBorder="1" applyAlignment="1">
      <alignment vertical="center"/>
    </xf>
    <xf numFmtId="164" fontId="5" fillId="6" borderId="11" xfId="1" applyNumberFormat="1" applyFont="1" applyFill="1" applyBorder="1" applyAlignment="1">
      <alignment vertical="center"/>
    </xf>
    <xf numFmtId="0" fontId="5" fillId="6" borderId="11" xfId="1" applyFont="1" applyFill="1" applyBorder="1" applyAlignment="1">
      <alignment vertical="center"/>
    </xf>
    <xf numFmtId="0" fontId="5" fillId="6" borderId="11" xfId="1" applyFont="1" applyFill="1" applyBorder="1" applyAlignment="1">
      <alignment horizontal="center" vertical="center"/>
    </xf>
    <xf numFmtId="4" fontId="4" fillId="0" borderId="10" xfId="1" applyNumberFormat="1" applyFont="1" applyFill="1" applyBorder="1" applyAlignment="1">
      <alignment horizontal="right" vertical="center"/>
    </xf>
    <xf numFmtId="171" fontId="4" fillId="0" borderId="56" xfId="1" applyNumberFormat="1" applyFont="1" applyFill="1" applyBorder="1" applyAlignment="1">
      <alignment vertical="center"/>
    </xf>
    <xf numFmtId="164" fontId="5" fillId="6" borderId="5" xfId="1" applyNumberFormat="1" applyFont="1" applyFill="1" applyBorder="1" applyAlignment="1">
      <alignment vertical="center"/>
    </xf>
    <xf numFmtId="164" fontId="5" fillId="6" borderId="0" xfId="1" applyNumberFormat="1" applyFont="1" applyFill="1" applyBorder="1" applyAlignment="1">
      <alignment vertical="center"/>
    </xf>
    <xf numFmtId="0" fontId="5" fillId="6" borderId="0" xfId="1" applyFont="1" applyFill="1" applyBorder="1" applyAlignment="1">
      <alignment vertical="center"/>
    </xf>
    <xf numFmtId="0" fontId="5" fillId="6" borderId="0" xfId="1" applyFont="1" applyFill="1" applyBorder="1" applyAlignment="1">
      <alignment horizontal="center" vertical="center"/>
    </xf>
    <xf numFmtId="4" fontId="4" fillId="0" borderId="5" xfId="1" applyNumberFormat="1" applyFont="1" applyFill="1" applyBorder="1" applyAlignment="1">
      <alignment horizontal="right" vertical="center"/>
    </xf>
    <xf numFmtId="171" fontId="4" fillId="0" borderId="57" xfId="1" applyNumberFormat="1" applyFont="1" applyFill="1" applyBorder="1" applyAlignment="1">
      <alignment vertical="center"/>
    </xf>
    <xf numFmtId="164" fontId="5" fillId="6" borderId="7" xfId="1" applyNumberFormat="1" applyFont="1" applyFill="1" applyBorder="1" applyAlignment="1">
      <alignment vertical="center"/>
    </xf>
    <xf numFmtId="164" fontId="5" fillId="6" borderId="8" xfId="1" applyNumberFormat="1" applyFont="1" applyFill="1" applyBorder="1" applyAlignment="1">
      <alignment vertical="center"/>
    </xf>
    <xf numFmtId="0" fontId="5" fillId="6" borderId="8" xfId="1" applyFont="1" applyFill="1" applyBorder="1" applyAlignment="1">
      <alignment vertical="center"/>
    </xf>
    <xf numFmtId="0" fontId="5" fillId="6" borderId="8" xfId="1" applyFont="1" applyFill="1" applyBorder="1" applyAlignment="1">
      <alignment horizontal="center" vertical="center"/>
    </xf>
    <xf numFmtId="164" fontId="5" fillId="0" borderId="5" xfId="1" applyNumberFormat="1" applyFont="1" applyBorder="1" applyAlignment="1">
      <alignment vertical="center"/>
    </xf>
    <xf numFmtId="164" fontId="4" fillId="0" borderId="7" xfId="1" applyNumberFormat="1" applyFont="1" applyBorder="1" applyAlignment="1">
      <alignment vertical="center"/>
    </xf>
    <xf numFmtId="164" fontId="4" fillId="0" borderId="8" xfId="1" applyNumberFormat="1" applyFont="1" applyBorder="1" applyAlignment="1">
      <alignment vertical="center"/>
    </xf>
    <xf numFmtId="0" fontId="4" fillId="0" borderId="8" xfId="1" applyFont="1" applyBorder="1" applyAlignment="1">
      <alignment vertical="center"/>
    </xf>
    <xf numFmtId="0" fontId="4" fillId="0" borderId="8" xfId="1" applyFont="1" applyBorder="1" applyAlignment="1">
      <alignment horizontal="center" vertical="center"/>
    </xf>
    <xf numFmtId="4" fontId="4" fillId="0" borderId="0" xfId="1" applyNumberFormat="1" applyFont="1" applyBorder="1" applyAlignment="1">
      <alignment vertical="center"/>
    </xf>
    <xf numFmtId="0" fontId="4" fillId="0" borderId="0" xfId="1" applyFont="1" applyBorder="1" applyAlignment="1">
      <alignment vertical="center"/>
    </xf>
    <xf numFmtId="171" fontId="1" fillId="0" borderId="0" xfId="1" applyNumberFormat="1"/>
    <xf numFmtId="164" fontId="1" fillId="0" borderId="0" xfId="1" applyNumberFormat="1" applyBorder="1"/>
    <xf numFmtId="164" fontId="5" fillId="6" borderId="13" xfId="1" applyNumberFormat="1" applyFont="1" applyFill="1" applyBorder="1" applyAlignment="1">
      <alignment vertical="center"/>
    </xf>
    <xf numFmtId="164" fontId="5" fillId="6" borderId="14" xfId="1" applyNumberFormat="1" applyFont="1" applyFill="1" applyBorder="1" applyAlignment="1">
      <alignment vertical="center"/>
    </xf>
    <xf numFmtId="0" fontId="5" fillId="6" borderId="14" xfId="1" applyFont="1" applyFill="1" applyBorder="1" applyAlignment="1">
      <alignment vertical="center"/>
    </xf>
    <xf numFmtId="0" fontId="5" fillId="6" borderId="14" xfId="1" applyFont="1" applyFill="1" applyBorder="1" applyAlignment="1">
      <alignment horizontal="center" vertical="center"/>
    </xf>
    <xf numFmtId="4" fontId="4" fillId="9" borderId="51" xfId="1" applyNumberFormat="1" applyFont="1" applyFill="1" applyBorder="1" applyAlignment="1">
      <alignment horizontal="right" vertical="center"/>
    </xf>
    <xf numFmtId="171" fontId="4" fillId="9" borderId="52" xfId="1" applyNumberFormat="1" applyFont="1" applyFill="1" applyBorder="1" applyAlignment="1">
      <alignment vertical="center"/>
    </xf>
    <xf numFmtId="4" fontId="4" fillId="9" borderId="28" xfId="1" applyNumberFormat="1" applyFont="1" applyFill="1" applyBorder="1" applyAlignment="1">
      <alignment horizontal="right" vertical="center"/>
    </xf>
    <xf numFmtId="171" fontId="5" fillId="9" borderId="53" xfId="1" applyNumberFormat="1" applyFont="1" applyFill="1" applyBorder="1" applyAlignment="1">
      <alignment vertical="center"/>
    </xf>
    <xf numFmtId="4" fontId="5" fillId="9" borderId="28" xfId="1" applyNumberFormat="1" applyFont="1" applyFill="1" applyBorder="1" applyAlignment="1">
      <alignment vertical="center"/>
    </xf>
    <xf numFmtId="171" fontId="5" fillId="9" borderId="54" xfId="1" applyNumberFormat="1" applyFont="1" applyFill="1" applyBorder="1" applyAlignment="1">
      <alignment vertical="center"/>
    </xf>
    <xf numFmtId="164" fontId="4" fillId="0" borderId="0" xfId="1" applyNumberFormat="1" applyFont="1" applyBorder="1" applyAlignment="1">
      <alignment vertical="center"/>
    </xf>
    <xf numFmtId="4" fontId="4" fillId="9" borderId="29" xfId="1" applyNumberFormat="1" applyFont="1" applyFill="1" applyBorder="1" applyAlignment="1">
      <alignment horizontal="right" vertical="center"/>
    </xf>
    <xf numFmtId="171" fontId="4" fillId="9" borderId="55" xfId="1" applyNumberFormat="1" applyFont="1" applyFill="1" applyBorder="1" applyAlignment="1">
      <alignment vertical="center"/>
    </xf>
    <xf numFmtId="0" fontId="27" fillId="0" borderId="0" xfId="1" applyFont="1" applyFill="1" applyAlignment="1"/>
    <xf numFmtId="0" fontId="27" fillId="0" borderId="0" xfId="1" applyFont="1" applyAlignment="1"/>
    <xf numFmtId="0" fontId="28" fillId="0" borderId="0" xfId="1" applyFont="1" applyAlignment="1"/>
    <xf numFmtId="0" fontId="29" fillId="0" borderId="0" xfId="1" applyFont="1" applyAlignment="1"/>
    <xf numFmtId="0" fontId="30" fillId="0" borderId="0" xfId="1" applyFont="1" applyAlignment="1"/>
    <xf numFmtId="4" fontId="1" fillId="0" borderId="0" xfId="1" applyNumberFormat="1" applyAlignment="1">
      <alignment vertical="center"/>
    </xf>
    <xf numFmtId="171" fontId="1" fillId="0" borderId="0" xfId="1" applyNumberFormat="1" applyAlignment="1">
      <alignment vertical="center"/>
    </xf>
    <xf numFmtId="164" fontId="4" fillId="0" borderId="13" xfId="1" applyNumberFormat="1" applyFont="1" applyBorder="1" applyAlignment="1">
      <alignment horizontal="centerContinuous" wrapText="1"/>
    </xf>
    <xf numFmtId="164" fontId="4" fillId="0" borderId="14" xfId="1" applyNumberFormat="1" applyFont="1" applyBorder="1" applyAlignment="1">
      <alignment horizontal="centerContinuous" vertical="center" wrapText="1"/>
    </xf>
    <xf numFmtId="3" fontId="22" fillId="0" borderId="0" xfId="1" applyNumberFormat="1" applyFont="1" applyFill="1" applyBorder="1" applyAlignment="1">
      <alignment horizontal="left" vertical="center"/>
    </xf>
    <xf numFmtId="17" fontId="22" fillId="2" borderId="0" xfId="1" applyNumberFormat="1" applyFont="1" applyFill="1" applyBorder="1" applyAlignment="1">
      <alignment vertical="center"/>
    </xf>
    <xf numFmtId="164" fontId="4" fillId="0" borderId="10" xfId="1" applyNumberFormat="1" applyFont="1" applyBorder="1" applyAlignment="1">
      <alignment horizontal="centerContinuous" vertical="center"/>
    </xf>
    <xf numFmtId="164" fontId="4" fillId="0" borderId="11" xfId="1" applyNumberFormat="1" applyFont="1" applyBorder="1" applyAlignment="1">
      <alignment horizontal="centerContinuous" vertical="center"/>
    </xf>
    <xf numFmtId="164" fontId="4" fillId="0" borderId="5" xfId="1" applyNumberFormat="1" applyFont="1" applyBorder="1" applyAlignment="1">
      <alignment vertical="center"/>
    </xf>
    <xf numFmtId="4" fontId="4" fillId="0" borderId="0" xfId="1" applyNumberFormat="1" applyFont="1" applyFill="1" applyBorder="1" applyAlignment="1">
      <alignment horizontal="left" vertical="center"/>
    </xf>
    <xf numFmtId="171" fontId="4" fillId="0" borderId="0" xfId="1" applyNumberFormat="1" applyFont="1" applyFill="1" applyBorder="1" applyAlignment="1">
      <alignment vertical="center"/>
    </xf>
    <xf numFmtId="0" fontId="34" fillId="0" borderId="10" xfId="1" applyFont="1" applyBorder="1" applyAlignment="1">
      <alignment horizontal="centerContinuous" vertical="center"/>
    </xf>
    <xf numFmtId="0" fontId="1" fillId="0" borderId="58" xfId="1" applyBorder="1" applyAlignment="1">
      <alignment horizontal="centerContinuous" vertical="center"/>
    </xf>
    <xf numFmtId="0" fontId="1" fillId="0" borderId="12" xfId="1" applyBorder="1" applyAlignment="1">
      <alignment horizontal="centerContinuous" vertical="center"/>
    </xf>
    <xf numFmtId="0" fontId="35" fillId="2" borderId="5" xfId="1" applyFont="1" applyFill="1" applyBorder="1" applyAlignment="1">
      <alignment horizontal="centerContinuous" vertical="center"/>
    </xf>
    <xf numFmtId="0" fontId="35" fillId="2" borderId="0" xfId="1" applyFont="1" applyFill="1" applyBorder="1" applyAlignment="1">
      <alignment horizontal="centerContinuous" vertical="center"/>
    </xf>
    <xf numFmtId="0" fontId="35" fillId="2" borderId="6" xfId="1" applyFont="1" applyFill="1" applyBorder="1" applyAlignment="1">
      <alignment horizontal="centerContinuous" vertical="center"/>
    </xf>
    <xf numFmtId="0" fontId="35" fillId="8" borderId="5" xfId="1" applyFont="1" applyFill="1" applyBorder="1" applyAlignment="1">
      <alignment horizontal="centerContinuous" vertical="center"/>
    </xf>
    <xf numFmtId="0" fontId="35" fillId="8" borderId="0" xfId="1" applyFont="1" applyFill="1" applyBorder="1" applyAlignment="1">
      <alignment horizontal="centerContinuous" vertical="center"/>
    </xf>
    <xf numFmtId="0" fontId="35" fillId="8" borderId="6" xfId="1" applyFont="1" applyFill="1" applyBorder="1" applyAlignment="1">
      <alignment horizontal="centerContinuous" vertical="center"/>
    </xf>
    <xf numFmtId="0" fontId="36" fillId="0" borderId="0" xfId="1" quotePrefix="1" applyFont="1" applyAlignment="1">
      <alignment horizontal="right" vertical="center"/>
    </xf>
    <xf numFmtId="2" fontId="36" fillId="0" borderId="0" xfId="1" applyNumberFormat="1" applyFont="1" applyAlignment="1">
      <alignment horizontal="left" vertical="center"/>
    </xf>
    <xf numFmtId="0" fontId="36" fillId="0" borderId="0" xfId="1" applyFont="1" applyAlignment="1">
      <alignment horizontal="center" vertical="center"/>
    </xf>
    <xf numFmtId="168" fontId="36" fillId="0" borderId="0" xfId="2" applyFont="1" applyAlignment="1">
      <alignment horizontal="right" vertical="center"/>
    </xf>
    <xf numFmtId="164" fontId="34" fillId="0" borderId="0" xfId="1" applyNumberFormat="1" applyFont="1" applyAlignment="1">
      <alignment horizontal="centerContinuous" vertical="center"/>
    </xf>
    <xf numFmtId="164" fontId="36" fillId="0" borderId="0" xfId="1" applyNumberFormat="1" applyFont="1" applyAlignment="1">
      <alignment horizontal="centerContinuous" vertical="center"/>
    </xf>
    <xf numFmtId="0" fontId="5" fillId="0" borderId="0" xfId="1" applyFont="1" applyAlignment="1">
      <alignment horizontal="centerContinuous" vertical="center"/>
    </xf>
    <xf numFmtId="0" fontId="36" fillId="0" borderId="0" xfId="1" applyFont="1" applyAlignment="1">
      <alignment horizontal="centerContinuous" vertical="center"/>
    </xf>
    <xf numFmtId="4" fontId="36" fillId="0" borderId="0" xfId="1" applyNumberFormat="1" applyFont="1" applyAlignment="1">
      <alignment horizontal="centerContinuous" vertical="center"/>
    </xf>
    <xf numFmtId="171" fontId="36" fillId="0" borderId="0" xfId="1" applyNumberFormat="1" applyFont="1" applyAlignment="1">
      <alignment horizontal="centerContinuous" vertical="center"/>
    </xf>
    <xf numFmtId="0" fontId="35" fillId="2" borderId="7" xfId="1" applyFont="1" applyFill="1" applyBorder="1" applyAlignment="1">
      <alignment horizontal="centerContinuous" vertical="center"/>
    </xf>
    <xf numFmtId="0" fontId="35" fillId="2" borderId="8" xfId="1" applyFont="1" applyFill="1" applyBorder="1" applyAlignment="1">
      <alignment horizontal="centerContinuous" vertical="center"/>
    </xf>
    <xf numFmtId="0" fontId="35" fillId="2" borderId="9" xfId="1" applyFont="1" applyFill="1" applyBorder="1" applyAlignment="1">
      <alignment horizontal="centerContinuous" vertical="center"/>
    </xf>
    <xf numFmtId="0" fontId="35" fillId="8" borderId="7" xfId="1" applyFont="1" applyFill="1" applyBorder="1" applyAlignment="1">
      <alignment horizontal="centerContinuous" vertical="center"/>
    </xf>
    <xf numFmtId="0" fontId="35" fillId="8" borderId="8" xfId="1" applyFont="1" applyFill="1" applyBorder="1" applyAlignment="1">
      <alignment horizontal="centerContinuous" vertical="center"/>
    </xf>
    <xf numFmtId="0" fontId="35" fillId="8" borderId="9" xfId="1" applyFont="1" applyFill="1" applyBorder="1" applyAlignment="1">
      <alignment horizontal="centerContinuous" vertical="center"/>
    </xf>
    <xf numFmtId="171" fontId="1" fillId="0" borderId="0" xfId="1" applyNumberFormat="1" applyFill="1" applyAlignment="1">
      <alignment vertical="center"/>
    </xf>
    <xf numFmtId="164" fontId="4" fillId="0" borderId="59" xfId="1" applyNumberFormat="1" applyFont="1" applyBorder="1" applyAlignment="1">
      <alignment horizontal="centerContinuous" vertical="center"/>
    </xf>
    <xf numFmtId="164" fontId="4" fillId="0" borderId="60" xfId="1" applyNumberFormat="1" applyFont="1" applyBorder="1" applyAlignment="1">
      <alignment horizontal="centerContinuous" vertical="center"/>
    </xf>
    <xf numFmtId="164" fontId="4" fillId="0" borderId="61" xfId="1" applyNumberFormat="1" applyFont="1" applyBorder="1" applyAlignment="1">
      <alignment horizontal="centerContinuous" vertical="center"/>
    </xf>
    <xf numFmtId="164" fontId="4" fillId="0" borderId="62" xfId="1" applyNumberFormat="1" applyFont="1" applyBorder="1" applyAlignment="1">
      <alignment horizontal="centerContinuous" vertical="center"/>
    </xf>
    <xf numFmtId="0" fontId="4" fillId="0" borderId="11" xfId="1" applyFont="1" applyBorder="1" applyAlignment="1">
      <alignment horizontal="center" vertical="center"/>
    </xf>
    <xf numFmtId="0" fontId="4" fillId="0" borderId="56" xfId="1" applyFont="1" applyBorder="1" applyAlignment="1">
      <alignment horizontal="center" vertical="center"/>
    </xf>
    <xf numFmtId="4" fontId="4" fillId="0" borderId="56" xfId="1" applyNumberFormat="1" applyFont="1" applyBorder="1" applyAlignment="1">
      <alignment horizontal="center" vertical="center"/>
    </xf>
    <xf numFmtId="171" fontId="4" fillId="0" borderId="56" xfId="1" applyNumberFormat="1" applyFont="1" applyBorder="1" applyAlignment="1">
      <alignment horizontal="center" vertical="center"/>
    </xf>
    <xf numFmtId="0" fontId="4" fillId="0" borderId="13" xfId="1" applyFont="1" applyBorder="1" applyAlignment="1">
      <alignment horizontal="center" vertical="center"/>
    </xf>
    <xf numFmtId="0" fontId="5" fillId="6" borderId="11" xfId="1" applyFont="1" applyFill="1" applyBorder="1" applyAlignment="1">
      <alignment vertical="center" wrapText="1"/>
    </xf>
    <xf numFmtId="4" fontId="5" fillId="0" borderId="11" xfId="1" applyNumberFormat="1" applyFont="1" applyBorder="1" applyAlignment="1">
      <alignment vertical="center"/>
    </xf>
    <xf numFmtId="171" fontId="38" fillId="0" borderId="12" xfId="1" applyNumberFormat="1" applyFont="1" applyBorder="1" applyAlignment="1">
      <alignment vertical="center"/>
    </xf>
    <xf numFmtId="4" fontId="31" fillId="6" borderId="39" xfId="1" applyNumberFormat="1" applyFont="1" applyFill="1" applyBorder="1" applyAlignment="1">
      <alignment vertical="center"/>
    </xf>
    <xf numFmtId="168" fontId="5" fillId="0" borderId="43" xfId="2" applyFont="1" applyBorder="1" applyAlignment="1">
      <alignment vertical="center"/>
    </xf>
    <xf numFmtId="0" fontId="5" fillId="0" borderId="38" xfId="1" applyNumberFormat="1" applyFont="1" applyBorder="1" applyAlignment="1">
      <alignment horizontal="center" vertical="center"/>
    </xf>
    <xf numFmtId="4" fontId="4" fillId="6" borderId="39" xfId="1" applyNumberFormat="1" applyFont="1" applyFill="1" applyBorder="1" applyAlignment="1">
      <alignment vertical="center"/>
    </xf>
    <xf numFmtId="0" fontId="5" fillId="0" borderId="0" xfId="1" applyNumberFormat="1" applyFont="1" applyBorder="1" applyAlignment="1">
      <alignment horizontal="center" vertical="center"/>
    </xf>
    <xf numFmtId="164" fontId="4" fillId="6" borderId="5" xfId="1" applyNumberFormat="1" applyFont="1" applyFill="1" applyBorder="1" applyAlignment="1">
      <alignment vertical="center"/>
    </xf>
    <xf numFmtId="164" fontId="4" fillId="6" borderId="0" xfId="1" applyNumberFormat="1" applyFont="1" applyFill="1" applyBorder="1" applyAlignment="1">
      <alignment vertical="center"/>
    </xf>
    <xf numFmtId="0" fontId="4" fillId="6" borderId="0" xfId="1" applyFont="1" applyFill="1" applyBorder="1" applyAlignment="1">
      <alignment vertical="center" wrapText="1"/>
    </xf>
    <xf numFmtId="171" fontId="38" fillId="0" borderId="6" xfId="1" applyNumberFormat="1" applyFont="1" applyBorder="1" applyAlignment="1">
      <alignment vertical="center"/>
    </xf>
    <xf numFmtId="4" fontId="31" fillId="6" borderId="43" xfId="1" applyNumberFormat="1" applyFont="1" applyFill="1" applyBorder="1" applyAlignment="1">
      <alignment vertical="center"/>
    </xf>
    <xf numFmtId="0" fontId="5" fillId="0" borderId="42" xfId="1" applyNumberFormat="1" applyFont="1" applyBorder="1" applyAlignment="1">
      <alignment horizontal="center" vertical="center"/>
    </xf>
    <xf numFmtId="4" fontId="4" fillId="6" borderId="43" xfId="1" applyNumberFormat="1" applyFont="1" applyFill="1" applyBorder="1" applyAlignment="1">
      <alignment vertical="center"/>
    </xf>
    <xf numFmtId="164" fontId="4" fillId="0" borderId="7" xfId="1" applyNumberFormat="1" applyFont="1" applyFill="1" applyBorder="1"/>
    <xf numFmtId="164" fontId="4" fillId="0" borderId="8" xfId="1" applyNumberFormat="1" applyFont="1" applyFill="1" applyBorder="1"/>
    <xf numFmtId="0" fontId="4" fillId="0" borderId="8" xfId="1" applyFont="1" applyFill="1" applyBorder="1" applyAlignment="1">
      <alignment horizontal="right"/>
    </xf>
    <xf numFmtId="0" fontId="4" fillId="0" borderId="8" xfId="1" applyFont="1" applyFill="1" applyBorder="1" applyAlignment="1">
      <alignment horizontal="center"/>
    </xf>
    <xf numFmtId="4" fontId="4" fillId="0" borderId="8" xfId="1" applyNumberFormat="1" applyFont="1" applyFill="1" applyBorder="1"/>
    <xf numFmtId="171" fontId="40" fillId="0" borderId="9" xfId="1" applyNumberFormat="1" applyFont="1" applyFill="1" applyBorder="1"/>
    <xf numFmtId="4" fontId="31" fillId="6" borderId="47" xfId="1" applyNumberFormat="1" applyFont="1" applyFill="1" applyBorder="1"/>
    <xf numFmtId="168" fontId="5" fillId="0" borderId="47" xfId="2" applyFont="1" applyFill="1" applyBorder="1"/>
    <xf numFmtId="0" fontId="4" fillId="0" borderId="46" xfId="1" applyNumberFormat="1" applyFont="1" applyFill="1" applyBorder="1" applyAlignment="1">
      <alignment horizontal="center"/>
    </xf>
    <xf numFmtId="172" fontId="4" fillId="11" borderId="47" xfId="1" applyNumberFormat="1" applyFont="1" applyFill="1" applyBorder="1"/>
    <xf numFmtId="9" fontId="5" fillId="0" borderId="0" xfId="3" applyFont="1" applyAlignment="1">
      <alignment horizontal="center" vertical="center"/>
    </xf>
    <xf numFmtId="168" fontId="5" fillId="0" borderId="0" xfId="2" applyFont="1" applyFill="1" applyBorder="1"/>
    <xf numFmtId="0" fontId="4" fillId="6" borderId="0" xfId="1" applyFont="1" applyFill="1" applyBorder="1" applyAlignment="1">
      <alignment horizontal="center" vertical="center"/>
    </xf>
    <xf numFmtId="2" fontId="4" fillId="6" borderId="0" xfId="1" applyNumberFormat="1" applyFont="1" applyFill="1" applyBorder="1" applyAlignment="1">
      <alignment horizontal="center" vertical="center"/>
    </xf>
    <xf numFmtId="0" fontId="5" fillId="6" borderId="11" xfId="1" quotePrefix="1" applyFont="1" applyFill="1" applyBorder="1" applyAlignment="1">
      <alignment vertical="center" wrapText="1"/>
    </xf>
    <xf numFmtId="0" fontId="4" fillId="0" borderId="8" xfId="1" applyFont="1" applyBorder="1" applyAlignment="1">
      <alignment horizontal="right"/>
    </xf>
    <xf numFmtId="164" fontId="4" fillId="0" borderId="5" xfId="1" applyNumberFormat="1" applyFont="1" applyFill="1" applyBorder="1"/>
    <xf numFmtId="164" fontId="4" fillId="0" borderId="0" xfId="1" applyNumberFormat="1" applyFont="1" applyFill="1" applyBorder="1"/>
    <xf numFmtId="0" fontId="4" fillId="0" borderId="0" xfId="1" applyFont="1" applyFill="1" applyBorder="1" applyAlignment="1">
      <alignment horizontal="right"/>
    </xf>
    <xf numFmtId="0" fontId="4" fillId="0" borderId="0" xfId="1" applyFont="1" applyFill="1" applyBorder="1" applyAlignment="1">
      <alignment horizontal="center"/>
    </xf>
    <xf numFmtId="171" fontId="40" fillId="0" borderId="6" xfId="1" applyNumberFormat="1" applyFont="1" applyFill="1" applyBorder="1"/>
    <xf numFmtId="171" fontId="5" fillId="0" borderId="0" xfId="1" applyNumberFormat="1" applyFont="1" applyFill="1" applyBorder="1" applyAlignment="1">
      <alignment vertical="center"/>
    </xf>
    <xf numFmtId="164" fontId="5" fillId="2" borderId="2" xfId="1" applyNumberFormat="1" applyFont="1" applyFill="1" applyBorder="1" applyAlignment="1">
      <alignment horizontal="centerContinuous" vertical="center"/>
    </xf>
    <xf numFmtId="171" fontId="5" fillId="0" borderId="0" xfId="1" applyNumberFormat="1" applyFont="1" applyAlignment="1">
      <alignment vertical="center"/>
    </xf>
    <xf numFmtId="171" fontId="41" fillId="0" borderId="56" xfId="1" applyNumberFormat="1" applyFont="1" applyFill="1" applyBorder="1" applyAlignment="1">
      <alignment vertical="center"/>
    </xf>
    <xf numFmtId="171" fontId="41" fillId="0" borderId="57" xfId="1" applyNumberFormat="1" applyFont="1" applyFill="1" applyBorder="1" applyAlignment="1">
      <alignment vertical="center"/>
    </xf>
    <xf numFmtId="0" fontId="45" fillId="0" borderId="0" xfId="1" applyFont="1" applyFill="1" applyAlignment="1"/>
    <xf numFmtId="0" fontId="31" fillId="2" borderId="7" xfId="1" applyFont="1" applyFill="1" applyBorder="1" applyAlignment="1">
      <alignment vertical="center" wrapText="1"/>
    </xf>
    <xf numFmtId="0" fontId="31" fillId="2" borderId="8" xfId="1" applyFont="1" applyFill="1" applyBorder="1" applyAlignment="1">
      <alignment vertical="center" wrapText="1"/>
    </xf>
    <xf numFmtId="0" fontId="31" fillId="2" borderId="9" xfId="1" applyFont="1" applyFill="1" applyBorder="1" applyAlignment="1">
      <alignment vertical="center" wrapText="1"/>
    </xf>
    <xf numFmtId="0" fontId="51" fillId="12" borderId="0" xfId="1" applyFont="1" applyFill="1" applyAlignment="1">
      <alignment horizontal="right" vertical="center"/>
    </xf>
    <xf numFmtId="2" fontId="51" fillId="12" borderId="0" xfId="1" applyNumberFormat="1" applyFont="1" applyFill="1" applyAlignment="1">
      <alignment horizontal="right" vertical="center"/>
    </xf>
    <xf numFmtId="0" fontId="51" fillId="12" borderId="0" xfId="1" applyFont="1" applyFill="1" applyAlignment="1">
      <alignment horizontal="left" vertical="center"/>
    </xf>
    <xf numFmtId="171" fontId="52" fillId="12" borderId="0" xfId="1" applyNumberFormat="1" applyFont="1" applyFill="1" applyAlignment="1">
      <alignment horizontal="right" vertical="center"/>
    </xf>
    <xf numFmtId="0" fontId="52" fillId="12" borderId="0" xfId="1" applyFont="1" applyFill="1" applyAlignment="1">
      <alignment horizontal="left" vertical="center"/>
    </xf>
    <xf numFmtId="171" fontId="4" fillId="0" borderId="21" xfId="1" applyNumberFormat="1" applyFont="1" applyBorder="1" applyAlignment="1">
      <alignment horizontal="center" vertical="center"/>
    </xf>
    <xf numFmtId="0" fontId="5" fillId="6" borderId="56" xfId="1" applyFont="1" applyFill="1" applyBorder="1" applyAlignment="1">
      <alignment horizontal="center" vertical="center"/>
    </xf>
    <xf numFmtId="4" fontId="5" fillId="0" borderId="56" xfId="1" applyNumberFormat="1" applyFont="1" applyBorder="1" applyAlignment="1">
      <alignment vertical="center"/>
    </xf>
    <xf numFmtId="171" fontId="5" fillId="0" borderId="12" xfId="1" applyNumberFormat="1" applyFont="1" applyBorder="1" applyAlignment="1">
      <alignment vertical="center"/>
    </xf>
    <xf numFmtId="164" fontId="4" fillId="6" borderId="7" xfId="1" applyNumberFormat="1" applyFont="1" applyFill="1" applyBorder="1" applyAlignment="1">
      <alignment vertical="center"/>
    </xf>
    <xf numFmtId="164" fontId="4" fillId="6" borderId="8" xfId="1" applyNumberFormat="1" applyFont="1" applyFill="1" applyBorder="1" applyAlignment="1">
      <alignment vertical="center"/>
    </xf>
    <xf numFmtId="0" fontId="4" fillId="6" borderId="8" xfId="1" applyFont="1" applyFill="1" applyBorder="1" applyAlignment="1">
      <alignment vertical="center" wrapText="1"/>
    </xf>
    <xf numFmtId="0" fontId="5" fillId="6" borderId="63" xfId="1" applyFont="1" applyFill="1" applyBorder="1" applyAlignment="1">
      <alignment horizontal="center" vertical="center"/>
    </xf>
    <xf numFmtId="4" fontId="5" fillId="0" borderId="63" xfId="1" applyNumberFormat="1" applyFont="1" applyBorder="1" applyAlignment="1">
      <alignment vertical="center"/>
    </xf>
    <xf numFmtId="171" fontId="5" fillId="0" borderId="9" xfId="1" applyNumberFormat="1" applyFont="1" applyBorder="1" applyAlignment="1">
      <alignment vertical="center"/>
    </xf>
    <xf numFmtId="0" fontId="5" fillId="6" borderId="0" xfId="1" applyFont="1" applyFill="1" applyBorder="1" applyAlignment="1">
      <alignment vertical="center" wrapText="1"/>
    </xf>
    <xf numFmtId="0" fontId="5" fillId="6" borderId="57" xfId="1" applyFont="1" applyFill="1" applyBorder="1" applyAlignment="1">
      <alignment horizontal="center" vertical="center"/>
    </xf>
    <xf numFmtId="4" fontId="5" fillId="0" borderId="57" xfId="1" applyNumberFormat="1" applyFont="1" applyBorder="1" applyAlignment="1">
      <alignment vertical="center"/>
    </xf>
    <xf numFmtId="171" fontId="5" fillId="0" borderId="6" xfId="1" applyNumberFormat="1" applyFont="1" applyBorder="1" applyAlignment="1">
      <alignment vertical="center"/>
    </xf>
    <xf numFmtId="0" fontId="53" fillId="0" borderId="0" xfId="1" applyFont="1" applyAlignment="1">
      <alignment vertical="top" wrapText="1"/>
    </xf>
    <xf numFmtId="0" fontId="5" fillId="6" borderId="8" xfId="1" applyFont="1" applyFill="1" applyBorder="1" applyAlignment="1">
      <alignment vertical="center" wrapText="1"/>
    </xf>
    <xf numFmtId="171" fontId="4" fillId="0" borderId="9" xfId="1" applyNumberFormat="1" applyFont="1" applyFill="1" applyBorder="1"/>
    <xf numFmtId="0" fontId="5" fillId="6" borderId="10" xfId="1" applyFont="1" applyFill="1" applyBorder="1" applyAlignment="1">
      <alignment horizontal="center" vertical="center"/>
    </xf>
    <xf numFmtId="4" fontId="5" fillId="0" borderId="12" xfId="1" applyNumberFormat="1" applyFont="1" applyBorder="1" applyAlignment="1">
      <alignment vertical="center"/>
    </xf>
    <xf numFmtId="168" fontId="5" fillId="0" borderId="39" xfId="2" applyFont="1" applyBorder="1" applyAlignment="1">
      <alignment vertical="center"/>
    </xf>
    <xf numFmtId="4" fontId="5" fillId="0" borderId="64" xfId="1" applyNumberFormat="1" applyFont="1" applyBorder="1" applyAlignment="1">
      <alignment vertical="center"/>
    </xf>
    <xf numFmtId="0" fontId="5" fillId="6" borderId="7" xfId="1" applyFont="1" applyFill="1" applyBorder="1" applyAlignment="1">
      <alignment horizontal="center" vertical="center"/>
    </xf>
    <xf numFmtId="4" fontId="5" fillId="0" borderId="9" xfId="1" applyNumberFormat="1" applyFont="1" applyBorder="1" applyAlignment="1">
      <alignment vertical="center"/>
    </xf>
    <xf numFmtId="0" fontId="5" fillId="6" borderId="5" xfId="1" applyFont="1" applyFill="1" applyBorder="1" applyAlignment="1">
      <alignment horizontal="center" vertical="center"/>
    </xf>
    <xf numFmtId="4" fontId="5" fillId="0" borderId="6" xfId="1" applyNumberFormat="1" applyFont="1" applyBorder="1" applyAlignment="1">
      <alignment vertical="center"/>
    </xf>
    <xf numFmtId="4" fontId="54" fillId="6" borderId="43" xfId="1" applyNumberFormat="1" applyFont="1" applyFill="1" applyBorder="1" applyAlignment="1">
      <alignment vertical="center"/>
    </xf>
    <xf numFmtId="4" fontId="55" fillId="6" borderId="43" xfId="1" applyNumberFormat="1" applyFont="1" applyFill="1" applyBorder="1" applyAlignment="1">
      <alignment vertical="center"/>
    </xf>
    <xf numFmtId="0" fontId="4" fillId="0" borderId="42" xfId="1" applyNumberFormat="1" applyFont="1" applyFill="1" applyBorder="1" applyAlignment="1">
      <alignment horizontal="center"/>
    </xf>
    <xf numFmtId="0" fontId="4" fillId="0" borderId="0" xfId="1" applyNumberFormat="1" applyFont="1" applyFill="1" applyBorder="1" applyAlignment="1">
      <alignment horizontal="center"/>
    </xf>
    <xf numFmtId="0" fontId="5" fillId="0" borderId="46" xfId="1" applyNumberFormat="1" applyFont="1" applyBorder="1" applyAlignment="1">
      <alignment horizontal="center" vertical="center"/>
    </xf>
    <xf numFmtId="2" fontId="5" fillId="6" borderId="0" xfId="1" applyNumberFormat="1" applyFont="1" applyFill="1" applyBorder="1" applyAlignment="1">
      <alignment horizontal="center" vertical="center"/>
    </xf>
    <xf numFmtId="164" fontId="5" fillId="6" borderId="5" xfId="1" applyNumberFormat="1" applyFont="1" applyFill="1" applyBorder="1" applyAlignment="1">
      <alignment vertical="top"/>
    </xf>
    <xf numFmtId="164" fontId="5" fillId="6" borderId="0" xfId="1" applyNumberFormat="1" applyFont="1" applyFill="1" applyBorder="1" applyAlignment="1">
      <alignment vertical="top"/>
    </xf>
    <xf numFmtId="164" fontId="5" fillId="6" borderId="7" xfId="1" applyNumberFormat="1" applyFont="1" applyFill="1" applyBorder="1" applyAlignment="1">
      <alignment vertical="top"/>
    </xf>
    <xf numFmtId="164" fontId="5" fillId="6" borderId="8" xfId="1" applyNumberFormat="1" applyFont="1" applyFill="1" applyBorder="1" applyAlignment="1">
      <alignment vertical="top"/>
    </xf>
    <xf numFmtId="0" fontId="5" fillId="6" borderId="12" xfId="1" applyFont="1" applyFill="1" applyBorder="1" applyAlignment="1">
      <alignment horizontal="center" vertical="center"/>
    </xf>
    <xf numFmtId="0" fontId="4" fillId="6" borderId="63" xfId="1" applyFont="1" applyFill="1" applyBorder="1" applyAlignment="1">
      <alignment horizontal="center" vertical="center"/>
    </xf>
    <xf numFmtId="0" fontId="4" fillId="6" borderId="9" xfId="1" applyFont="1" applyFill="1" applyBorder="1" applyAlignment="1">
      <alignment horizontal="center" vertical="center"/>
    </xf>
    <xf numFmtId="0" fontId="5" fillId="6" borderId="9" xfId="1" applyFont="1" applyFill="1" applyBorder="1" applyAlignment="1">
      <alignment horizontal="center" vertical="center"/>
    </xf>
    <xf numFmtId="168" fontId="5" fillId="0" borderId="64" xfId="2" applyFont="1" applyBorder="1" applyAlignment="1">
      <alignment vertical="center"/>
    </xf>
    <xf numFmtId="0" fontId="5" fillId="0" borderId="50" xfId="1" applyNumberFormat="1" applyFont="1" applyBorder="1" applyAlignment="1">
      <alignment horizontal="center" vertical="center"/>
    </xf>
    <xf numFmtId="4" fontId="4" fillId="6" borderId="64" xfId="1" applyNumberFormat="1" applyFont="1" applyFill="1" applyBorder="1" applyAlignment="1">
      <alignment vertical="center"/>
    </xf>
    <xf numFmtId="0" fontId="4" fillId="6" borderId="7" xfId="1" applyFont="1" applyFill="1" applyBorder="1" applyAlignment="1">
      <alignment horizontal="center" vertical="center"/>
    </xf>
    <xf numFmtId="2" fontId="4" fillId="6" borderId="63" xfId="1" applyNumberFormat="1" applyFont="1" applyFill="1" applyBorder="1" applyAlignment="1">
      <alignment horizontal="center" vertical="center"/>
    </xf>
    <xf numFmtId="2" fontId="5" fillId="6" borderId="57" xfId="1" applyNumberFormat="1" applyFont="1" applyFill="1" applyBorder="1" applyAlignment="1">
      <alignment horizontal="center" vertical="center"/>
    </xf>
    <xf numFmtId="2" fontId="5" fillId="6" borderId="63" xfId="1" applyNumberFormat="1" applyFont="1" applyFill="1" applyBorder="1" applyAlignment="1">
      <alignment horizontal="center" vertical="center"/>
    </xf>
    <xf numFmtId="4" fontId="31" fillId="6" borderId="65" xfId="1" applyNumberFormat="1" applyFont="1" applyFill="1" applyBorder="1"/>
    <xf numFmtId="168" fontId="5" fillId="0" borderId="65" xfId="2" applyFont="1" applyFill="1" applyBorder="1"/>
    <xf numFmtId="0" fontId="5" fillId="0" borderId="66" xfId="1" applyNumberFormat="1" applyFont="1" applyBorder="1" applyAlignment="1">
      <alignment horizontal="center" vertical="center"/>
    </xf>
    <xf numFmtId="4" fontId="4" fillId="0" borderId="65" xfId="1" applyNumberFormat="1" applyFont="1" applyFill="1" applyBorder="1"/>
    <xf numFmtId="171" fontId="5" fillId="0" borderId="56" xfId="1" applyNumberFormat="1" applyFont="1" applyBorder="1" applyAlignment="1">
      <alignment vertical="center"/>
    </xf>
    <xf numFmtId="171" fontId="5" fillId="0" borderId="63" xfId="1" applyNumberFormat="1" applyFont="1" applyBorder="1" applyAlignment="1">
      <alignment vertical="center"/>
    </xf>
    <xf numFmtId="171" fontId="5" fillId="0" borderId="57" xfId="1" applyNumberFormat="1" applyFont="1" applyBorder="1" applyAlignment="1">
      <alignment vertical="center"/>
    </xf>
    <xf numFmtId="0" fontId="10" fillId="6" borderId="8" xfId="1" applyFont="1" applyFill="1" applyBorder="1" applyAlignment="1">
      <alignment vertical="center" wrapText="1"/>
    </xf>
    <xf numFmtId="0" fontId="4" fillId="0" borderId="40" xfId="1" applyNumberFormat="1" applyFont="1" applyFill="1" applyBorder="1" applyAlignment="1">
      <alignment horizontal="center" vertical="center"/>
    </xf>
    <xf numFmtId="0" fontId="22" fillId="0" borderId="0" xfId="1" applyFont="1" applyFill="1" applyBorder="1" applyAlignment="1">
      <alignment vertical="center"/>
    </xf>
    <xf numFmtId="0" fontId="4" fillId="0" borderId="0" xfId="1" applyNumberFormat="1" applyFont="1" applyFill="1" applyBorder="1" applyAlignment="1">
      <alignment horizontal="center" vertical="center"/>
    </xf>
    <xf numFmtId="0" fontId="4" fillId="0" borderId="48" xfId="1" applyNumberFormat="1" applyFont="1" applyFill="1" applyBorder="1" applyAlignment="1">
      <alignment horizontal="center" vertical="center"/>
    </xf>
    <xf numFmtId="0" fontId="4" fillId="0" borderId="67" xfId="1" applyNumberFormat="1" applyFont="1" applyFill="1" applyBorder="1" applyAlignment="1">
      <alignment horizontal="center" vertical="center"/>
    </xf>
    <xf numFmtId="0" fontId="4" fillId="0" borderId="5" xfId="1" applyNumberFormat="1" applyFont="1" applyBorder="1" applyAlignment="1">
      <alignment horizontal="center" vertical="center"/>
    </xf>
    <xf numFmtId="0" fontId="4" fillId="0" borderId="0" xfId="1" applyNumberFormat="1" applyFont="1" applyBorder="1" applyAlignment="1">
      <alignment horizontal="center" vertical="center"/>
    </xf>
    <xf numFmtId="0" fontId="5" fillId="0" borderId="5" xfId="1" applyNumberFormat="1" applyFont="1" applyBorder="1" applyAlignment="1">
      <alignment horizontal="center" vertical="center"/>
    </xf>
    <xf numFmtId="0" fontId="0" fillId="11" borderId="0" xfId="0" applyFill="1" applyAlignment="1">
      <alignment horizontal="center" vertical="center"/>
    </xf>
    <xf numFmtId="0" fontId="22" fillId="0" borderId="0" xfId="1" applyFont="1" applyFill="1" applyAlignment="1">
      <alignment horizontal="center" vertical="center"/>
    </xf>
    <xf numFmtId="0" fontId="1" fillId="0" borderId="0" xfId="1" applyFill="1" applyAlignment="1">
      <alignment horizontal="center" vertical="center"/>
    </xf>
    <xf numFmtId="0" fontId="37" fillId="10" borderId="0" xfId="1" applyFont="1" applyFill="1" applyAlignment="1">
      <alignment horizontal="center" vertical="center"/>
    </xf>
    <xf numFmtId="0" fontId="25" fillId="0" borderId="0" xfId="1" applyFont="1" applyAlignment="1">
      <alignment horizontal="center" vertical="center"/>
    </xf>
    <xf numFmtId="0" fontId="39" fillId="10" borderId="0" xfId="1" applyFont="1" applyFill="1" applyAlignment="1">
      <alignment horizontal="center" vertical="center"/>
    </xf>
    <xf numFmtId="0" fontId="56" fillId="0" borderId="8" xfId="0" applyFont="1" applyBorder="1" applyAlignment="1">
      <alignment wrapText="1"/>
    </xf>
    <xf numFmtId="0" fontId="22" fillId="0" borderId="0" xfId="1" applyFont="1" applyFill="1" applyAlignment="1">
      <alignment horizontal="center" vertical="center"/>
    </xf>
    <xf numFmtId="0" fontId="4" fillId="3" borderId="2" xfId="1" applyFont="1" applyFill="1" applyBorder="1" applyAlignment="1">
      <alignment horizontal="left" vertical="center"/>
    </xf>
    <xf numFmtId="0" fontId="4" fillId="3" borderId="3" xfId="1" applyFont="1" applyFill="1" applyBorder="1" applyAlignment="1">
      <alignment horizontal="left" vertical="center"/>
    </xf>
    <xf numFmtId="0" fontId="4" fillId="3" borderId="4" xfId="1" applyFont="1" applyFill="1" applyBorder="1" applyAlignment="1">
      <alignment horizontal="left" vertical="center"/>
    </xf>
    <xf numFmtId="0" fontId="6" fillId="0" borderId="5" xfId="1" applyFont="1" applyBorder="1" applyAlignment="1">
      <alignment horizontal="center" vertical="center"/>
    </xf>
    <xf numFmtId="0" fontId="6" fillId="0" borderId="0" xfId="1" applyFont="1" applyBorder="1" applyAlignment="1">
      <alignment horizontal="center" vertical="center"/>
    </xf>
    <xf numFmtId="0" fontId="6" fillId="0" borderId="7" xfId="1" applyFont="1" applyBorder="1" applyAlignment="1">
      <alignment horizontal="center" vertical="center"/>
    </xf>
    <xf numFmtId="0" fontId="6" fillId="0" borderId="8" xfId="1" applyFont="1" applyBorder="1" applyAlignment="1">
      <alignment horizontal="center" vertical="center"/>
    </xf>
    <xf numFmtId="0" fontId="3" fillId="0" borderId="0" xfId="1" applyFont="1" applyBorder="1" applyAlignment="1">
      <alignment horizontal="center" wrapText="1"/>
    </xf>
    <xf numFmtId="0" fontId="3" fillId="0" borderId="6" xfId="1" applyFont="1" applyBorder="1" applyAlignment="1">
      <alignment horizontal="center" wrapText="1"/>
    </xf>
    <xf numFmtId="0" fontId="8" fillId="2" borderId="10" xfId="1" applyFont="1" applyFill="1" applyBorder="1" applyAlignment="1">
      <alignment horizontal="center" vertical="center" wrapText="1"/>
    </xf>
    <xf numFmtId="0" fontId="8" fillId="2" borderId="11" xfId="1" applyFont="1" applyFill="1" applyBorder="1" applyAlignment="1">
      <alignment horizontal="center" vertical="center" wrapText="1"/>
    </xf>
    <xf numFmtId="0" fontId="8" fillId="2" borderId="12" xfId="1" applyFont="1" applyFill="1" applyBorder="1" applyAlignment="1">
      <alignment horizontal="center" vertical="center" wrapText="1"/>
    </xf>
    <xf numFmtId="0" fontId="8" fillId="2" borderId="7" xfId="1" applyFont="1" applyFill="1" applyBorder="1" applyAlignment="1">
      <alignment horizontal="center" vertical="center" wrapText="1"/>
    </xf>
    <xf numFmtId="0" fontId="8" fillId="2" borderId="8" xfId="1" applyFont="1" applyFill="1" applyBorder="1" applyAlignment="1">
      <alignment horizontal="center" vertical="center" wrapText="1"/>
    </xf>
    <xf numFmtId="0" fontId="8" fillId="2" borderId="9" xfId="1" applyFont="1" applyFill="1" applyBorder="1" applyAlignment="1">
      <alignment horizontal="center" vertical="center" wrapText="1"/>
    </xf>
    <xf numFmtId="0" fontId="10" fillId="3" borderId="2" xfId="1" applyFont="1" applyFill="1" applyBorder="1" applyAlignment="1">
      <alignment horizontal="left" vertical="center"/>
    </xf>
    <xf numFmtId="0" fontId="10" fillId="3" borderId="3" xfId="1" applyFont="1" applyFill="1" applyBorder="1" applyAlignment="1">
      <alignment horizontal="left" vertical="center"/>
    </xf>
    <xf numFmtId="0" fontId="10" fillId="3" borderId="4" xfId="1" applyFont="1" applyFill="1" applyBorder="1" applyAlignment="1">
      <alignment horizontal="left" vertical="center"/>
    </xf>
    <xf numFmtId="0" fontId="10" fillId="0" borderId="5" xfId="1" applyFont="1" applyBorder="1" applyAlignment="1">
      <alignment horizontal="center" vertical="center" wrapText="1"/>
    </xf>
    <xf numFmtId="0" fontId="10" fillId="0" borderId="0" xfId="1" applyFont="1" applyBorder="1" applyAlignment="1">
      <alignment horizontal="center" vertical="center" wrapText="1"/>
    </xf>
    <xf numFmtId="0" fontId="10" fillId="0" borderId="6" xfId="1" applyFont="1" applyBorder="1" applyAlignment="1">
      <alignment horizontal="center" vertical="center" wrapText="1"/>
    </xf>
    <xf numFmtId="0" fontId="10" fillId="0" borderId="5" xfId="1" applyFont="1" applyBorder="1" applyAlignment="1">
      <alignment horizontal="center" vertical="center"/>
    </xf>
    <xf numFmtId="0" fontId="10" fillId="0" borderId="0" xfId="1" applyFont="1" applyBorder="1" applyAlignment="1">
      <alignment horizontal="center" vertical="center"/>
    </xf>
    <xf numFmtId="0" fontId="10" fillId="0" borderId="6" xfId="1" applyFont="1" applyBorder="1" applyAlignment="1">
      <alignment horizontal="center" vertical="center"/>
    </xf>
    <xf numFmtId="0" fontId="9" fillId="0" borderId="5" xfId="1" applyFont="1" applyBorder="1" applyAlignment="1">
      <alignment horizontal="center" vertical="center"/>
    </xf>
    <xf numFmtId="0" fontId="9" fillId="0" borderId="0" xfId="1" applyFont="1" applyBorder="1" applyAlignment="1">
      <alignment horizontal="center" vertical="center"/>
    </xf>
    <xf numFmtId="0" fontId="9" fillId="0" borderId="6" xfId="1" applyFont="1" applyBorder="1" applyAlignment="1">
      <alignment horizontal="center" vertical="center"/>
    </xf>
    <xf numFmtId="0" fontId="9" fillId="0" borderId="7" xfId="1" applyFont="1" applyBorder="1" applyAlignment="1">
      <alignment horizontal="center" vertical="center"/>
    </xf>
    <xf numFmtId="0" fontId="9" fillId="0" borderId="8" xfId="1" applyFont="1" applyBorder="1" applyAlignment="1">
      <alignment horizontal="center" vertical="center"/>
    </xf>
    <xf numFmtId="0" fontId="9" fillId="0" borderId="9" xfId="1" applyFont="1" applyBorder="1" applyAlignment="1">
      <alignment horizontal="center" vertical="center"/>
    </xf>
    <xf numFmtId="0" fontId="9" fillId="0" borderId="10" xfId="1" applyFont="1" applyBorder="1" applyAlignment="1">
      <alignment horizontal="left" vertical="center"/>
    </xf>
    <xf numFmtId="0" fontId="9" fillId="0" borderId="11" xfId="1" applyFont="1" applyBorder="1" applyAlignment="1">
      <alignment horizontal="left" vertical="center"/>
    </xf>
    <xf numFmtId="0" fontId="9" fillId="0" borderId="12" xfId="1" applyFont="1" applyBorder="1" applyAlignment="1">
      <alignment horizontal="left" vertical="center"/>
    </xf>
    <xf numFmtId="0" fontId="10" fillId="0" borderId="5" xfId="1" applyFont="1" applyBorder="1" applyAlignment="1">
      <alignment horizontal="left" vertical="center" wrapText="1"/>
    </xf>
    <xf numFmtId="0" fontId="10" fillId="0" borderId="0" xfId="1" applyFont="1" applyBorder="1" applyAlignment="1">
      <alignment horizontal="left" vertical="center"/>
    </xf>
    <xf numFmtId="0" fontId="10" fillId="0" borderId="6" xfId="1" applyFont="1" applyBorder="1" applyAlignment="1">
      <alignment horizontal="left" vertical="center"/>
    </xf>
    <xf numFmtId="0" fontId="14" fillId="5" borderId="0" xfId="1" applyFont="1" applyFill="1" applyBorder="1" applyAlignment="1">
      <alignment horizontal="left" vertical="center"/>
    </xf>
    <xf numFmtId="0" fontId="12" fillId="0" borderId="13" xfId="1" applyFont="1" applyBorder="1" applyAlignment="1">
      <alignment horizontal="center" vertical="center"/>
    </xf>
    <xf numFmtId="0" fontId="6" fillId="0" borderId="14" xfId="1" applyFont="1" applyBorder="1" applyAlignment="1">
      <alignment horizontal="center" vertical="center"/>
    </xf>
    <xf numFmtId="0" fontId="6" fillId="0" borderId="15" xfId="1" applyFont="1" applyBorder="1" applyAlignment="1">
      <alignment horizontal="center" vertical="center"/>
    </xf>
    <xf numFmtId="0" fontId="8" fillId="0" borderId="10" xfId="1" applyFont="1" applyBorder="1" applyAlignment="1">
      <alignment horizontal="center"/>
    </xf>
    <xf numFmtId="0" fontId="6" fillId="0" borderId="11" xfId="1" applyFont="1" applyBorder="1" applyAlignment="1">
      <alignment horizontal="center"/>
    </xf>
    <xf numFmtId="0" fontId="6" fillId="0" borderId="12" xfId="1" applyFont="1" applyBorder="1" applyAlignment="1">
      <alignment horizontal="center"/>
    </xf>
    <xf numFmtId="0" fontId="8" fillId="0" borderId="7" xfId="1" applyFont="1" applyBorder="1" applyAlignment="1">
      <alignment horizontal="center" vertical="top"/>
    </xf>
    <xf numFmtId="0" fontId="6" fillId="0" borderId="8" xfId="1" applyFont="1" applyBorder="1" applyAlignment="1">
      <alignment horizontal="center" vertical="top"/>
    </xf>
    <xf numFmtId="0" fontId="6" fillId="0" borderId="9" xfId="1" applyFont="1" applyBorder="1" applyAlignment="1">
      <alignment horizontal="center" vertical="top"/>
    </xf>
    <xf numFmtId="0" fontId="16" fillId="0" borderId="16" xfId="1" applyFont="1" applyBorder="1" applyAlignment="1">
      <alignment vertical="center" wrapText="1"/>
    </xf>
    <xf numFmtId="0" fontId="16" fillId="0" borderId="18" xfId="1" applyFont="1" applyBorder="1" applyAlignment="1">
      <alignment vertical="center" wrapText="1"/>
    </xf>
    <xf numFmtId="0" fontId="6" fillId="0" borderId="0" xfId="1" applyFont="1" applyBorder="1" applyAlignment="1">
      <alignment horizontal="center"/>
    </xf>
    <xf numFmtId="0" fontId="6" fillId="0" borderId="20" xfId="1" applyFont="1" applyBorder="1" applyAlignment="1">
      <alignment horizontal="left" vertical="center" wrapText="1"/>
    </xf>
    <xf numFmtId="0" fontId="13" fillId="0" borderId="8" xfId="1" applyFont="1" applyBorder="1" applyAlignment="1">
      <alignment horizontal="left" vertical="center" wrapText="1"/>
    </xf>
    <xf numFmtId="0" fontId="13" fillId="0" borderId="9" xfId="1" applyFont="1" applyBorder="1" applyAlignment="1">
      <alignment horizontal="left" vertical="center" wrapText="1"/>
    </xf>
    <xf numFmtId="0" fontId="18" fillId="6" borderId="2" xfId="1" applyFont="1" applyFill="1" applyBorder="1" applyAlignment="1">
      <alignment horizontal="center"/>
    </xf>
    <xf numFmtId="0" fontId="18" fillId="6" borderId="3" xfId="1" applyFont="1" applyFill="1" applyBorder="1" applyAlignment="1">
      <alignment horizontal="center"/>
    </xf>
    <xf numFmtId="0" fontId="18" fillId="6" borderId="4" xfId="1" applyFont="1" applyFill="1" applyBorder="1" applyAlignment="1">
      <alignment horizontal="center"/>
    </xf>
    <xf numFmtId="0" fontId="22" fillId="0" borderId="0" xfId="1" applyFont="1" applyFill="1" applyAlignment="1">
      <alignment horizontal="center" vertical="center"/>
    </xf>
    <xf numFmtId="0" fontId="20" fillId="0" borderId="22" xfId="1" applyFont="1" applyBorder="1" applyAlignment="1">
      <alignment horizontal="center" vertical="center" wrapText="1"/>
    </xf>
    <xf numFmtId="0" fontId="20" fillId="0" borderId="23" xfId="1" applyFont="1" applyBorder="1" applyAlignment="1">
      <alignment horizontal="center" vertical="center" wrapText="1"/>
    </xf>
    <xf numFmtId="0" fontId="21" fillId="7" borderId="23" xfId="1" applyFont="1" applyFill="1" applyBorder="1" applyAlignment="1">
      <alignment horizontal="center" vertical="center"/>
    </xf>
    <xf numFmtId="0" fontId="21" fillId="7" borderId="25" xfId="1" applyFont="1" applyFill="1" applyBorder="1" applyAlignment="1">
      <alignment horizontal="center" vertical="center"/>
    </xf>
    <xf numFmtId="0" fontId="20" fillId="0" borderId="26" xfId="1" applyFont="1" applyBorder="1" applyAlignment="1">
      <alignment horizontal="center" vertical="center"/>
    </xf>
    <xf numFmtId="0" fontId="20" fillId="0" borderId="11" xfId="1" applyFont="1" applyBorder="1" applyAlignment="1">
      <alignment horizontal="center" vertical="center"/>
    </xf>
    <xf numFmtId="0" fontId="21" fillId="7" borderId="0" xfId="1" applyFont="1" applyFill="1" applyBorder="1" applyAlignment="1">
      <alignment horizontal="center" vertical="top" wrapText="1"/>
    </xf>
    <xf numFmtId="0" fontId="21" fillId="7" borderId="27" xfId="1" applyFont="1" applyFill="1" applyBorder="1" applyAlignment="1">
      <alignment horizontal="center" vertical="top" wrapText="1"/>
    </xf>
    <xf numFmtId="0" fontId="21" fillId="7" borderId="30" xfId="1" applyFont="1" applyFill="1" applyBorder="1" applyAlignment="1">
      <alignment horizontal="center" vertical="top" wrapText="1"/>
    </xf>
    <xf numFmtId="0" fontId="21" fillId="7" borderId="31" xfId="1" applyFont="1" applyFill="1" applyBorder="1" applyAlignment="1">
      <alignment horizontal="center" vertical="top" wrapText="1"/>
    </xf>
    <xf numFmtId="0" fontId="23" fillId="8" borderId="0" xfId="1" applyFont="1" applyFill="1" applyAlignment="1">
      <alignment horizontal="center" vertical="center"/>
    </xf>
    <xf numFmtId="0" fontId="31" fillId="2" borderId="13" xfId="1" applyFont="1" applyFill="1" applyBorder="1" applyAlignment="1">
      <alignment horizontal="center" vertical="center"/>
    </xf>
    <xf numFmtId="0" fontId="31" fillId="2" borderId="14" xfId="1" applyFont="1" applyFill="1" applyBorder="1" applyAlignment="1">
      <alignment horizontal="center" vertical="center"/>
    </xf>
    <xf numFmtId="0" fontId="31" fillId="2" borderId="15" xfId="1" applyFont="1" applyFill="1" applyBorder="1" applyAlignment="1">
      <alignment horizontal="center" vertical="center"/>
    </xf>
    <xf numFmtId="4" fontId="32" fillId="0" borderId="0" xfId="1" applyNumberFormat="1" applyFont="1" applyAlignment="1">
      <alignment horizontal="center" vertical="center"/>
    </xf>
    <xf numFmtId="0" fontId="33" fillId="2" borderId="10" xfId="1" applyFont="1" applyFill="1" applyBorder="1" applyAlignment="1">
      <alignment horizontal="center" vertical="center"/>
    </xf>
    <xf numFmtId="0" fontId="33" fillId="2" borderId="11" xfId="1" applyFont="1" applyFill="1" applyBorder="1" applyAlignment="1">
      <alignment horizontal="center" vertical="center"/>
    </xf>
    <xf numFmtId="0" fontId="33" fillId="2" borderId="12" xfId="1" applyFont="1" applyFill="1" applyBorder="1" applyAlignment="1">
      <alignment horizontal="center" vertical="center"/>
    </xf>
    <xf numFmtId="0" fontId="31" fillId="2" borderId="5" xfId="1" applyFont="1" applyFill="1" applyBorder="1" applyAlignment="1">
      <alignment horizontal="center" vertical="center" wrapText="1"/>
    </xf>
    <xf numFmtId="0" fontId="31" fillId="2" borderId="0" xfId="1" applyFont="1" applyFill="1" applyBorder="1" applyAlignment="1">
      <alignment horizontal="center" vertical="center" wrapText="1"/>
    </xf>
    <xf numFmtId="0" fontId="31" fillId="2" borderId="6" xfId="1" applyFont="1" applyFill="1" applyBorder="1" applyAlignment="1">
      <alignment horizontal="center" vertical="center" wrapText="1"/>
    </xf>
    <xf numFmtId="0" fontId="4" fillId="2" borderId="7" xfId="1" applyFont="1" applyFill="1" applyBorder="1" applyAlignment="1">
      <alignment horizontal="center" vertical="center"/>
    </xf>
    <xf numFmtId="0" fontId="4" fillId="2" borderId="8" xfId="1" applyFont="1" applyFill="1" applyBorder="1" applyAlignment="1">
      <alignment horizontal="center" vertical="center"/>
    </xf>
    <xf numFmtId="0" fontId="4" fillId="2" borderId="9" xfId="1" applyFont="1" applyFill="1" applyBorder="1" applyAlignment="1">
      <alignment horizontal="center" vertical="center"/>
    </xf>
  </cellXfs>
  <cellStyles count="4">
    <cellStyle name="Monétaire 2" xfId="2" xr:uid="{CF5FB0C6-9892-45E9-AACF-C29B19816519}"/>
    <cellStyle name="Normal" xfId="0" builtinId="0"/>
    <cellStyle name="Normal 2" xfId="1" xr:uid="{67F9D2D9-0A99-4B86-AB35-260220B312D5}"/>
    <cellStyle name="Pourcentage 2" xfId="3" xr:uid="{940F243B-A82B-4C36-9796-71E268364087}"/>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219075</xdr:colOff>
          <xdr:row>116</xdr:row>
          <xdr:rowOff>123825</xdr:rowOff>
        </xdr:from>
        <xdr:to>
          <xdr:col>10</xdr:col>
          <xdr:colOff>819150</xdr:colOff>
          <xdr:row>118</xdr:row>
          <xdr:rowOff>47625</xdr:rowOff>
        </xdr:to>
        <xdr:sp macro="" textlink="">
          <xdr:nvSpPr>
            <xdr:cNvPr id="4097" name="Button 1" hidden="1">
              <a:extLst>
                <a:ext uri="{63B3BB69-23CF-44E3-9099-C40C66FF867C}">
                  <a14:compatExt spid="_x0000_s4097"/>
                </a:ext>
                <a:ext uri="{FF2B5EF4-FFF2-40B4-BE49-F238E27FC236}">
                  <a16:creationId xmlns:a16="http://schemas.microsoft.com/office/drawing/2014/main" id="{00000000-0008-0000-0400-00000110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Narrow"/>
                </a:rPr>
                <a:t>Imprimer</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1.xml"/><Relationship Id="rId1" Type="http://schemas.openxmlformats.org/officeDocument/2006/relationships/printerSettings" Target="../printerSettings/printerSettings4.bin"/><Relationship Id="rId5" Type="http://schemas.openxmlformats.org/officeDocument/2006/relationships/comments" Target="../comments2.xml"/><Relationship Id="rId4"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9F7DFAB-3A7D-4E3D-A24E-5D6E6FCEA9FA}">
  <sheetPr codeName="Feuil2"/>
  <dimension ref="B2:K17"/>
  <sheetViews>
    <sheetView workbookViewId="0">
      <selection activeCell="C7" sqref="C7"/>
    </sheetView>
  </sheetViews>
  <sheetFormatPr baseColWidth="10" defaultColWidth="9.28515625" defaultRowHeight="19.5" x14ac:dyDescent="0.25"/>
  <cols>
    <col min="1" max="1" width="9.28515625" style="3"/>
    <col min="2" max="2" width="26.5703125" style="1" bestFit="1" customWidth="1"/>
    <col min="3" max="3" width="85.42578125" style="1" bestFit="1" customWidth="1"/>
    <col min="4" max="6" width="9.28515625" style="2"/>
    <col min="7" max="7" width="9.28515625" style="3"/>
    <col min="8" max="9" width="9.28515625" style="5"/>
    <col min="10" max="16384" width="9.28515625" style="3"/>
  </cols>
  <sheetData>
    <row r="2" spans="2:11" ht="20.25" thickBot="1" x14ac:dyDescent="0.3">
      <c r="G2" s="2"/>
      <c r="H2" s="2"/>
      <c r="I2" s="2"/>
      <c r="J2" s="2"/>
      <c r="K2" s="2"/>
    </row>
    <row r="3" spans="2:11" ht="21" thickBot="1" x14ac:dyDescent="0.35">
      <c r="B3" s="4" t="s">
        <v>0</v>
      </c>
      <c r="G3" s="2"/>
      <c r="H3" s="2"/>
      <c r="I3" s="2"/>
      <c r="J3" s="2"/>
      <c r="K3" s="2"/>
    </row>
    <row r="4" spans="2:11" ht="20.25" thickBot="1" x14ac:dyDescent="0.3">
      <c r="B4" s="3"/>
      <c r="G4" s="2"/>
      <c r="H4" s="2"/>
      <c r="I4" s="2"/>
      <c r="J4" s="2"/>
      <c r="K4" s="2"/>
    </row>
    <row r="5" spans="2:11" ht="21" thickBot="1" x14ac:dyDescent="0.35">
      <c r="B5" s="4" t="s">
        <v>1</v>
      </c>
      <c r="G5" s="2"/>
      <c r="H5" s="2"/>
      <c r="I5" s="2"/>
      <c r="J5" s="2"/>
      <c r="K5" s="2"/>
    </row>
    <row r="6" spans="2:11" ht="20.25" thickBot="1" x14ac:dyDescent="0.3">
      <c r="G6" s="2"/>
      <c r="H6" s="2"/>
      <c r="I6" s="2"/>
      <c r="J6" s="2"/>
      <c r="K6" s="2"/>
    </row>
    <row r="7" spans="2:11" ht="21" thickBot="1" x14ac:dyDescent="0.35">
      <c r="B7" s="4" t="s">
        <v>2</v>
      </c>
      <c r="G7" s="2"/>
      <c r="H7" s="2"/>
      <c r="I7" s="2"/>
      <c r="J7" s="2"/>
      <c r="K7" s="2"/>
    </row>
    <row r="8" spans="2:11" ht="20.25" thickBot="1" x14ac:dyDescent="0.3"/>
    <row r="9" spans="2:11" ht="21" thickBot="1" x14ac:dyDescent="0.35">
      <c r="B9" s="4" t="s">
        <v>3</v>
      </c>
      <c r="C9" s="1" t="s">
        <v>4</v>
      </c>
    </row>
    <row r="10" spans="2:11" ht="20.25" thickBot="1" x14ac:dyDescent="0.3"/>
    <row r="11" spans="2:11" ht="21" thickBot="1" x14ac:dyDescent="0.35">
      <c r="B11" s="4" t="s">
        <v>5</v>
      </c>
    </row>
    <row r="12" spans="2:11" ht="20.25" thickBot="1" x14ac:dyDescent="0.3"/>
    <row r="13" spans="2:11" ht="21" thickBot="1" x14ac:dyDescent="0.35">
      <c r="B13" s="4" t="s">
        <v>6</v>
      </c>
    </row>
    <row r="14" spans="2:11" ht="20.25" thickBot="1" x14ac:dyDescent="0.3"/>
    <row r="15" spans="2:11" ht="21" thickBot="1" x14ac:dyDescent="0.35">
      <c r="B15" s="4" t="s">
        <v>7</v>
      </c>
      <c r="C15" s="6">
        <v>66.12</v>
      </c>
    </row>
    <row r="16" spans="2:11" ht="20.25" thickBot="1" x14ac:dyDescent="0.3"/>
    <row r="17" spans="2:3" ht="21" thickBot="1" x14ac:dyDescent="0.35">
      <c r="B17" s="4" t="s">
        <v>8</v>
      </c>
      <c r="C17" s="1" t="s">
        <v>9</v>
      </c>
    </row>
  </sheetData>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ADA711A-43FF-4328-91C0-E50E946626FB}">
  <sheetPr codeName="Feuil3"/>
  <dimension ref="A1:H40"/>
  <sheetViews>
    <sheetView showGridLines="0" view="pageBreakPreview" zoomScaleNormal="130" zoomScaleSheetLayoutView="100" zoomScalePageLayoutView="130" workbookViewId="0">
      <selection activeCell="C7" sqref="C7"/>
    </sheetView>
  </sheetViews>
  <sheetFormatPr baseColWidth="10" defaultRowHeight="12.75" x14ac:dyDescent="0.2"/>
  <cols>
    <col min="1" max="1" width="7.5703125" style="3" customWidth="1"/>
    <col min="2" max="2" width="9.28515625" style="3" customWidth="1"/>
    <col min="3" max="4" width="16.140625" style="3" customWidth="1"/>
    <col min="5" max="5" width="23.85546875" style="3" customWidth="1"/>
    <col min="6" max="8" width="8.42578125" style="3" customWidth="1"/>
    <col min="9" max="16384" width="11.42578125" style="3"/>
  </cols>
  <sheetData>
    <row r="1" spans="1:8" ht="24" customHeight="1" thickBot="1" x14ac:dyDescent="0.25">
      <c r="A1" s="386" t="s">
        <v>10</v>
      </c>
      <c r="B1" s="387"/>
      <c r="C1" s="387"/>
      <c r="D1" s="387"/>
      <c r="E1" s="387"/>
      <c r="F1" s="387"/>
      <c r="G1" s="387"/>
      <c r="H1" s="388"/>
    </row>
    <row r="2" spans="1:8" ht="9" customHeight="1" x14ac:dyDescent="0.3">
      <c r="A2" s="7"/>
      <c r="B2" s="8"/>
      <c r="C2" s="9"/>
      <c r="D2" s="9"/>
      <c r="E2" s="9"/>
      <c r="F2" s="9"/>
      <c r="G2" s="9"/>
      <c r="H2" s="10"/>
    </row>
    <row r="3" spans="1:8" ht="26.1" customHeight="1" x14ac:dyDescent="0.25">
      <c r="A3" s="389"/>
      <c r="B3" s="390"/>
      <c r="C3" s="11"/>
      <c r="D3" s="11"/>
      <c r="E3" s="393">
        <f>'BASE DE DONNÉ'!C3</f>
        <v>0</v>
      </c>
      <c r="F3" s="393"/>
      <c r="G3" s="393"/>
      <c r="H3" s="394"/>
    </row>
    <row r="4" spans="1:8" ht="16.5" customHeight="1" x14ac:dyDescent="0.25">
      <c r="A4" s="389"/>
      <c r="B4" s="390"/>
      <c r="C4" s="12"/>
      <c r="D4" s="12"/>
      <c r="E4" s="393"/>
      <c r="F4" s="393"/>
      <c r="G4" s="393"/>
      <c r="H4" s="394"/>
    </row>
    <row r="5" spans="1:8" ht="20.100000000000001" customHeight="1" x14ac:dyDescent="0.25">
      <c r="A5" s="389"/>
      <c r="B5" s="390"/>
      <c r="C5" s="12"/>
      <c r="D5" s="12"/>
      <c r="E5" s="393"/>
      <c r="F5" s="393"/>
      <c r="G5" s="393"/>
      <c r="H5" s="394"/>
    </row>
    <row r="6" spans="1:8" ht="24" customHeight="1" x14ac:dyDescent="0.25">
      <c r="A6" s="391"/>
      <c r="B6" s="392"/>
      <c r="C6" s="13"/>
      <c r="D6" s="13"/>
      <c r="E6" s="13"/>
      <c r="F6" s="13"/>
      <c r="G6" s="13"/>
      <c r="H6" s="14"/>
    </row>
    <row r="7" spans="1:8" ht="13.5" customHeight="1" x14ac:dyDescent="0.25">
      <c r="A7" s="15"/>
      <c r="B7" s="15"/>
      <c r="C7" s="15"/>
      <c r="D7" s="15"/>
      <c r="E7" s="15"/>
      <c r="F7" s="15"/>
      <c r="G7" s="15"/>
      <c r="H7" s="15"/>
    </row>
    <row r="8" spans="1:8" ht="45.75" customHeight="1" x14ac:dyDescent="0.2">
      <c r="A8" s="395" t="str">
        <f>'BASE DE DONNÉ'!C9</f>
        <v xml:space="preserve">EXTENSION CUISINE D'ÉTÉ </v>
      </c>
      <c r="B8" s="396"/>
      <c r="C8" s="396"/>
      <c r="D8" s="396"/>
      <c r="E8" s="396"/>
      <c r="F8" s="396"/>
      <c r="G8" s="396"/>
      <c r="H8" s="397"/>
    </row>
    <row r="9" spans="1:8" ht="45.75" customHeight="1" x14ac:dyDescent="0.2">
      <c r="A9" s="398"/>
      <c r="B9" s="399"/>
      <c r="C9" s="399"/>
      <c r="D9" s="399"/>
      <c r="E9" s="399"/>
      <c r="F9" s="399"/>
      <c r="G9" s="399"/>
      <c r="H9" s="400"/>
    </row>
    <row r="10" spans="1:8" ht="24" customHeight="1" thickBot="1" x14ac:dyDescent="0.35">
      <c r="A10" s="16"/>
      <c r="B10" s="16"/>
      <c r="C10" s="17"/>
      <c r="D10" s="17"/>
      <c r="E10" s="17"/>
      <c r="F10" s="17"/>
      <c r="G10" s="17"/>
      <c r="H10" s="17"/>
    </row>
    <row r="11" spans="1:8" ht="12.95" customHeight="1" thickBot="1" x14ac:dyDescent="0.25">
      <c r="A11" s="401" t="s">
        <v>11</v>
      </c>
      <c r="B11" s="402"/>
      <c r="C11" s="402"/>
      <c r="D11" s="403"/>
      <c r="E11" s="402" t="s">
        <v>6</v>
      </c>
      <c r="F11" s="402"/>
      <c r="G11" s="402"/>
      <c r="H11" s="403"/>
    </row>
    <row r="12" spans="1:8" ht="6.75" customHeight="1" x14ac:dyDescent="0.2">
      <c r="A12" s="18"/>
      <c r="B12" s="19"/>
      <c r="C12" s="19"/>
      <c r="D12" s="20"/>
      <c r="E12" s="18"/>
      <c r="F12" s="19"/>
      <c r="G12" s="19"/>
      <c r="H12" s="20"/>
    </row>
    <row r="13" spans="1:8" ht="12.95" customHeight="1" x14ac:dyDescent="0.2">
      <c r="A13" s="404">
        <f>'BASE DE DONNÉ'!C5</f>
        <v>0</v>
      </c>
      <c r="B13" s="405"/>
      <c r="C13" s="405"/>
      <c r="D13" s="406"/>
      <c r="E13" s="407"/>
      <c r="F13" s="408"/>
      <c r="G13" s="408"/>
      <c r="H13" s="409"/>
    </row>
    <row r="14" spans="1:8" ht="12.95" customHeight="1" x14ac:dyDescent="0.2">
      <c r="A14" s="410"/>
      <c r="B14" s="411"/>
      <c r="C14" s="411"/>
      <c r="D14" s="412"/>
      <c r="E14" s="410"/>
      <c r="F14" s="411"/>
      <c r="G14" s="411"/>
      <c r="H14" s="412"/>
    </row>
    <row r="15" spans="1:8" ht="12.95" customHeight="1" x14ac:dyDescent="0.2">
      <c r="A15" s="410"/>
      <c r="B15" s="411"/>
      <c r="C15" s="411"/>
      <c r="D15" s="412"/>
      <c r="E15" s="410"/>
      <c r="F15" s="411"/>
      <c r="G15" s="411"/>
      <c r="H15" s="412"/>
    </row>
    <row r="16" spans="1:8" ht="12.95" customHeight="1" x14ac:dyDescent="0.2">
      <c r="A16" s="410"/>
      <c r="B16" s="411"/>
      <c r="C16" s="411"/>
      <c r="D16" s="412"/>
      <c r="E16" s="410"/>
      <c r="F16" s="411"/>
      <c r="G16" s="411"/>
      <c r="H16" s="412"/>
    </row>
    <row r="17" spans="1:8" ht="12.95" customHeight="1" x14ac:dyDescent="0.2">
      <c r="A17" s="410"/>
      <c r="B17" s="411"/>
      <c r="C17" s="411"/>
      <c r="D17" s="412"/>
      <c r="E17" s="410"/>
      <c r="F17" s="411"/>
      <c r="G17" s="411"/>
      <c r="H17" s="412"/>
    </row>
    <row r="18" spans="1:8" ht="6.75" customHeight="1" x14ac:dyDescent="0.2">
      <c r="A18" s="413"/>
      <c r="B18" s="414"/>
      <c r="C18" s="414"/>
      <c r="D18" s="415"/>
      <c r="E18" s="413"/>
      <c r="F18" s="414"/>
      <c r="G18" s="414"/>
      <c r="H18" s="415"/>
    </row>
    <row r="19" spans="1:8" ht="12.95" customHeight="1" x14ac:dyDescent="0.2">
      <c r="A19" s="416"/>
      <c r="B19" s="417"/>
      <c r="C19" s="417"/>
      <c r="D19" s="418"/>
      <c r="E19" s="416"/>
      <c r="F19" s="417"/>
      <c r="G19" s="417"/>
      <c r="H19" s="418"/>
    </row>
    <row r="20" spans="1:8" ht="6.75" customHeight="1" x14ac:dyDescent="0.2">
      <c r="A20" s="18"/>
      <c r="B20" s="19"/>
      <c r="C20" s="19"/>
      <c r="D20" s="20"/>
      <c r="E20" s="18"/>
      <c r="F20" s="19"/>
      <c r="G20" s="19"/>
      <c r="H20" s="20"/>
    </row>
    <row r="21" spans="1:8" ht="12.95" customHeight="1" x14ac:dyDescent="0.2">
      <c r="A21" s="419"/>
      <c r="B21" s="420"/>
      <c r="C21" s="420"/>
      <c r="D21" s="421"/>
      <c r="E21" s="407"/>
      <c r="F21" s="408"/>
      <c r="G21" s="408"/>
      <c r="H21" s="409"/>
    </row>
    <row r="22" spans="1:8" ht="12.95" customHeight="1" x14ac:dyDescent="0.2">
      <c r="A22" s="410"/>
      <c r="B22" s="411"/>
      <c r="C22" s="411"/>
      <c r="D22" s="412"/>
      <c r="E22" s="410"/>
      <c r="F22" s="411"/>
      <c r="G22" s="411"/>
      <c r="H22" s="412"/>
    </row>
    <row r="23" spans="1:8" ht="12.95" customHeight="1" x14ac:dyDescent="0.2">
      <c r="A23" s="410"/>
      <c r="B23" s="411"/>
      <c r="C23" s="411"/>
      <c r="D23" s="412"/>
      <c r="E23" s="410"/>
      <c r="F23" s="411"/>
      <c r="G23" s="411"/>
      <c r="H23" s="412"/>
    </row>
    <row r="24" spans="1:8" ht="12.95" customHeight="1" x14ac:dyDescent="0.2">
      <c r="A24" s="410"/>
      <c r="B24" s="411"/>
      <c r="C24" s="411"/>
      <c r="D24" s="412"/>
      <c r="E24" s="410"/>
      <c r="F24" s="411"/>
      <c r="G24" s="411"/>
      <c r="H24" s="412"/>
    </row>
    <row r="25" spans="1:8" ht="12.95" customHeight="1" x14ac:dyDescent="0.2">
      <c r="A25" s="410"/>
      <c r="B25" s="411"/>
      <c r="C25" s="411"/>
      <c r="D25" s="412"/>
      <c r="E25" s="410"/>
      <c r="F25" s="411"/>
      <c r="G25" s="411"/>
      <c r="H25" s="412"/>
    </row>
    <row r="26" spans="1:8" ht="6.75" customHeight="1" x14ac:dyDescent="0.2">
      <c r="A26" s="413"/>
      <c r="B26" s="414"/>
      <c r="C26" s="414"/>
      <c r="D26" s="415"/>
      <c r="E26" s="413"/>
      <c r="F26" s="414"/>
      <c r="G26" s="414"/>
      <c r="H26" s="415"/>
    </row>
    <row r="27" spans="1:8" ht="19.5" customHeight="1" x14ac:dyDescent="0.3">
      <c r="A27" s="21"/>
      <c r="B27" s="21"/>
      <c r="C27" s="21"/>
      <c r="D27" s="21"/>
      <c r="E27" s="21"/>
      <c r="F27" s="21"/>
      <c r="G27" s="21"/>
      <c r="H27" s="21"/>
    </row>
    <row r="28" spans="1:8" ht="25.5" x14ac:dyDescent="0.2">
      <c r="A28" s="423" t="str">
        <f>'BASE DE DONNÉ'!C17</f>
        <v>ESTIMATIF DE TRAVAUX</v>
      </c>
      <c r="B28" s="424"/>
      <c r="C28" s="424"/>
      <c r="D28" s="424"/>
      <c r="E28" s="424"/>
      <c r="F28" s="424"/>
      <c r="G28" s="424"/>
      <c r="H28" s="425"/>
    </row>
    <row r="29" spans="1:8" ht="8.25" customHeight="1" x14ac:dyDescent="0.25">
      <c r="A29" s="22"/>
      <c r="B29" s="22"/>
      <c r="C29" s="22"/>
      <c r="D29" s="22"/>
      <c r="E29" s="22"/>
      <c r="F29" s="22"/>
      <c r="G29" s="22"/>
      <c r="H29" s="22"/>
    </row>
    <row r="30" spans="1:8" ht="25.5" customHeight="1" x14ac:dyDescent="0.3">
      <c r="A30" s="426"/>
      <c r="B30" s="427"/>
      <c r="C30" s="427"/>
      <c r="D30" s="427"/>
      <c r="E30" s="427"/>
      <c r="F30" s="427"/>
      <c r="G30" s="427"/>
      <c r="H30" s="428"/>
    </row>
    <row r="31" spans="1:8" ht="25.5" customHeight="1" x14ac:dyDescent="0.2">
      <c r="A31" s="429"/>
      <c r="B31" s="430"/>
      <c r="C31" s="430"/>
      <c r="D31" s="430"/>
      <c r="E31" s="430"/>
      <c r="F31" s="430"/>
      <c r="G31" s="430"/>
      <c r="H31" s="431"/>
    </row>
    <row r="32" spans="1:8" ht="47.25" customHeight="1" x14ac:dyDescent="0.25">
      <c r="A32" s="23" t="s">
        <v>12</v>
      </c>
      <c r="B32" s="15"/>
      <c r="C32" s="15"/>
      <c r="D32" s="15"/>
      <c r="E32" s="15"/>
      <c r="F32" s="15"/>
      <c r="G32" s="15"/>
      <c r="H32" s="15"/>
    </row>
    <row r="33" spans="1:8" ht="14.25" customHeight="1" x14ac:dyDescent="0.2">
      <c r="A33" s="24" t="s">
        <v>13</v>
      </c>
      <c r="B33" s="25" t="s">
        <v>14</v>
      </c>
      <c r="C33" s="422" t="s">
        <v>15</v>
      </c>
      <c r="D33" s="422"/>
      <c r="E33" s="422"/>
      <c r="F33" s="25" t="s">
        <v>16</v>
      </c>
      <c r="G33" s="25" t="s">
        <v>17</v>
      </c>
      <c r="H33" s="26" t="s">
        <v>18</v>
      </c>
    </row>
    <row r="34" spans="1:8" ht="18" customHeight="1" x14ac:dyDescent="0.2">
      <c r="A34" s="27" t="s">
        <v>19</v>
      </c>
      <c r="B34" s="28">
        <v>43967</v>
      </c>
      <c r="C34" s="432" t="s">
        <v>20</v>
      </c>
      <c r="D34" s="432"/>
      <c r="E34" s="432"/>
      <c r="F34" s="29"/>
      <c r="G34" s="29"/>
      <c r="H34" s="30"/>
    </row>
    <row r="35" spans="1:8" ht="18" customHeight="1" x14ac:dyDescent="0.2">
      <c r="A35" s="31"/>
      <c r="B35" s="32"/>
      <c r="C35" s="432"/>
      <c r="D35" s="432"/>
      <c r="E35" s="432"/>
      <c r="F35" s="29"/>
      <c r="G35" s="29"/>
      <c r="H35" s="30"/>
    </row>
    <row r="36" spans="1:8" ht="18" customHeight="1" x14ac:dyDescent="0.2">
      <c r="A36" s="33"/>
      <c r="B36" s="34"/>
      <c r="C36" s="432"/>
      <c r="D36" s="432"/>
      <c r="E36" s="432"/>
      <c r="F36" s="35"/>
      <c r="G36" s="35"/>
      <c r="H36" s="36"/>
    </row>
    <row r="37" spans="1:8" ht="18" customHeight="1" x14ac:dyDescent="0.2">
      <c r="A37" s="37"/>
      <c r="B37" s="38"/>
      <c r="C37" s="433"/>
      <c r="D37" s="433"/>
      <c r="E37" s="433"/>
      <c r="F37" s="39"/>
      <c r="G37" s="39"/>
      <c r="H37" s="40"/>
    </row>
    <row r="38" spans="1:8" ht="15" customHeight="1" x14ac:dyDescent="0.25">
      <c r="A38" s="41" t="s">
        <v>21</v>
      </c>
      <c r="B38" s="8"/>
      <c r="C38" s="8"/>
      <c r="D38" s="8"/>
      <c r="E38" s="8"/>
      <c r="F38" s="8"/>
      <c r="G38" s="8"/>
      <c r="H38" s="8"/>
    </row>
    <row r="39" spans="1:8" ht="13.5" customHeight="1" x14ac:dyDescent="0.2">
      <c r="A39" s="434"/>
      <c r="B39" s="42" t="s">
        <v>22</v>
      </c>
      <c r="C39" s="42"/>
      <c r="D39" s="42"/>
      <c r="E39" s="42"/>
      <c r="F39" s="42"/>
      <c r="G39" s="43"/>
      <c r="H39" s="44"/>
    </row>
    <row r="40" spans="1:8" ht="29.25" customHeight="1" x14ac:dyDescent="0.2">
      <c r="A40" s="434"/>
      <c r="B40" s="435"/>
      <c r="C40" s="436"/>
      <c r="D40" s="436"/>
      <c r="E40" s="436"/>
      <c r="F40" s="436"/>
      <c r="G40" s="437"/>
      <c r="H40" s="45"/>
    </row>
  </sheetData>
  <mergeCells count="42">
    <mergeCell ref="C34:E34"/>
    <mergeCell ref="C35:E35"/>
    <mergeCell ref="C36:E36"/>
    <mergeCell ref="C37:E37"/>
    <mergeCell ref="A39:A40"/>
    <mergeCell ref="B40:G40"/>
    <mergeCell ref="C33:E33"/>
    <mergeCell ref="A23:D23"/>
    <mergeCell ref="E23:H23"/>
    <mergeCell ref="A24:D24"/>
    <mergeCell ref="E24:H24"/>
    <mergeCell ref="A25:D25"/>
    <mergeCell ref="E25:H25"/>
    <mergeCell ref="A26:D26"/>
    <mergeCell ref="E26:H26"/>
    <mergeCell ref="A28:H28"/>
    <mergeCell ref="A30:H30"/>
    <mergeCell ref="A31:H31"/>
    <mergeCell ref="A19:D19"/>
    <mergeCell ref="E19:H19"/>
    <mergeCell ref="A21:D21"/>
    <mergeCell ref="E21:H21"/>
    <mergeCell ref="A22:D22"/>
    <mergeCell ref="E22:H22"/>
    <mergeCell ref="A16:D16"/>
    <mergeCell ref="E16:H16"/>
    <mergeCell ref="A17:D17"/>
    <mergeCell ref="E17:H17"/>
    <mergeCell ref="A18:D18"/>
    <mergeCell ref="E18:H18"/>
    <mergeCell ref="A13:D13"/>
    <mergeCell ref="E13:H13"/>
    <mergeCell ref="A14:D14"/>
    <mergeCell ref="E14:H14"/>
    <mergeCell ref="A15:D15"/>
    <mergeCell ref="E15:H15"/>
    <mergeCell ref="A1:H1"/>
    <mergeCell ref="A3:B6"/>
    <mergeCell ref="E3:H5"/>
    <mergeCell ref="A8:H9"/>
    <mergeCell ref="A11:D11"/>
    <mergeCell ref="E11:H11"/>
  </mergeCells>
  <printOptions horizontalCentered="1" verticalCentered="1"/>
  <pageMargins left="0.39370078740157483" right="0.39370078740157483" top="0.39370078740157483" bottom="0.39370078740157483" header="0.31496062992125984" footer="0.31496062992125984"/>
  <pageSetup paperSize="9" scale="93"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D868AF-9183-461B-9E8A-DC73973AF3CF}">
  <sheetPr codeName="Feuil4"/>
  <dimension ref="B1:G28"/>
  <sheetViews>
    <sheetView zoomScaleNormal="100" workbookViewId="0">
      <selection activeCell="C7" sqref="C7"/>
    </sheetView>
  </sheetViews>
  <sheetFormatPr baseColWidth="10" defaultColWidth="9.42578125" defaultRowHeight="18" x14ac:dyDescent="0.25"/>
  <cols>
    <col min="1" max="1" width="3.42578125" style="46" customWidth="1"/>
    <col min="2" max="2" width="9.7109375" style="46" bestFit="1" customWidth="1"/>
    <col min="3" max="3" width="30.140625" style="46" bestFit="1" customWidth="1"/>
    <col min="4" max="4" width="9.7109375" style="46" bestFit="1" customWidth="1"/>
    <col min="5" max="5" width="16.28515625" style="47" bestFit="1" customWidth="1"/>
    <col min="6" max="7" width="16.42578125" style="46" bestFit="1" customWidth="1"/>
    <col min="8" max="8" width="16.28515625" style="46" bestFit="1" customWidth="1"/>
    <col min="9" max="16384" width="9.42578125" style="46"/>
  </cols>
  <sheetData>
    <row r="1" spans="2:7" ht="18.75" thickBot="1" x14ac:dyDescent="0.3"/>
    <row r="2" spans="2:7" ht="18.75" thickBot="1" x14ac:dyDescent="0.3">
      <c r="B2" s="438" t="s">
        <v>23</v>
      </c>
      <c r="C2" s="439"/>
      <c r="D2" s="439"/>
      <c r="E2" s="439"/>
      <c r="F2" s="439"/>
      <c r="G2" s="440"/>
    </row>
    <row r="3" spans="2:7" ht="18.75" thickBot="1" x14ac:dyDescent="0.3"/>
    <row r="4" spans="2:7" ht="18.75" thickBot="1" x14ac:dyDescent="0.3">
      <c r="B4" s="46" t="s">
        <v>24</v>
      </c>
      <c r="C4" s="48">
        <v>66.12</v>
      </c>
      <c r="F4" s="49" t="s">
        <v>25</v>
      </c>
      <c r="G4" s="50" t="s">
        <v>26</v>
      </c>
    </row>
    <row r="6" spans="2:7" x14ac:dyDescent="0.25">
      <c r="B6" s="51">
        <v>1</v>
      </c>
      <c r="C6" s="51" t="s">
        <v>27</v>
      </c>
      <c r="D6" s="52">
        <f>C4</f>
        <v>66.12</v>
      </c>
      <c r="E6" s="53">
        <v>0</v>
      </c>
      <c r="F6" s="54">
        <v>1100</v>
      </c>
      <c r="G6" s="54">
        <f>F6*1.2</f>
        <v>1320</v>
      </c>
    </row>
    <row r="7" spans="2:7" x14ac:dyDescent="0.25">
      <c r="B7" s="51">
        <v>2</v>
      </c>
      <c r="C7" s="51" t="s">
        <v>28</v>
      </c>
      <c r="D7" s="52">
        <f>C4</f>
        <v>66.12</v>
      </c>
      <c r="E7" s="53">
        <v>0</v>
      </c>
      <c r="F7" s="54">
        <f>E7*D7</f>
        <v>0</v>
      </c>
      <c r="G7" s="54">
        <f t="shared" ref="G7:G25" si="0">F7*1.2</f>
        <v>0</v>
      </c>
    </row>
    <row r="8" spans="2:7" x14ac:dyDescent="0.25">
      <c r="B8" s="51">
        <v>3</v>
      </c>
      <c r="C8" s="51" t="s">
        <v>29</v>
      </c>
      <c r="D8" s="52">
        <f>30*2.91</f>
        <v>87.300000000000011</v>
      </c>
      <c r="E8" s="53">
        <v>0</v>
      </c>
      <c r="F8" s="54">
        <f t="shared" ref="F8:F22" si="1">E8*D8</f>
        <v>0</v>
      </c>
      <c r="G8" s="54">
        <f t="shared" si="0"/>
        <v>0</v>
      </c>
    </row>
    <row r="9" spans="2:7" x14ac:dyDescent="0.25">
      <c r="B9" s="51">
        <v>3</v>
      </c>
      <c r="C9" s="51" t="s">
        <v>30</v>
      </c>
      <c r="D9" s="52">
        <f>C4</f>
        <v>66.12</v>
      </c>
      <c r="E9" s="53">
        <v>0</v>
      </c>
      <c r="F9" s="54">
        <f t="shared" si="1"/>
        <v>0</v>
      </c>
      <c r="G9" s="54">
        <f t="shared" si="0"/>
        <v>0</v>
      </c>
    </row>
    <row r="10" spans="2:7" x14ac:dyDescent="0.25">
      <c r="B10" s="51">
        <v>4</v>
      </c>
      <c r="C10" s="51" t="s">
        <v>31</v>
      </c>
      <c r="D10" s="52">
        <f>60*2.91</f>
        <v>174.60000000000002</v>
      </c>
      <c r="E10" s="53">
        <v>0</v>
      </c>
      <c r="F10" s="54">
        <f t="shared" si="1"/>
        <v>0</v>
      </c>
      <c r="G10" s="54">
        <f t="shared" si="0"/>
        <v>0</v>
      </c>
    </row>
    <row r="11" spans="2:7" x14ac:dyDescent="0.25">
      <c r="B11" s="51">
        <v>4</v>
      </c>
      <c r="C11" s="51" t="s">
        <v>32</v>
      </c>
      <c r="D11" s="52">
        <v>25</v>
      </c>
      <c r="E11" s="53">
        <v>0</v>
      </c>
      <c r="F11" s="54">
        <f t="shared" si="1"/>
        <v>0</v>
      </c>
      <c r="G11" s="54">
        <f t="shared" si="0"/>
        <v>0</v>
      </c>
    </row>
    <row r="12" spans="2:7" x14ac:dyDescent="0.25">
      <c r="B12" s="51">
        <v>5</v>
      </c>
      <c r="C12" s="51" t="s">
        <v>33</v>
      </c>
      <c r="D12" s="51">
        <v>3</v>
      </c>
      <c r="E12" s="53">
        <v>0</v>
      </c>
      <c r="F12" s="54">
        <f t="shared" si="1"/>
        <v>0</v>
      </c>
      <c r="G12" s="54">
        <f t="shared" si="0"/>
        <v>0</v>
      </c>
    </row>
    <row r="13" spans="2:7" x14ac:dyDescent="0.25">
      <c r="B13" s="51">
        <v>5</v>
      </c>
      <c r="C13" s="51" t="s">
        <v>34</v>
      </c>
      <c r="D13" s="51">
        <v>1</v>
      </c>
      <c r="E13" s="53">
        <v>0</v>
      </c>
      <c r="F13" s="54">
        <f t="shared" si="1"/>
        <v>0</v>
      </c>
      <c r="G13" s="54">
        <f t="shared" si="0"/>
        <v>0</v>
      </c>
    </row>
    <row r="14" spans="2:7" x14ac:dyDescent="0.25">
      <c r="B14" s="51">
        <v>5</v>
      </c>
      <c r="C14" s="51" t="s">
        <v>35</v>
      </c>
      <c r="D14" s="51">
        <v>1</v>
      </c>
      <c r="E14" s="53">
        <v>0</v>
      </c>
      <c r="F14" s="54">
        <f t="shared" si="1"/>
        <v>0</v>
      </c>
      <c r="G14" s="54">
        <f t="shared" si="0"/>
        <v>0</v>
      </c>
    </row>
    <row r="15" spans="2:7" x14ac:dyDescent="0.25">
      <c r="B15" s="51">
        <v>5</v>
      </c>
      <c r="C15" s="51" t="s">
        <v>36</v>
      </c>
      <c r="D15" s="51">
        <v>2</v>
      </c>
      <c r="E15" s="53">
        <v>0</v>
      </c>
      <c r="F15" s="54">
        <f t="shared" si="1"/>
        <v>0</v>
      </c>
      <c r="G15" s="54">
        <f t="shared" si="0"/>
        <v>0</v>
      </c>
    </row>
    <row r="16" spans="2:7" x14ac:dyDescent="0.25">
      <c r="B16" s="51">
        <v>5</v>
      </c>
      <c r="C16" s="51" t="s">
        <v>37</v>
      </c>
      <c r="D16" s="51">
        <v>1</v>
      </c>
      <c r="E16" s="53">
        <v>0</v>
      </c>
      <c r="F16" s="54">
        <f t="shared" si="1"/>
        <v>0</v>
      </c>
      <c r="G16" s="54">
        <f t="shared" si="0"/>
        <v>0</v>
      </c>
    </row>
    <row r="17" spans="2:7" x14ac:dyDescent="0.25">
      <c r="B17" s="51">
        <v>6</v>
      </c>
      <c r="C17" s="51" t="s">
        <v>38</v>
      </c>
      <c r="D17" s="51">
        <v>1</v>
      </c>
      <c r="E17" s="53">
        <v>0</v>
      </c>
      <c r="F17" s="54">
        <f t="shared" si="1"/>
        <v>0</v>
      </c>
      <c r="G17" s="54">
        <f t="shared" si="0"/>
        <v>0</v>
      </c>
    </row>
    <row r="18" spans="2:7" x14ac:dyDescent="0.25">
      <c r="B18" s="51">
        <v>7</v>
      </c>
      <c r="C18" s="51" t="s">
        <v>39</v>
      </c>
      <c r="D18" s="51">
        <v>1</v>
      </c>
      <c r="E18" s="53">
        <v>0</v>
      </c>
      <c r="F18" s="54">
        <f t="shared" si="1"/>
        <v>0</v>
      </c>
      <c r="G18" s="54">
        <f t="shared" si="0"/>
        <v>0</v>
      </c>
    </row>
    <row r="19" spans="2:7" x14ac:dyDescent="0.25">
      <c r="B19" s="51">
        <v>7</v>
      </c>
      <c r="C19" s="51" t="s">
        <v>40</v>
      </c>
      <c r="D19" s="51">
        <v>1</v>
      </c>
      <c r="E19" s="53">
        <v>0</v>
      </c>
      <c r="F19" s="54">
        <v>1000</v>
      </c>
      <c r="G19" s="54">
        <f t="shared" si="0"/>
        <v>1200</v>
      </c>
    </row>
    <row r="20" spans="2:7" x14ac:dyDescent="0.25">
      <c r="B20" s="51">
        <v>8</v>
      </c>
      <c r="C20" s="51" t="s">
        <v>41</v>
      </c>
      <c r="D20" s="51">
        <v>1</v>
      </c>
      <c r="E20" s="53">
        <v>0</v>
      </c>
      <c r="F20" s="54">
        <f t="shared" si="1"/>
        <v>0</v>
      </c>
      <c r="G20" s="54">
        <f t="shared" si="0"/>
        <v>0</v>
      </c>
    </row>
    <row r="21" spans="2:7" x14ac:dyDescent="0.25">
      <c r="B21" s="51">
        <v>9</v>
      </c>
      <c r="C21" s="51" t="s">
        <v>42</v>
      </c>
      <c r="D21" s="51">
        <v>1</v>
      </c>
      <c r="E21" s="53">
        <v>0</v>
      </c>
      <c r="F21" s="54">
        <f t="shared" si="1"/>
        <v>0</v>
      </c>
      <c r="G21" s="54">
        <f t="shared" si="0"/>
        <v>0</v>
      </c>
    </row>
    <row r="22" spans="2:7" x14ac:dyDescent="0.25">
      <c r="B22" s="51">
        <v>6</v>
      </c>
      <c r="C22" s="51" t="s">
        <v>43</v>
      </c>
      <c r="D22" s="51">
        <v>1</v>
      </c>
      <c r="E22" s="53">
        <v>0</v>
      </c>
      <c r="F22" s="54">
        <f t="shared" si="1"/>
        <v>0</v>
      </c>
      <c r="G22" s="54">
        <f t="shared" si="0"/>
        <v>0</v>
      </c>
    </row>
    <row r="23" spans="2:7" ht="18.75" thickBot="1" x14ac:dyDescent="0.3">
      <c r="G23" s="55">
        <f t="shared" si="0"/>
        <v>0</v>
      </c>
    </row>
    <row r="24" spans="2:7" ht="18.75" thickBot="1" x14ac:dyDescent="0.3">
      <c r="E24" s="56" t="s">
        <v>44</v>
      </c>
      <c r="F24" s="57">
        <f>SUM(F6:F23)</f>
        <v>2100</v>
      </c>
      <c r="G24" s="58">
        <f t="shared" si="0"/>
        <v>2520</v>
      </c>
    </row>
    <row r="25" spans="2:7" x14ac:dyDescent="0.25">
      <c r="E25" s="47" t="s">
        <v>45</v>
      </c>
      <c r="F25" s="55">
        <f>(F24*1.12)-F24</f>
        <v>252</v>
      </c>
      <c r="G25" s="55">
        <f t="shared" si="0"/>
        <v>302.39999999999998</v>
      </c>
    </row>
    <row r="28" spans="2:7" x14ac:dyDescent="0.25">
      <c r="E28" s="47" t="s">
        <v>46</v>
      </c>
      <c r="F28" s="55">
        <f>F24/C4</f>
        <v>31.760435571687839</v>
      </c>
      <c r="G28" s="55">
        <f>F28*1.2</f>
        <v>38.112522686025407</v>
      </c>
    </row>
  </sheetData>
  <mergeCells count="1">
    <mergeCell ref="B2:G2"/>
  </mergeCells>
  <pageMargins left="0.7" right="0.7" top="0.75" bottom="0.75" header="0.3" footer="0.3"/>
  <pageSetup paperSize="9"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042A27-2036-4188-BB08-D5AB8D424D9D}">
  <sheetPr codeName="Feuil1">
    <pageSetUpPr fitToPage="1"/>
  </sheetPr>
  <dimension ref="A1:U738"/>
  <sheetViews>
    <sheetView showGridLines="0" showZeros="0" topLeftCell="A550" zoomScaleNormal="100" zoomScaleSheetLayoutView="120" workbookViewId="0">
      <selection activeCell="C7" sqref="C7"/>
    </sheetView>
  </sheetViews>
  <sheetFormatPr baseColWidth="10" defaultColWidth="9.28515625" defaultRowHeight="12.75" outlineLevelCol="1" x14ac:dyDescent="0.2"/>
  <cols>
    <col min="1" max="1" width="4.28515625" style="3" customWidth="1" outlineLevel="1"/>
    <col min="2" max="2" width="4.85546875" style="2" bestFit="1" customWidth="1"/>
    <col min="3" max="3" width="3.7109375" style="2" customWidth="1"/>
    <col min="4" max="6" width="2.85546875" style="2" customWidth="1"/>
    <col min="7" max="7" width="49.7109375" style="3" customWidth="1"/>
    <col min="8" max="8" width="5" style="5" customWidth="1"/>
    <col min="9" max="9" width="8.42578125" style="5" customWidth="1"/>
    <col min="10" max="10" width="13.7109375" style="171" customWidth="1" outlineLevel="1"/>
    <col min="11" max="11" width="16.42578125" style="171" customWidth="1" outlineLevel="1"/>
    <col min="12" max="12" width="1.5703125" style="172" customWidth="1"/>
    <col min="13" max="13" width="1.5703125" style="173" customWidth="1"/>
    <col min="14" max="16384" width="9.28515625" style="3"/>
  </cols>
  <sheetData>
    <row r="1" spans="2:13" s="59" customFormat="1" ht="13.5" thickBot="1" x14ac:dyDescent="0.3"/>
    <row r="2" spans="2:13" s="59" customFormat="1" ht="34.5" x14ac:dyDescent="0.3">
      <c r="B2" s="60" t="s">
        <v>0</v>
      </c>
      <c r="C2" s="61"/>
      <c r="D2" s="61"/>
      <c r="E2" s="61"/>
      <c r="F2" s="61"/>
      <c r="G2" s="62">
        <f>'BASE DE DONNÉ'!C3</f>
        <v>0</v>
      </c>
      <c r="H2" s="442" t="str">
        <f>'BASE DE DONNÉ'!B5</f>
        <v>Maître d'œuvre :</v>
      </c>
      <c r="I2" s="443"/>
      <c r="J2" s="444">
        <f>'BASE DE DONNÉ'!C5</f>
        <v>0</v>
      </c>
      <c r="K2" s="445"/>
      <c r="L2" s="63"/>
      <c r="M2" s="64"/>
    </row>
    <row r="3" spans="2:13" s="70" customFormat="1" ht="17.25" x14ac:dyDescent="0.25">
      <c r="B3" s="65" t="s">
        <v>47</v>
      </c>
      <c r="C3" s="66"/>
      <c r="D3" s="66"/>
      <c r="E3" s="66"/>
      <c r="F3" s="66"/>
      <c r="G3" s="67" t="str">
        <f>'BASE DE DONNÉ'!C9</f>
        <v xml:space="preserve">EXTENSION CUISINE D'ÉTÉ </v>
      </c>
      <c r="H3" s="446" t="s">
        <v>48</v>
      </c>
      <c r="I3" s="447"/>
      <c r="J3" s="448">
        <f>'BASE DE DONNÉ'!C7</f>
        <v>0</v>
      </c>
      <c r="K3" s="449"/>
      <c r="L3" s="68"/>
      <c r="M3" s="69"/>
    </row>
    <row r="4" spans="2:13" s="70" customFormat="1" ht="17.25" x14ac:dyDescent="0.25">
      <c r="B4" s="71"/>
      <c r="C4" s="72"/>
      <c r="D4" s="72"/>
      <c r="E4" s="72"/>
      <c r="F4" s="72"/>
      <c r="G4" s="73">
        <f>'BASE DE DONNÉ'!C11</f>
        <v>0</v>
      </c>
      <c r="H4" s="74"/>
      <c r="I4" s="75"/>
      <c r="J4" s="448"/>
      <c r="K4" s="449"/>
      <c r="L4" s="68"/>
      <c r="M4" s="69"/>
    </row>
    <row r="5" spans="2:13" s="70" customFormat="1" ht="12" customHeight="1" thickBot="1" x14ac:dyDescent="0.3">
      <c r="B5" s="76"/>
      <c r="C5" s="77"/>
      <c r="D5" s="77"/>
      <c r="E5" s="77"/>
      <c r="F5" s="77"/>
      <c r="G5" s="78"/>
      <c r="H5" s="79"/>
      <c r="I5" s="80"/>
      <c r="J5" s="450"/>
      <c r="K5" s="451"/>
      <c r="L5" s="68"/>
      <c r="M5" s="69"/>
    </row>
    <row r="6" spans="2:13" s="59" customFormat="1" ht="17.25" x14ac:dyDescent="0.25">
      <c r="B6" s="81"/>
      <c r="C6" s="81"/>
      <c r="D6" s="81"/>
      <c r="E6" s="81"/>
      <c r="F6" s="81"/>
      <c r="G6" s="82"/>
      <c r="H6" s="83"/>
      <c r="I6" s="83"/>
      <c r="J6" s="84"/>
      <c r="K6" s="84"/>
      <c r="L6" s="63"/>
      <c r="M6" s="64"/>
    </row>
    <row r="7" spans="2:13" s="59" customFormat="1" ht="18" x14ac:dyDescent="0.25">
      <c r="B7" s="452" t="str">
        <f>'BASE DE DONNÉ'!C17</f>
        <v>ESTIMATIF DE TRAVAUX</v>
      </c>
      <c r="C7" s="452"/>
      <c r="D7" s="452"/>
      <c r="E7" s="452"/>
      <c r="F7" s="452"/>
      <c r="G7" s="452"/>
      <c r="H7" s="452"/>
      <c r="I7" s="452"/>
      <c r="J7" s="452"/>
      <c r="K7" s="452"/>
      <c r="L7" s="63"/>
      <c r="M7" s="64"/>
    </row>
    <row r="8" spans="2:13" s="59" customFormat="1" x14ac:dyDescent="0.25">
      <c r="B8" s="441" t="s">
        <v>49</v>
      </c>
      <c r="C8" s="441"/>
      <c r="D8" s="441"/>
      <c r="E8" s="441"/>
      <c r="F8" s="441"/>
      <c r="G8" s="441"/>
      <c r="H8" s="441"/>
      <c r="I8" s="441"/>
      <c r="J8" s="441"/>
      <c r="K8" s="441"/>
      <c r="L8" s="63"/>
      <c r="M8" s="64"/>
    </row>
    <row r="9" spans="2:13" s="86" customFormat="1" x14ac:dyDescent="0.25">
      <c r="B9" s="85"/>
      <c r="C9" s="85"/>
      <c r="D9" s="85"/>
      <c r="E9" s="85"/>
      <c r="F9" s="85"/>
      <c r="H9" s="87"/>
      <c r="I9" s="87"/>
      <c r="J9" s="88"/>
      <c r="K9" s="89"/>
      <c r="L9" s="90"/>
      <c r="M9" s="91"/>
    </row>
    <row r="10" spans="2:13" s="101" customFormat="1" ht="15" x14ac:dyDescent="0.25">
      <c r="B10" s="92" t="s">
        <v>50</v>
      </c>
      <c r="C10" s="93"/>
      <c r="D10" s="94"/>
      <c r="E10" s="94"/>
      <c r="F10" s="95"/>
      <c r="G10" s="96" t="s">
        <v>51</v>
      </c>
      <c r="H10" s="97" t="s">
        <v>52</v>
      </c>
      <c r="I10" s="97" t="s">
        <v>53</v>
      </c>
      <c r="J10" s="98" t="s">
        <v>54</v>
      </c>
      <c r="K10" s="98" t="s">
        <v>55</v>
      </c>
      <c r="L10" s="99"/>
      <c r="M10" s="100"/>
    </row>
    <row r="11" spans="2:13" s="110" customFormat="1" ht="17.25" x14ac:dyDescent="0.25">
      <c r="B11" s="102"/>
      <c r="C11" s="103"/>
      <c r="D11" s="103"/>
      <c r="E11" s="103"/>
      <c r="F11" s="104"/>
      <c r="G11" s="105"/>
      <c r="H11" s="106"/>
      <c r="I11" s="106"/>
      <c r="J11" s="107"/>
      <c r="K11" s="107"/>
      <c r="L11" s="108"/>
      <c r="M11" s="109"/>
    </row>
    <row r="12" spans="2:13" s="110" customFormat="1" ht="17.25" x14ac:dyDescent="0.25">
      <c r="B12" s="111">
        <v>1</v>
      </c>
      <c r="C12" s="112"/>
      <c r="D12" s="112"/>
      <c r="E12" s="112"/>
      <c r="F12" s="113"/>
      <c r="G12" s="114" t="s">
        <v>56</v>
      </c>
      <c r="H12" s="115"/>
      <c r="I12" s="115"/>
      <c r="J12" s="116"/>
      <c r="K12" s="116"/>
      <c r="L12" s="108"/>
      <c r="M12" s="109"/>
    </row>
    <row r="13" spans="2:13" s="110" customFormat="1" ht="9" customHeight="1" x14ac:dyDescent="0.25">
      <c r="B13" s="117"/>
      <c r="C13" s="118"/>
      <c r="D13" s="118"/>
      <c r="E13" s="118"/>
      <c r="F13" s="119"/>
      <c r="G13" s="120"/>
      <c r="H13" s="115"/>
      <c r="I13" s="115"/>
      <c r="J13" s="116"/>
      <c r="K13" s="116"/>
      <c r="L13" s="108"/>
      <c r="M13" s="109"/>
    </row>
    <row r="14" spans="2:13" s="110" customFormat="1" ht="17.25" x14ac:dyDescent="0.25">
      <c r="B14" s="117">
        <v>1</v>
      </c>
      <c r="C14" s="118">
        <v>1</v>
      </c>
      <c r="D14" s="118"/>
      <c r="E14" s="118"/>
      <c r="F14" s="119"/>
      <c r="G14" s="120" t="s">
        <v>57</v>
      </c>
      <c r="H14" s="115" t="s">
        <v>58</v>
      </c>
      <c r="I14" s="115">
        <v>1</v>
      </c>
      <c r="J14" s="116">
        <v>100</v>
      </c>
      <c r="K14" s="116">
        <f>J14*I14</f>
        <v>100</v>
      </c>
      <c r="L14" s="108"/>
      <c r="M14" s="109"/>
    </row>
    <row r="15" spans="2:13" s="110" customFormat="1" ht="17.25" x14ac:dyDescent="0.25">
      <c r="B15" s="117">
        <v>1</v>
      </c>
      <c r="C15" s="118">
        <v>2</v>
      </c>
      <c r="D15" s="118"/>
      <c r="E15" s="118"/>
      <c r="F15" s="119"/>
      <c r="G15" s="120" t="s">
        <v>57</v>
      </c>
      <c r="H15" s="115" t="s">
        <v>58</v>
      </c>
      <c r="I15" s="115">
        <v>1</v>
      </c>
      <c r="J15" s="116">
        <v>100</v>
      </c>
      <c r="K15" s="116">
        <f t="shared" ref="K15:K53" si="0">J15*I15</f>
        <v>100</v>
      </c>
      <c r="L15" s="108"/>
      <c r="M15" s="109"/>
    </row>
    <row r="16" spans="2:13" s="110" customFormat="1" ht="17.25" x14ac:dyDescent="0.25">
      <c r="B16" s="117">
        <v>1</v>
      </c>
      <c r="C16" s="118">
        <v>3</v>
      </c>
      <c r="D16" s="118"/>
      <c r="E16" s="118"/>
      <c r="F16" s="119"/>
      <c r="G16" s="120" t="s">
        <v>57</v>
      </c>
      <c r="H16" s="115" t="s">
        <v>58</v>
      </c>
      <c r="I16" s="115">
        <v>1</v>
      </c>
      <c r="J16" s="116">
        <v>100</v>
      </c>
      <c r="K16" s="116">
        <f t="shared" si="0"/>
        <v>100</v>
      </c>
      <c r="L16" s="108"/>
      <c r="M16" s="109"/>
    </row>
    <row r="17" spans="2:13" s="110" customFormat="1" ht="17.25" x14ac:dyDescent="0.25">
      <c r="B17" s="117">
        <v>1</v>
      </c>
      <c r="C17" s="118">
        <v>4</v>
      </c>
      <c r="D17" s="118"/>
      <c r="E17" s="118"/>
      <c r="F17" s="119"/>
      <c r="G17" s="120" t="s">
        <v>57</v>
      </c>
      <c r="H17" s="115" t="s">
        <v>58</v>
      </c>
      <c r="I17" s="115">
        <v>1</v>
      </c>
      <c r="J17" s="116">
        <v>100</v>
      </c>
      <c r="K17" s="116">
        <f t="shared" si="0"/>
        <v>100</v>
      </c>
      <c r="L17" s="108"/>
      <c r="M17" s="109"/>
    </row>
    <row r="18" spans="2:13" s="110" customFormat="1" ht="17.25" x14ac:dyDescent="0.25">
      <c r="B18" s="117">
        <v>1</v>
      </c>
      <c r="C18" s="118">
        <v>5</v>
      </c>
      <c r="D18" s="118"/>
      <c r="E18" s="118"/>
      <c r="F18" s="119"/>
      <c r="G18" s="120" t="s">
        <v>57</v>
      </c>
      <c r="H18" s="115" t="s">
        <v>58</v>
      </c>
      <c r="I18" s="115">
        <v>1</v>
      </c>
      <c r="J18" s="116">
        <v>100</v>
      </c>
      <c r="K18" s="116">
        <f t="shared" si="0"/>
        <v>100</v>
      </c>
      <c r="L18" s="108"/>
      <c r="M18" s="109"/>
    </row>
    <row r="19" spans="2:13" s="110" customFormat="1" ht="17.25" x14ac:dyDescent="0.25">
      <c r="B19" s="117">
        <v>1</v>
      </c>
      <c r="C19" s="118">
        <v>6</v>
      </c>
      <c r="D19" s="118"/>
      <c r="E19" s="118"/>
      <c r="F19" s="119"/>
      <c r="G19" s="120" t="s">
        <v>57</v>
      </c>
      <c r="H19" s="115" t="s">
        <v>58</v>
      </c>
      <c r="I19" s="115">
        <v>1</v>
      </c>
      <c r="J19" s="116">
        <v>100</v>
      </c>
      <c r="K19" s="116">
        <f t="shared" si="0"/>
        <v>100</v>
      </c>
      <c r="L19" s="108"/>
      <c r="M19" s="109"/>
    </row>
    <row r="20" spans="2:13" s="110" customFormat="1" ht="17.25" x14ac:dyDescent="0.25">
      <c r="B20" s="117">
        <v>1</v>
      </c>
      <c r="C20" s="118">
        <v>7</v>
      </c>
      <c r="D20" s="118"/>
      <c r="E20" s="118"/>
      <c r="F20" s="119"/>
      <c r="G20" s="120" t="s">
        <v>57</v>
      </c>
      <c r="H20" s="115" t="s">
        <v>58</v>
      </c>
      <c r="I20" s="115">
        <v>1</v>
      </c>
      <c r="J20" s="116">
        <v>100</v>
      </c>
      <c r="K20" s="116">
        <f t="shared" si="0"/>
        <v>100</v>
      </c>
      <c r="L20" s="108"/>
      <c r="M20" s="109"/>
    </row>
    <row r="21" spans="2:13" s="110" customFormat="1" ht="17.25" x14ac:dyDescent="0.25">
      <c r="B21" s="117">
        <v>1</v>
      </c>
      <c r="C21" s="118">
        <v>8</v>
      </c>
      <c r="D21" s="118"/>
      <c r="E21" s="118"/>
      <c r="F21" s="119"/>
      <c r="G21" s="120" t="s">
        <v>57</v>
      </c>
      <c r="H21" s="115" t="s">
        <v>58</v>
      </c>
      <c r="I21" s="115">
        <v>1</v>
      </c>
      <c r="J21" s="116">
        <v>100</v>
      </c>
      <c r="K21" s="116">
        <f t="shared" si="0"/>
        <v>100</v>
      </c>
      <c r="L21" s="108"/>
      <c r="M21" s="109"/>
    </row>
    <row r="22" spans="2:13" s="110" customFormat="1" ht="17.25" x14ac:dyDescent="0.25">
      <c r="B22" s="117">
        <v>1</v>
      </c>
      <c r="C22" s="118">
        <v>9</v>
      </c>
      <c r="D22" s="118"/>
      <c r="E22" s="118"/>
      <c r="F22" s="119"/>
      <c r="G22" s="120" t="s">
        <v>57</v>
      </c>
      <c r="H22" s="115" t="s">
        <v>58</v>
      </c>
      <c r="I22" s="115">
        <v>1</v>
      </c>
      <c r="J22" s="116">
        <v>100</v>
      </c>
      <c r="K22" s="116">
        <f t="shared" si="0"/>
        <v>100</v>
      </c>
      <c r="L22" s="108"/>
      <c r="M22" s="109"/>
    </row>
    <row r="23" spans="2:13" s="110" customFormat="1" ht="17.25" x14ac:dyDescent="0.25">
      <c r="B23" s="117">
        <v>1</v>
      </c>
      <c r="C23" s="118">
        <v>10</v>
      </c>
      <c r="D23" s="118"/>
      <c r="E23" s="118"/>
      <c r="F23" s="119"/>
      <c r="G23" s="120" t="s">
        <v>57</v>
      </c>
      <c r="H23" s="115" t="s">
        <v>58</v>
      </c>
      <c r="I23" s="115">
        <v>1</v>
      </c>
      <c r="J23" s="116">
        <v>100</v>
      </c>
      <c r="K23" s="116">
        <f t="shared" si="0"/>
        <v>100</v>
      </c>
      <c r="L23" s="108"/>
      <c r="M23" s="109"/>
    </row>
    <row r="24" spans="2:13" s="110" customFormat="1" ht="17.25" x14ac:dyDescent="0.25">
      <c r="B24" s="117">
        <v>1</v>
      </c>
      <c r="C24" s="118">
        <v>11</v>
      </c>
      <c r="D24" s="118"/>
      <c r="E24" s="118"/>
      <c r="F24" s="119"/>
      <c r="G24" s="120" t="s">
        <v>57</v>
      </c>
      <c r="H24" s="115" t="s">
        <v>58</v>
      </c>
      <c r="I24" s="115">
        <v>1</v>
      </c>
      <c r="J24" s="116">
        <v>100</v>
      </c>
      <c r="K24" s="116">
        <f t="shared" si="0"/>
        <v>100</v>
      </c>
      <c r="L24" s="108"/>
      <c r="M24" s="109"/>
    </row>
    <row r="25" spans="2:13" s="110" customFormat="1" ht="17.25" x14ac:dyDescent="0.25">
      <c r="B25" s="117">
        <v>1</v>
      </c>
      <c r="C25" s="118">
        <v>12</v>
      </c>
      <c r="D25" s="118"/>
      <c r="E25" s="118"/>
      <c r="F25" s="119"/>
      <c r="G25" s="120" t="s">
        <v>57</v>
      </c>
      <c r="H25" s="115" t="s">
        <v>58</v>
      </c>
      <c r="I25" s="115">
        <v>1</v>
      </c>
      <c r="J25" s="116">
        <v>100</v>
      </c>
      <c r="K25" s="116">
        <f t="shared" si="0"/>
        <v>100</v>
      </c>
      <c r="L25" s="108"/>
      <c r="M25" s="109"/>
    </row>
    <row r="26" spans="2:13" s="110" customFormat="1" ht="17.25" x14ac:dyDescent="0.25">
      <c r="B26" s="117">
        <v>1</v>
      </c>
      <c r="C26" s="118">
        <v>13</v>
      </c>
      <c r="D26" s="118"/>
      <c r="E26" s="118"/>
      <c r="F26" s="119"/>
      <c r="G26" s="120" t="s">
        <v>57</v>
      </c>
      <c r="H26" s="115" t="s">
        <v>58</v>
      </c>
      <c r="I26" s="115">
        <v>1</v>
      </c>
      <c r="J26" s="116">
        <v>100</v>
      </c>
      <c r="K26" s="116">
        <f t="shared" si="0"/>
        <v>100</v>
      </c>
      <c r="L26" s="108"/>
      <c r="M26" s="109"/>
    </row>
    <row r="27" spans="2:13" s="110" customFormat="1" ht="17.25" x14ac:dyDescent="0.25">
      <c r="B27" s="117">
        <v>1</v>
      </c>
      <c r="C27" s="118">
        <v>14</v>
      </c>
      <c r="D27" s="118"/>
      <c r="E27" s="118"/>
      <c r="F27" s="119"/>
      <c r="G27" s="120" t="s">
        <v>57</v>
      </c>
      <c r="H27" s="115" t="s">
        <v>58</v>
      </c>
      <c r="I27" s="115">
        <v>1</v>
      </c>
      <c r="J27" s="116">
        <v>100</v>
      </c>
      <c r="K27" s="116">
        <f t="shared" si="0"/>
        <v>100</v>
      </c>
      <c r="L27" s="108"/>
      <c r="M27" s="109"/>
    </row>
    <row r="28" spans="2:13" s="110" customFormat="1" ht="17.25" x14ac:dyDescent="0.25">
      <c r="B28" s="117">
        <v>1</v>
      </c>
      <c r="C28" s="118">
        <v>15</v>
      </c>
      <c r="D28" s="118"/>
      <c r="E28" s="118"/>
      <c r="F28" s="119"/>
      <c r="G28" s="120" t="s">
        <v>57</v>
      </c>
      <c r="H28" s="115" t="s">
        <v>58</v>
      </c>
      <c r="I28" s="115">
        <v>1</v>
      </c>
      <c r="J28" s="116">
        <v>100</v>
      </c>
      <c r="K28" s="116">
        <f t="shared" si="0"/>
        <v>100</v>
      </c>
      <c r="L28" s="108"/>
      <c r="M28" s="109"/>
    </row>
    <row r="29" spans="2:13" s="110" customFormat="1" ht="17.25" x14ac:dyDescent="0.25">
      <c r="B29" s="117">
        <v>1</v>
      </c>
      <c r="C29" s="118">
        <v>16</v>
      </c>
      <c r="D29" s="118"/>
      <c r="E29" s="118"/>
      <c r="F29" s="119"/>
      <c r="G29" s="120" t="s">
        <v>57</v>
      </c>
      <c r="H29" s="115" t="s">
        <v>58</v>
      </c>
      <c r="I29" s="115">
        <v>1</v>
      </c>
      <c r="J29" s="116">
        <v>100</v>
      </c>
      <c r="K29" s="116">
        <f t="shared" si="0"/>
        <v>100</v>
      </c>
      <c r="L29" s="108"/>
      <c r="M29" s="109"/>
    </row>
    <row r="30" spans="2:13" s="110" customFormat="1" ht="17.25" x14ac:dyDescent="0.25">
      <c r="B30" s="117">
        <v>1</v>
      </c>
      <c r="C30" s="118">
        <v>17</v>
      </c>
      <c r="D30" s="118"/>
      <c r="E30" s="118"/>
      <c r="F30" s="119"/>
      <c r="G30" s="120" t="s">
        <v>57</v>
      </c>
      <c r="H30" s="115" t="s">
        <v>58</v>
      </c>
      <c r="I30" s="115">
        <v>1</v>
      </c>
      <c r="J30" s="116">
        <v>100</v>
      </c>
      <c r="K30" s="116">
        <f t="shared" si="0"/>
        <v>100</v>
      </c>
      <c r="L30" s="108"/>
      <c r="M30" s="109"/>
    </row>
    <row r="31" spans="2:13" s="110" customFormat="1" ht="17.25" x14ac:dyDescent="0.25">
      <c r="B31" s="117">
        <v>1</v>
      </c>
      <c r="C31" s="118">
        <v>18</v>
      </c>
      <c r="D31" s="118"/>
      <c r="E31" s="118"/>
      <c r="F31" s="119"/>
      <c r="G31" s="120" t="s">
        <v>57</v>
      </c>
      <c r="H31" s="115" t="s">
        <v>58</v>
      </c>
      <c r="I31" s="115">
        <v>1</v>
      </c>
      <c r="J31" s="116">
        <v>100</v>
      </c>
      <c r="K31" s="116">
        <f t="shared" si="0"/>
        <v>100</v>
      </c>
      <c r="L31" s="108"/>
      <c r="M31" s="109"/>
    </row>
    <row r="32" spans="2:13" s="110" customFormat="1" ht="17.25" x14ac:dyDescent="0.25">
      <c r="B32" s="117">
        <v>1</v>
      </c>
      <c r="C32" s="118">
        <v>19</v>
      </c>
      <c r="D32" s="118"/>
      <c r="E32" s="118"/>
      <c r="F32" s="119"/>
      <c r="G32" s="120" t="s">
        <v>57</v>
      </c>
      <c r="H32" s="115" t="s">
        <v>58</v>
      </c>
      <c r="I32" s="115">
        <v>1</v>
      </c>
      <c r="J32" s="116">
        <v>100</v>
      </c>
      <c r="K32" s="116">
        <f t="shared" si="0"/>
        <v>100</v>
      </c>
      <c r="L32" s="108"/>
      <c r="M32" s="109"/>
    </row>
    <row r="33" spans="2:13" s="110" customFormat="1" ht="17.25" x14ac:dyDescent="0.25">
      <c r="B33" s="117">
        <v>1</v>
      </c>
      <c r="C33" s="118">
        <v>20</v>
      </c>
      <c r="D33" s="118"/>
      <c r="E33" s="118"/>
      <c r="F33" s="119"/>
      <c r="G33" s="120" t="s">
        <v>57</v>
      </c>
      <c r="H33" s="115" t="s">
        <v>58</v>
      </c>
      <c r="I33" s="115">
        <v>1</v>
      </c>
      <c r="J33" s="116">
        <v>100</v>
      </c>
      <c r="K33" s="116">
        <f t="shared" si="0"/>
        <v>100</v>
      </c>
      <c r="L33" s="108"/>
      <c r="M33" s="109"/>
    </row>
    <row r="34" spans="2:13" s="110" customFormat="1" ht="17.25" x14ac:dyDescent="0.25">
      <c r="B34" s="117">
        <v>1</v>
      </c>
      <c r="C34" s="118">
        <v>21</v>
      </c>
      <c r="D34" s="118"/>
      <c r="E34" s="118"/>
      <c r="F34" s="119"/>
      <c r="G34" s="120" t="s">
        <v>57</v>
      </c>
      <c r="H34" s="115" t="s">
        <v>58</v>
      </c>
      <c r="I34" s="115">
        <v>1</v>
      </c>
      <c r="J34" s="116">
        <v>100</v>
      </c>
      <c r="K34" s="116">
        <f t="shared" si="0"/>
        <v>100</v>
      </c>
      <c r="L34" s="108"/>
      <c r="M34" s="109"/>
    </row>
    <row r="35" spans="2:13" s="110" customFormat="1" ht="17.25" x14ac:dyDescent="0.25">
      <c r="B35" s="117">
        <v>1</v>
      </c>
      <c r="C35" s="118">
        <v>22</v>
      </c>
      <c r="D35" s="118"/>
      <c r="E35" s="118"/>
      <c r="F35" s="119"/>
      <c r="G35" s="120" t="s">
        <v>57</v>
      </c>
      <c r="H35" s="115" t="s">
        <v>58</v>
      </c>
      <c r="I35" s="115">
        <v>1</v>
      </c>
      <c r="J35" s="116">
        <v>100</v>
      </c>
      <c r="K35" s="116">
        <f t="shared" si="0"/>
        <v>100</v>
      </c>
      <c r="L35" s="108"/>
      <c r="M35" s="109"/>
    </row>
    <row r="36" spans="2:13" s="110" customFormat="1" ht="17.25" x14ac:dyDescent="0.25">
      <c r="B36" s="117">
        <v>1</v>
      </c>
      <c r="C36" s="118">
        <v>23</v>
      </c>
      <c r="D36" s="118"/>
      <c r="E36" s="118"/>
      <c r="F36" s="119"/>
      <c r="G36" s="120" t="s">
        <v>57</v>
      </c>
      <c r="H36" s="115" t="s">
        <v>58</v>
      </c>
      <c r="I36" s="115">
        <v>1</v>
      </c>
      <c r="J36" s="116">
        <v>100</v>
      </c>
      <c r="K36" s="116">
        <f t="shared" si="0"/>
        <v>100</v>
      </c>
      <c r="L36" s="108"/>
      <c r="M36" s="109"/>
    </row>
    <row r="37" spans="2:13" s="110" customFormat="1" ht="17.25" x14ac:dyDescent="0.25">
      <c r="B37" s="117">
        <v>1</v>
      </c>
      <c r="C37" s="118">
        <v>24</v>
      </c>
      <c r="D37" s="118"/>
      <c r="E37" s="118"/>
      <c r="F37" s="119"/>
      <c r="G37" s="120" t="s">
        <v>57</v>
      </c>
      <c r="H37" s="115" t="s">
        <v>58</v>
      </c>
      <c r="I37" s="115">
        <v>1</v>
      </c>
      <c r="J37" s="116">
        <v>100</v>
      </c>
      <c r="K37" s="116">
        <f t="shared" si="0"/>
        <v>100</v>
      </c>
      <c r="L37" s="108"/>
      <c r="M37" s="109"/>
    </row>
    <row r="38" spans="2:13" s="110" customFormat="1" ht="17.25" x14ac:dyDescent="0.25">
      <c r="B38" s="117">
        <v>1</v>
      </c>
      <c r="C38" s="118">
        <v>25</v>
      </c>
      <c r="D38" s="118"/>
      <c r="E38" s="118"/>
      <c r="F38" s="119"/>
      <c r="G38" s="120" t="s">
        <v>57</v>
      </c>
      <c r="H38" s="115" t="s">
        <v>58</v>
      </c>
      <c r="I38" s="115">
        <v>1</v>
      </c>
      <c r="J38" s="116">
        <v>100</v>
      </c>
      <c r="K38" s="116">
        <f t="shared" si="0"/>
        <v>100</v>
      </c>
      <c r="L38" s="108"/>
      <c r="M38" s="109"/>
    </row>
    <row r="39" spans="2:13" s="110" customFormat="1" ht="17.25" x14ac:dyDescent="0.25">
      <c r="B39" s="117">
        <v>1</v>
      </c>
      <c r="C39" s="118">
        <v>26</v>
      </c>
      <c r="D39" s="118"/>
      <c r="E39" s="118"/>
      <c r="F39" s="119"/>
      <c r="G39" s="120" t="s">
        <v>57</v>
      </c>
      <c r="H39" s="115" t="s">
        <v>58</v>
      </c>
      <c r="I39" s="115">
        <v>1</v>
      </c>
      <c r="J39" s="116">
        <v>100</v>
      </c>
      <c r="K39" s="116">
        <f t="shared" si="0"/>
        <v>100</v>
      </c>
      <c r="L39" s="108"/>
      <c r="M39" s="109"/>
    </row>
    <row r="40" spans="2:13" s="110" customFormat="1" ht="17.25" x14ac:dyDescent="0.25">
      <c r="B40" s="117">
        <v>1</v>
      </c>
      <c r="C40" s="118">
        <v>27</v>
      </c>
      <c r="D40" s="118"/>
      <c r="E40" s="118"/>
      <c r="F40" s="119"/>
      <c r="G40" s="120" t="s">
        <v>57</v>
      </c>
      <c r="H40" s="115" t="s">
        <v>58</v>
      </c>
      <c r="I40" s="115">
        <v>1</v>
      </c>
      <c r="J40" s="116">
        <v>100</v>
      </c>
      <c r="K40" s="116">
        <f t="shared" si="0"/>
        <v>100</v>
      </c>
      <c r="L40" s="108"/>
      <c r="M40" s="109"/>
    </row>
    <row r="41" spans="2:13" s="110" customFormat="1" ht="17.25" x14ac:dyDescent="0.25">
      <c r="B41" s="117">
        <v>1</v>
      </c>
      <c r="C41" s="118">
        <v>28</v>
      </c>
      <c r="D41" s="118"/>
      <c r="E41" s="118"/>
      <c r="F41" s="119"/>
      <c r="G41" s="120" t="s">
        <v>57</v>
      </c>
      <c r="H41" s="115" t="s">
        <v>58</v>
      </c>
      <c r="I41" s="115">
        <v>1</v>
      </c>
      <c r="J41" s="116">
        <v>100</v>
      </c>
      <c r="K41" s="116">
        <f t="shared" si="0"/>
        <v>100</v>
      </c>
      <c r="L41" s="108"/>
      <c r="M41" s="109"/>
    </row>
    <row r="42" spans="2:13" s="110" customFormat="1" ht="17.25" x14ac:dyDescent="0.25">
      <c r="B42" s="117">
        <v>1</v>
      </c>
      <c r="C42" s="118">
        <v>29</v>
      </c>
      <c r="D42" s="118"/>
      <c r="E42" s="118"/>
      <c r="F42" s="119"/>
      <c r="G42" s="120" t="s">
        <v>57</v>
      </c>
      <c r="H42" s="115" t="s">
        <v>58</v>
      </c>
      <c r="I42" s="115">
        <v>1</v>
      </c>
      <c r="J42" s="116">
        <v>100</v>
      </c>
      <c r="K42" s="116">
        <f t="shared" si="0"/>
        <v>100</v>
      </c>
      <c r="L42" s="108"/>
      <c r="M42" s="109"/>
    </row>
    <row r="43" spans="2:13" s="110" customFormat="1" ht="17.25" x14ac:dyDescent="0.25">
      <c r="B43" s="117">
        <v>1</v>
      </c>
      <c r="C43" s="118">
        <v>30</v>
      </c>
      <c r="D43" s="118"/>
      <c r="E43" s="118"/>
      <c r="F43" s="119"/>
      <c r="G43" s="120" t="s">
        <v>57</v>
      </c>
      <c r="H43" s="115" t="s">
        <v>58</v>
      </c>
      <c r="I43" s="115">
        <v>1</v>
      </c>
      <c r="J43" s="116">
        <v>100</v>
      </c>
      <c r="K43" s="116">
        <f t="shared" si="0"/>
        <v>100</v>
      </c>
      <c r="L43" s="108"/>
      <c r="M43" s="109"/>
    </row>
    <row r="44" spans="2:13" s="110" customFormat="1" ht="17.25" x14ac:dyDescent="0.25">
      <c r="B44" s="117">
        <v>1</v>
      </c>
      <c r="C44" s="118">
        <v>31</v>
      </c>
      <c r="D44" s="118"/>
      <c r="E44" s="118"/>
      <c r="F44" s="119"/>
      <c r="G44" s="120" t="s">
        <v>57</v>
      </c>
      <c r="H44" s="115" t="s">
        <v>58</v>
      </c>
      <c r="I44" s="115">
        <v>1</v>
      </c>
      <c r="J44" s="116">
        <v>100</v>
      </c>
      <c r="K44" s="116">
        <f t="shared" si="0"/>
        <v>100</v>
      </c>
      <c r="L44" s="108"/>
      <c r="M44" s="109"/>
    </row>
    <row r="45" spans="2:13" s="110" customFormat="1" ht="17.25" x14ac:dyDescent="0.25">
      <c r="B45" s="117">
        <v>1</v>
      </c>
      <c r="C45" s="118">
        <v>32</v>
      </c>
      <c r="D45" s="118"/>
      <c r="E45" s="118"/>
      <c r="F45" s="119"/>
      <c r="G45" s="120" t="s">
        <v>57</v>
      </c>
      <c r="H45" s="115" t="s">
        <v>58</v>
      </c>
      <c r="I45" s="115">
        <v>1</v>
      </c>
      <c r="J45" s="116">
        <v>100</v>
      </c>
      <c r="K45" s="116">
        <f t="shared" si="0"/>
        <v>100</v>
      </c>
      <c r="L45" s="108"/>
      <c r="M45" s="109"/>
    </row>
    <row r="46" spans="2:13" s="110" customFormat="1" ht="17.25" x14ac:dyDescent="0.25">
      <c r="B46" s="117">
        <v>1</v>
      </c>
      <c r="C46" s="118">
        <v>33</v>
      </c>
      <c r="D46" s="118"/>
      <c r="E46" s="118"/>
      <c r="F46" s="119"/>
      <c r="G46" s="120" t="s">
        <v>57</v>
      </c>
      <c r="H46" s="115" t="s">
        <v>58</v>
      </c>
      <c r="I46" s="115">
        <v>1</v>
      </c>
      <c r="J46" s="116">
        <v>100</v>
      </c>
      <c r="K46" s="116">
        <f t="shared" si="0"/>
        <v>100</v>
      </c>
      <c r="L46" s="108"/>
      <c r="M46" s="109"/>
    </row>
    <row r="47" spans="2:13" s="110" customFormat="1" ht="17.25" x14ac:dyDescent="0.25">
      <c r="B47" s="117">
        <v>1</v>
      </c>
      <c r="C47" s="118">
        <v>34</v>
      </c>
      <c r="D47" s="118"/>
      <c r="E47" s="118"/>
      <c r="F47" s="119"/>
      <c r="G47" s="120" t="s">
        <v>57</v>
      </c>
      <c r="H47" s="115" t="s">
        <v>58</v>
      </c>
      <c r="I47" s="115">
        <v>1</v>
      </c>
      <c r="J47" s="116">
        <v>100</v>
      </c>
      <c r="K47" s="116">
        <f t="shared" si="0"/>
        <v>100</v>
      </c>
      <c r="L47" s="108"/>
      <c r="M47" s="109"/>
    </row>
    <row r="48" spans="2:13" s="110" customFormat="1" ht="17.25" x14ac:dyDescent="0.25">
      <c r="B48" s="117">
        <v>1</v>
      </c>
      <c r="C48" s="118">
        <v>35</v>
      </c>
      <c r="D48" s="118"/>
      <c r="E48" s="118"/>
      <c r="F48" s="119"/>
      <c r="G48" s="120" t="s">
        <v>57</v>
      </c>
      <c r="H48" s="115" t="s">
        <v>58</v>
      </c>
      <c r="I48" s="115">
        <v>1</v>
      </c>
      <c r="J48" s="116">
        <v>100</v>
      </c>
      <c r="K48" s="116">
        <f t="shared" si="0"/>
        <v>100</v>
      </c>
      <c r="L48" s="108"/>
      <c r="M48" s="109"/>
    </row>
    <row r="49" spans="2:20" s="110" customFormat="1" ht="17.25" x14ac:dyDescent="0.25">
      <c r="B49" s="117">
        <v>1</v>
      </c>
      <c r="C49" s="118">
        <v>36</v>
      </c>
      <c r="D49" s="118"/>
      <c r="E49" s="118"/>
      <c r="F49" s="119"/>
      <c r="G49" s="120" t="s">
        <v>57</v>
      </c>
      <c r="H49" s="115" t="s">
        <v>58</v>
      </c>
      <c r="I49" s="115">
        <v>1</v>
      </c>
      <c r="J49" s="116">
        <v>100</v>
      </c>
      <c r="K49" s="116">
        <f t="shared" si="0"/>
        <v>100</v>
      </c>
      <c r="L49" s="108"/>
      <c r="M49" s="109"/>
    </row>
    <row r="50" spans="2:20" s="110" customFormat="1" ht="17.25" x14ac:dyDescent="0.25">
      <c r="B50" s="117">
        <v>1</v>
      </c>
      <c r="C50" s="118">
        <v>37</v>
      </c>
      <c r="D50" s="118"/>
      <c r="E50" s="118"/>
      <c r="F50" s="119"/>
      <c r="G50" s="120" t="s">
        <v>57</v>
      </c>
      <c r="H50" s="115" t="s">
        <v>58</v>
      </c>
      <c r="I50" s="115">
        <v>1</v>
      </c>
      <c r="J50" s="116">
        <v>100</v>
      </c>
      <c r="K50" s="116">
        <f t="shared" si="0"/>
        <v>100</v>
      </c>
      <c r="L50" s="108"/>
      <c r="M50" s="109"/>
    </row>
    <row r="51" spans="2:20" s="110" customFormat="1" ht="17.25" x14ac:dyDescent="0.25">
      <c r="B51" s="117">
        <v>1</v>
      </c>
      <c r="C51" s="118">
        <v>38</v>
      </c>
      <c r="D51" s="118"/>
      <c r="E51" s="118"/>
      <c r="F51" s="119"/>
      <c r="G51" s="120" t="s">
        <v>57</v>
      </c>
      <c r="H51" s="115" t="s">
        <v>58</v>
      </c>
      <c r="I51" s="115">
        <v>1</v>
      </c>
      <c r="J51" s="116">
        <v>100</v>
      </c>
      <c r="K51" s="116">
        <f t="shared" si="0"/>
        <v>100</v>
      </c>
      <c r="L51" s="108"/>
      <c r="M51" s="109"/>
    </row>
    <row r="52" spans="2:20" s="110" customFormat="1" ht="17.25" x14ac:dyDescent="0.25">
      <c r="B52" s="117">
        <v>1</v>
      </c>
      <c r="C52" s="118">
        <v>39</v>
      </c>
      <c r="D52" s="118"/>
      <c r="E52" s="118"/>
      <c r="F52" s="119"/>
      <c r="G52" s="120" t="s">
        <v>57</v>
      </c>
      <c r="H52" s="115" t="s">
        <v>58</v>
      </c>
      <c r="I52" s="115">
        <v>1</v>
      </c>
      <c r="J52" s="116">
        <v>100</v>
      </c>
      <c r="K52" s="116">
        <f t="shared" si="0"/>
        <v>100</v>
      </c>
      <c r="L52" s="108"/>
      <c r="M52" s="109"/>
    </row>
    <row r="53" spans="2:20" s="110" customFormat="1" ht="17.25" x14ac:dyDescent="0.25">
      <c r="B53" s="117">
        <v>1</v>
      </c>
      <c r="C53" s="118">
        <v>40</v>
      </c>
      <c r="D53" s="118"/>
      <c r="E53" s="118"/>
      <c r="F53" s="119"/>
      <c r="G53" s="120" t="s">
        <v>57</v>
      </c>
      <c r="H53" s="115" t="s">
        <v>58</v>
      </c>
      <c r="I53" s="115">
        <v>1</v>
      </c>
      <c r="J53" s="116">
        <v>100</v>
      </c>
      <c r="K53" s="116">
        <f t="shared" si="0"/>
        <v>100</v>
      </c>
      <c r="L53" s="108"/>
      <c r="M53" s="109"/>
    </row>
    <row r="54" spans="2:20" s="130" customFormat="1" ht="15" x14ac:dyDescent="0.2">
      <c r="B54" s="121"/>
      <c r="C54" s="122"/>
      <c r="D54" s="122"/>
      <c r="E54" s="122"/>
      <c r="F54" s="123"/>
      <c r="G54" s="124" t="s">
        <v>59</v>
      </c>
      <c r="H54" s="125"/>
      <c r="I54" s="125"/>
      <c r="J54" s="126"/>
      <c r="K54" s="127">
        <f>SUM(K14:K53)</f>
        <v>4000</v>
      </c>
      <c r="L54" s="128"/>
      <c r="M54" s="129"/>
    </row>
    <row r="55" spans="2:20" s="86" customFormat="1" ht="11.1" customHeight="1" x14ac:dyDescent="0.25">
      <c r="B55" s="131" t="s">
        <v>60</v>
      </c>
      <c r="C55" s="131"/>
      <c r="D55" s="131"/>
      <c r="E55" s="131"/>
      <c r="F55" s="131"/>
      <c r="G55" s="132"/>
      <c r="H55" s="133"/>
      <c r="I55" s="133"/>
      <c r="J55" s="134"/>
      <c r="K55" s="134"/>
      <c r="L55" s="134"/>
      <c r="M55" s="135"/>
      <c r="N55" s="91"/>
      <c r="O55" s="91"/>
      <c r="P55" s="91"/>
      <c r="Q55" s="91"/>
      <c r="R55" s="91"/>
      <c r="S55" s="91"/>
      <c r="T55" s="91"/>
    </row>
    <row r="56" spans="2:20" s="110" customFormat="1" ht="11.1" customHeight="1" x14ac:dyDescent="0.25">
      <c r="B56" s="102"/>
      <c r="C56" s="103"/>
      <c r="D56" s="103"/>
      <c r="E56" s="103"/>
      <c r="F56" s="104"/>
      <c r="G56" s="105"/>
      <c r="H56" s="106"/>
      <c r="I56" s="106"/>
      <c r="J56" s="107"/>
      <c r="K56" s="107"/>
      <c r="L56" s="108"/>
      <c r="M56" s="109"/>
    </row>
    <row r="57" spans="2:20" s="110" customFormat="1" ht="17.25" x14ac:dyDescent="0.25">
      <c r="B57" s="111">
        <v>2</v>
      </c>
      <c r="C57" s="112"/>
      <c r="D57" s="112"/>
      <c r="E57" s="112"/>
      <c r="F57" s="113"/>
      <c r="G57" s="114" t="s">
        <v>56</v>
      </c>
      <c r="H57" s="115"/>
      <c r="I57" s="115"/>
      <c r="J57" s="116"/>
      <c r="K57" s="116"/>
      <c r="L57" s="108"/>
      <c r="M57" s="109"/>
    </row>
    <row r="58" spans="2:20" s="110" customFormat="1" ht="9.9499999999999993" customHeight="1" x14ac:dyDescent="0.25">
      <c r="B58" s="117"/>
      <c r="C58" s="118"/>
      <c r="D58" s="118"/>
      <c r="E58" s="118"/>
      <c r="F58" s="119"/>
      <c r="G58" s="120"/>
      <c r="H58" s="115"/>
      <c r="I58" s="115"/>
      <c r="J58" s="116"/>
      <c r="K58" s="116"/>
      <c r="L58" s="108"/>
      <c r="M58" s="109"/>
    </row>
    <row r="59" spans="2:20" s="110" customFormat="1" ht="17.25" x14ac:dyDescent="0.25">
      <c r="B59" s="117">
        <v>2</v>
      </c>
      <c r="C59" s="118">
        <v>1</v>
      </c>
      <c r="D59" s="118"/>
      <c r="E59" s="118"/>
      <c r="F59" s="119"/>
      <c r="G59" s="120" t="s">
        <v>57</v>
      </c>
      <c r="H59" s="115" t="s">
        <v>58</v>
      </c>
      <c r="I59" s="115">
        <v>1</v>
      </c>
      <c r="J59" s="116">
        <v>100</v>
      </c>
      <c r="K59" s="116">
        <f>J59*I59</f>
        <v>100</v>
      </c>
      <c r="L59" s="108"/>
      <c r="M59" s="109"/>
    </row>
    <row r="60" spans="2:20" s="110" customFormat="1" ht="17.25" x14ac:dyDescent="0.25">
      <c r="B60" s="117">
        <v>2</v>
      </c>
      <c r="C60" s="118">
        <v>2</v>
      </c>
      <c r="D60" s="118"/>
      <c r="E60" s="118"/>
      <c r="F60" s="119"/>
      <c r="G60" s="120" t="s">
        <v>57</v>
      </c>
      <c r="H60" s="115" t="s">
        <v>58</v>
      </c>
      <c r="I60" s="115">
        <v>1</v>
      </c>
      <c r="J60" s="116">
        <v>100</v>
      </c>
      <c r="K60" s="116">
        <f t="shared" ref="K60:K98" si="1">J60*I60</f>
        <v>100</v>
      </c>
      <c r="L60" s="108"/>
      <c r="M60" s="109"/>
    </row>
    <row r="61" spans="2:20" s="110" customFormat="1" ht="17.25" x14ac:dyDescent="0.25">
      <c r="B61" s="117">
        <v>2</v>
      </c>
      <c r="C61" s="118">
        <v>3</v>
      </c>
      <c r="D61" s="118"/>
      <c r="E61" s="118"/>
      <c r="F61" s="119"/>
      <c r="G61" s="120" t="s">
        <v>57</v>
      </c>
      <c r="H61" s="115" t="s">
        <v>58</v>
      </c>
      <c r="I61" s="115">
        <v>1</v>
      </c>
      <c r="J61" s="116">
        <v>100</v>
      </c>
      <c r="K61" s="116">
        <f t="shared" si="1"/>
        <v>100</v>
      </c>
      <c r="L61" s="108"/>
      <c r="M61" s="109"/>
    </row>
    <row r="62" spans="2:20" s="110" customFormat="1" ht="17.25" x14ac:dyDescent="0.25">
      <c r="B62" s="117">
        <v>2</v>
      </c>
      <c r="C62" s="118">
        <v>4</v>
      </c>
      <c r="D62" s="118"/>
      <c r="E62" s="118"/>
      <c r="F62" s="119"/>
      <c r="G62" s="120" t="s">
        <v>57</v>
      </c>
      <c r="H62" s="115" t="s">
        <v>58</v>
      </c>
      <c r="I62" s="115">
        <v>1</v>
      </c>
      <c r="J62" s="116">
        <v>100</v>
      </c>
      <c r="K62" s="116">
        <f t="shared" si="1"/>
        <v>100</v>
      </c>
      <c r="L62" s="108"/>
      <c r="M62" s="109"/>
    </row>
    <row r="63" spans="2:20" s="110" customFormat="1" ht="17.25" x14ac:dyDescent="0.25">
      <c r="B63" s="117">
        <v>2</v>
      </c>
      <c r="C63" s="118">
        <v>5</v>
      </c>
      <c r="D63" s="118"/>
      <c r="E63" s="118"/>
      <c r="F63" s="119"/>
      <c r="G63" s="120" t="s">
        <v>57</v>
      </c>
      <c r="H63" s="115" t="s">
        <v>58</v>
      </c>
      <c r="I63" s="115">
        <v>1</v>
      </c>
      <c r="J63" s="116">
        <v>100</v>
      </c>
      <c r="K63" s="116">
        <f t="shared" si="1"/>
        <v>100</v>
      </c>
      <c r="L63" s="108"/>
      <c r="M63" s="109"/>
    </row>
    <row r="64" spans="2:20" s="110" customFormat="1" ht="17.25" x14ac:dyDescent="0.25">
      <c r="B64" s="117">
        <v>2</v>
      </c>
      <c r="C64" s="118">
        <v>6</v>
      </c>
      <c r="D64" s="118"/>
      <c r="E64" s="118"/>
      <c r="F64" s="119"/>
      <c r="G64" s="120" t="s">
        <v>57</v>
      </c>
      <c r="H64" s="115" t="s">
        <v>58</v>
      </c>
      <c r="I64" s="115">
        <v>1</v>
      </c>
      <c r="J64" s="116">
        <v>100</v>
      </c>
      <c r="K64" s="116">
        <f t="shared" si="1"/>
        <v>100</v>
      </c>
      <c r="L64" s="108"/>
      <c r="M64" s="109"/>
    </row>
    <row r="65" spans="2:13" s="110" customFormat="1" ht="17.25" x14ac:dyDescent="0.25">
      <c r="B65" s="117">
        <v>2</v>
      </c>
      <c r="C65" s="118">
        <v>7</v>
      </c>
      <c r="D65" s="118"/>
      <c r="E65" s="118"/>
      <c r="F65" s="119"/>
      <c r="G65" s="120" t="s">
        <v>57</v>
      </c>
      <c r="H65" s="115" t="s">
        <v>58</v>
      </c>
      <c r="I65" s="115">
        <v>1</v>
      </c>
      <c r="J65" s="116">
        <v>100</v>
      </c>
      <c r="K65" s="116">
        <f t="shared" si="1"/>
        <v>100</v>
      </c>
      <c r="L65" s="108"/>
      <c r="M65" s="109"/>
    </row>
    <row r="66" spans="2:13" s="110" customFormat="1" ht="17.25" x14ac:dyDescent="0.25">
      <c r="B66" s="117">
        <v>2</v>
      </c>
      <c r="C66" s="118">
        <v>8</v>
      </c>
      <c r="D66" s="118"/>
      <c r="E66" s="118"/>
      <c r="F66" s="119"/>
      <c r="G66" s="120" t="s">
        <v>57</v>
      </c>
      <c r="H66" s="115" t="s">
        <v>58</v>
      </c>
      <c r="I66" s="115">
        <v>1</v>
      </c>
      <c r="J66" s="116">
        <v>100</v>
      </c>
      <c r="K66" s="116">
        <f t="shared" si="1"/>
        <v>100</v>
      </c>
      <c r="L66" s="108"/>
      <c r="M66" s="109"/>
    </row>
    <row r="67" spans="2:13" s="110" customFormat="1" ht="17.25" x14ac:dyDescent="0.25">
      <c r="B67" s="117">
        <v>2</v>
      </c>
      <c r="C67" s="118">
        <v>9</v>
      </c>
      <c r="D67" s="118"/>
      <c r="E67" s="118"/>
      <c r="F67" s="119"/>
      <c r="G67" s="120" t="s">
        <v>57</v>
      </c>
      <c r="H67" s="115" t="s">
        <v>58</v>
      </c>
      <c r="I67" s="115">
        <v>1</v>
      </c>
      <c r="J67" s="116">
        <v>100</v>
      </c>
      <c r="K67" s="116">
        <f t="shared" si="1"/>
        <v>100</v>
      </c>
      <c r="L67" s="108"/>
      <c r="M67" s="109"/>
    </row>
    <row r="68" spans="2:13" s="110" customFormat="1" ht="17.25" x14ac:dyDescent="0.25">
      <c r="B68" s="117">
        <v>2</v>
      </c>
      <c r="C68" s="118">
        <v>10</v>
      </c>
      <c r="D68" s="118"/>
      <c r="E68" s="118"/>
      <c r="F68" s="119"/>
      <c r="G68" s="120" t="s">
        <v>57</v>
      </c>
      <c r="H68" s="115" t="s">
        <v>58</v>
      </c>
      <c r="I68" s="115">
        <v>1</v>
      </c>
      <c r="J68" s="116">
        <v>100</v>
      </c>
      <c r="K68" s="116">
        <f t="shared" si="1"/>
        <v>100</v>
      </c>
      <c r="L68" s="108"/>
      <c r="M68" s="109"/>
    </row>
    <row r="69" spans="2:13" s="110" customFormat="1" ht="17.25" x14ac:dyDescent="0.25">
      <c r="B69" s="117">
        <v>2</v>
      </c>
      <c r="C69" s="118">
        <v>11</v>
      </c>
      <c r="D69" s="118"/>
      <c r="E69" s="118"/>
      <c r="F69" s="119"/>
      <c r="G69" s="120" t="s">
        <v>57</v>
      </c>
      <c r="H69" s="115" t="s">
        <v>58</v>
      </c>
      <c r="I69" s="115">
        <v>1</v>
      </c>
      <c r="J69" s="116">
        <v>100</v>
      </c>
      <c r="K69" s="116">
        <f t="shared" si="1"/>
        <v>100</v>
      </c>
      <c r="L69" s="108"/>
      <c r="M69" s="109"/>
    </row>
    <row r="70" spans="2:13" s="110" customFormat="1" ht="17.25" x14ac:dyDescent="0.25">
      <c r="B70" s="117">
        <v>2</v>
      </c>
      <c r="C70" s="118">
        <v>12</v>
      </c>
      <c r="D70" s="118"/>
      <c r="E70" s="118"/>
      <c r="F70" s="119"/>
      <c r="G70" s="120" t="s">
        <v>57</v>
      </c>
      <c r="H70" s="115" t="s">
        <v>58</v>
      </c>
      <c r="I70" s="115">
        <v>1</v>
      </c>
      <c r="J70" s="116">
        <v>100</v>
      </c>
      <c r="K70" s="116">
        <f t="shared" si="1"/>
        <v>100</v>
      </c>
      <c r="L70" s="108"/>
      <c r="M70" s="109"/>
    </row>
    <row r="71" spans="2:13" s="110" customFormat="1" ht="17.25" x14ac:dyDescent="0.25">
      <c r="B71" s="117">
        <v>2</v>
      </c>
      <c r="C71" s="118">
        <v>13</v>
      </c>
      <c r="D71" s="118"/>
      <c r="E71" s="118"/>
      <c r="F71" s="119"/>
      <c r="G71" s="120" t="s">
        <v>57</v>
      </c>
      <c r="H71" s="115" t="s">
        <v>58</v>
      </c>
      <c r="I71" s="115">
        <v>1</v>
      </c>
      <c r="J71" s="116">
        <v>100</v>
      </c>
      <c r="K71" s="116">
        <f t="shared" si="1"/>
        <v>100</v>
      </c>
      <c r="L71" s="108"/>
      <c r="M71" s="109"/>
    </row>
    <row r="72" spans="2:13" s="110" customFormat="1" ht="17.25" x14ac:dyDescent="0.25">
      <c r="B72" s="117">
        <v>2</v>
      </c>
      <c r="C72" s="118">
        <v>14</v>
      </c>
      <c r="D72" s="118"/>
      <c r="E72" s="118"/>
      <c r="F72" s="119"/>
      <c r="G72" s="120" t="s">
        <v>57</v>
      </c>
      <c r="H72" s="115" t="s">
        <v>58</v>
      </c>
      <c r="I72" s="115">
        <v>1</v>
      </c>
      <c r="J72" s="116">
        <v>100</v>
      </c>
      <c r="K72" s="116">
        <f t="shared" si="1"/>
        <v>100</v>
      </c>
      <c r="L72" s="108"/>
      <c r="M72" s="109"/>
    </row>
    <row r="73" spans="2:13" s="110" customFormat="1" ht="17.25" x14ac:dyDescent="0.25">
      <c r="B73" s="117">
        <v>2</v>
      </c>
      <c r="C73" s="118">
        <v>15</v>
      </c>
      <c r="D73" s="118"/>
      <c r="E73" s="118"/>
      <c r="F73" s="119"/>
      <c r="G73" s="120" t="s">
        <v>57</v>
      </c>
      <c r="H73" s="115" t="s">
        <v>58</v>
      </c>
      <c r="I73" s="115">
        <v>1</v>
      </c>
      <c r="J73" s="116">
        <v>100</v>
      </c>
      <c r="K73" s="116">
        <f t="shared" si="1"/>
        <v>100</v>
      </c>
      <c r="L73" s="108"/>
      <c r="M73" s="109"/>
    </row>
    <row r="74" spans="2:13" s="110" customFormat="1" ht="17.25" x14ac:dyDescent="0.25">
      <c r="B74" s="117">
        <v>2</v>
      </c>
      <c r="C74" s="118">
        <v>16</v>
      </c>
      <c r="D74" s="118"/>
      <c r="E74" s="118"/>
      <c r="F74" s="119"/>
      <c r="G74" s="120" t="s">
        <v>57</v>
      </c>
      <c r="H74" s="115" t="s">
        <v>58</v>
      </c>
      <c r="I74" s="115">
        <v>1</v>
      </c>
      <c r="J74" s="116">
        <v>100</v>
      </c>
      <c r="K74" s="116">
        <f t="shared" si="1"/>
        <v>100</v>
      </c>
      <c r="L74" s="108"/>
      <c r="M74" s="109"/>
    </row>
    <row r="75" spans="2:13" s="110" customFormat="1" ht="17.25" x14ac:dyDescent="0.25">
      <c r="B75" s="117">
        <v>2</v>
      </c>
      <c r="C75" s="118">
        <v>17</v>
      </c>
      <c r="D75" s="118"/>
      <c r="E75" s="118"/>
      <c r="F75" s="119"/>
      <c r="G75" s="120" t="s">
        <v>57</v>
      </c>
      <c r="H75" s="115" t="s">
        <v>58</v>
      </c>
      <c r="I75" s="115">
        <v>1</v>
      </c>
      <c r="J75" s="116">
        <v>100</v>
      </c>
      <c r="K75" s="116">
        <f t="shared" si="1"/>
        <v>100</v>
      </c>
      <c r="L75" s="108"/>
      <c r="M75" s="109"/>
    </row>
    <row r="76" spans="2:13" s="110" customFormat="1" ht="17.25" x14ac:dyDescent="0.25">
      <c r="B76" s="117">
        <v>2</v>
      </c>
      <c r="C76" s="118">
        <v>18</v>
      </c>
      <c r="D76" s="118"/>
      <c r="E76" s="118"/>
      <c r="F76" s="119"/>
      <c r="G76" s="120" t="s">
        <v>57</v>
      </c>
      <c r="H76" s="115" t="s">
        <v>58</v>
      </c>
      <c r="I76" s="115">
        <v>1</v>
      </c>
      <c r="J76" s="116">
        <v>100</v>
      </c>
      <c r="K76" s="116">
        <f t="shared" si="1"/>
        <v>100</v>
      </c>
      <c r="L76" s="108"/>
      <c r="M76" s="109"/>
    </row>
    <row r="77" spans="2:13" s="110" customFormat="1" ht="17.25" x14ac:dyDescent="0.25">
      <c r="B77" s="117">
        <v>2</v>
      </c>
      <c r="C77" s="118">
        <v>19</v>
      </c>
      <c r="D77" s="118"/>
      <c r="E77" s="118"/>
      <c r="F77" s="119"/>
      <c r="G77" s="120" t="s">
        <v>57</v>
      </c>
      <c r="H77" s="115" t="s">
        <v>58</v>
      </c>
      <c r="I77" s="115">
        <v>1</v>
      </c>
      <c r="J77" s="116">
        <v>100</v>
      </c>
      <c r="K77" s="116">
        <f t="shared" si="1"/>
        <v>100</v>
      </c>
      <c r="L77" s="108"/>
      <c r="M77" s="109"/>
    </row>
    <row r="78" spans="2:13" s="110" customFormat="1" ht="17.25" x14ac:dyDescent="0.25">
      <c r="B78" s="117">
        <v>2</v>
      </c>
      <c r="C78" s="118">
        <v>20</v>
      </c>
      <c r="D78" s="118"/>
      <c r="E78" s="118"/>
      <c r="F78" s="119"/>
      <c r="G78" s="120" t="s">
        <v>57</v>
      </c>
      <c r="H78" s="115" t="s">
        <v>58</v>
      </c>
      <c r="I78" s="115">
        <v>1</v>
      </c>
      <c r="J78" s="116">
        <v>100</v>
      </c>
      <c r="K78" s="116">
        <f t="shared" si="1"/>
        <v>100</v>
      </c>
      <c r="L78" s="108"/>
      <c r="M78" s="109"/>
    </row>
    <row r="79" spans="2:13" s="110" customFormat="1" ht="17.25" x14ac:dyDescent="0.25">
      <c r="B79" s="117">
        <v>2</v>
      </c>
      <c r="C79" s="118">
        <v>21</v>
      </c>
      <c r="D79" s="118"/>
      <c r="E79" s="118"/>
      <c r="F79" s="119"/>
      <c r="G79" s="120" t="s">
        <v>57</v>
      </c>
      <c r="H79" s="115" t="s">
        <v>58</v>
      </c>
      <c r="I79" s="115">
        <v>1</v>
      </c>
      <c r="J79" s="116">
        <v>100</v>
      </c>
      <c r="K79" s="116">
        <f t="shared" si="1"/>
        <v>100</v>
      </c>
      <c r="L79" s="108"/>
      <c r="M79" s="109"/>
    </row>
    <row r="80" spans="2:13" s="110" customFormat="1" ht="17.25" x14ac:dyDescent="0.25">
      <c r="B80" s="117">
        <v>2</v>
      </c>
      <c r="C80" s="118">
        <v>22</v>
      </c>
      <c r="D80" s="118"/>
      <c r="E80" s="118"/>
      <c r="F80" s="119"/>
      <c r="G80" s="120" t="s">
        <v>57</v>
      </c>
      <c r="H80" s="115" t="s">
        <v>58</v>
      </c>
      <c r="I80" s="115">
        <v>1</v>
      </c>
      <c r="J80" s="116">
        <v>100</v>
      </c>
      <c r="K80" s="116">
        <f t="shared" si="1"/>
        <v>100</v>
      </c>
      <c r="L80" s="108"/>
      <c r="M80" s="109"/>
    </row>
    <row r="81" spans="2:13" s="110" customFormat="1" ht="17.25" x14ac:dyDescent="0.25">
      <c r="B81" s="117">
        <v>2</v>
      </c>
      <c r="C81" s="118">
        <v>23</v>
      </c>
      <c r="D81" s="118"/>
      <c r="E81" s="118"/>
      <c r="F81" s="119"/>
      <c r="G81" s="120" t="s">
        <v>57</v>
      </c>
      <c r="H81" s="115" t="s">
        <v>58</v>
      </c>
      <c r="I81" s="115">
        <v>1</v>
      </c>
      <c r="J81" s="116">
        <v>100</v>
      </c>
      <c r="K81" s="116">
        <f t="shared" si="1"/>
        <v>100</v>
      </c>
      <c r="L81" s="108"/>
      <c r="M81" s="109"/>
    </row>
    <row r="82" spans="2:13" s="110" customFormat="1" ht="17.25" x14ac:dyDescent="0.25">
      <c r="B82" s="117">
        <v>2</v>
      </c>
      <c r="C82" s="118">
        <v>24</v>
      </c>
      <c r="D82" s="118"/>
      <c r="E82" s="118"/>
      <c r="F82" s="119"/>
      <c r="G82" s="120" t="s">
        <v>57</v>
      </c>
      <c r="H82" s="115" t="s">
        <v>58</v>
      </c>
      <c r="I82" s="115">
        <v>1</v>
      </c>
      <c r="J82" s="116">
        <v>100</v>
      </c>
      <c r="K82" s="116">
        <f t="shared" si="1"/>
        <v>100</v>
      </c>
      <c r="L82" s="108"/>
      <c r="M82" s="109"/>
    </row>
    <row r="83" spans="2:13" s="110" customFormat="1" ht="17.25" x14ac:dyDescent="0.25">
      <c r="B83" s="117">
        <v>2</v>
      </c>
      <c r="C83" s="118">
        <v>25</v>
      </c>
      <c r="D83" s="118"/>
      <c r="E83" s="118"/>
      <c r="F83" s="119"/>
      <c r="G83" s="120" t="s">
        <v>57</v>
      </c>
      <c r="H83" s="115" t="s">
        <v>58</v>
      </c>
      <c r="I83" s="115">
        <v>1</v>
      </c>
      <c r="J83" s="116">
        <v>100</v>
      </c>
      <c r="K83" s="116">
        <f t="shared" si="1"/>
        <v>100</v>
      </c>
      <c r="L83" s="108"/>
      <c r="M83" s="109"/>
    </row>
    <row r="84" spans="2:13" s="110" customFormat="1" ht="17.25" x14ac:dyDescent="0.25">
      <c r="B84" s="117">
        <v>2</v>
      </c>
      <c r="C84" s="118">
        <v>26</v>
      </c>
      <c r="D84" s="118"/>
      <c r="E84" s="118"/>
      <c r="F84" s="119"/>
      <c r="G84" s="120" t="s">
        <v>57</v>
      </c>
      <c r="H84" s="115" t="s">
        <v>58</v>
      </c>
      <c r="I84" s="115">
        <v>1</v>
      </c>
      <c r="J84" s="116">
        <v>100</v>
      </c>
      <c r="K84" s="116">
        <f t="shared" si="1"/>
        <v>100</v>
      </c>
      <c r="L84" s="108"/>
      <c r="M84" s="109"/>
    </row>
    <row r="85" spans="2:13" s="110" customFormat="1" ht="17.25" x14ac:dyDescent="0.25">
      <c r="B85" s="117">
        <v>2</v>
      </c>
      <c r="C85" s="118">
        <v>27</v>
      </c>
      <c r="D85" s="118"/>
      <c r="E85" s="118"/>
      <c r="F85" s="119"/>
      <c r="G85" s="120" t="s">
        <v>57</v>
      </c>
      <c r="H85" s="115" t="s">
        <v>58</v>
      </c>
      <c r="I85" s="115">
        <v>1</v>
      </c>
      <c r="J85" s="116">
        <v>100</v>
      </c>
      <c r="K85" s="116">
        <f t="shared" si="1"/>
        <v>100</v>
      </c>
      <c r="L85" s="108"/>
      <c r="M85" s="109"/>
    </row>
    <row r="86" spans="2:13" s="110" customFormat="1" ht="17.25" x14ac:dyDescent="0.25">
      <c r="B86" s="117">
        <v>2</v>
      </c>
      <c r="C86" s="118">
        <v>28</v>
      </c>
      <c r="D86" s="118"/>
      <c r="E86" s="118"/>
      <c r="F86" s="119"/>
      <c r="G86" s="120" t="s">
        <v>57</v>
      </c>
      <c r="H86" s="115" t="s">
        <v>58</v>
      </c>
      <c r="I86" s="115">
        <v>1</v>
      </c>
      <c r="J86" s="116">
        <v>100</v>
      </c>
      <c r="K86" s="116">
        <f t="shared" si="1"/>
        <v>100</v>
      </c>
      <c r="L86" s="108"/>
      <c r="M86" s="109"/>
    </row>
    <row r="87" spans="2:13" s="110" customFormat="1" ht="17.25" x14ac:dyDescent="0.25">
      <c r="B87" s="117">
        <v>2</v>
      </c>
      <c r="C87" s="118">
        <v>29</v>
      </c>
      <c r="D87" s="118"/>
      <c r="E87" s="118"/>
      <c r="F87" s="119"/>
      <c r="G87" s="120" t="s">
        <v>57</v>
      </c>
      <c r="H87" s="115" t="s">
        <v>58</v>
      </c>
      <c r="I87" s="115">
        <v>1</v>
      </c>
      <c r="J87" s="116">
        <v>100</v>
      </c>
      <c r="K87" s="116">
        <f t="shared" si="1"/>
        <v>100</v>
      </c>
      <c r="L87" s="108"/>
      <c r="M87" s="109"/>
    </row>
    <row r="88" spans="2:13" s="110" customFormat="1" ht="17.25" x14ac:dyDescent="0.25">
      <c r="B88" s="117">
        <v>2</v>
      </c>
      <c r="C88" s="118">
        <v>30</v>
      </c>
      <c r="D88" s="118"/>
      <c r="E88" s="118"/>
      <c r="F88" s="119"/>
      <c r="G88" s="120" t="s">
        <v>57</v>
      </c>
      <c r="H88" s="115" t="s">
        <v>58</v>
      </c>
      <c r="I88" s="115">
        <v>1</v>
      </c>
      <c r="J88" s="116">
        <v>100</v>
      </c>
      <c r="K88" s="116">
        <f t="shared" si="1"/>
        <v>100</v>
      </c>
      <c r="L88" s="108"/>
      <c r="M88" s="109"/>
    </row>
    <row r="89" spans="2:13" s="110" customFormat="1" ht="17.25" x14ac:dyDescent="0.25">
      <c r="B89" s="117">
        <v>2</v>
      </c>
      <c r="C89" s="118">
        <v>31</v>
      </c>
      <c r="D89" s="118"/>
      <c r="E89" s="118"/>
      <c r="F89" s="119"/>
      <c r="G89" s="120" t="s">
        <v>57</v>
      </c>
      <c r="H89" s="115" t="s">
        <v>58</v>
      </c>
      <c r="I89" s="115">
        <v>1</v>
      </c>
      <c r="J89" s="116">
        <v>100</v>
      </c>
      <c r="K89" s="116">
        <f t="shared" si="1"/>
        <v>100</v>
      </c>
      <c r="L89" s="108"/>
      <c r="M89" s="109"/>
    </row>
    <row r="90" spans="2:13" s="110" customFormat="1" ht="17.25" x14ac:dyDescent="0.25">
      <c r="B90" s="117">
        <v>2</v>
      </c>
      <c r="C90" s="118">
        <v>32</v>
      </c>
      <c r="D90" s="118"/>
      <c r="E90" s="118"/>
      <c r="F90" s="119"/>
      <c r="G90" s="120" t="s">
        <v>57</v>
      </c>
      <c r="H90" s="115" t="s">
        <v>58</v>
      </c>
      <c r="I90" s="115">
        <v>1</v>
      </c>
      <c r="J90" s="116">
        <v>100</v>
      </c>
      <c r="K90" s="116">
        <f t="shared" si="1"/>
        <v>100</v>
      </c>
      <c r="L90" s="108"/>
      <c r="M90" s="109"/>
    </row>
    <row r="91" spans="2:13" s="110" customFormat="1" ht="17.25" x14ac:dyDescent="0.25">
      <c r="B91" s="117">
        <v>2</v>
      </c>
      <c r="C91" s="118">
        <v>33</v>
      </c>
      <c r="D91" s="118"/>
      <c r="E91" s="118"/>
      <c r="F91" s="119"/>
      <c r="G91" s="120" t="s">
        <v>57</v>
      </c>
      <c r="H91" s="115" t="s">
        <v>58</v>
      </c>
      <c r="I91" s="115">
        <v>1</v>
      </c>
      <c r="J91" s="116">
        <v>100</v>
      </c>
      <c r="K91" s="116">
        <f t="shared" si="1"/>
        <v>100</v>
      </c>
      <c r="L91" s="108"/>
      <c r="M91" s="109"/>
    </row>
    <row r="92" spans="2:13" s="110" customFormat="1" ht="17.25" x14ac:dyDescent="0.25">
      <c r="B92" s="117">
        <v>2</v>
      </c>
      <c r="C92" s="118">
        <v>34</v>
      </c>
      <c r="D92" s="118"/>
      <c r="E92" s="118"/>
      <c r="F92" s="119"/>
      <c r="G92" s="120" t="s">
        <v>57</v>
      </c>
      <c r="H92" s="115" t="s">
        <v>58</v>
      </c>
      <c r="I92" s="115">
        <v>1</v>
      </c>
      <c r="J92" s="116">
        <v>100</v>
      </c>
      <c r="K92" s="116">
        <f t="shared" si="1"/>
        <v>100</v>
      </c>
      <c r="L92" s="108"/>
      <c r="M92" s="109"/>
    </row>
    <row r="93" spans="2:13" s="110" customFormat="1" ht="17.25" x14ac:dyDescent="0.25">
      <c r="B93" s="117">
        <v>2</v>
      </c>
      <c r="C93" s="118">
        <v>35</v>
      </c>
      <c r="D93" s="118"/>
      <c r="E93" s="118"/>
      <c r="F93" s="119"/>
      <c r="G93" s="120" t="s">
        <v>57</v>
      </c>
      <c r="H93" s="115" t="s">
        <v>58</v>
      </c>
      <c r="I93" s="115">
        <v>1</v>
      </c>
      <c r="J93" s="116">
        <v>100</v>
      </c>
      <c r="K93" s="116">
        <f t="shared" si="1"/>
        <v>100</v>
      </c>
      <c r="L93" s="108"/>
      <c r="M93" s="109"/>
    </row>
    <row r="94" spans="2:13" s="110" customFormat="1" ht="17.25" x14ac:dyDescent="0.25">
      <c r="B94" s="117">
        <v>2</v>
      </c>
      <c r="C94" s="118">
        <v>36</v>
      </c>
      <c r="D94" s="118"/>
      <c r="E94" s="118"/>
      <c r="F94" s="119"/>
      <c r="G94" s="120" t="s">
        <v>57</v>
      </c>
      <c r="H94" s="115" t="s">
        <v>58</v>
      </c>
      <c r="I94" s="115">
        <v>1</v>
      </c>
      <c r="J94" s="116">
        <v>100</v>
      </c>
      <c r="K94" s="116">
        <f t="shared" si="1"/>
        <v>100</v>
      </c>
      <c r="L94" s="108"/>
      <c r="M94" s="109"/>
    </row>
    <row r="95" spans="2:13" s="110" customFormat="1" ht="17.25" x14ac:dyDescent="0.25">
      <c r="B95" s="117">
        <v>2</v>
      </c>
      <c r="C95" s="118">
        <v>37</v>
      </c>
      <c r="D95" s="118"/>
      <c r="E95" s="118"/>
      <c r="F95" s="119"/>
      <c r="G95" s="120" t="s">
        <v>57</v>
      </c>
      <c r="H95" s="115" t="s">
        <v>58</v>
      </c>
      <c r="I95" s="115">
        <v>1</v>
      </c>
      <c r="J95" s="116">
        <v>100</v>
      </c>
      <c r="K95" s="116">
        <f t="shared" si="1"/>
        <v>100</v>
      </c>
      <c r="L95" s="108"/>
      <c r="M95" s="109"/>
    </row>
    <row r="96" spans="2:13" s="110" customFormat="1" ht="17.25" x14ac:dyDescent="0.25">
      <c r="B96" s="117">
        <v>2</v>
      </c>
      <c r="C96" s="118">
        <v>38</v>
      </c>
      <c r="D96" s="118"/>
      <c r="E96" s="118"/>
      <c r="F96" s="119"/>
      <c r="G96" s="120" t="s">
        <v>57</v>
      </c>
      <c r="H96" s="115" t="s">
        <v>58</v>
      </c>
      <c r="I96" s="115">
        <v>1</v>
      </c>
      <c r="J96" s="116">
        <v>100</v>
      </c>
      <c r="K96" s="116">
        <f t="shared" si="1"/>
        <v>100</v>
      </c>
      <c r="L96" s="108"/>
      <c r="M96" s="109"/>
    </row>
    <row r="97" spans="2:13" s="110" customFormat="1" ht="17.25" x14ac:dyDescent="0.25">
      <c r="B97" s="117">
        <v>2</v>
      </c>
      <c r="C97" s="118">
        <v>39</v>
      </c>
      <c r="D97" s="118"/>
      <c r="E97" s="118"/>
      <c r="F97" s="119"/>
      <c r="G97" s="120" t="s">
        <v>57</v>
      </c>
      <c r="H97" s="115" t="s">
        <v>58</v>
      </c>
      <c r="I97" s="115">
        <v>1</v>
      </c>
      <c r="J97" s="116">
        <v>100</v>
      </c>
      <c r="K97" s="116">
        <f t="shared" si="1"/>
        <v>100</v>
      </c>
      <c r="L97" s="108"/>
      <c r="M97" s="109"/>
    </row>
    <row r="98" spans="2:13" s="110" customFormat="1" ht="17.25" x14ac:dyDescent="0.25">
      <c r="B98" s="117">
        <v>2</v>
      </c>
      <c r="C98" s="118">
        <v>40</v>
      </c>
      <c r="D98" s="118"/>
      <c r="E98" s="118"/>
      <c r="F98" s="119"/>
      <c r="G98" s="120" t="s">
        <v>57</v>
      </c>
      <c r="H98" s="115" t="s">
        <v>58</v>
      </c>
      <c r="I98" s="115">
        <v>1</v>
      </c>
      <c r="J98" s="116">
        <v>100</v>
      </c>
      <c r="K98" s="116">
        <f t="shared" si="1"/>
        <v>100</v>
      </c>
      <c r="L98" s="108"/>
      <c r="M98" s="109"/>
    </row>
    <row r="99" spans="2:13" s="110" customFormat="1" ht="17.25" x14ac:dyDescent="0.25">
      <c r="B99" s="117"/>
      <c r="C99" s="118"/>
      <c r="D99" s="118"/>
      <c r="E99" s="118"/>
      <c r="F99" s="119"/>
      <c r="G99" s="120"/>
      <c r="H99" s="115"/>
      <c r="I99" s="115"/>
      <c r="J99" s="116"/>
      <c r="K99" s="116"/>
      <c r="L99" s="108"/>
      <c r="M99" s="109"/>
    </row>
    <row r="100" spans="2:13" s="130" customFormat="1" ht="15" x14ac:dyDescent="0.2">
      <c r="B100" s="121"/>
      <c r="C100" s="122"/>
      <c r="D100" s="122"/>
      <c r="E100" s="122"/>
      <c r="F100" s="123"/>
      <c r="G100" s="124" t="s">
        <v>61</v>
      </c>
      <c r="H100" s="125"/>
      <c r="I100" s="125"/>
      <c r="J100" s="126"/>
      <c r="K100" s="127">
        <f>SUM(K59:K99)</f>
        <v>4000</v>
      </c>
      <c r="L100" s="128"/>
      <c r="M100" s="129"/>
    </row>
    <row r="101" spans="2:13" s="130" customFormat="1" x14ac:dyDescent="0.2"/>
    <row r="102" spans="2:13" s="110" customFormat="1" ht="11.1" customHeight="1" x14ac:dyDescent="0.25">
      <c r="B102" s="102"/>
      <c r="C102" s="103"/>
      <c r="D102" s="103"/>
      <c r="E102" s="103"/>
      <c r="F102" s="104"/>
      <c r="G102" s="105"/>
      <c r="H102" s="106"/>
      <c r="I102" s="106"/>
      <c r="J102" s="107"/>
      <c r="K102" s="107"/>
      <c r="L102" s="108"/>
      <c r="M102" s="109"/>
    </row>
    <row r="103" spans="2:13" s="110" customFormat="1" ht="17.25" x14ac:dyDescent="0.25">
      <c r="B103" s="111">
        <v>3</v>
      </c>
      <c r="C103" s="112"/>
      <c r="D103" s="112"/>
      <c r="E103" s="112"/>
      <c r="F103" s="113"/>
      <c r="G103" s="114" t="s">
        <v>56</v>
      </c>
      <c r="H103" s="115"/>
      <c r="I103" s="115"/>
      <c r="J103" s="116"/>
      <c r="K103" s="116"/>
      <c r="L103" s="108"/>
      <c r="M103" s="109"/>
    </row>
    <row r="104" spans="2:13" s="110" customFormat="1" ht="9.9499999999999993" customHeight="1" x14ac:dyDescent="0.25">
      <c r="B104" s="117"/>
      <c r="C104" s="118"/>
      <c r="D104" s="118"/>
      <c r="E104" s="118"/>
      <c r="F104" s="119"/>
      <c r="G104" s="120"/>
      <c r="H104" s="115"/>
      <c r="I104" s="115"/>
      <c r="J104" s="116"/>
      <c r="K104" s="116"/>
      <c r="L104" s="108"/>
      <c r="M104" s="109"/>
    </row>
    <row r="105" spans="2:13" s="110" customFormat="1" ht="17.25" x14ac:dyDescent="0.25">
      <c r="B105" s="117">
        <v>3</v>
      </c>
      <c r="C105" s="118">
        <v>1</v>
      </c>
      <c r="D105" s="118"/>
      <c r="E105" s="118"/>
      <c r="F105" s="119"/>
      <c r="G105" s="120" t="s">
        <v>57</v>
      </c>
      <c r="H105" s="115" t="s">
        <v>58</v>
      </c>
      <c r="I105" s="115">
        <v>1</v>
      </c>
      <c r="J105" s="116">
        <v>100</v>
      </c>
      <c r="K105" s="116">
        <f>J105*I105</f>
        <v>100</v>
      </c>
      <c r="L105" s="108"/>
      <c r="M105" s="109"/>
    </row>
    <row r="106" spans="2:13" s="110" customFormat="1" ht="17.25" x14ac:dyDescent="0.25">
      <c r="B106" s="117">
        <v>3</v>
      </c>
      <c r="C106" s="118">
        <v>2</v>
      </c>
      <c r="D106" s="118"/>
      <c r="E106" s="118"/>
      <c r="F106" s="119"/>
      <c r="G106" s="120" t="s">
        <v>57</v>
      </c>
      <c r="H106" s="115" t="s">
        <v>58</v>
      </c>
      <c r="I106" s="115">
        <v>1</v>
      </c>
      <c r="J106" s="116">
        <v>100</v>
      </c>
      <c r="K106" s="116">
        <f t="shared" ref="K106:K144" si="2">J106*I106</f>
        <v>100</v>
      </c>
      <c r="L106" s="108"/>
      <c r="M106" s="109"/>
    </row>
    <row r="107" spans="2:13" s="110" customFormat="1" ht="17.25" x14ac:dyDescent="0.25">
      <c r="B107" s="117">
        <v>3</v>
      </c>
      <c r="C107" s="118">
        <v>3</v>
      </c>
      <c r="D107" s="118"/>
      <c r="E107" s="118"/>
      <c r="F107" s="119"/>
      <c r="G107" s="120" t="s">
        <v>57</v>
      </c>
      <c r="H107" s="115" t="s">
        <v>58</v>
      </c>
      <c r="I107" s="115">
        <v>1</v>
      </c>
      <c r="J107" s="116">
        <v>100</v>
      </c>
      <c r="K107" s="116">
        <f t="shared" si="2"/>
        <v>100</v>
      </c>
      <c r="L107" s="108"/>
      <c r="M107" s="109"/>
    </row>
    <row r="108" spans="2:13" s="110" customFormat="1" ht="17.25" x14ac:dyDescent="0.25">
      <c r="B108" s="117">
        <v>3</v>
      </c>
      <c r="C108" s="118">
        <v>4</v>
      </c>
      <c r="D108" s="118"/>
      <c r="E108" s="118"/>
      <c r="F108" s="119"/>
      <c r="G108" s="120" t="s">
        <v>57</v>
      </c>
      <c r="H108" s="115" t="s">
        <v>58</v>
      </c>
      <c r="I108" s="115">
        <v>1</v>
      </c>
      <c r="J108" s="116">
        <v>100</v>
      </c>
      <c r="K108" s="116">
        <f t="shared" si="2"/>
        <v>100</v>
      </c>
      <c r="L108" s="108"/>
      <c r="M108" s="109"/>
    </row>
    <row r="109" spans="2:13" s="110" customFormat="1" ht="17.25" x14ac:dyDescent="0.25">
      <c r="B109" s="117">
        <v>3</v>
      </c>
      <c r="C109" s="118">
        <v>5</v>
      </c>
      <c r="D109" s="118"/>
      <c r="E109" s="118"/>
      <c r="F109" s="119"/>
      <c r="G109" s="120" t="s">
        <v>57</v>
      </c>
      <c r="H109" s="115" t="s">
        <v>58</v>
      </c>
      <c r="I109" s="115">
        <v>1</v>
      </c>
      <c r="J109" s="116">
        <v>100</v>
      </c>
      <c r="K109" s="116">
        <f t="shared" si="2"/>
        <v>100</v>
      </c>
      <c r="L109" s="108"/>
      <c r="M109" s="109"/>
    </row>
    <row r="110" spans="2:13" s="110" customFormat="1" ht="17.25" x14ac:dyDescent="0.25">
      <c r="B110" s="117">
        <v>3</v>
      </c>
      <c r="C110" s="118">
        <v>6</v>
      </c>
      <c r="D110" s="118"/>
      <c r="E110" s="118"/>
      <c r="F110" s="119"/>
      <c r="G110" s="120" t="s">
        <v>57</v>
      </c>
      <c r="H110" s="115" t="s">
        <v>58</v>
      </c>
      <c r="I110" s="115">
        <v>1</v>
      </c>
      <c r="J110" s="116">
        <v>100</v>
      </c>
      <c r="K110" s="116">
        <f t="shared" si="2"/>
        <v>100</v>
      </c>
      <c r="L110" s="108"/>
      <c r="M110" s="109"/>
    </row>
    <row r="111" spans="2:13" s="110" customFormat="1" ht="17.25" x14ac:dyDescent="0.25">
      <c r="B111" s="117">
        <v>3</v>
      </c>
      <c r="C111" s="118">
        <v>7</v>
      </c>
      <c r="D111" s="118"/>
      <c r="E111" s="118"/>
      <c r="F111" s="119"/>
      <c r="G111" s="120" t="s">
        <v>57</v>
      </c>
      <c r="H111" s="115" t="s">
        <v>58</v>
      </c>
      <c r="I111" s="115">
        <v>1</v>
      </c>
      <c r="J111" s="116">
        <v>100</v>
      </c>
      <c r="K111" s="116">
        <f t="shared" si="2"/>
        <v>100</v>
      </c>
      <c r="L111" s="108"/>
      <c r="M111" s="109"/>
    </row>
    <row r="112" spans="2:13" s="110" customFormat="1" ht="17.25" x14ac:dyDescent="0.25">
      <c r="B112" s="117">
        <v>3</v>
      </c>
      <c r="C112" s="118">
        <v>8</v>
      </c>
      <c r="D112" s="118"/>
      <c r="E112" s="118"/>
      <c r="F112" s="119"/>
      <c r="G112" s="120" t="s">
        <v>57</v>
      </c>
      <c r="H112" s="115" t="s">
        <v>58</v>
      </c>
      <c r="I112" s="115">
        <v>1</v>
      </c>
      <c r="J112" s="116">
        <v>100</v>
      </c>
      <c r="K112" s="116">
        <f t="shared" si="2"/>
        <v>100</v>
      </c>
      <c r="L112" s="108"/>
      <c r="M112" s="109"/>
    </row>
    <row r="113" spans="2:13" s="110" customFormat="1" ht="17.25" x14ac:dyDescent="0.25">
      <c r="B113" s="117">
        <v>3</v>
      </c>
      <c r="C113" s="118">
        <v>9</v>
      </c>
      <c r="D113" s="118"/>
      <c r="E113" s="118"/>
      <c r="F113" s="119"/>
      <c r="G113" s="120" t="s">
        <v>57</v>
      </c>
      <c r="H113" s="115" t="s">
        <v>58</v>
      </c>
      <c r="I113" s="115">
        <v>1</v>
      </c>
      <c r="J113" s="116">
        <v>100</v>
      </c>
      <c r="K113" s="116">
        <f t="shared" si="2"/>
        <v>100</v>
      </c>
      <c r="L113" s="108"/>
      <c r="M113" s="109"/>
    </row>
    <row r="114" spans="2:13" s="110" customFormat="1" ht="17.25" x14ac:dyDescent="0.25">
      <c r="B114" s="117">
        <v>3</v>
      </c>
      <c r="C114" s="118">
        <v>10</v>
      </c>
      <c r="D114" s="118"/>
      <c r="E114" s="118"/>
      <c r="F114" s="119"/>
      <c r="G114" s="120" t="s">
        <v>57</v>
      </c>
      <c r="H114" s="115" t="s">
        <v>58</v>
      </c>
      <c r="I114" s="115">
        <v>1</v>
      </c>
      <c r="J114" s="116">
        <v>100</v>
      </c>
      <c r="K114" s="116">
        <f t="shared" si="2"/>
        <v>100</v>
      </c>
      <c r="L114" s="108"/>
      <c r="M114" s="109"/>
    </row>
    <row r="115" spans="2:13" s="110" customFormat="1" ht="17.25" x14ac:dyDescent="0.25">
      <c r="B115" s="117">
        <v>3</v>
      </c>
      <c r="C115" s="118">
        <v>11</v>
      </c>
      <c r="D115" s="118"/>
      <c r="E115" s="118"/>
      <c r="F115" s="119"/>
      <c r="G115" s="120" t="s">
        <v>57</v>
      </c>
      <c r="H115" s="115" t="s">
        <v>58</v>
      </c>
      <c r="I115" s="115">
        <v>1</v>
      </c>
      <c r="J115" s="116">
        <v>100</v>
      </c>
      <c r="K115" s="116">
        <f t="shared" si="2"/>
        <v>100</v>
      </c>
      <c r="L115" s="108"/>
      <c r="M115" s="109"/>
    </row>
    <row r="116" spans="2:13" s="110" customFormat="1" ht="17.25" x14ac:dyDescent="0.25">
      <c r="B116" s="117">
        <v>3</v>
      </c>
      <c r="C116" s="118">
        <v>12</v>
      </c>
      <c r="D116" s="118"/>
      <c r="E116" s="118"/>
      <c r="F116" s="119"/>
      <c r="G116" s="120" t="s">
        <v>57</v>
      </c>
      <c r="H116" s="115" t="s">
        <v>58</v>
      </c>
      <c r="I116" s="115">
        <v>1</v>
      </c>
      <c r="J116" s="116">
        <v>100</v>
      </c>
      <c r="K116" s="116">
        <f t="shared" si="2"/>
        <v>100</v>
      </c>
      <c r="L116" s="108"/>
      <c r="M116" s="109"/>
    </row>
    <row r="117" spans="2:13" s="110" customFormat="1" ht="17.25" x14ac:dyDescent="0.25">
      <c r="B117" s="117">
        <v>3</v>
      </c>
      <c r="C117" s="118">
        <v>13</v>
      </c>
      <c r="D117" s="118"/>
      <c r="E117" s="118"/>
      <c r="F117" s="119"/>
      <c r="G117" s="120" t="s">
        <v>57</v>
      </c>
      <c r="H117" s="115" t="s">
        <v>58</v>
      </c>
      <c r="I117" s="115">
        <v>1</v>
      </c>
      <c r="J117" s="116">
        <v>100</v>
      </c>
      <c r="K117" s="116">
        <f t="shared" si="2"/>
        <v>100</v>
      </c>
      <c r="L117" s="108"/>
      <c r="M117" s="109"/>
    </row>
    <row r="118" spans="2:13" s="110" customFormat="1" ht="17.25" x14ac:dyDescent="0.25">
      <c r="B118" s="117">
        <v>3</v>
      </c>
      <c r="C118" s="118">
        <v>14</v>
      </c>
      <c r="D118" s="118"/>
      <c r="E118" s="118"/>
      <c r="F118" s="119"/>
      <c r="G118" s="120" t="s">
        <v>57</v>
      </c>
      <c r="H118" s="115" t="s">
        <v>58</v>
      </c>
      <c r="I118" s="115">
        <v>1</v>
      </c>
      <c r="J118" s="116">
        <v>100</v>
      </c>
      <c r="K118" s="116">
        <f t="shared" si="2"/>
        <v>100</v>
      </c>
      <c r="L118" s="108"/>
      <c r="M118" s="109"/>
    </row>
    <row r="119" spans="2:13" s="110" customFormat="1" ht="17.25" x14ac:dyDescent="0.25">
      <c r="B119" s="117">
        <v>3</v>
      </c>
      <c r="C119" s="118">
        <v>15</v>
      </c>
      <c r="D119" s="118"/>
      <c r="E119" s="118"/>
      <c r="F119" s="119"/>
      <c r="G119" s="120" t="s">
        <v>57</v>
      </c>
      <c r="H119" s="115" t="s">
        <v>58</v>
      </c>
      <c r="I119" s="115">
        <v>1</v>
      </c>
      <c r="J119" s="116">
        <v>100</v>
      </c>
      <c r="K119" s="116">
        <f t="shared" si="2"/>
        <v>100</v>
      </c>
      <c r="L119" s="108"/>
      <c r="M119" s="109"/>
    </row>
    <row r="120" spans="2:13" s="110" customFormat="1" ht="17.25" x14ac:dyDescent="0.25">
      <c r="B120" s="117">
        <v>3</v>
      </c>
      <c r="C120" s="118">
        <v>16</v>
      </c>
      <c r="D120" s="118"/>
      <c r="E120" s="118"/>
      <c r="F120" s="119"/>
      <c r="G120" s="120" t="s">
        <v>57</v>
      </c>
      <c r="H120" s="115" t="s">
        <v>58</v>
      </c>
      <c r="I120" s="115">
        <v>1</v>
      </c>
      <c r="J120" s="116">
        <v>100</v>
      </c>
      <c r="K120" s="116">
        <f t="shared" si="2"/>
        <v>100</v>
      </c>
      <c r="L120" s="108"/>
      <c r="M120" s="109"/>
    </row>
    <row r="121" spans="2:13" s="110" customFormat="1" ht="17.25" x14ac:dyDescent="0.25">
      <c r="B121" s="117">
        <v>3</v>
      </c>
      <c r="C121" s="118">
        <v>17</v>
      </c>
      <c r="D121" s="118"/>
      <c r="E121" s="118"/>
      <c r="F121" s="119"/>
      <c r="G121" s="120" t="s">
        <v>57</v>
      </c>
      <c r="H121" s="115" t="s">
        <v>58</v>
      </c>
      <c r="I121" s="115">
        <v>1</v>
      </c>
      <c r="J121" s="116">
        <v>100</v>
      </c>
      <c r="K121" s="116">
        <f t="shared" si="2"/>
        <v>100</v>
      </c>
      <c r="L121" s="108"/>
      <c r="M121" s="109"/>
    </row>
    <row r="122" spans="2:13" s="110" customFormat="1" ht="17.25" x14ac:dyDescent="0.25">
      <c r="B122" s="117">
        <v>3</v>
      </c>
      <c r="C122" s="118">
        <v>18</v>
      </c>
      <c r="D122" s="118"/>
      <c r="E122" s="118"/>
      <c r="F122" s="119"/>
      <c r="G122" s="120" t="s">
        <v>57</v>
      </c>
      <c r="H122" s="115" t="s">
        <v>58</v>
      </c>
      <c r="I122" s="115">
        <v>1</v>
      </c>
      <c r="J122" s="116">
        <v>100</v>
      </c>
      <c r="K122" s="116">
        <f t="shared" si="2"/>
        <v>100</v>
      </c>
      <c r="L122" s="108"/>
      <c r="M122" s="109"/>
    </row>
    <row r="123" spans="2:13" s="110" customFormat="1" ht="17.25" x14ac:dyDescent="0.25">
      <c r="B123" s="117">
        <v>3</v>
      </c>
      <c r="C123" s="118">
        <v>19</v>
      </c>
      <c r="D123" s="118"/>
      <c r="E123" s="118"/>
      <c r="F123" s="119"/>
      <c r="G123" s="120" t="s">
        <v>57</v>
      </c>
      <c r="H123" s="115" t="s">
        <v>58</v>
      </c>
      <c r="I123" s="115">
        <v>1</v>
      </c>
      <c r="J123" s="116">
        <v>100</v>
      </c>
      <c r="K123" s="116">
        <f t="shared" si="2"/>
        <v>100</v>
      </c>
      <c r="L123" s="108"/>
      <c r="M123" s="109"/>
    </row>
    <row r="124" spans="2:13" s="110" customFormat="1" ht="17.25" x14ac:dyDescent="0.25">
      <c r="B124" s="117">
        <v>3</v>
      </c>
      <c r="C124" s="118">
        <v>20</v>
      </c>
      <c r="D124" s="118"/>
      <c r="E124" s="118"/>
      <c r="F124" s="119"/>
      <c r="G124" s="120" t="s">
        <v>57</v>
      </c>
      <c r="H124" s="115" t="s">
        <v>58</v>
      </c>
      <c r="I124" s="115">
        <v>1</v>
      </c>
      <c r="J124" s="116">
        <v>100</v>
      </c>
      <c r="K124" s="116">
        <f t="shared" si="2"/>
        <v>100</v>
      </c>
      <c r="L124" s="108"/>
      <c r="M124" s="109"/>
    </row>
    <row r="125" spans="2:13" s="110" customFormat="1" ht="17.25" x14ac:dyDescent="0.25">
      <c r="B125" s="117">
        <v>3</v>
      </c>
      <c r="C125" s="118">
        <v>21</v>
      </c>
      <c r="D125" s="118"/>
      <c r="E125" s="118"/>
      <c r="F125" s="119"/>
      <c r="G125" s="120" t="s">
        <v>57</v>
      </c>
      <c r="H125" s="115" t="s">
        <v>58</v>
      </c>
      <c r="I125" s="115">
        <v>1</v>
      </c>
      <c r="J125" s="116">
        <v>100</v>
      </c>
      <c r="K125" s="116">
        <f t="shared" si="2"/>
        <v>100</v>
      </c>
      <c r="L125" s="108"/>
      <c r="M125" s="109"/>
    </row>
    <row r="126" spans="2:13" s="110" customFormat="1" ht="17.25" x14ac:dyDescent="0.25">
      <c r="B126" s="117">
        <v>3</v>
      </c>
      <c r="C126" s="118">
        <v>22</v>
      </c>
      <c r="D126" s="118"/>
      <c r="E126" s="118"/>
      <c r="F126" s="119"/>
      <c r="G126" s="120" t="s">
        <v>57</v>
      </c>
      <c r="H126" s="115" t="s">
        <v>58</v>
      </c>
      <c r="I126" s="115">
        <v>1</v>
      </c>
      <c r="J126" s="116">
        <v>100</v>
      </c>
      <c r="K126" s="116">
        <f t="shared" si="2"/>
        <v>100</v>
      </c>
      <c r="L126" s="108"/>
      <c r="M126" s="109"/>
    </row>
    <row r="127" spans="2:13" s="110" customFormat="1" ht="17.25" x14ac:dyDescent="0.25">
      <c r="B127" s="117">
        <v>3</v>
      </c>
      <c r="C127" s="118">
        <v>23</v>
      </c>
      <c r="D127" s="118"/>
      <c r="E127" s="118"/>
      <c r="F127" s="119"/>
      <c r="G127" s="120" t="s">
        <v>57</v>
      </c>
      <c r="H127" s="115" t="s">
        <v>58</v>
      </c>
      <c r="I127" s="115">
        <v>1</v>
      </c>
      <c r="J127" s="116">
        <v>100</v>
      </c>
      <c r="K127" s="116">
        <f t="shared" si="2"/>
        <v>100</v>
      </c>
      <c r="L127" s="108"/>
      <c r="M127" s="109"/>
    </row>
    <row r="128" spans="2:13" s="110" customFormat="1" ht="17.25" x14ac:dyDescent="0.25">
      <c r="B128" s="117">
        <v>3</v>
      </c>
      <c r="C128" s="118">
        <v>24</v>
      </c>
      <c r="D128" s="118"/>
      <c r="E128" s="118"/>
      <c r="F128" s="119"/>
      <c r="G128" s="120" t="s">
        <v>57</v>
      </c>
      <c r="H128" s="115" t="s">
        <v>58</v>
      </c>
      <c r="I128" s="115">
        <v>1</v>
      </c>
      <c r="J128" s="116">
        <v>100</v>
      </c>
      <c r="K128" s="116">
        <f t="shared" si="2"/>
        <v>100</v>
      </c>
      <c r="L128" s="108"/>
      <c r="M128" s="109"/>
    </row>
    <row r="129" spans="2:13" s="110" customFormat="1" ht="17.25" x14ac:dyDescent="0.25">
      <c r="B129" s="117">
        <v>3</v>
      </c>
      <c r="C129" s="118">
        <v>25</v>
      </c>
      <c r="D129" s="118"/>
      <c r="E129" s="118"/>
      <c r="F129" s="119"/>
      <c r="G129" s="120" t="s">
        <v>57</v>
      </c>
      <c r="H129" s="115" t="s">
        <v>58</v>
      </c>
      <c r="I129" s="115">
        <v>1</v>
      </c>
      <c r="J129" s="116">
        <v>100</v>
      </c>
      <c r="K129" s="116">
        <f t="shared" si="2"/>
        <v>100</v>
      </c>
      <c r="L129" s="108"/>
      <c r="M129" s="109"/>
    </row>
    <row r="130" spans="2:13" s="110" customFormat="1" ht="17.25" x14ac:dyDescent="0.25">
      <c r="B130" s="117">
        <v>3</v>
      </c>
      <c r="C130" s="118">
        <v>26</v>
      </c>
      <c r="D130" s="118"/>
      <c r="E130" s="118"/>
      <c r="F130" s="119"/>
      <c r="G130" s="120" t="s">
        <v>57</v>
      </c>
      <c r="H130" s="115" t="s">
        <v>58</v>
      </c>
      <c r="I130" s="115">
        <v>1</v>
      </c>
      <c r="J130" s="116">
        <v>100</v>
      </c>
      <c r="K130" s="116">
        <f t="shared" si="2"/>
        <v>100</v>
      </c>
      <c r="L130" s="108"/>
      <c r="M130" s="109"/>
    </row>
    <row r="131" spans="2:13" s="110" customFormat="1" ht="17.25" x14ac:dyDescent="0.25">
      <c r="B131" s="117">
        <v>3</v>
      </c>
      <c r="C131" s="118">
        <v>27</v>
      </c>
      <c r="D131" s="118"/>
      <c r="E131" s="118"/>
      <c r="F131" s="119"/>
      <c r="G131" s="120" t="s">
        <v>57</v>
      </c>
      <c r="H131" s="115" t="s">
        <v>58</v>
      </c>
      <c r="I131" s="115">
        <v>1</v>
      </c>
      <c r="J131" s="116">
        <v>100</v>
      </c>
      <c r="K131" s="116">
        <f t="shared" si="2"/>
        <v>100</v>
      </c>
      <c r="L131" s="108"/>
      <c r="M131" s="109"/>
    </row>
    <row r="132" spans="2:13" s="110" customFormat="1" ht="17.25" x14ac:dyDescent="0.25">
      <c r="B132" s="117">
        <v>3</v>
      </c>
      <c r="C132" s="118">
        <v>28</v>
      </c>
      <c r="D132" s="118"/>
      <c r="E132" s="118"/>
      <c r="F132" s="119"/>
      <c r="G132" s="120" t="s">
        <v>57</v>
      </c>
      <c r="H132" s="115" t="s">
        <v>58</v>
      </c>
      <c r="I132" s="115">
        <v>1</v>
      </c>
      <c r="J132" s="116">
        <v>100</v>
      </c>
      <c r="K132" s="116">
        <f t="shared" si="2"/>
        <v>100</v>
      </c>
      <c r="L132" s="108"/>
      <c r="M132" s="109"/>
    </row>
    <row r="133" spans="2:13" s="110" customFormat="1" ht="17.25" x14ac:dyDescent="0.25">
      <c r="B133" s="117">
        <v>3</v>
      </c>
      <c r="C133" s="118">
        <v>29</v>
      </c>
      <c r="D133" s="118"/>
      <c r="E133" s="118"/>
      <c r="F133" s="119"/>
      <c r="G133" s="120" t="s">
        <v>57</v>
      </c>
      <c r="H133" s="115" t="s">
        <v>58</v>
      </c>
      <c r="I133" s="115">
        <v>1</v>
      </c>
      <c r="J133" s="116">
        <v>100</v>
      </c>
      <c r="K133" s="116">
        <f t="shared" si="2"/>
        <v>100</v>
      </c>
      <c r="L133" s="108"/>
      <c r="M133" s="109"/>
    </row>
    <row r="134" spans="2:13" s="110" customFormat="1" ht="17.25" x14ac:dyDescent="0.25">
      <c r="B134" s="117">
        <v>3</v>
      </c>
      <c r="C134" s="118">
        <v>30</v>
      </c>
      <c r="D134" s="118"/>
      <c r="E134" s="118"/>
      <c r="F134" s="119"/>
      <c r="G134" s="120" t="s">
        <v>57</v>
      </c>
      <c r="H134" s="115" t="s">
        <v>58</v>
      </c>
      <c r="I134" s="115">
        <v>1</v>
      </c>
      <c r="J134" s="116">
        <v>100</v>
      </c>
      <c r="K134" s="116">
        <f t="shared" si="2"/>
        <v>100</v>
      </c>
      <c r="L134" s="108"/>
      <c r="M134" s="109"/>
    </row>
    <row r="135" spans="2:13" s="110" customFormat="1" ht="17.25" x14ac:dyDescent="0.25">
      <c r="B135" s="117">
        <v>3</v>
      </c>
      <c r="C135" s="118">
        <v>31</v>
      </c>
      <c r="D135" s="118"/>
      <c r="E135" s="118"/>
      <c r="F135" s="119"/>
      <c r="G135" s="120" t="s">
        <v>57</v>
      </c>
      <c r="H135" s="115" t="s">
        <v>58</v>
      </c>
      <c r="I135" s="115">
        <v>1</v>
      </c>
      <c r="J135" s="116">
        <v>100</v>
      </c>
      <c r="K135" s="116">
        <f t="shared" si="2"/>
        <v>100</v>
      </c>
      <c r="L135" s="108"/>
      <c r="M135" s="109"/>
    </row>
    <row r="136" spans="2:13" s="110" customFormat="1" ht="17.25" x14ac:dyDescent="0.25">
      <c r="B136" s="117">
        <v>3</v>
      </c>
      <c r="C136" s="118">
        <v>32</v>
      </c>
      <c r="D136" s="118"/>
      <c r="E136" s="118"/>
      <c r="F136" s="119"/>
      <c r="G136" s="120" t="s">
        <v>57</v>
      </c>
      <c r="H136" s="115" t="s">
        <v>58</v>
      </c>
      <c r="I136" s="115">
        <v>1</v>
      </c>
      <c r="J136" s="116">
        <v>100</v>
      </c>
      <c r="K136" s="116">
        <f t="shared" si="2"/>
        <v>100</v>
      </c>
      <c r="L136" s="108"/>
      <c r="M136" s="109"/>
    </row>
    <row r="137" spans="2:13" s="110" customFormat="1" ht="17.25" x14ac:dyDescent="0.25">
      <c r="B137" s="117">
        <v>3</v>
      </c>
      <c r="C137" s="118">
        <v>33</v>
      </c>
      <c r="D137" s="118"/>
      <c r="E137" s="118"/>
      <c r="F137" s="119"/>
      <c r="G137" s="120" t="s">
        <v>57</v>
      </c>
      <c r="H137" s="115" t="s">
        <v>58</v>
      </c>
      <c r="I137" s="115">
        <v>1</v>
      </c>
      <c r="J137" s="116">
        <v>100</v>
      </c>
      <c r="K137" s="116">
        <f t="shared" si="2"/>
        <v>100</v>
      </c>
      <c r="L137" s="108"/>
      <c r="M137" s="109"/>
    </row>
    <row r="138" spans="2:13" s="110" customFormat="1" ht="17.25" x14ac:dyDescent="0.25">
      <c r="B138" s="117">
        <v>3</v>
      </c>
      <c r="C138" s="118">
        <v>34</v>
      </c>
      <c r="D138" s="118"/>
      <c r="E138" s="118"/>
      <c r="F138" s="119"/>
      <c r="G138" s="120" t="s">
        <v>57</v>
      </c>
      <c r="H138" s="115" t="s">
        <v>58</v>
      </c>
      <c r="I138" s="115">
        <v>1</v>
      </c>
      <c r="J138" s="116">
        <v>100</v>
      </c>
      <c r="K138" s="116">
        <f t="shared" si="2"/>
        <v>100</v>
      </c>
      <c r="L138" s="108"/>
      <c r="M138" s="109"/>
    </row>
    <row r="139" spans="2:13" s="110" customFormat="1" ht="17.25" x14ac:dyDescent="0.25">
      <c r="B139" s="117">
        <v>3</v>
      </c>
      <c r="C139" s="118">
        <v>35</v>
      </c>
      <c r="D139" s="118"/>
      <c r="E139" s="118"/>
      <c r="F139" s="119"/>
      <c r="G139" s="120" t="s">
        <v>57</v>
      </c>
      <c r="H139" s="115" t="s">
        <v>58</v>
      </c>
      <c r="I139" s="115">
        <v>1</v>
      </c>
      <c r="J139" s="116">
        <v>100</v>
      </c>
      <c r="K139" s="116">
        <f t="shared" si="2"/>
        <v>100</v>
      </c>
      <c r="L139" s="108"/>
      <c r="M139" s="109"/>
    </row>
    <row r="140" spans="2:13" s="110" customFormat="1" ht="17.25" x14ac:dyDescent="0.25">
      <c r="B140" s="117">
        <v>3</v>
      </c>
      <c r="C140" s="118">
        <v>36</v>
      </c>
      <c r="D140" s="118"/>
      <c r="E140" s="118"/>
      <c r="F140" s="119"/>
      <c r="G140" s="120" t="s">
        <v>57</v>
      </c>
      <c r="H140" s="115" t="s">
        <v>58</v>
      </c>
      <c r="I140" s="115">
        <v>1</v>
      </c>
      <c r="J140" s="116">
        <v>100</v>
      </c>
      <c r="K140" s="116">
        <f t="shared" si="2"/>
        <v>100</v>
      </c>
      <c r="L140" s="108"/>
      <c r="M140" s="109"/>
    </row>
    <row r="141" spans="2:13" s="110" customFormat="1" ht="17.25" x14ac:dyDescent="0.25">
      <c r="B141" s="117">
        <v>3</v>
      </c>
      <c r="C141" s="118">
        <v>37</v>
      </c>
      <c r="D141" s="118"/>
      <c r="E141" s="118"/>
      <c r="F141" s="119"/>
      <c r="G141" s="120" t="s">
        <v>57</v>
      </c>
      <c r="H141" s="115" t="s">
        <v>58</v>
      </c>
      <c r="I141" s="115">
        <v>1</v>
      </c>
      <c r="J141" s="116">
        <v>100</v>
      </c>
      <c r="K141" s="116">
        <f t="shared" si="2"/>
        <v>100</v>
      </c>
      <c r="L141" s="108"/>
      <c r="M141" s="109"/>
    </row>
    <row r="142" spans="2:13" s="110" customFormat="1" ht="17.25" x14ac:dyDescent="0.25">
      <c r="B142" s="117">
        <v>3</v>
      </c>
      <c r="C142" s="118">
        <v>38</v>
      </c>
      <c r="D142" s="118"/>
      <c r="E142" s="118"/>
      <c r="F142" s="119"/>
      <c r="G142" s="120" t="s">
        <v>57</v>
      </c>
      <c r="H142" s="115" t="s">
        <v>58</v>
      </c>
      <c r="I142" s="115">
        <v>1</v>
      </c>
      <c r="J142" s="116">
        <v>100</v>
      </c>
      <c r="K142" s="116">
        <f t="shared" si="2"/>
        <v>100</v>
      </c>
      <c r="L142" s="108"/>
      <c r="M142" s="109"/>
    </row>
    <row r="143" spans="2:13" s="110" customFormat="1" ht="17.25" x14ac:dyDescent="0.25">
      <c r="B143" s="117">
        <v>3</v>
      </c>
      <c r="C143" s="118">
        <v>39</v>
      </c>
      <c r="D143" s="118"/>
      <c r="E143" s="118"/>
      <c r="F143" s="119"/>
      <c r="G143" s="120" t="s">
        <v>57</v>
      </c>
      <c r="H143" s="115" t="s">
        <v>58</v>
      </c>
      <c r="I143" s="115">
        <v>1</v>
      </c>
      <c r="J143" s="116">
        <v>100</v>
      </c>
      <c r="K143" s="116">
        <f t="shared" si="2"/>
        <v>100</v>
      </c>
      <c r="L143" s="108"/>
      <c r="M143" s="109"/>
    </row>
    <row r="144" spans="2:13" s="110" customFormat="1" ht="17.25" x14ac:dyDescent="0.25">
      <c r="B144" s="117">
        <v>3</v>
      </c>
      <c r="C144" s="118">
        <v>40</v>
      </c>
      <c r="D144" s="118"/>
      <c r="E144" s="118"/>
      <c r="F144" s="119"/>
      <c r="G144" s="120" t="s">
        <v>57</v>
      </c>
      <c r="H144" s="115" t="s">
        <v>58</v>
      </c>
      <c r="I144" s="115">
        <v>1</v>
      </c>
      <c r="J144" s="116">
        <v>100</v>
      </c>
      <c r="K144" s="116">
        <f t="shared" si="2"/>
        <v>100</v>
      </c>
      <c r="L144" s="108"/>
      <c r="M144" s="109"/>
    </row>
    <row r="145" spans="2:13" s="110" customFormat="1" ht="17.25" x14ac:dyDescent="0.25">
      <c r="B145" s="117"/>
      <c r="C145" s="118"/>
      <c r="D145" s="118"/>
      <c r="E145" s="118"/>
      <c r="F145" s="119"/>
      <c r="G145" s="120"/>
      <c r="H145" s="115"/>
      <c r="I145" s="115"/>
      <c r="J145" s="116"/>
      <c r="K145" s="116"/>
      <c r="L145" s="108"/>
      <c r="M145" s="109"/>
    </row>
    <row r="146" spans="2:13" s="130" customFormat="1" ht="15" x14ac:dyDescent="0.2">
      <c r="B146" s="121"/>
      <c r="C146" s="122"/>
      <c r="D146" s="122"/>
      <c r="E146" s="122"/>
      <c r="F146" s="123"/>
      <c r="G146" s="124" t="s">
        <v>62</v>
      </c>
      <c r="H146" s="125"/>
      <c r="I146" s="125"/>
      <c r="J146" s="126"/>
      <c r="K146" s="127">
        <f>SUM(K105:K145)</f>
        <v>4000</v>
      </c>
      <c r="L146" s="128"/>
      <c r="M146" s="129"/>
    </row>
    <row r="147" spans="2:13" s="130" customFormat="1" x14ac:dyDescent="0.2"/>
    <row r="148" spans="2:13" s="110" customFormat="1" ht="11.1" customHeight="1" x14ac:dyDescent="0.25">
      <c r="B148" s="102"/>
      <c r="C148" s="103"/>
      <c r="D148" s="103"/>
      <c r="E148" s="103"/>
      <c r="F148" s="104"/>
      <c r="G148" s="105"/>
      <c r="H148" s="106"/>
      <c r="I148" s="106"/>
      <c r="J148" s="107"/>
      <c r="K148" s="107"/>
      <c r="L148" s="108"/>
      <c r="M148" s="109"/>
    </row>
    <row r="149" spans="2:13" s="110" customFormat="1" ht="17.25" x14ac:dyDescent="0.25">
      <c r="B149" s="111">
        <v>4</v>
      </c>
      <c r="C149" s="112"/>
      <c r="D149" s="112"/>
      <c r="E149" s="112"/>
      <c r="F149" s="113"/>
      <c r="G149" s="114" t="s">
        <v>56</v>
      </c>
      <c r="H149" s="115"/>
      <c r="I149" s="115"/>
      <c r="J149" s="116"/>
      <c r="K149" s="116"/>
      <c r="L149" s="108"/>
      <c r="M149" s="109"/>
    </row>
    <row r="150" spans="2:13" s="110" customFormat="1" ht="9.9499999999999993" customHeight="1" x14ac:dyDescent="0.25">
      <c r="B150" s="117"/>
      <c r="C150" s="118"/>
      <c r="D150" s="118"/>
      <c r="E150" s="118"/>
      <c r="F150" s="119"/>
      <c r="G150" s="120"/>
      <c r="H150" s="115"/>
      <c r="I150" s="115"/>
      <c r="J150" s="116"/>
      <c r="K150" s="116"/>
      <c r="L150" s="108"/>
      <c r="M150" s="109"/>
    </row>
    <row r="151" spans="2:13" s="110" customFormat="1" ht="17.25" x14ac:dyDescent="0.25">
      <c r="B151" s="117">
        <v>4</v>
      </c>
      <c r="C151" s="118">
        <v>1</v>
      </c>
      <c r="D151" s="118"/>
      <c r="E151" s="118"/>
      <c r="F151" s="119"/>
      <c r="G151" s="120" t="s">
        <v>57</v>
      </c>
      <c r="H151" s="115" t="s">
        <v>58</v>
      </c>
      <c r="I151" s="115">
        <v>1</v>
      </c>
      <c r="J151" s="116">
        <v>100</v>
      </c>
      <c r="K151" s="116">
        <f>J151*I151</f>
        <v>100</v>
      </c>
      <c r="L151" s="108"/>
      <c r="M151" s="109"/>
    </row>
    <row r="152" spans="2:13" s="110" customFormat="1" ht="17.25" x14ac:dyDescent="0.25">
      <c r="B152" s="117">
        <v>4</v>
      </c>
      <c r="C152" s="118">
        <v>2</v>
      </c>
      <c r="D152" s="118"/>
      <c r="E152" s="118"/>
      <c r="F152" s="119"/>
      <c r="G152" s="120" t="s">
        <v>57</v>
      </c>
      <c r="H152" s="115" t="s">
        <v>58</v>
      </c>
      <c r="I152" s="115">
        <v>1</v>
      </c>
      <c r="J152" s="116">
        <v>100</v>
      </c>
      <c r="K152" s="116">
        <f t="shared" ref="K152:K190" si="3">J152*I152</f>
        <v>100</v>
      </c>
      <c r="L152" s="108"/>
      <c r="M152" s="109"/>
    </row>
    <row r="153" spans="2:13" s="110" customFormat="1" ht="17.25" x14ac:dyDescent="0.25">
      <c r="B153" s="117">
        <v>4</v>
      </c>
      <c r="C153" s="118">
        <v>3</v>
      </c>
      <c r="D153" s="118"/>
      <c r="E153" s="118"/>
      <c r="F153" s="119"/>
      <c r="G153" s="120" t="s">
        <v>57</v>
      </c>
      <c r="H153" s="115" t="s">
        <v>58</v>
      </c>
      <c r="I153" s="115">
        <v>1</v>
      </c>
      <c r="J153" s="116">
        <v>100</v>
      </c>
      <c r="K153" s="116">
        <f t="shared" si="3"/>
        <v>100</v>
      </c>
      <c r="L153" s="108"/>
      <c r="M153" s="109"/>
    </row>
    <row r="154" spans="2:13" s="110" customFormat="1" ht="17.25" x14ac:dyDescent="0.25">
      <c r="B154" s="117">
        <v>4</v>
      </c>
      <c r="C154" s="118">
        <v>4</v>
      </c>
      <c r="D154" s="118"/>
      <c r="E154" s="118"/>
      <c r="F154" s="119"/>
      <c r="G154" s="120" t="s">
        <v>57</v>
      </c>
      <c r="H154" s="115" t="s">
        <v>58</v>
      </c>
      <c r="I154" s="115">
        <v>1</v>
      </c>
      <c r="J154" s="116">
        <v>100</v>
      </c>
      <c r="K154" s="116">
        <f t="shared" si="3"/>
        <v>100</v>
      </c>
      <c r="L154" s="108"/>
      <c r="M154" s="109"/>
    </row>
    <row r="155" spans="2:13" s="110" customFormat="1" ht="17.25" x14ac:dyDescent="0.25">
      <c r="B155" s="117">
        <v>4</v>
      </c>
      <c r="C155" s="118">
        <v>5</v>
      </c>
      <c r="D155" s="118"/>
      <c r="E155" s="118"/>
      <c r="F155" s="119"/>
      <c r="G155" s="120" t="s">
        <v>57</v>
      </c>
      <c r="H155" s="115" t="s">
        <v>58</v>
      </c>
      <c r="I155" s="115">
        <v>1</v>
      </c>
      <c r="J155" s="116">
        <v>100</v>
      </c>
      <c r="K155" s="116">
        <f t="shared" si="3"/>
        <v>100</v>
      </c>
      <c r="L155" s="108"/>
      <c r="M155" s="109"/>
    </row>
    <row r="156" spans="2:13" s="110" customFormat="1" ht="17.25" x14ac:dyDescent="0.25">
      <c r="B156" s="117">
        <v>4</v>
      </c>
      <c r="C156" s="118">
        <v>6</v>
      </c>
      <c r="D156" s="118"/>
      <c r="E156" s="118"/>
      <c r="F156" s="119"/>
      <c r="G156" s="120" t="s">
        <v>57</v>
      </c>
      <c r="H156" s="115" t="s">
        <v>58</v>
      </c>
      <c r="I156" s="115">
        <v>1</v>
      </c>
      <c r="J156" s="116">
        <v>100</v>
      </c>
      <c r="K156" s="116">
        <f t="shared" si="3"/>
        <v>100</v>
      </c>
      <c r="L156" s="108"/>
      <c r="M156" s="109"/>
    </row>
    <row r="157" spans="2:13" s="110" customFormat="1" ht="17.25" x14ac:dyDescent="0.25">
      <c r="B157" s="117">
        <v>4</v>
      </c>
      <c r="C157" s="118">
        <v>7</v>
      </c>
      <c r="D157" s="118"/>
      <c r="E157" s="118"/>
      <c r="F157" s="119"/>
      <c r="G157" s="120" t="s">
        <v>57</v>
      </c>
      <c r="H157" s="115" t="s">
        <v>58</v>
      </c>
      <c r="I157" s="115">
        <v>1</v>
      </c>
      <c r="J157" s="116">
        <v>100</v>
      </c>
      <c r="K157" s="116">
        <f t="shared" si="3"/>
        <v>100</v>
      </c>
      <c r="L157" s="108"/>
      <c r="M157" s="109"/>
    </row>
    <row r="158" spans="2:13" s="110" customFormat="1" ht="17.25" x14ac:dyDescent="0.25">
      <c r="B158" s="117">
        <v>4</v>
      </c>
      <c r="C158" s="118">
        <v>8</v>
      </c>
      <c r="D158" s="118"/>
      <c r="E158" s="118"/>
      <c r="F158" s="119"/>
      <c r="G158" s="120" t="s">
        <v>57</v>
      </c>
      <c r="H158" s="115" t="s">
        <v>58</v>
      </c>
      <c r="I158" s="115">
        <v>1</v>
      </c>
      <c r="J158" s="116">
        <v>100</v>
      </c>
      <c r="K158" s="116">
        <f t="shared" si="3"/>
        <v>100</v>
      </c>
      <c r="L158" s="108"/>
      <c r="M158" s="109"/>
    </row>
    <row r="159" spans="2:13" s="110" customFormat="1" ht="17.25" x14ac:dyDescent="0.25">
      <c r="B159" s="117">
        <v>4</v>
      </c>
      <c r="C159" s="118">
        <v>9</v>
      </c>
      <c r="D159" s="118"/>
      <c r="E159" s="118"/>
      <c r="F159" s="119"/>
      <c r="G159" s="120" t="s">
        <v>57</v>
      </c>
      <c r="H159" s="115" t="s">
        <v>58</v>
      </c>
      <c r="I159" s="115">
        <v>1</v>
      </c>
      <c r="J159" s="116">
        <v>100</v>
      </c>
      <c r="K159" s="116">
        <f t="shared" si="3"/>
        <v>100</v>
      </c>
      <c r="L159" s="108"/>
      <c r="M159" s="109"/>
    </row>
    <row r="160" spans="2:13" s="110" customFormat="1" ht="17.25" x14ac:dyDescent="0.25">
      <c r="B160" s="117">
        <v>4</v>
      </c>
      <c r="C160" s="118">
        <v>10</v>
      </c>
      <c r="D160" s="118"/>
      <c r="E160" s="118"/>
      <c r="F160" s="119"/>
      <c r="G160" s="120" t="s">
        <v>57</v>
      </c>
      <c r="H160" s="115" t="s">
        <v>58</v>
      </c>
      <c r="I160" s="115">
        <v>1</v>
      </c>
      <c r="J160" s="116">
        <v>100</v>
      </c>
      <c r="K160" s="116">
        <f t="shared" si="3"/>
        <v>100</v>
      </c>
      <c r="L160" s="108"/>
      <c r="M160" s="109"/>
    </row>
    <row r="161" spans="2:13" s="110" customFormat="1" ht="17.25" x14ac:dyDescent="0.25">
      <c r="B161" s="117">
        <v>4</v>
      </c>
      <c r="C161" s="118">
        <v>11</v>
      </c>
      <c r="D161" s="118"/>
      <c r="E161" s="118"/>
      <c r="F161" s="119"/>
      <c r="G161" s="120" t="s">
        <v>57</v>
      </c>
      <c r="H161" s="115" t="s">
        <v>58</v>
      </c>
      <c r="I161" s="115">
        <v>1</v>
      </c>
      <c r="J161" s="116">
        <v>100</v>
      </c>
      <c r="K161" s="116">
        <f t="shared" si="3"/>
        <v>100</v>
      </c>
      <c r="L161" s="108"/>
      <c r="M161" s="109"/>
    </row>
    <row r="162" spans="2:13" s="110" customFormat="1" ht="17.25" x14ac:dyDescent="0.25">
      <c r="B162" s="117">
        <v>4</v>
      </c>
      <c r="C162" s="118">
        <v>12</v>
      </c>
      <c r="D162" s="118"/>
      <c r="E162" s="118"/>
      <c r="F162" s="119"/>
      <c r="G162" s="120" t="s">
        <v>57</v>
      </c>
      <c r="H162" s="115" t="s">
        <v>58</v>
      </c>
      <c r="I162" s="115">
        <v>1</v>
      </c>
      <c r="J162" s="116">
        <v>100</v>
      </c>
      <c r="K162" s="116">
        <f t="shared" si="3"/>
        <v>100</v>
      </c>
      <c r="L162" s="108"/>
      <c r="M162" s="109"/>
    </row>
    <row r="163" spans="2:13" s="110" customFormat="1" ht="17.25" x14ac:dyDescent="0.25">
      <c r="B163" s="117">
        <v>4</v>
      </c>
      <c r="C163" s="118">
        <v>13</v>
      </c>
      <c r="D163" s="118"/>
      <c r="E163" s="118"/>
      <c r="F163" s="119"/>
      <c r="G163" s="120" t="s">
        <v>57</v>
      </c>
      <c r="H163" s="115" t="s">
        <v>58</v>
      </c>
      <c r="I163" s="115">
        <v>1</v>
      </c>
      <c r="J163" s="116">
        <v>100</v>
      </c>
      <c r="K163" s="116">
        <f t="shared" si="3"/>
        <v>100</v>
      </c>
      <c r="L163" s="108"/>
      <c r="M163" s="109"/>
    </row>
    <row r="164" spans="2:13" s="110" customFormat="1" ht="17.25" x14ac:dyDescent="0.25">
      <c r="B164" s="117">
        <v>4</v>
      </c>
      <c r="C164" s="118">
        <v>14</v>
      </c>
      <c r="D164" s="118"/>
      <c r="E164" s="118"/>
      <c r="F164" s="119"/>
      <c r="G164" s="120" t="s">
        <v>57</v>
      </c>
      <c r="H164" s="115" t="s">
        <v>58</v>
      </c>
      <c r="I164" s="115">
        <v>1</v>
      </c>
      <c r="J164" s="116">
        <v>100</v>
      </c>
      <c r="K164" s="116">
        <f t="shared" si="3"/>
        <v>100</v>
      </c>
      <c r="L164" s="108"/>
      <c r="M164" s="109"/>
    </row>
    <row r="165" spans="2:13" s="110" customFormat="1" ht="17.25" x14ac:dyDescent="0.25">
      <c r="B165" s="117">
        <v>4</v>
      </c>
      <c r="C165" s="118">
        <v>15</v>
      </c>
      <c r="D165" s="118"/>
      <c r="E165" s="118"/>
      <c r="F165" s="119"/>
      <c r="G165" s="120" t="s">
        <v>57</v>
      </c>
      <c r="H165" s="115" t="s">
        <v>58</v>
      </c>
      <c r="I165" s="115">
        <v>1</v>
      </c>
      <c r="J165" s="116">
        <v>100</v>
      </c>
      <c r="K165" s="116">
        <f t="shared" si="3"/>
        <v>100</v>
      </c>
      <c r="L165" s="108"/>
      <c r="M165" s="109"/>
    </row>
    <row r="166" spans="2:13" s="110" customFormat="1" ht="17.25" x14ac:dyDescent="0.25">
      <c r="B166" s="117">
        <v>4</v>
      </c>
      <c r="C166" s="118">
        <v>16</v>
      </c>
      <c r="D166" s="118"/>
      <c r="E166" s="118"/>
      <c r="F166" s="119"/>
      <c r="G166" s="120" t="s">
        <v>57</v>
      </c>
      <c r="H166" s="115" t="s">
        <v>58</v>
      </c>
      <c r="I166" s="115">
        <v>1</v>
      </c>
      <c r="J166" s="116">
        <v>100</v>
      </c>
      <c r="K166" s="116">
        <f t="shared" si="3"/>
        <v>100</v>
      </c>
      <c r="L166" s="108"/>
      <c r="M166" s="109"/>
    </row>
    <row r="167" spans="2:13" s="110" customFormat="1" ht="17.25" x14ac:dyDescent="0.25">
      <c r="B167" s="117">
        <v>4</v>
      </c>
      <c r="C167" s="118">
        <v>17</v>
      </c>
      <c r="D167" s="118"/>
      <c r="E167" s="118"/>
      <c r="F167" s="119"/>
      <c r="G167" s="120" t="s">
        <v>57</v>
      </c>
      <c r="H167" s="115" t="s">
        <v>58</v>
      </c>
      <c r="I167" s="115">
        <v>1</v>
      </c>
      <c r="J167" s="116">
        <v>100</v>
      </c>
      <c r="K167" s="116">
        <f t="shared" si="3"/>
        <v>100</v>
      </c>
      <c r="L167" s="108"/>
      <c r="M167" s="109"/>
    </row>
    <row r="168" spans="2:13" s="110" customFormat="1" ht="17.25" x14ac:dyDescent="0.25">
      <c r="B168" s="117">
        <v>4</v>
      </c>
      <c r="C168" s="118">
        <v>18</v>
      </c>
      <c r="D168" s="118"/>
      <c r="E168" s="118"/>
      <c r="F168" s="119"/>
      <c r="G168" s="120" t="s">
        <v>57</v>
      </c>
      <c r="H168" s="115" t="s">
        <v>58</v>
      </c>
      <c r="I168" s="115">
        <v>1</v>
      </c>
      <c r="J168" s="116">
        <v>100</v>
      </c>
      <c r="K168" s="116">
        <f t="shared" si="3"/>
        <v>100</v>
      </c>
      <c r="L168" s="108"/>
      <c r="M168" s="109"/>
    </row>
    <row r="169" spans="2:13" s="110" customFormat="1" ht="17.25" x14ac:dyDescent="0.25">
      <c r="B169" s="117">
        <v>4</v>
      </c>
      <c r="C169" s="118">
        <v>19</v>
      </c>
      <c r="D169" s="118"/>
      <c r="E169" s="118"/>
      <c r="F169" s="119"/>
      <c r="G169" s="120" t="s">
        <v>57</v>
      </c>
      <c r="H169" s="115" t="s">
        <v>58</v>
      </c>
      <c r="I169" s="115">
        <v>1</v>
      </c>
      <c r="J169" s="116">
        <v>100</v>
      </c>
      <c r="K169" s="116">
        <f t="shared" si="3"/>
        <v>100</v>
      </c>
      <c r="L169" s="108"/>
      <c r="M169" s="109"/>
    </row>
    <row r="170" spans="2:13" s="110" customFormat="1" ht="17.25" x14ac:dyDescent="0.25">
      <c r="B170" s="117">
        <v>4</v>
      </c>
      <c r="C170" s="118">
        <v>20</v>
      </c>
      <c r="D170" s="118"/>
      <c r="E170" s="118"/>
      <c r="F170" s="119"/>
      <c r="G170" s="120" t="s">
        <v>57</v>
      </c>
      <c r="H170" s="115" t="s">
        <v>58</v>
      </c>
      <c r="I170" s="115">
        <v>1</v>
      </c>
      <c r="J170" s="116">
        <v>100</v>
      </c>
      <c r="K170" s="116">
        <f t="shared" si="3"/>
        <v>100</v>
      </c>
      <c r="L170" s="108"/>
      <c r="M170" s="109"/>
    </row>
    <row r="171" spans="2:13" s="110" customFormat="1" ht="17.25" x14ac:dyDescent="0.25">
      <c r="B171" s="117">
        <v>4</v>
      </c>
      <c r="C171" s="118">
        <v>21</v>
      </c>
      <c r="D171" s="118"/>
      <c r="E171" s="118"/>
      <c r="F171" s="119"/>
      <c r="G171" s="120" t="s">
        <v>57</v>
      </c>
      <c r="H171" s="115" t="s">
        <v>58</v>
      </c>
      <c r="I171" s="115">
        <v>1</v>
      </c>
      <c r="J171" s="116">
        <v>100</v>
      </c>
      <c r="K171" s="116">
        <f t="shared" si="3"/>
        <v>100</v>
      </c>
      <c r="L171" s="108"/>
      <c r="M171" s="109"/>
    </row>
    <row r="172" spans="2:13" s="110" customFormat="1" ht="17.25" x14ac:dyDescent="0.25">
      <c r="B172" s="117">
        <v>4</v>
      </c>
      <c r="C172" s="118">
        <v>22</v>
      </c>
      <c r="D172" s="118"/>
      <c r="E172" s="118"/>
      <c r="F172" s="119"/>
      <c r="G172" s="120" t="s">
        <v>57</v>
      </c>
      <c r="H172" s="115" t="s">
        <v>58</v>
      </c>
      <c r="I172" s="115">
        <v>1</v>
      </c>
      <c r="J172" s="116">
        <v>100</v>
      </c>
      <c r="K172" s="116">
        <f t="shared" si="3"/>
        <v>100</v>
      </c>
      <c r="L172" s="108"/>
      <c r="M172" s="109"/>
    </row>
    <row r="173" spans="2:13" s="110" customFormat="1" ht="17.25" x14ac:dyDescent="0.25">
      <c r="B173" s="117">
        <v>4</v>
      </c>
      <c r="C173" s="118">
        <v>23</v>
      </c>
      <c r="D173" s="118"/>
      <c r="E173" s="118"/>
      <c r="F173" s="119"/>
      <c r="G173" s="120" t="s">
        <v>57</v>
      </c>
      <c r="H173" s="115" t="s">
        <v>58</v>
      </c>
      <c r="I173" s="115">
        <v>1</v>
      </c>
      <c r="J173" s="116">
        <v>100</v>
      </c>
      <c r="K173" s="116">
        <f t="shared" si="3"/>
        <v>100</v>
      </c>
      <c r="L173" s="108"/>
      <c r="M173" s="109"/>
    </row>
    <row r="174" spans="2:13" s="110" customFormat="1" ht="17.25" x14ac:dyDescent="0.25">
      <c r="B174" s="117">
        <v>4</v>
      </c>
      <c r="C174" s="118">
        <v>24</v>
      </c>
      <c r="D174" s="118"/>
      <c r="E174" s="118"/>
      <c r="F174" s="119"/>
      <c r="G174" s="120" t="s">
        <v>57</v>
      </c>
      <c r="H174" s="115" t="s">
        <v>58</v>
      </c>
      <c r="I174" s="115">
        <v>1</v>
      </c>
      <c r="J174" s="116">
        <v>100</v>
      </c>
      <c r="K174" s="116">
        <f t="shared" si="3"/>
        <v>100</v>
      </c>
      <c r="L174" s="108"/>
      <c r="M174" s="109"/>
    </row>
    <row r="175" spans="2:13" s="110" customFormat="1" ht="17.25" x14ac:dyDescent="0.25">
      <c r="B175" s="117">
        <v>4</v>
      </c>
      <c r="C175" s="118">
        <v>25</v>
      </c>
      <c r="D175" s="118"/>
      <c r="E175" s="118"/>
      <c r="F175" s="119"/>
      <c r="G175" s="120" t="s">
        <v>57</v>
      </c>
      <c r="H175" s="115" t="s">
        <v>58</v>
      </c>
      <c r="I175" s="115">
        <v>1</v>
      </c>
      <c r="J175" s="116">
        <v>100</v>
      </c>
      <c r="K175" s="116">
        <f t="shared" si="3"/>
        <v>100</v>
      </c>
      <c r="L175" s="108"/>
      <c r="M175" s="109"/>
    </row>
    <row r="176" spans="2:13" s="110" customFormat="1" ht="17.25" x14ac:dyDescent="0.25">
      <c r="B176" s="117">
        <v>4</v>
      </c>
      <c r="C176" s="118">
        <v>26</v>
      </c>
      <c r="D176" s="118"/>
      <c r="E176" s="118"/>
      <c r="F176" s="119"/>
      <c r="G176" s="120" t="s">
        <v>57</v>
      </c>
      <c r="H176" s="115" t="s">
        <v>58</v>
      </c>
      <c r="I176" s="115">
        <v>1</v>
      </c>
      <c r="J176" s="116">
        <v>100</v>
      </c>
      <c r="K176" s="116">
        <f t="shared" si="3"/>
        <v>100</v>
      </c>
      <c r="L176" s="108"/>
      <c r="M176" s="109"/>
    </row>
    <row r="177" spans="2:13" s="110" customFormat="1" ht="17.25" x14ac:dyDescent="0.25">
      <c r="B177" s="117">
        <v>4</v>
      </c>
      <c r="C177" s="118">
        <v>27</v>
      </c>
      <c r="D177" s="118"/>
      <c r="E177" s="118"/>
      <c r="F177" s="119"/>
      <c r="G177" s="120" t="s">
        <v>57</v>
      </c>
      <c r="H177" s="115" t="s">
        <v>58</v>
      </c>
      <c r="I177" s="115">
        <v>1</v>
      </c>
      <c r="J177" s="116">
        <v>100</v>
      </c>
      <c r="K177" s="116">
        <f t="shared" si="3"/>
        <v>100</v>
      </c>
      <c r="L177" s="108"/>
      <c r="M177" s="109"/>
    </row>
    <row r="178" spans="2:13" s="110" customFormat="1" ht="17.25" x14ac:dyDescent="0.25">
      <c r="B178" s="117">
        <v>4</v>
      </c>
      <c r="C178" s="118">
        <v>28</v>
      </c>
      <c r="D178" s="118"/>
      <c r="E178" s="118"/>
      <c r="F178" s="119"/>
      <c r="G178" s="120" t="s">
        <v>57</v>
      </c>
      <c r="H178" s="115" t="s">
        <v>58</v>
      </c>
      <c r="I178" s="115">
        <v>1</v>
      </c>
      <c r="J178" s="116">
        <v>100</v>
      </c>
      <c r="K178" s="116">
        <f t="shared" si="3"/>
        <v>100</v>
      </c>
      <c r="L178" s="108"/>
      <c r="M178" s="109"/>
    </row>
    <row r="179" spans="2:13" s="110" customFormat="1" ht="17.25" x14ac:dyDescent="0.25">
      <c r="B179" s="117">
        <v>4</v>
      </c>
      <c r="C179" s="118">
        <v>29</v>
      </c>
      <c r="D179" s="118"/>
      <c r="E179" s="118"/>
      <c r="F179" s="119"/>
      <c r="G179" s="120" t="s">
        <v>57</v>
      </c>
      <c r="H179" s="115" t="s">
        <v>58</v>
      </c>
      <c r="I179" s="115">
        <v>1</v>
      </c>
      <c r="J179" s="116">
        <v>100</v>
      </c>
      <c r="K179" s="116">
        <f t="shared" si="3"/>
        <v>100</v>
      </c>
      <c r="L179" s="108"/>
      <c r="M179" s="109"/>
    </row>
    <row r="180" spans="2:13" s="110" customFormat="1" ht="17.25" x14ac:dyDescent="0.25">
      <c r="B180" s="117">
        <v>4</v>
      </c>
      <c r="C180" s="118">
        <v>30</v>
      </c>
      <c r="D180" s="118"/>
      <c r="E180" s="118"/>
      <c r="F180" s="119"/>
      <c r="G180" s="120" t="s">
        <v>57</v>
      </c>
      <c r="H180" s="115" t="s">
        <v>58</v>
      </c>
      <c r="I180" s="115">
        <v>1</v>
      </c>
      <c r="J180" s="116">
        <v>100</v>
      </c>
      <c r="K180" s="116">
        <f t="shared" si="3"/>
        <v>100</v>
      </c>
      <c r="L180" s="108"/>
      <c r="M180" s="109"/>
    </row>
    <row r="181" spans="2:13" s="110" customFormat="1" ht="17.25" x14ac:dyDescent="0.25">
      <c r="B181" s="117">
        <v>4</v>
      </c>
      <c r="C181" s="118">
        <v>31</v>
      </c>
      <c r="D181" s="118"/>
      <c r="E181" s="118"/>
      <c r="F181" s="119"/>
      <c r="G181" s="120" t="s">
        <v>57</v>
      </c>
      <c r="H181" s="115" t="s">
        <v>58</v>
      </c>
      <c r="I181" s="115">
        <v>1</v>
      </c>
      <c r="J181" s="116">
        <v>100</v>
      </c>
      <c r="K181" s="116">
        <f t="shared" si="3"/>
        <v>100</v>
      </c>
      <c r="L181" s="108"/>
      <c r="M181" s="109"/>
    </row>
    <row r="182" spans="2:13" s="110" customFormat="1" ht="17.25" x14ac:dyDescent="0.25">
      <c r="B182" s="117">
        <v>4</v>
      </c>
      <c r="C182" s="118">
        <v>32</v>
      </c>
      <c r="D182" s="118"/>
      <c r="E182" s="118"/>
      <c r="F182" s="119"/>
      <c r="G182" s="120" t="s">
        <v>57</v>
      </c>
      <c r="H182" s="115" t="s">
        <v>58</v>
      </c>
      <c r="I182" s="115">
        <v>1</v>
      </c>
      <c r="J182" s="116">
        <v>100</v>
      </c>
      <c r="K182" s="116">
        <f t="shared" si="3"/>
        <v>100</v>
      </c>
      <c r="L182" s="108"/>
      <c r="M182" s="109"/>
    </row>
    <row r="183" spans="2:13" s="110" customFormat="1" ht="17.25" x14ac:dyDescent="0.25">
      <c r="B183" s="117">
        <v>4</v>
      </c>
      <c r="C183" s="118">
        <v>33</v>
      </c>
      <c r="D183" s="118"/>
      <c r="E183" s="118"/>
      <c r="F183" s="119"/>
      <c r="G183" s="120" t="s">
        <v>57</v>
      </c>
      <c r="H183" s="115" t="s">
        <v>58</v>
      </c>
      <c r="I183" s="115">
        <v>1</v>
      </c>
      <c r="J183" s="116">
        <v>100</v>
      </c>
      <c r="K183" s="116">
        <f t="shared" si="3"/>
        <v>100</v>
      </c>
      <c r="L183" s="108"/>
      <c r="M183" s="109"/>
    </row>
    <row r="184" spans="2:13" s="110" customFormat="1" ht="17.25" x14ac:dyDescent="0.25">
      <c r="B184" s="117">
        <v>4</v>
      </c>
      <c r="C184" s="118">
        <v>34</v>
      </c>
      <c r="D184" s="118"/>
      <c r="E184" s="118"/>
      <c r="F184" s="119"/>
      <c r="G184" s="120" t="s">
        <v>57</v>
      </c>
      <c r="H184" s="115" t="s">
        <v>58</v>
      </c>
      <c r="I184" s="115">
        <v>1</v>
      </c>
      <c r="J184" s="116">
        <v>100</v>
      </c>
      <c r="K184" s="116">
        <f t="shared" si="3"/>
        <v>100</v>
      </c>
      <c r="L184" s="108"/>
      <c r="M184" s="109"/>
    </row>
    <row r="185" spans="2:13" s="110" customFormat="1" ht="17.25" x14ac:dyDescent="0.25">
      <c r="B185" s="117">
        <v>4</v>
      </c>
      <c r="C185" s="118">
        <v>35</v>
      </c>
      <c r="D185" s="118"/>
      <c r="E185" s="118"/>
      <c r="F185" s="119"/>
      <c r="G185" s="120" t="s">
        <v>57</v>
      </c>
      <c r="H185" s="115" t="s">
        <v>58</v>
      </c>
      <c r="I185" s="115">
        <v>1</v>
      </c>
      <c r="J185" s="116">
        <v>100</v>
      </c>
      <c r="K185" s="116">
        <f t="shared" si="3"/>
        <v>100</v>
      </c>
      <c r="L185" s="108"/>
      <c r="M185" s="109"/>
    </row>
    <row r="186" spans="2:13" s="110" customFormat="1" ht="17.25" x14ac:dyDescent="0.25">
      <c r="B186" s="117">
        <v>4</v>
      </c>
      <c r="C186" s="118">
        <v>36</v>
      </c>
      <c r="D186" s="118"/>
      <c r="E186" s="118"/>
      <c r="F186" s="119"/>
      <c r="G186" s="120" t="s">
        <v>57</v>
      </c>
      <c r="H186" s="115" t="s">
        <v>58</v>
      </c>
      <c r="I186" s="115">
        <v>1</v>
      </c>
      <c r="J186" s="116">
        <v>100</v>
      </c>
      <c r="K186" s="116">
        <f t="shared" si="3"/>
        <v>100</v>
      </c>
      <c r="L186" s="108"/>
      <c r="M186" s="109"/>
    </row>
    <row r="187" spans="2:13" s="110" customFormat="1" ht="17.25" x14ac:dyDescent="0.25">
      <c r="B187" s="117">
        <v>4</v>
      </c>
      <c r="C187" s="118">
        <v>37</v>
      </c>
      <c r="D187" s="118"/>
      <c r="E187" s="118"/>
      <c r="F187" s="119"/>
      <c r="G187" s="120" t="s">
        <v>57</v>
      </c>
      <c r="H187" s="115" t="s">
        <v>58</v>
      </c>
      <c r="I187" s="115">
        <v>1</v>
      </c>
      <c r="J187" s="116">
        <v>100</v>
      </c>
      <c r="K187" s="116">
        <f t="shared" si="3"/>
        <v>100</v>
      </c>
      <c r="L187" s="108"/>
      <c r="M187" s="109"/>
    </row>
    <row r="188" spans="2:13" s="110" customFormat="1" ht="17.25" x14ac:dyDescent="0.25">
      <c r="B188" s="117">
        <v>4</v>
      </c>
      <c r="C188" s="118">
        <v>38</v>
      </c>
      <c r="D188" s="118"/>
      <c r="E188" s="118"/>
      <c r="F188" s="119"/>
      <c r="G188" s="120" t="s">
        <v>57</v>
      </c>
      <c r="H188" s="115" t="s">
        <v>58</v>
      </c>
      <c r="I188" s="115">
        <v>1</v>
      </c>
      <c r="J188" s="116">
        <v>100</v>
      </c>
      <c r="K188" s="116">
        <f t="shared" si="3"/>
        <v>100</v>
      </c>
      <c r="L188" s="108"/>
      <c r="M188" s="109"/>
    </row>
    <row r="189" spans="2:13" s="110" customFormat="1" ht="17.25" x14ac:dyDescent="0.25">
      <c r="B189" s="117">
        <v>4</v>
      </c>
      <c r="C189" s="118">
        <v>39</v>
      </c>
      <c r="D189" s="118"/>
      <c r="E189" s="118"/>
      <c r="F189" s="119"/>
      <c r="G189" s="120" t="s">
        <v>57</v>
      </c>
      <c r="H189" s="115" t="s">
        <v>58</v>
      </c>
      <c r="I189" s="115">
        <v>1</v>
      </c>
      <c r="J189" s="116">
        <v>100</v>
      </c>
      <c r="K189" s="116">
        <f t="shared" si="3"/>
        <v>100</v>
      </c>
      <c r="L189" s="108"/>
      <c r="M189" s="109"/>
    </row>
    <row r="190" spans="2:13" s="110" customFormat="1" ht="17.25" x14ac:dyDescent="0.25">
      <c r="B190" s="117">
        <v>4</v>
      </c>
      <c r="C190" s="118">
        <v>40</v>
      </c>
      <c r="D190" s="118"/>
      <c r="E190" s="118"/>
      <c r="F190" s="119"/>
      <c r="G190" s="120" t="s">
        <v>57</v>
      </c>
      <c r="H190" s="115" t="s">
        <v>58</v>
      </c>
      <c r="I190" s="115">
        <v>1</v>
      </c>
      <c r="J190" s="116">
        <v>100</v>
      </c>
      <c r="K190" s="116">
        <f t="shared" si="3"/>
        <v>100</v>
      </c>
      <c r="L190" s="108"/>
      <c r="M190" s="109"/>
    </row>
    <row r="191" spans="2:13" s="110" customFormat="1" ht="17.25" x14ac:dyDescent="0.25">
      <c r="B191" s="117"/>
      <c r="C191" s="118"/>
      <c r="D191" s="118"/>
      <c r="E191" s="118"/>
      <c r="F191" s="119"/>
      <c r="G191" s="120"/>
      <c r="H191" s="115"/>
      <c r="I191" s="115"/>
      <c r="J191" s="116"/>
      <c r="K191" s="116"/>
      <c r="L191" s="108"/>
      <c r="M191" s="109"/>
    </row>
    <row r="192" spans="2:13" s="130" customFormat="1" ht="15" x14ac:dyDescent="0.2">
      <c r="B192" s="121"/>
      <c r="C192" s="122"/>
      <c r="D192" s="122"/>
      <c r="E192" s="122"/>
      <c r="F192" s="123"/>
      <c r="G192" s="124" t="s">
        <v>63</v>
      </c>
      <c r="H192" s="125"/>
      <c r="I192" s="125"/>
      <c r="J192" s="126"/>
      <c r="K192" s="127">
        <f>SUM(K151:K191)</f>
        <v>4000</v>
      </c>
      <c r="L192" s="128"/>
      <c r="M192" s="129"/>
    </row>
    <row r="193" spans="2:13" s="130" customFormat="1" x14ac:dyDescent="0.2"/>
    <row r="194" spans="2:13" s="110" customFormat="1" ht="17.25" x14ac:dyDescent="0.25">
      <c r="B194" s="102"/>
      <c r="C194" s="103"/>
      <c r="D194" s="103"/>
      <c r="E194" s="103"/>
      <c r="F194" s="104"/>
      <c r="G194" s="105"/>
      <c r="H194" s="106"/>
      <c r="I194" s="106"/>
      <c r="J194" s="107"/>
      <c r="K194" s="107"/>
      <c r="L194" s="108"/>
      <c r="M194" s="109"/>
    </row>
    <row r="195" spans="2:13" s="110" customFormat="1" ht="17.25" x14ac:dyDescent="0.25">
      <c r="B195" s="111">
        <v>5</v>
      </c>
      <c r="C195" s="112"/>
      <c r="D195" s="112"/>
      <c r="E195" s="112"/>
      <c r="F195" s="113"/>
      <c r="G195" s="114" t="s">
        <v>56</v>
      </c>
      <c r="H195" s="115"/>
      <c r="I195" s="115"/>
      <c r="J195" s="116"/>
      <c r="K195" s="116"/>
      <c r="L195" s="108"/>
      <c r="M195" s="109"/>
    </row>
    <row r="196" spans="2:13" s="110" customFormat="1" ht="9" customHeight="1" x14ac:dyDescent="0.25">
      <c r="B196" s="117"/>
      <c r="C196" s="118"/>
      <c r="D196" s="118"/>
      <c r="E196" s="118"/>
      <c r="F196" s="119"/>
      <c r="G196" s="120"/>
      <c r="H196" s="115"/>
      <c r="I196" s="115"/>
      <c r="J196" s="116"/>
      <c r="K196" s="116"/>
      <c r="L196" s="108"/>
      <c r="M196" s="109"/>
    </row>
    <row r="197" spans="2:13" s="110" customFormat="1" ht="17.25" x14ac:dyDescent="0.25">
      <c r="B197" s="117">
        <v>5</v>
      </c>
      <c r="C197" s="118">
        <v>1</v>
      </c>
      <c r="D197" s="118"/>
      <c r="E197" s="118"/>
      <c r="F197" s="119"/>
      <c r="G197" s="120" t="s">
        <v>57</v>
      </c>
      <c r="H197" s="115" t="s">
        <v>58</v>
      </c>
      <c r="I197" s="115">
        <v>1</v>
      </c>
      <c r="J197" s="116">
        <v>100</v>
      </c>
      <c r="K197" s="116">
        <f>J197*I197</f>
        <v>100</v>
      </c>
      <c r="L197" s="108"/>
      <c r="M197" s="109"/>
    </row>
    <row r="198" spans="2:13" s="110" customFormat="1" ht="17.25" x14ac:dyDescent="0.25">
      <c r="B198" s="117">
        <v>5</v>
      </c>
      <c r="C198" s="118">
        <v>2</v>
      </c>
      <c r="D198" s="118"/>
      <c r="E198" s="118"/>
      <c r="F198" s="119"/>
      <c r="G198" s="120" t="s">
        <v>57</v>
      </c>
      <c r="H198" s="115" t="s">
        <v>58</v>
      </c>
      <c r="I198" s="115">
        <v>1</v>
      </c>
      <c r="J198" s="116">
        <v>100</v>
      </c>
      <c r="K198" s="116">
        <f t="shared" ref="K198:K236" si="4">J198*I198</f>
        <v>100</v>
      </c>
      <c r="L198" s="108"/>
      <c r="M198" s="109"/>
    </row>
    <row r="199" spans="2:13" s="110" customFormat="1" ht="17.25" x14ac:dyDescent="0.25">
      <c r="B199" s="117">
        <v>5</v>
      </c>
      <c r="C199" s="118">
        <v>3</v>
      </c>
      <c r="D199" s="118"/>
      <c r="E199" s="118"/>
      <c r="F199" s="119"/>
      <c r="G199" s="120" t="s">
        <v>57</v>
      </c>
      <c r="H199" s="115" t="s">
        <v>58</v>
      </c>
      <c r="I199" s="115">
        <v>1</v>
      </c>
      <c r="J199" s="116">
        <v>100</v>
      </c>
      <c r="K199" s="116">
        <f t="shared" si="4"/>
        <v>100</v>
      </c>
      <c r="L199" s="108"/>
      <c r="M199" s="109"/>
    </row>
    <row r="200" spans="2:13" s="110" customFormat="1" ht="17.25" x14ac:dyDescent="0.25">
      <c r="B200" s="117">
        <v>5</v>
      </c>
      <c r="C200" s="118">
        <v>4</v>
      </c>
      <c r="D200" s="118"/>
      <c r="E200" s="118"/>
      <c r="F200" s="119"/>
      <c r="G200" s="120" t="s">
        <v>57</v>
      </c>
      <c r="H200" s="115" t="s">
        <v>58</v>
      </c>
      <c r="I200" s="115">
        <v>1</v>
      </c>
      <c r="J200" s="116">
        <v>100</v>
      </c>
      <c r="K200" s="116">
        <f t="shared" si="4"/>
        <v>100</v>
      </c>
      <c r="L200" s="108"/>
      <c r="M200" s="109"/>
    </row>
    <row r="201" spans="2:13" s="110" customFormat="1" ht="17.25" x14ac:dyDescent="0.25">
      <c r="B201" s="117">
        <v>5</v>
      </c>
      <c r="C201" s="118">
        <v>5</v>
      </c>
      <c r="D201" s="118"/>
      <c r="E201" s="118"/>
      <c r="F201" s="119"/>
      <c r="G201" s="120" t="s">
        <v>57</v>
      </c>
      <c r="H201" s="115" t="s">
        <v>58</v>
      </c>
      <c r="I201" s="115">
        <v>1</v>
      </c>
      <c r="J201" s="116">
        <v>100</v>
      </c>
      <c r="K201" s="116">
        <f t="shared" si="4"/>
        <v>100</v>
      </c>
      <c r="L201" s="108"/>
      <c r="M201" s="109"/>
    </row>
    <row r="202" spans="2:13" s="110" customFormat="1" ht="17.25" x14ac:dyDescent="0.25">
      <c r="B202" s="117">
        <v>5</v>
      </c>
      <c r="C202" s="118">
        <v>6</v>
      </c>
      <c r="D202" s="118"/>
      <c r="E202" s="118"/>
      <c r="F202" s="119"/>
      <c r="G202" s="120" t="s">
        <v>57</v>
      </c>
      <c r="H202" s="115" t="s">
        <v>58</v>
      </c>
      <c r="I202" s="115">
        <v>1</v>
      </c>
      <c r="J202" s="116">
        <v>100</v>
      </c>
      <c r="K202" s="116">
        <f t="shared" si="4"/>
        <v>100</v>
      </c>
      <c r="L202" s="108"/>
      <c r="M202" s="109"/>
    </row>
    <row r="203" spans="2:13" s="110" customFormat="1" ht="17.25" x14ac:dyDescent="0.25">
      <c r="B203" s="117">
        <v>5</v>
      </c>
      <c r="C203" s="118">
        <v>7</v>
      </c>
      <c r="D203" s="118"/>
      <c r="E203" s="118"/>
      <c r="F203" s="119"/>
      <c r="G203" s="120" t="s">
        <v>57</v>
      </c>
      <c r="H203" s="115" t="s">
        <v>58</v>
      </c>
      <c r="I203" s="115">
        <v>1</v>
      </c>
      <c r="J203" s="116">
        <v>100</v>
      </c>
      <c r="K203" s="116">
        <f t="shared" si="4"/>
        <v>100</v>
      </c>
      <c r="L203" s="108"/>
      <c r="M203" s="109"/>
    </row>
    <row r="204" spans="2:13" s="110" customFormat="1" ht="17.25" x14ac:dyDescent="0.25">
      <c r="B204" s="117">
        <v>5</v>
      </c>
      <c r="C204" s="118">
        <v>8</v>
      </c>
      <c r="D204" s="118"/>
      <c r="E204" s="118"/>
      <c r="F204" s="119"/>
      <c r="G204" s="120" t="s">
        <v>57</v>
      </c>
      <c r="H204" s="115" t="s">
        <v>58</v>
      </c>
      <c r="I204" s="115">
        <v>1</v>
      </c>
      <c r="J204" s="116">
        <v>100</v>
      </c>
      <c r="K204" s="116">
        <f t="shared" si="4"/>
        <v>100</v>
      </c>
      <c r="L204" s="108"/>
      <c r="M204" s="109"/>
    </row>
    <row r="205" spans="2:13" s="110" customFormat="1" ht="17.25" x14ac:dyDescent="0.25">
      <c r="B205" s="117">
        <v>5</v>
      </c>
      <c r="C205" s="118">
        <v>9</v>
      </c>
      <c r="D205" s="118"/>
      <c r="E205" s="118"/>
      <c r="F205" s="119"/>
      <c r="G205" s="120" t="s">
        <v>57</v>
      </c>
      <c r="H205" s="115" t="s">
        <v>58</v>
      </c>
      <c r="I205" s="115">
        <v>1</v>
      </c>
      <c r="J205" s="116">
        <v>100</v>
      </c>
      <c r="K205" s="116">
        <f t="shared" si="4"/>
        <v>100</v>
      </c>
      <c r="L205" s="108"/>
      <c r="M205" s="109"/>
    </row>
    <row r="206" spans="2:13" s="110" customFormat="1" ht="17.25" x14ac:dyDescent="0.25">
      <c r="B206" s="117">
        <v>5</v>
      </c>
      <c r="C206" s="118">
        <v>10</v>
      </c>
      <c r="D206" s="118"/>
      <c r="E206" s="118"/>
      <c r="F206" s="119"/>
      <c r="G206" s="120" t="s">
        <v>57</v>
      </c>
      <c r="H206" s="115" t="s">
        <v>58</v>
      </c>
      <c r="I206" s="115">
        <v>1</v>
      </c>
      <c r="J206" s="116">
        <v>100</v>
      </c>
      <c r="K206" s="116">
        <f t="shared" si="4"/>
        <v>100</v>
      </c>
      <c r="L206" s="108"/>
      <c r="M206" s="109"/>
    </row>
    <row r="207" spans="2:13" s="110" customFormat="1" ht="17.25" x14ac:dyDescent="0.25">
      <c r="B207" s="117">
        <v>5</v>
      </c>
      <c r="C207" s="118">
        <v>11</v>
      </c>
      <c r="D207" s="118"/>
      <c r="E207" s="118"/>
      <c r="F207" s="119"/>
      <c r="G207" s="120" t="s">
        <v>57</v>
      </c>
      <c r="H207" s="115" t="s">
        <v>58</v>
      </c>
      <c r="I207" s="115">
        <v>1</v>
      </c>
      <c r="J207" s="116">
        <v>100</v>
      </c>
      <c r="K207" s="116">
        <f t="shared" si="4"/>
        <v>100</v>
      </c>
      <c r="L207" s="108"/>
      <c r="M207" s="109"/>
    </row>
    <row r="208" spans="2:13" s="110" customFormat="1" ht="17.25" x14ac:dyDescent="0.25">
      <c r="B208" s="117">
        <v>5</v>
      </c>
      <c r="C208" s="118">
        <v>12</v>
      </c>
      <c r="D208" s="118"/>
      <c r="E208" s="118"/>
      <c r="F208" s="119"/>
      <c r="G208" s="120" t="s">
        <v>57</v>
      </c>
      <c r="H208" s="115" t="s">
        <v>58</v>
      </c>
      <c r="I208" s="115">
        <v>1</v>
      </c>
      <c r="J208" s="116">
        <v>100</v>
      </c>
      <c r="K208" s="116">
        <f t="shared" si="4"/>
        <v>100</v>
      </c>
      <c r="L208" s="108"/>
      <c r="M208" s="109"/>
    </row>
    <row r="209" spans="2:13" s="110" customFormat="1" ht="17.25" x14ac:dyDescent="0.25">
      <c r="B209" s="117">
        <v>5</v>
      </c>
      <c r="C209" s="118">
        <v>13</v>
      </c>
      <c r="D209" s="118"/>
      <c r="E209" s="118"/>
      <c r="F209" s="119"/>
      <c r="G209" s="120" t="s">
        <v>57</v>
      </c>
      <c r="H209" s="115" t="s">
        <v>58</v>
      </c>
      <c r="I209" s="115">
        <v>1</v>
      </c>
      <c r="J209" s="116">
        <v>100</v>
      </c>
      <c r="K209" s="116">
        <f t="shared" si="4"/>
        <v>100</v>
      </c>
      <c r="L209" s="108"/>
      <c r="M209" s="109"/>
    </row>
    <row r="210" spans="2:13" s="110" customFormat="1" ht="17.25" x14ac:dyDescent="0.25">
      <c r="B210" s="117">
        <v>5</v>
      </c>
      <c r="C210" s="118">
        <v>14</v>
      </c>
      <c r="D210" s="118"/>
      <c r="E210" s="118"/>
      <c r="F210" s="119"/>
      <c r="G210" s="120" t="s">
        <v>57</v>
      </c>
      <c r="H210" s="115" t="s">
        <v>58</v>
      </c>
      <c r="I210" s="115">
        <v>1</v>
      </c>
      <c r="J210" s="116">
        <v>100</v>
      </c>
      <c r="K210" s="116">
        <f t="shared" si="4"/>
        <v>100</v>
      </c>
      <c r="L210" s="108"/>
      <c r="M210" s="109"/>
    </row>
    <row r="211" spans="2:13" s="110" customFormat="1" ht="17.25" x14ac:dyDescent="0.25">
      <c r="B211" s="117">
        <v>5</v>
      </c>
      <c r="C211" s="118">
        <v>15</v>
      </c>
      <c r="D211" s="118"/>
      <c r="E211" s="118"/>
      <c r="F211" s="119"/>
      <c r="G211" s="120" t="s">
        <v>57</v>
      </c>
      <c r="H211" s="115" t="s">
        <v>58</v>
      </c>
      <c r="I211" s="115">
        <v>1</v>
      </c>
      <c r="J211" s="116">
        <v>100</v>
      </c>
      <c r="K211" s="116">
        <f t="shared" si="4"/>
        <v>100</v>
      </c>
      <c r="L211" s="108"/>
      <c r="M211" s="109"/>
    </row>
    <row r="212" spans="2:13" s="110" customFormat="1" ht="17.25" x14ac:dyDescent="0.25">
      <c r="B212" s="117">
        <v>5</v>
      </c>
      <c r="C212" s="118">
        <v>16</v>
      </c>
      <c r="D212" s="118"/>
      <c r="E212" s="118"/>
      <c r="F212" s="119"/>
      <c r="G212" s="120" t="s">
        <v>57</v>
      </c>
      <c r="H212" s="115" t="s">
        <v>58</v>
      </c>
      <c r="I212" s="115">
        <v>1</v>
      </c>
      <c r="J212" s="116">
        <v>100</v>
      </c>
      <c r="K212" s="116">
        <f t="shared" si="4"/>
        <v>100</v>
      </c>
      <c r="L212" s="108"/>
      <c r="M212" s="109"/>
    </row>
    <row r="213" spans="2:13" s="110" customFormat="1" ht="17.25" x14ac:dyDescent="0.25">
      <c r="B213" s="117">
        <v>5</v>
      </c>
      <c r="C213" s="118">
        <v>17</v>
      </c>
      <c r="D213" s="118"/>
      <c r="E213" s="118"/>
      <c r="F213" s="119"/>
      <c r="G213" s="120" t="s">
        <v>57</v>
      </c>
      <c r="H213" s="115" t="s">
        <v>58</v>
      </c>
      <c r="I213" s="115">
        <v>1</v>
      </c>
      <c r="J213" s="116">
        <v>100</v>
      </c>
      <c r="K213" s="116">
        <f t="shared" si="4"/>
        <v>100</v>
      </c>
      <c r="L213" s="108"/>
      <c r="M213" s="109"/>
    </row>
    <row r="214" spans="2:13" s="110" customFormat="1" ht="17.25" x14ac:dyDescent="0.25">
      <c r="B214" s="117">
        <v>5</v>
      </c>
      <c r="C214" s="118">
        <v>18</v>
      </c>
      <c r="D214" s="118"/>
      <c r="E214" s="118"/>
      <c r="F214" s="119"/>
      <c r="G214" s="120" t="s">
        <v>57</v>
      </c>
      <c r="H214" s="115" t="s">
        <v>58</v>
      </c>
      <c r="I214" s="115">
        <v>1</v>
      </c>
      <c r="J214" s="116">
        <v>100</v>
      </c>
      <c r="K214" s="116">
        <f t="shared" si="4"/>
        <v>100</v>
      </c>
      <c r="L214" s="108"/>
      <c r="M214" s="109"/>
    </row>
    <row r="215" spans="2:13" s="110" customFormat="1" ht="17.25" x14ac:dyDescent="0.25">
      <c r="B215" s="117">
        <v>5</v>
      </c>
      <c r="C215" s="118">
        <v>19</v>
      </c>
      <c r="D215" s="118"/>
      <c r="E215" s="118"/>
      <c r="F215" s="119"/>
      <c r="G215" s="120" t="s">
        <v>57</v>
      </c>
      <c r="H215" s="115" t="s">
        <v>58</v>
      </c>
      <c r="I215" s="115">
        <v>1</v>
      </c>
      <c r="J215" s="116">
        <v>100</v>
      </c>
      <c r="K215" s="116">
        <f t="shared" si="4"/>
        <v>100</v>
      </c>
      <c r="L215" s="108"/>
      <c r="M215" s="109"/>
    </row>
    <row r="216" spans="2:13" s="110" customFormat="1" ht="17.25" x14ac:dyDescent="0.25">
      <c r="B216" s="117">
        <v>5</v>
      </c>
      <c r="C216" s="118">
        <v>20</v>
      </c>
      <c r="D216" s="118"/>
      <c r="E216" s="118"/>
      <c r="F216" s="119"/>
      <c r="G216" s="120" t="s">
        <v>57</v>
      </c>
      <c r="H216" s="115" t="s">
        <v>58</v>
      </c>
      <c r="I216" s="115">
        <v>1</v>
      </c>
      <c r="J216" s="116">
        <v>100</v>
      </c>
      <c r="K216" s="116">
        <f t="shared" si="4"/>
        <v>100</v>
      </c>
      <c r="L216" s="108"/>
      <c r="M216" s="109"/>
    </row>
    <row r="217" spans="2:13" s="110" customFormat="1" ht="17.25" x14ac:dyDescent="0.25">
      <c r="B217" s="117">
        <v>5</v>
      </c>
      <c r="C217" s="118">
        <v>21</v>
      </c>
      <c r="D217" s="118"/>
      <c r="E217" s="118"/>
      <c r="F217" s="119"/>
      <c r="G217" s="120" t="s">
        <v>57</v>
      </c>
      <c r="H217" s="115" t="s">
        <v>58</v>
      </c>
      <c r="I217" s="115">
        <v>1</v>
      </c>
      <c r="J217" s="116">
        <v>100</v>
      </c>
      <c r="K217" s="116">
        <f t="shared" si="4"/>
        <v>100</v>
      </c>
      <c r="L217" s="108"/>
      <c r="M217" s="109"/>
    </row>
    <row r="218" spans="2:13" s="110" customFormat="1" ht="17.25" x14ac:dyDescent="0.25">
      <c r="B218" s="117">
        <v>5</v>
      </c>
      <c r="C218" s="118">
        <v>22</v>
      </c>
      <c r="D218" s="118"/>
      <c r="E218" s="118"/>
      <c r="F218" s="119"/>
      <c r="G218" s="120" t="s">
        <v>57</v>
      </c>
      <c r="H218" s="115" t="s">
        <v>58</v>
      </c>
      <c r="I218" s="115">
        <v>1</v>
      </c>
      <c r="J218" s="116">
        <v>100</v>
      </c>
      <c r="K218" s="116">
        <f t="shared" si="4"/>
        <v>100</v>
      </c>
      <c r="L218" s="108"/>
      <c r="M218" s="109"/>
    </row>
    <row r="219" spans="2:13" s="110" customFormat="1" ht="17.25" x14ac:dyDescent="0.25">
      <c r="B219" s="117">
        <v>5</v>
      </c>
      <c r="C219" s="118">
        <v>23</v>
      </c>
      <c r="D219" s="118"/>
      <c r="E219" s="118"/>
      <c r="F219" s="119"/>
      <c r="G219" s="120" t="s">
        <v>57</v>
      </c>
      <c r="H219" s="115" t="s">
        <v>58</v>
      </c>
      <c r="I219" s="115">
        <v>1</v>
      </c>
      <c r="J219" s="116">
        <v>100</v>
      </c>
      <c r="K219" s="116">
        <f t="shared" si="4"/>
        <v>100</v>
      </c>
      <c r="L219" s="108"/>
      <c r="M219" s="109"/>
    </row>
    <row r="220" spans="2:13" s="110" customFormat="1" ht="17.25" x14ac:dyDescent="0.25">
      <c r="B220" s="117">
        <v>5</v>
      </c>
      <c r="C220" s="118">
        <v>24</v>
      </c>
      <c r="D220" s="118"/>
      <c r="E220" s="118"/>
      <c r="F220" s="119"/>
      <c r="G220" s="120" t="s">
        <v>57</v>
      </c>
      <c r="H220" s="115" t="s">
        <v>58</v>
      </c>
      <c r="I220" s="115">
        <v>1</v>
      </c>
      <c r="J220" s="116">
        <v>100</v>
      </c>
      <c r="K220" s="116">
        <f t="shared" si="4"/>
        <v>100</v>
      </c>
      <c r="L220" s="108"/>
      <c r="M220" s="109"/>
    </row>
    <row r="221" spans="2:13" s="110" customFormat="1" ht="17.25" x14ac:dyDescent="0.25">
      <c r="B221" s="117">
        <v>5</v>
      </c>
      <c r="C221" s="118">
        <v>25</v>
      </c>
      <c r="D221" s="118"/>
      <c r="E221" s="118"/>
      <c r="F221" s="119"/>
      <c r="G221" s="120" t="s">
        <v>57</v>
      </c>
      <c r="H221" s="115" t="s">
        <v>58</v>
      </c>
      <c r="I221" s="115">
        <v>1</v>
      </c>
      <c r="J221" s="116">
        <v>100</v>
      </c>
      <c r="K221" s="116">
        <f t="shared" si="4"/>
        <v>100</v>
      </c>
      <c r="L221" s="108"/>
      <c r="M221" s="109"/>
    </row>
    <row r="222" spans="2:13" s="110" customFormat="1" ht="17.25" x14ac:dyDescent="0.25">
      <c r="B222" s="117">
        <v>5</v>
      </c>
      <c r="C222" s="118">
        <v>26</v>
      </c>
      <c r="D222" s="118"/>
      <c r="E222" s="118"/>
      <c r="F222" s="119"/>
      <c r="G222" s="120" t="s">
        <v>57</v>
      </c>
      <c r="H222" s="115" t="s">
        <v>58</v>
      </c>
      <c r="I222" s="115">
        <v>1</v>
      </c>
      <c r="J222" s="116">
        <v>100</v>
      </c>
      <c r="K222" s="116">
        <f t="shared" si="4"/>
        <v>100</v>
      </c>
      <c r="L222" s="108"/>
      <c r="M222" s="109"/>
    </row>
    <row r="223" spans="2:13" s="110" customFormat="1" ht="17.25" x14ac:dyDescent="0.25">
      <c r="B223" s="117">
        <v>5</v>
      </c>
      <c r="C223" s="118">
        <v>27</v>
      </c>
      <c r="D223" s="118"/>
      <c r="E223" s="118"/>
      <c r="F223" s="119"/>
      <c r="G223" s="120" t="s">
        <v>57</v>
      </c>
      <c r="H223" s="115" t="s">
        <v>58</v>
      </c>
      <c r="I223" s="115">
        <v>1</v>
      </c>
      <c r="J223" s="116">
        <v>100</v>
      </c>
      <c r="K223" s="116">
        <f t="shared" si="4"/>
        <v>100</v>
      </c>
      <c r="L223" s="108"/>
      <c r="M223" s="109"/>
    </row>
    <row r="224" spans="2:13" s="110" customFormat="1" ht="17.25" x14ac:dyDescent="0.25">
      <c r="B224" s="117">
        <v>5</v>
      </c>
      <c r="C224" s="118">
        <v>28</v>
      </c>
      <c r="D224" s="118"/>
      <c r="E224" s="118"/>
      <c r="F224" s="119"/>
      <c r="G224" s="120" t="s">
        <v>57</v>
      </c>
      <c r="H224" s="115" t="s">
        <v>58</v>
      </c>
      <c r="I224" s="115">
        <v>1</v>
      </c>
      <c r="J224" s="116">
        <v>100</v>
      </c>
      <c r="K224" s="116">
        <f t="shared" si="4"/>
        <v>100</v>
      </c>
      <c r="L224" s="108"/>
      <c r="M224" s="109"/>
    </row>
    <row r="225" spans="2:20" s="110" customFormat="1" ht="17.25" x14ac:dyDescent="0.25">
      <c r="B225" s="117">
        <v>5</v>
      </c>
      <c r="C225" s="118">
        <v>29</v>
      </c>
      <c r="D225" s="118"/>
      <c r="E225" s="118"/>
      <c r="F225" s="119"/>
      <c r="G225" s="120" t="s">
        <v>57</v>
      </c>
      <c r="H225" s="115" t="s">
        <v>58</v>
      </c>
      <c r="I225" s="115">
        <v>1</v>
      </c>
      <c r="J225" s="116">
        <v>100</v>
      </c>
      <c r="K225" s="116">
        <f t="shared" si="4"/>
        <v>100</v>
      </c>
      <c r="L225" s="108"/>
      <c r="M225" s="109"/>
    </row>
    <row r="226" spans="2:20" s="110" customFormat="1" ht="17.25" x14ac:dyDescent="0.25">
      <c r="B226" s="117">
        <v>5</v>
      </c>
      <c r="C226" s="118">
        <v>30</v>
      </c>
      <c r="D226" s="118"/>
      <c r="E226" s="118"/>
      <c r="F226" s="119"/>
      <c r="G226" s="120" t="s">
        <v>57</v>
      </c>
      <c r="H226" s="115" t="s">
        <v>58</v>
      </c>
      <c r="I226" s="115">
        <v>1</v>
      </c>
      <c r="J226" s="116">
        <v>100</v>
      </c>
      <c r="K226" s="116">
        <f t="shared" si="4"/>
        <v>100</v>
      </c>
      <c r="L226" s="108"/>
      <c r="M226" s="109"/>
    </row>
    <row r="227" spans="2:20" s="110" customFormat="1" ht="17.25" x14ac:dyDescent="0.25">
      <c r="B227" s="117">
        <v>5</v>
      </c>
      <c r="C227" s="118">
        <v>31</v>
      </c>
      <c r="D227" s="118"/>
      <c r="E227" s="118"/>
      <c r="F227" s="119"/>
      <c r="G227" s="120" t="s">
        <v>57</v>
      </c>
      <c r="H227" s="115" t="s">
        <v>58</v>
      </c>
      <c r="I227" s="115">
        <v>1</v>
      </c>
      <c r="J227" s="116">
        <v>100</v>
      </c>
      <c r="K227" s="116">
        <f t="shared" si="4"/>
        <v>100</v>
      </c>
      <c r="L227" s="108"/>
      <c r="M227" s="109"/>
    </row>
    <row r="228" spans="2:20" s="110" customFormat="1" ht="17.25" x14ac:dyDescent="0.25">
      <c r="B228" s="117">
        <v>5</v>
      </c>
      <c r="C228" s="118">
        <v>32</v>
      </c>
      <c r="D228" s="118"/>
      <c r="E228" s="118"/>
      <c r="F228" s="119"/>
      <c r="G228" s="120" t="s">
        <v>57</v>
      </c>
      <c r="H228" s="115" t="s">
        <v>58</v>
      </c>
      <c r="I228" s="115">
        <v>1</v>
      </c>
      <c r="J228" s="116">
        <v>100</v>
      </c>
      <c r="K228" s="116">
        <f t="shared" si="4"/>
        <v>100</v>
      </c>
      <c r="L228" s="108"/>
      <c r="M228" s="109"/>
    </row>
    <row r="229" spans="2:20" s="110" customFormat="1" ht="17.25" x14ac:dyDescent="0.25">
      <c r="B229" s="117">
        <v>5</v>
      </c>
      <c r="C229" s="118">
        <v>33</v>
      </c>
      <c r="D229" s="118"/>
      <c r="E229" s="118"/>
      <c r="F229" s="119"/>
      <c r="G229" s="120" t="s">
        <v>57</v>
      </c>
      <c r="H229" s="115" t="s">
        <v>58</v>
      </c>
      <c r="I229" s="115">
        <v>1</v>
      </c>
      <c r="J229" s="116">
        <v>100</v>
      </c>
      <c r="K229" s="116">
        <f t="shared" si="4"/>
        <v>100</v>
      </c>
      <c r="L229" s="108"/>
      <c r="M229" s="109"/>
    </row>
    <row r="230" spans="2:20" s="110" customFormat="1" ht="17.25" x14ac:dyDescent="0.25">
      <c r="B230" s="117">
        <v>5</v>
      </c>
      <c r="C230" s="118">
        <v>34</v>
      </c>
      <c r="D230" s="118"/>
      <c r="E230" s="118"/>
      <c r="F230" s="119"/>
      <c r="G230" s="120" t="s">
        <v>57</v>
      </c>
      <c r="H230" s="115" t="s">
        <v>58</v>
      </c>
      <c r="I230" s="115">
        <v>1</v>
      </c>
      <c r="J230" s="116">
        <v>100</v>
      </c>
      <c r="K230" s="116">
        <f t="shared" si="4"/>
        <v>100</v>
      </c>
      <c r="L230" s="108"/>
      <c r="M230" s="109"/>
    </row>
    <row r="231" spans="2:20" s="110" customFormat="1" ht="17.25" x14ac:dyDescent="0.25">
      <c r="B231" s="117">
        <v>5</v>
      </c>
      <c r="C231" s="118">
        <v>35</v>
      </c>
      <c r="D231" s="118"/>
      <c r="E231" s="118"/>
      <c r="F231" s="119"/>
      <c r="G231" s="120" t="s">
        <v>57</v>
      </c>
      <c r="H231" s="115" t="s">
        <v>58</v>
      </c>
      <c r="I231" s="115">
        <v>1</v>
      </c>
      <c r="J231" s="116">
        <v>100</v>
      </c>
      <c r="K231" s="116">
        <f t="shared" si="4"/>
        <v>100</v>
      </c>
      <c r="L231" s="108"/>
      <c r="M231" s="109"/>
    </row>
    <row r="232" spans="2:20" s="110" customFormat="1" ht="17.25" x14ac:dyDescent="0.25">
      <c r="B232" s="117">
        <v>5</v>
      </c>
      <c r="C232" s="118">
        <v>36</v>
      </c>
      <c r="D232" s="118"/>
      <c r="E232" s="118"/>
      <c r="F232" s="119"/>
      <c r="G232" s="120" t="s">
        <v>57</v>
      </c>
      <c r="H232" s="115" t="s">
        <v>58</v>
      </c>
      <c r="I232" s="115">
        <v>1</v>
      </c>
      <c r="J232" s="116">
        <v>100</v>
      </c>
      <c r="K232" s="116">
        <f t="shared" si="4"/>
        <v>100</v>
      </c>
      <c r="L232" s="108"/>
      <c r="M232" s="109"/>
    </row>
    <row r="233" spans="2:20" s="110" customFormat="1" ht="17.25" x14ac:dyDescent="0.25">
      <c r="B233" s="117">
        <v>5</v>
      </c>
      <c r="C233" s="118">
        <v>37</v>
      </c>
      <c r="D233" s="118"/>
      <c r="E233" s="118"/>
      <c r="F233" s="119"/>
      <c r="G233" s="120" t="s">
        <v>57</v>
      </c>
      <c r="H233" s="115" t="s">
        <v>58</v>
      </c>
      <c r="I233" s="115">
        <v>1</v>
      </c>
      <c r="J233" s="116">
        <v>100</v>
      </c>
      <c r="K233" s="116">
        <f t="shared" si="4"/>
        <v>100</v>
      </c>
      <c r="L233" s="108"/>
      <c r="M233" s="109"/>
    </row>
    <row r="234" spans="2:20" s="110" customFormat="1" ht="17.25" x14ac:dyDescent="0.25">
      <c r="B234" s="117">
        <v>5</v>
      </c>
      <c r="C234" s="118">
        <v>38</v>
      </c>
      <c r="D234" s="118"/>
      <c r="E234" s="118"/>
      <c r="F234" s="119"/>
      <c r="G234" s="120" t="s">
        <v>57</v>
      </c>
      <c r="H234" s="115" t="s">
        <v>58</v>
      </c>
      <c r="I234" s="115">
        <v>1</v>
      </c>
      <c r="J234" s="116">
        <v>100</v>
      </c>
      <c r="K234" s="116">
        <f t="shared" si="4"/>
        <v>100</v>
      </c>
      <c r="L234" s="108"/>
      <c r="M234" s="109"/>
    </row>
    <row r="235" spans="2:20" s="110" customFormat="1" ht="17.25" x14ac:dyDescent="0.25">
      <c r="B235" s="117">
        <v>5</v>
      </c>
      <c r="C235" s="118">
        <v>39</v>
      </c>
      <c r="D235" s="118"/>
      <c r="E235" s="118"/>
      <c r="F235" s="119"/>
      <c r="G235" s="120" t="s">
        <v>57</v>
      </c>
      <c r="H235" s="115" t="s">
        <v>58</v>
      </c>
      <c r="I235" s="115">
        <v>1</v>
      </c>
      <c r="J235" s="116">
        <v>100</v>
      </c>
      <c r="K235" s="116">
        <f t="shared" si="4"/>
        <v>100</v>
      </c>
      <c r="L235" s="108"/>
      <c r="M235" s="109"/>
    </row>
    <row r="236" spans="2:20" s="110" customFormat="1" ht="17.25" x14ac:dyDescent="0.25">
      <c r="B236" s="117">
        <v>5</v>
      </c>
      <c r="C236" s="118">
        <v>40</v>
      </c>
      <c r="D236" s="118"/>
      <c r="E236" s="118"/>
      <c r="F236" s="119"/>
      <c r="G236" s="120" t="s">
        <v>57</v>
      </c>
      <c r="H236" s="115" t="s">
        <v>58</v>
      </c>
      <c r="I236" s="115">
        <v>1</v>
      </c>
      <c r="J236" s="116">
        <v>100</v>
      </c>
      <c r="K236" s="116">
        <f t="shared" si="4"/>
        <v>100</v>
      </c>
      <c r="L236" s="108"/>
      <c r="M236" s="109"/>
    </row>
    <row r="237" spans="2:20" s="130" customFormat="1" ht="15" x14ac:dyDescent="0.2">
      <c r="B237" s="121"/>
      <c r="C237" s="122"/>
      <c r="D237" s="122"/>
      <c r="E237" s="122"/>
      <c r="F237" s="123"/>
      <c r="G237" s="124" t="s">
        <v>64</v>
      </c>
      <c r="H237" s="125"/>
      <c r="I237" s="125"/>
      <c r="J237" s="126"/>
      <c r="K237" s="127">
        <f>SUM(K197:K236)</f>
        <v>4000</v>
      </c>
      <c r="L237" s="128"/>
      <c r="M237" s="129"/>
    </row>
    <row r="238" spans="2:20" s="86" customFormat="1" ht="11.1" customHeight="1" x14ac:dyDescent="0.25">
      <c r="B238" s="131" t="s">
        <v>60</v>
      </c>
      <c r="C238" s="131"/>
      <c r="D238" s="131"/>
      <c r="E238" s="131"/>
      <c r="F238" s="131"/>
      <c r="G238" s="132"/>
      <c r="H238" s="133"/>
      <c r="I238" s="133"/>
      <c r="J238" s="134"/>
      <c r="K238" s="134"/>
      <c r="L238" s="134"/>
      <c r="M238" s="135"/>
      <c r="N238" s="91"/>
      <c r="O238" s="91"/>
      <c r="P238" s="91"/>
      <c r="Q238" s="91"/>
      <c r="R238" s="91"/>
      <c r="S238" s="91"/>
      <c r="T238" s="91"/>
    </row>
    <row r="239" spans="2:20" s="110" customFormat="1" ht="11.1" customHeight="1" x14ac:dyDescent="0.25">
      <c r="B239" s="102"/>
      <c r="C239" s="103"/>
      <c r="D239" s="103"/>
      <c r="E239" s="103"/>
      <c r="F239" s="104"/>
      <c r="G239" s="105"/>
      <c r="H239" s="106"/>
      <c r="I239" s="106"/>
      <c r="J239" s="107"/>
      <c r="K239" s="107"/>
      <c r="L239" s="108"/>
      <c r="M239" s="109"/>
    </row>
    <row r="240" spans="2:20" s="110" customFormat="1" ht="17.25" x14ac:dyDescent="0.25">
      <c r="B240" s="111">
        <v>6</v>
      </c>
      <c r="C240" s="112"/>
      <c r="D240" s="112"/>
      <c r="E240" s="112"/>
      <c r="F240" s="113"/>
      <c r="G240" s="114" t="s">
        <v>56</v>
      </c>
      <c r="H240" s="115"/>
      <c r="I240" s="115"/>
      <c r="J240" s="116"/>
      <c r="K240" s="116"/>
      <c r="L240" s="108"/>
      <c r="M240" s="109"/>
    </row>
    <row r="241" spans="2:13" s="110" customFormat="1" ht="9.9499999999999993" customHeight="1" x14ac:dyDescent="0.25">
      <c r="B241" s="117"/>
      <c r="C241" s="118"/>
      <c r="D241" s="118"/>
      <c r="E241" s="118"/>
      <c r="F241" s="119"/>
      <c r="G241" s="120"/>
      <c r="H241" s="115"/>
      <c r="I241" s="115"/>
      <c r="J241" s="116"/>
      <c r="K241" s="116"/>
      <c r="L241" s="108"/>
      <c r="M241" s="109"/>
    </row>
    <row r="242" spans="2:13" s="110" customFormat="1" ht="17.25" x14ac:dyDescent="0.25">
      <c r="B242" s="117">
        <v>6</v>
      </c>
      <c r="C242" s="118">
        <v>1</v>
      </c>
      <c r="D242" s="118"/>
      <c r="E242" s="118"/>
      <c r="F242" s="119"/>
      <c r="G242" s="120" t="s">
        <v>57</v>
      </c>
      <c r="H242" s="115" t="s">
        <v>58</v>
      </c>
      <c r="I242" s="115">
        <v>1</v>
      </c>
      <c r="J242" s="116">
        <v>100</v>
      </c>
      <c r="K242" s="116">
        <f>J242*I242</f>
        <v>100</v>
      </c>
      <c r="L242" s="108"/>
      <c r="M242" s="109"/>
    </row>
    <row r="243" spans="2:13" s="110" customFormat="1" ht="17.25" x14ac:dyDescent="0.25">
      <c r="B243" s="117">
        <v>6</v>
      </c>
      <c r="C243" s="118">
        <v>2</v>
      </c>
      <c r="D243" s="118"/>
      <c r="E243" s="118"/>
      <c r="F243" s="119"/>
      <c r="G243" s="120" t="s">
        <v>57</v>
      </c>
      <c r="H243" s="115" t="s">
        <v>58</v>
      </c>
      <c r="I243" s="115">
        <v>1</v>
      </c>
      <c r="J243" s="116">
        <v>100</v>
      </c>
      <c r="K243" s="116">
        <f t="shared" ref="K243:K281" si="5">J243*I243</f>
        <v>100</v>
      </c>
      <c r="L243" s="108"/>
      <c r="M243" s="109"/>
    </row>
    <row r="244" spans="2:13" s="110" customFormat="1" ht="17.25" x14ac:dyDescent="0.25">
      <c r="B244" s="117">
        <v>6</v>
      </c>
      <c r="C244" s="118">
        <v>3</v>
      </c>
      <c r="D244" s="118"/>
      <c r="E244" s="118"/>
      <c r="F244" s="119"/>
      <c r="G244" s="120" t="s">
        <v>57</v>
      </c>
      <c r="H244" s="115" t="s">
        <v>58</v>
      </c>
      <c r="I244" s="115">
        <v>1</v>
      </c>
      <c r="J244" s="116">
        <v>100</v>
      </c>
      <c r="K244" s="116">
        <f t="shared" si="5"/>
        <v>100</v>
      </c>
      <c r="L244" s="108"/>
      <c r="M244" s="109"/>
    </row>
    <row r="245" spans="2:13" s="110" customFormat="1" ht="17.25" x14ac:dyDescent="0.25">
      <c r="B245" s="117">
        <v>6</v>
      </c>
      <c r="C245" s="118">
        <v>4</v>
      </c>
      <c r="D245" s="118"/>
      <c r="E245" s="118"/>
      <c r="F245" s="119"/>
      <c r="G245" s="120" t="s">
        <v>57</v>
      </c>
      <c r="H245" s="115" t="s">
        <v>58</v>
      </c>
      <c r="I245" s="115">
        <v>1</v>
      </c>
      <c r="J245" s="116">
        <v>100</v>
      </c>
      <c r="K245" s="116">
        <f t="shared" si="5"/>
        <v>100</v>
      </c>
      <c r="L245" s="108"/>
      <c r="M245" s="109"/>
    </row>
    <row r="246" spans="2:13" s="110" customFormat="1" ht="17.25" x14ac:dyDescent="0.25">
      <c r="B246" s="117">
        <v>6</v>
      </c>
      <c r="C246" s="118">
        <v>5</v>
      </c>
      <c r="D246" s="118"/>
      <c r="E246" s="118"/>
      <c r="F246" s="119"/>
      <c r="G246" s="120" t="s">
        <v>57</v>
      </c>
      <c r="H246" s="115" t="s">
        <v>58</v>
      </c>
      <c r="I246" s="115">
        <v>1</v>
      </c>
      <c r="J246" s="116">
        <v>100</v>
      </c>
      <c r="K246" s="116">
        <f t="shared" si="5"/>
        <v>100</v>
      </c>
      <c r="L246" s="108"/>
      <c r="M246" s="109"/>
    </row>
    <row r="247" spans="2:13" s="110" customFormat="1" ht="17.25" x14ac:dyDescent="0.25">
      <c r="B247" s="117">
        <v>6</v>
      </c>
      <c r="C247" s="118">
        <v>6</v>
      </c>
      <c r="D247" s="118"/>
      <c r="E247" s="118"/>
      <c r="F247" s="119"/>
      <c r="G247" s="120" t="s">
        <v>57</v>
      </c>
      <c r="H247" s="115" t="s">
        <v>58</v>
      </c>
      <c r="I247" s="115">
        <v>1</v>
      </c>
      <c r="J247" s="116">
        <v>100</v>
      </c>
      <c r="K247" s="116">
        <f t="shared" si="5"/>
        <v>100</v>
      </c>
      <c r="L247" s="108"/>
      <c r="M247" s="109"/>
    </row>
    <row r="248" spans="2:13" s="110" customFormat="1" ht="17.25" x14ac:dyDescent="0.25">
      <c r="B248" s="117">
        <v>6</v>
      </c>
      <c r="C248" s="118">
        <v>7</v>
      </c>
      <c r="D248" s="118"/>
      <c r="E248" s="118"/>
      <c r="F248" s="119"/>
      <c r="G248" s="120" t="s">
        <v>57</v>
      </c>
      <c r="H248" s="115" t="s">
        <v>58</v>
      </c>
      <c r="I248" s="115">
        <v>1</v>
      </c>
      <c r="J248" s="116">
        <v>100</v>
      </c>
      <c r="K248" s="116">
        <f t="shared" si="5"/>
        <v>100</v>
      </c>
      <c r="L248" s="108"/>
      <c r="M248" s="109"/>
    </row>
    <row r="249" spans="2:13" s="110" customFormat="1" ht="17.25" x14ac:dyDescent="0.25">
      <c r="B249" s="117">
        <v>6</v>
      </c>
      <c r="C249" s="118">
        <v>8</v>
      </c>
      <c r="D249" s="118"/>
      <c r="E249" s="118"/>
      <c r="F249" s="119"/>
      <c r="G249" s="120" t="s">
        <v>57</v>
      </c>
      <c r="H249" s="115" t="s">
        <v>58</v>
      </c>
      <c r="I249" s="115">
        <v>1</v>
      </c>
      <c r="J249" s="116">
        <v>100</v>
      </c>
      <c r="K249" s="116">
        <f t="shared" si="5"/>
        <v>100</v>
      </c>
      <c r="L249" s="108"/>
      <c r="M249" s="109"/>
    </row>
    <row r="250" spans="2:13" s="110" customFormat="1" ht="17.25" x14ac:dyDescent="0.25">
      <c r="B250" s="117">
        <v>6</v>
      </c>
      <c r="C250" s="118">
        <v>9</v>
      </c>
      <c r="D250" s="118"/>
      <c r="E250" s="118"/>
      <c r="F250" s="119"/>
      <c r="G250" s="120" t="s">
        <v>57</v>
      </c>
      <c r="H250" s="115" t="s">
        <v>58</v>
      </c>
      <c r="I250" s="115">
        <v>1</v>
      </c>
      <c r="J250" s="116">
        <v>100</v>
      </c>
      <c r="K250" s="116">
        <f t="shared" si="5"/>
        <v>100</v>
      </c>
      <c r="L250" s="108"/>
      <c r="M250" s="109"/>
    </row>
    <row r="251" spans="2:13" s="110" customFormat="1" ht="17.25" x14ac:dyDescent="0.25">
      <c r="B251" s="117">
        <v>6</v>
      </c>
      <c r="C251" s="118">
        <v>10</v>
      </c>
      <c r="D251" s="118"/>
      <c r="E251" s="118"/>
      <c r="F251" s="119"/>
      <c r="G251" s="120" t="s">
        <v>57</v>
      </c>
      <c r="H251" s="115" t="s">
        <v>58</v>
      </c>
      <c r="I251" s="115">
        <v>1</v>
      </c>
      <c r="J251" s="116">
        <v>100</v>
      </c>
      <c r="K251" s="116">
        <f t="shared" si="5"/>
        <v>100</v>
      </c>
      <c r="L251" s="108"/>
      <c r="M251" s="109"/>
    </row>
    <row r="252" spans="2:13" s="110" customFormat="1" ht="17.25" x14ac:dyDescent="0.25">
      <c r="B252" s="117">
        <v>6</v>
      </c>
      <c r="C252" s="118">
        <v>11</v>
      </c>
      <c r="D252" s="118"/>
      <c r="E252" s="118"/>
      <c r="F252" s="119"/>
      <c r="G252" s="120" t="s">
        <v>57</v>
      </c>
      <c r="H252" s="115" t="s">
        <v>58</v>
      </c>
      <c r="I252" s="115">
        <v>1</v>
      </c>
      <c r="J252" s="116">
        <v>100</v>
      </c>
      <c r="K252" s="116">
        <f t="shared" si="5"/>
        <v>100</v>
      </c>
      <c r="L252" s="108"/>
      <c r="M252" s="109"/>
    </row>
    <row r="253" spans="2:13" s="110" customFormat="1" ht="17.25" x14ac:dyDescent="0.25">
      <c r="B253" s="117">
        <v>6</v>
      </c>
      <c r="C253" s="118">
        <v>12</v>
      </c>
      <c r="D253" s="118"/>
      <c r="E253" s="118"/>
      <c r="F253" s="119"/>
      <c r="G253" s="120" t="s">
        <v>57</v>
      </c>
      <c r="H253" s="115" t="s">
        <v>58</v>
      </c>
      <c r="I253" s="115">
        <v>1</v>
      </c>
      <c r="J253" s="116">
        <v>100</v>
      </c>
      <c r="K253" s="116">
        <f t="shared" si="5"/>
        <v>100</v>
      </c>
      <c r="L253" s="108"/>
      <c r="M253" s="109"/>
    </row>
    <row r="254" spans="2:13" s="110" customFormat="1" ht="17.25" x14ac:dyDescent="0.25">
      <c r="B254" s="117">
        <v>6</v>
      </c>
      <c r="C254" s="118">
        <v>13</v>
      </c>
      <c r="D254" s="118"/>
      <c r="E254" s="118"/>
      <c r="F254" s="119"/>
      <c r="G254" s="120" t="s">
        <v>57</v>
      </c>
      <c r="H254" s="115" t="s">
        <v>58</v>
      </c>
      <c r="I254" s="115">
        <v>1</v>
      </c>
      <c r="J254" s="116">
        <v>100</v>
      </c>
      <c r="K254" s="116">
        <f t="shared" si="5"/>
        <v>100</v>
      </c>
      <c r="L254" s="108"/>
      <c r="M254" s="109"/>
    </row>
    <row r="255" spans="2:13" s="110" customFormat="1" ht="17.25" x14ac:dyDescent="0.25">
      <c r="B255" s="117">
        <v>6</v>
      </c>
      <c r="C255" s="118">
        <v>14</v>
      </c>
      <c r="D255" s="118"/>
      <c r="E255" s="118"/>
      <c r="F255" s="119"/>
      <c r="G255" s="120" t="s">
        <v>57</v>
      </c>
      <c r="H255" s="115" t="s">
        <v>58</v>
      </c>
      <c r="I255" s="115">
        <v>1</v>
      </c>
      <c r="J255" s="116">
        <v>100</v>
      </c>
      <c r="K255" s="116">
        <f t="shared" si="5"/>
        <v>100</v>
      </c>
      <c r="L255" s="108"/>
      <c r="M255" s="109"/>
    </row>
    <row r="256" spans="2:13" s="110" customFormat="1" ht="17.25" x14ac:dyDescent="0.25">
      <c r="B256" s="117">
        <v>6</v>
      </c>
      <c r="C256" s="118">
        <v>15</v>
      </c>
      <c r="D256" s="118"/>
      <c r="E256" s="118"/>
      <c r="F256" s="119"/>
      <c r="G256" s="120" t="s">
        <v>57</v>
      </c>
      <c r="H256" s="115" t="s">
        <v>58</v>
      </c>
      <c r="I256" s="115">
        <v>1</v>
      </c>
      <c r="J256" s="116">
        <v>100</v>
      </c>
      <c r="K256" s="116">
        <f t="shared" si="5"/>
        <v>100</v>
      </c>
      <c r="L256" s="108"/>
      <c r="M256" s="109"/>
    </row>
    <row r="257" spans="2:13" s="110" customFormat="1" ht="17.25" x14ac:dyDescent="0.25">
      <c r="B257" s="117">
        <v>6</v>
      </c>
      <c r="C257" s="118">
        <v>16</v>
      </c>
      <c r="D257" s="118"/>
      <c r="E257" s="118"/>
      <c r="F257" s="119"/>
      <c r="G257" s="120" t="s">
        <v>57</v>
      </c>
      <c r="H257" s="115" t="s">
        <v>58</v>
      </c>
      <c r="I257" s="115">
        <v>1</v>
      </c>
      <c r="J257" s="116">
        <v>100</v>
      </c>
      <c r="K257" s="116">
        <f t="shared" si="5"/>
        <v>100</v>
      </c>
      <c r="L257" s="108"/>
      <c r="M257" s="109"/>
    </row>
    <row r="258" spans="2:13" s="110" customFormat="1" ht="17.25" x14ac:dyDescent="0.25">
      <c r="B258" s="117">
        <v>6</v>
      </c>
      <c r="C258" s="118">
        <v>17</v>
      </c>
      <c r="D258" s="118"/>
      <c r="E258" s="118"/>
      <c r="F258" s="119"/>
      <c r="G258" s="120" t="s">
        <v>57</v>
      </c>
      <c r="H258" s="115" t="s">
        <v>58</v>
      </c>
      <c r="I258" s="115">
        <v>1</v>
      </c>
      <c r="J258" s="116">
        <v>100</v>
      </c>
      <c r="K258" s="116">
        <f t="shared" si="5"/>
        <v>100</v>
      </c>
      <c r="L258" s="108"/>
      <c r="M258" s="109"/>
    </row>
    <row r="259" spans="2:13" s="110" customFormat="1" ht="17.25" x14ac:dyDescent="0.25">
      <c r="B259" s="117">
        <v>6</v>
      </c>
      <c r="C259" s="118">
        <v>18</v>
      </c>
      <c r="D259" s="118"/>
      <c r="E259" s="118"/>
      <c r="F259" s="119"/>
      <c r="G259" s="120" t="s">
        <v>57</v>
      </c>
      <c r="H259" s="115" t="s">
        <v>58</v>
      </c>
      <c r="I259" s="115">
        <v>1</v>
      </c>
      <c r="J259" s="116">
        <v>100</v>
      </c>
      <c r="K259" s="116">
        <f t="shared" si="5"/>
        <v>100</v>
      </c>
      <c r="L259" s="108"/>
      <c r="M259" s="109"/>
    </row>
    <row r="260" spans="2:13" s="110" customFormat="1" ht="17.25" x14ac:dyDescent="0.25">
      <c r="B260" s="117">
        <v>6</v>
      </c>
      <c r="C260" s="118">
        <v>19</v>
      </c>
      <c r="D260" s="118"/>
      <c r="E260" s="118"/>
      <c r="F260" s="119"/>
      <c r="G260" s="120" t="s">
        <v>57</v>
      </c>
      <c r="H260" s="115" t="s">
        <v>58</v>
      </c>
      <c r="I260" s="115">
        <v>1</v>
      </c>
      <c r="J260" s="116">
        <v>100</v>
      </c>
      <c r="K260" s="116">
        <f t="shared" si="5"/>
        <v>100</v>
      </c>
      <c r="L260" s="108"/>
      <c r="M260" s="109"/>
    </row>
    <row r="261" spans="2:13" s="110" customFormat="1" ht="17.25" x14ac:dyDescent="0.25">
      <c r="B261" s="117">
        <v>6</v>
      </c>
      <c r="C261" s="118">
        <v>20</v>
      </c>
      <c r="D261" s="118"/>
      <c r="E261" s="118"/>
      <c r="F261" s="119"/>
      <c r="G261" s="120" t="s">
        <v>57</v>
      </c>
      <c r="H261" s="115" t="s">
        <v>58</v>
      </c>
      <c r="I261" s="115">
        <v>1</v>
      </c>
      <c r="J261" s="116">
        <v>100</v>
      </c>
      <c r="K261" s="116">
        <f t="shared" si="5"/>
        <v>100</v>
      </c>
      <c r="L261" s="108"/>
      <c r="M261" s="109"/>
    </row>
    <row r="262" spans="2:13" s="110" customFormat="1" ht="17.25" x14ac:dyDescent="0.25">
      <c r="B262" s="117">
        <v>6</v>
      </c>
      <c r="C262" s="118">
        <v>21</v>
      </c>
      <c r="D262" s="118"/>
      <c r="E262" s="118"/>
      <c r="F262" s="119"/>
      <c r="G262" s="120" t="s">
        <v>57</v>
      </c>
      <c r="H262" s="115" t="s">
        <v>58</v>
      </c>
      <c r="I262" s="115">
        <v>1</v>
      </c>
      <c r="J262" s="116">
        <v>100</v>
      </c>
      <c r="K262" s="116">
        <f t="shared" si="5"/>
        <v>100</v>
      </c>
      <c r="L262" s="108"/>
      <c r="M262" s="109"/>
    </row>
    <row r="263" spans="2:13" s="110" customFormat="1" ht="17.25" x14ac:dyDescent="0.25">
      <c r="B263" s="117">
        <v>6</v>
      </c>
      <c r="C263" s="118">
        <v>22</v>
      </c>
      <c r="D263" s="118"/>
      <c r="E263" s="118"/>
      <c r="F263" s="119"/>
      <c r="G263" s="120" t="s">
        <v>57</v>
      </c>
      <c r="H263" s="115" t="s">
        <v>58</v>
      </c>
      <c r="I263" s="115">
        <v>1</v>
      </c>
      <c r="J263" s="116">
        <v>100</v>
      </c>
      <c r="K263" s="116">
        <f t="shared" si="5"/>
        <v>100</v>
      </c>
      <c r="L263" s="108"/>
      <c r="M263" s="109"/>
    </row>
    <row r="264" spans="2:13" s="110" customFormat="1" ht="17.25" x14ac:dyDescent="0.25">
      <c r="B264" s="117">
        <v>6</v>
      </c>
      <c r="C264" s="118">
        <v>23</v>
      </c>
      <c r="D264" s="118"/>
      <c r="E264" s="118"/>
      <c r="F264" s="119"/>
      <c r="G264" s="120" t="s">
        <v>57</v>
      </c>
      <c r="H264" s="115" t="s">
        <v>58</v>
      </c>
      <c r="I264" s="115">
        <v>1</v>
      </c>
      <c r="J264" s="116">
        <v>100</v>
      </c>
      <c r="K264" s="116">
        <f t="shared" si="5"/>
        <v>100</v>
      </c>
      <c r="L264" s="108"/>
      <c r="M264" s="109"/>
    </row>
    <row r="265" spans="2:13" s="110" customFormat="1" ht="17.25" x14ac:dyDescent="0.25">
      <c r="B265" s="117">
        <v>6</v>
      </c>
      <c r="C265" s="118">
        <v>24</v>
      </c>
      <c r="D265" s="118"/>
      <c r="E265" s="118"/>
      <c r="F265" s="119"/>
      <c r="G265" s="120" t="s">
        <v>57</v>
      </c>
      <c r="H265" s="115" t="s">
        <v>58</v>
      </c>
      <c r="I265" s="115">
        <v>1</v>
      </c>
      <c r="J265" s="116">
        <v>100</v>
      </c>
      <c r="K265" s="116">
        <f t="shared" si="5"/>
        <v>100</v>
      </c>
      <c r="L265" s="108"/>
      <c r="M265" s="109"/>
    </row>
    <row r="266" spans="2:13" s="110" customFormat="1" ht="17.25" x14ac:dyDescent="0.25">
      <c r="B266" s="117">
        <v>6</v>
      </c>
      <c r="C266" s="118">
        <v>25</v>
      </c>
      <c r="D266" s="118"/>
      <c r="E266" s="118"/>
      <c r="F266" s="119"/>
      <c r="G266" s="120" t="s">
        <v>57</v>
      </c>
      <c r="H266" s="115" t="s">
        <v>58</v>
      </c>
      <c r="I266" s="115">
        <v>1</v>
      </c>
      <c r="J266" s="116">
        <v>100</v>
      </c>
      <c r="K266" s="116">
        <f t="shared" si="5"/>
        <v>100</v>
      </c>
      <c r="L266" s="108"/>
      <c r="M266" s="109"/>
    </row>
    <row r="267" spans="2:13" s="110" customFormat="1" ht="17.25" x14ac:dyDescent="0.25">
      <c r="B267" s="117">
        <v>6</v>
      </c>
      <c r="C267" s="118">
        <v>26</v>
      </c>
      <c r="D267" s="118"/>
      <c r="E267" s="118"/>
      <c r="F267" s="119"/>
      <c r="G267" s="120" t="s">
        <v>57</v>
      </c>
      <c r="H267" s="115" t="s">
        <v>58</v>
      </c>
      <c r="I267" s="115">
        <v>1</v>
      </c>
      <c r="J267" s="116">
        <v>100</v>
      </c>
      <c r="K267" s="116">
        <f t="shared" si="5"/>
        <v>100</v>
      </c>
      <c r="L267" s="108"/>
      <c r="M267" s="109"/>
    </row>
    <row r="268" spans="2:13" s="110" customFormat="1" ht="17.25" x14ac:dyDescent="0.25">
      <c r="B268" s="117">
        <v>6</v>
      </c>
      <c r="C268" s="118">
        <v>27</v>
      </c>
      <c r="D268" s="118"/>
      <c r="E268" s="118"/>
      <c r="F268" s="119"/>
      <c r="G268" s="120" t="s">
        <v>57</v>
      </c>
      <c r="H268" s="115" t="s">
        <v>58</v>
      </c>
      <c r="I268" s="115">
        <v>1</v>
      </c>
      <c r="J268" s="116">
        <v>100</v>
      </c>
      <c r="K268" s="116">
        <f t="shared" si="5"/>
        <v>100</v>
      </c>
      <c r="L268" s="108"/>
      <c r="M268" s="109"/>
    </row>
    <row r="269" spans="2:13" s="110" customFormat="1" ht="17.25" x14ac:dyDescent="0.25">
      <c r="B269" s="117">
        <v>6</v>
      </c>
      <c r="C269" s="118">
        <v>28</v>
      </c>
      <c r="D269" s="118"/>
      <c r="E269" s="118"/>
      <c r="F269" s="119"/>
      <c r="G269" s="120" t="s">
        <v>57</v>
      </c>
      <c r="H269" s="115" t="s">
        <v>58</v>
      </c>
      <c r="I269" s="115">
        <v>1</v>
      </c>
      <c r="J269" s="116">
        <v>100</v>
      </c>
      <c r="K269" s="116">
        <f t="shared" si="5"/>
        <v>100</v>
      </c>
      <c r="L269" s="108"/>
      <c r="M269" s="109"/>
    </row>
    <row r="270" spans="2:13" s="110" customFormat="1" ht="17.25" x14ac:dyDescent="0.25">
      <c r="B270" s="117">
        <v>6</v>
      </c>
      <c r="C270" s="118">
        <v>29</v>
      </c>
      <c r="D270" s="118"/>
      <c r="E270" s="118"/>
      <c r="F270" s="119"/>
      <c r="G270" s="120" t="s">
        <v>57</v>
      </c>
      <c r="H270" s="115" t="s">
        <v>58</v>
      </c>
      <c r="I270" s="115">
        <v>1</v>
      </c>
      <c r="J270" s="116">
        <v>100</v>
      </c>
      <c r="K270" s="116">
        <f t="shared" si="5"/>
        <v>100</v>
      </c>
      <c r="L270" s="108"/>
      <c r="M270" s="109"/>
    </row>
    <row r="271" spans="2:13" s="110" customFormat="1" ht="17.25" x14ac:dyDescent="0.25">
      <c r="B271" s="117">
        <v>6</v>
      </c>
      <c r="C271" s="118">
        <v>30</v>
      </c>
      <c r="D271" s="118"/>
      <c r="E271" s="118"/>
      <c r="F271" s="119"/>
      <c r="G271" s="120" t="s">
        <v>57</v>
      </c>
      <c r="H271" s="115" t="s">
        <v>58</v>
      </c>
      <c r="I271" s="115">
        <v>1</v>
      </c>
      <c r="J271" s="116">
        <v>100</v>
      </c>
      <c r="K271" s="116">
        <f t="shared" si="5"/>
        <v>100</v>
      </c>
      <c r="L271" s="108"/>
      <c r="M271" s="109"/>
    </row>
    <row r="272" spans="2:13" s="110" customFormat="1" ht="17.25" x14ac:dyDescent="0.25">
      <c r="B272" s="117">
        <v>6</v>
      </c>
      <c r="C272" s="118">
        <v>31</v>
      </c>
      <c r="D272" s="118"/>
      <c r="E272" s="118"/>
      <c r="F272" s="119"/>
      <c r="G272" s="120" t="s">
        <v>57</v>
      </c>
      <c r="H272" s="115" t="s">
        <v>58</v>
      </c>
      <c r="I272" s="115">
        <v>1</v>
      </c>
      <c r="J272" s="116">
        <v>100</v>
      </c>
      <c r="K272" s="116">
        <f t="shared" si="5"/>
        <v>100</v>
      </c>
      <c r="L272" s="108"/>
      <c r="M272" s="109"/>
    </row>
    <row r="273" spans="2:13" s="110" customFormat="1" ht="17.25" x14ac:dyDescent="0.25">
      <c r="B273" s="117">
        <v>6</v>
      </c>
      <c r="C273" s="118">
        <v>32</v>
      </c>
      <c r="D273" s="118"/>
      <c r="E273" s="118"/>
      <c r="F273" s="119"/>
      <c r="G273" s="120" t="s">
        <v>57</v>
      </c>
      <c r="H273" s="115" t="s">
        <v>58</v>
      </c>
      <c r="I273" s="115">
        <v>1</v>
      </c>
      <c r="J273" s="116">
        <v>100</v>
      </c>
      <c r="K273" s="116">
        <f t="shared" si="5"/>
        <v>100</v>
      </c>
      <c r="L273" s="108"/>
      <c r="M273" s="109"/>
    </row>
    <row r="274" spans="2:13" s="110" customFormat="1" ht="17.25" x14ac:dyDescent="0.25">
      <c r="B274" s="117">
        <v>6</v>
      </c>
      <c r="C274" s="118">
        <v>33</v>
      </c>
      <c r="D274" s="118"/>
      <c r="E274" s="118"/>
      <c r="F274" s="119"/>
      <c r="G274" s="120" t="s">
        <v>57</v>
      </c>
      <c r="H274" s="115" t="s">
        <v>58</v>
      </c>
      <c r="I274" s="115">
        <v>1</v>
      </c>
      <c r="J274" s="116">
        <v>100</v>
      </c>
      <c r="K274" s="116">
        <f t="shared" si="5"/>
        <v>100</v>
      </c>
      <c r="L274" s="108"/>
      <c r="M274" s="109"/>
    </row>
    <row r="275" spans="2:13" s="110" customFormat="1" ht="17.25" x14ac:dyDescent="0.25">
      <c r="B275" s="117">
        <v>6</v>
      </c>
      <c r="C275" s="118">
        <v>34</v>
      </c>
      <c r="D275" s="118"/>
      <c r="E275" s="118"/>
      <c r="F275" s="119"/>
      <c r="G275" s="120" t="s">
        <v>57</v>
      </c>
      <c r="H275" s="115" t="s">
        <v>58</v>
      </c>
      <c r="I275" s="115">
        <v>1</v>
      </c>
      <c r="J275" s="116">
        <v>100</v>
      </c>
      <c r="K275" s="116">
        <f t="shared" si="5"/>
        <v>100</v>
      </c>
      <c r="L275" s="108"/>
      <c r="M275" s="109"/>
    </row>
    <row r="276" spans="2:13" s="110" customFormat="1" ht="17.25" x14ac:dyDescent="0.25">
      <c r="B276" s="117">
        <v>6</v>
      </c>
      <c r="C276" s="118">
        <v>35</v>
      </c>
      <c r="D276" s="118"/>
      <c r="E276" s="118"/>
      <c r="F276" s="119"/>
      <c r="G276" s="120" t="s">
        <v>57</v>
      </c>
      <c r="H276" s="115" t="s">
        <v>58</v>
      </c>
      <c r="I276" s="115">
        <v>1</v>
      </c>
      <c r="J276" s="116">
        <v>100</v>
      </c>
      <c r="K276" s="116">
        <f t="shared" si="5"/>
        <v>100</v>
      </c>
      <c r="L276" s="108"/>
      <c r="M276" s="109"/>
    </row>
    <row r="277" spans="2:13" s="110" customFormat="1" ht="17.25" x14ac:dyDescent="0.25">
      <c r="B277" s="117">
        <v>6</v>
      </c>
      <c r="C277" s="118">
        <v>36</v>
      </c>
      <c r="D277" s="118"/>
      <c r="E277" s="118"/>
      <c r="F277" s="119"/>
      <c r="G277" s="120" t="s">
        <v>57</v>
      </c>
      <c r="H277" s="115" t="s">
        <v>58</v>
      </c>
      <c r="I277" s="115">
        <v>1</v>
      </c>
      <c r="J277" s="116">
        <v>100</v>
      </c>
      <c r="K277" s="116">
        <f t="shared" si="5"/>
        <v>100</v>
      </c>
      <c r="L277" s="108"/>
      <c r="M277" s="109"/>
    </row>
    <row r="278" spans="2:13" s="110" customFormat="1" ht="17.25" x14ac:dyDescent="0.25">
      <c r="B278" s="117">
        <v>6</v>
      </c>
      <c r="C278" s="118">
        <v>37</v>
      </c>
      <c r="D278" s="118"/>
      <c r="E278" s="118"/>
      <c r="F278" s="119"/>
      <c r="G278" s="120" t="s">
        <v>57</v>
      </c>
      <c r="H278" s="115" t="s">
        <v>58</v>
      </c>
      <c r="I278" s="115">
        <v>1</v>
      </c>
      <c r="J278" s="116">
        <v>100</v>
      </c>
      <c r="K278" s="116">
        <f t="shared" si="5"/>
        <v>100</v>
      </c>
      <c r="L278" s="108"/>
      <c r="M278" s="109"/>
    </row>
    <row r="279" spans="2:13" s="110" customFormat="1" ht="17.25" x14ac:dyDescent="0.25">
      <c r="B279" s="117">
        <v>6</v>
      </c>
      <c r="C279" s="118">
        <v>38</v>
      </c>
      <c r="D279" s="118"/>
      <c r="E279" s="118"/>
      <c r="F279" s="119"/>
      <c r="G279" s="120" t="s">
        <v>57</v>
      </c>
      <c r="H279" s="115" t="s">
        <v>58</v>
      </c>
      <c r="I279" s="115">
        <v>1</v>
      </c>
      <c r="J279" s="116">
        <v>100</v>
      </c>
      <c r="K279" s="116">
        <f t="shared" si="5"/>
        <v>100</v>
      </c>
      <c r="L279" s="108"/>
      <c r="M279" s="109"/>
    </row>
    <row r="280" spans="2:13" s="110" customFormat="1" ht="17.25" x14ac:dyDescent="0.25">
      <c r="B280" s="117">
        <v>6</v>
      </c>
      <c r="C280" s="118">
        <v>39</v>
      </c>
      <c r="D280" s="118"/>
      <c r="E280" s="118"/>
      <c r="F280" s="119"/>
      <c r="G280" s="120" t="s">
        <v>57</v>
      </c>
      <c r="H280" s="115" t="s">
        <v>58</v>
      </c>
      <c r="I280" s="115">
        <v>1</v>
      </c>
      <c r="J280" s="116">
        <v>100</v>
      </c>
      <c r="K280" s="116">
        <f t="shared" si="5"/>
        <v>100</v>
      </c>
      <c r="L280" s="108"/>
      <c r="M280" s="109"/>
    </row>
    <row r="281" spans="2:13" s="110" customFormat="1" ht="17.25" x14ac:dyDescent="0.25">
      <c r="B281" s="117">
        <v>6</v>
      </c>
      <c r="C281" s="118">
        <v>40</v>
      </c>
      <c r="D281" s="118"/>
      <c r="E281" s="118"/>
      <c r="F281" s="119"/>
      <c r="G281" s="120" t="s">
        <v>57</v>
      </c>
      <c r="H281" s="115" t="s">
        <v>58</v>
      </c>
      <c r="I281" s="115">
        <v>1</v>
      </c>
      <c r="J281" s="116">
        <v>100</v>
      </c>
      <c r="K281" s="116">
        <f t="shared" si="5"/>
        <v>100</v>
      </c>
      <c r="L281" s="108"/>
      <c r="M281" s="109"/>
    </row>
    <row r="282" spans="2:13" s="110" customFormat="1" ht="17.25" x14ac:dyDescent="0.25">
      <c r="B282" s="117"/>
      <c r="C282" s="118"/>
      <c r="D282" s="118"/>
      <c r="E282" s="118"/>
      <c r="F282" s="119"/>
      <c r="G282" s="120"/>
      <c r="H282" s="115"/>
      <c r="I282" s="115"/>
      <c r="J282" s="116"/>
      <c r="K282" s="116"/>
      <c r="L282" s="108"/>
      <c r="M282" s="109"/>
    </row>
    <row r="283" spans="2:13" s="130" customFormat="1" ht="15" x14ac:dyDescent="0.2">
      <c r="B283" s="121"/>
      <c r="C283" s="122"/>
      <c r="D283" s="122"/>
      <c r="E283" s="122"/>
      <c r="F283" s="123"/>
      <c r="G283" s="124" t="s">
        <v>65</v>
      </c>
      <c r="H283" s="125"/>
      <c r="I283" s="125"/>
      <c r="J283" s="126"/>
      <c r="K283" s="127">
        <f>SUM(K242:K282)</f>
        <v>4000</v>
      </c>
      <c r="L283" s="128"/>
      <c r="M283" s="129"/>
    </row>
    <row r="284" spans="2:13" s="130" customFormat="1" x14ac:dyDescent="0.2"/>
    <row r="285" spans="2:13" s="110" customFormat="1" ht="11.1" customHeight="1" x14ac:dyDescent="0.25">
      <c r="B285" s="102"/>
      <c r="C285" s="103"/>
      <c r="D285" s="103"/>
      <c r="E285" s="103"/>
      <c r="F285" s="104"/>
      <c r="G285" s="105"/>
      <c r="H285" s="106"/>
      <c r="I285" s="106"/>
      <c r="J285" s="107"/>
      <c r="K285" s="107"/>
      <c r="L285" s="108"/>
      <c r="M285" s="109"/>
    </row>
    <row r="286" spans="2:13" s="110" customFormat="1" ht="17.25" x14ac:dyDescent="0.25">
      <c r="B286" s="111">
        <v>7</v>
      </c>
      <c r="C286" s="112"/>
      <c r="D286" s="112"/>
      <c r="E286" s="112"/>
      <c r="F286" s="113"/>
      <c r="G286" s="114" t="s">
        <v>56</v>
      </c>
      <c r="H286" s="115"/>
      <c r="I286" s="115"/>
      <c r="J286" s="116"/>
      <c r="K286" s="116"/>
      <c r="L286" s="108"/>
      <c r="M286" s="109"/>
    </row>
    <row r="287" spans="2:13" s="110" customFormat="1" ht="9.9499999999999993" customHeight="1" x14ac:dyDescent="0.25">
      <c r="B287" s="117"/>
      <c r="C287" s="118"/>
      <c r="D287" s="118"/>
      <c r="E287" s="118"/>
      <c r="F287" s="119"/>
      <c r="G287" s="120"/>
      <c r="H287" s="115"/>
      <c r="I287" s="115"/>
      <c r="J287" s="116"/>
      <c r="K287" s="116"/>
      <c r="L287" s="108"/>
      <c r="M287" s="109"/>
    </row>
    <row r="288" spans="2:13" s="110" customFormat="1" ht="17.25" x14ac:dyDescent="0.25">
      <c r="B288" s="117">
        <v>7</v>
      </c>
      <c r="C288" s="118">
        <v>1</v>
      </c>
      <c r="D288" s="118"/>
      <c r="E288" s="118"/>
      <c r="F288" s="119"/>
      <c r="G288" s="120" t="s">
        <v>57</v>
      </c>
      <c r="H288" s="115" t="s">
        <v>58</v>
      </c>
      <c r="I288" s="115">
        <v>1</v>
      </c>
      <c r="J288" s="116">
        <v>100</v>
      </c>
      <c r="K288" s="116">
        <f>J288*I288</f>
        <v>100</v>
      </c>
      <c r="L288" s="108"/>
      <c r="M288" s="109"/>
    </row>
    <row r="289" spans="2:13" s="110" customFormat="1" ht="17.25" x14ac:dyDescent="0.25">
      <c r="B289" s="117">
        <v>7</v>
      </c>
      <c r="C289" s="118">
        <v>2</v>
      </c>
      <c r="D289" s="118"/>
      <c r="E289" s="118"/>
      <c r="F289" s="119"/>
      <c r="G289" s="120" t="s">
        <v>57</v>
      </c>
      <c r="H289" s="115" t="s">
        <v>58</v>
      </c>
      <c r="I289" s="115">
        <v>1</v>
      </c>
      <c r="J289" s="116">
        <v>100</v>
      </c>
      <c r="K289" s="116">
        <f t="shared" ref="K289:K327" si="6">J289*I289</f>
        <v>100</v>
      </c>
      <c r="L289" s="108"/>
      <c r="M289" s="109"/>
    </row>
    <row r="290" spans="2:13" s="110" customFormat="1" ht="17.25" x14ac:dyDescent="0.25">
      <c r="B290" s="117">
        <v>7</v>
      </c>
      <c r="C290" s="118">
        <v>3</v>
      </c>
      <c r="D290" s="118"/>
      <c r="E290" s="118"/>
      <c r="F290" s="119"/>
      <c r="G290" s="120" t="s">
        <v>57</v>
      </c>
      <c r="H290" s="115" t="s">
        <v>58</v>
      </c>
      <c r="I290" s="115">
        <v>1</v>
      </c>
      <c r="J290" s="116">
        <v>100</v>
      </c>
      <c r="K290" s="116">
        <f t="shared" si="6"/>
        <v>100</v>
      </c>
      <c r="L290" s="108"/>
      <c r="M290" s="109"/>
    </row>
    <row r="291" spans="2:13" s="110" customFormat="1" ht="17.25" x14ac:dyDescent="0.25">
      <c r="B291" s="117">
        <v>7</v>
      </c>
      <c r="C291" s="118">
        <v>4</v>
      </c>
      <c r="D291" s="118"/>
      <c r="E291" s="118"/>
      <c r="F291" s="119"/>
      <c r="G291" s="120" t="s">
        <v>57</v>
      </c>
      <c r="H291" s="115" t="s">
        <v>58</v>
      </c>
      <c r="I291" s="115">
        <v>1</v>
      </c>
      <c r="J291" s="116">
        <v>100</v>
      </c>
      <c r="K291" s="116">
        <f t="shared" si="6"/>
        <v>100</v>
      </c>
      <c r="L291" s="108"/>
      <c r="M291" s="109"/>
    </row>
    <row r="292" spans="2:13" s="110" customFormat="1" ht="17.25" x14ac:dyDescent="0.25">
      <c r="B292" s="117">
        <v>7</v>
      </c>
      <c r="C292" s="118">
        <v>5</v>
      </c>
      <c r="D292" s="118"/>
      <c r="E292" s="118"/>
      <c r="F292" s="119"/>
      <c r="G292" s="120" t="s">
        <v>57</v>
      </c>
      <c r="H292" s="115" t="s">
        <v>58</v>
      </c>
      <c r="I292" s="115">
        <v>1</v>
      </c>
      <c r="J292" s="116">
        <v>100</v>
      </c>
      <c r="K292" s="116">
        <f t="shared" si="6"/>
        <v>100</v>
      </c>
      <c r="L292" s="108"/>
      <c r="M292" s="109"/>
    </row>
    <row r="293" spans="2:13" s="110" customFormat="1" ht="17.25" x14ac:dyDescent="0.25">
      <c r="B293" s="117">
        <v>7</v>
      </c>
      <c r="C293" s="118">
        <v>6</v>
      </c>
      <c r="D293" s="118"/>
      <c r="E293" s="118"/>
      <c r="F293" s="119"/>
      <c r="G293" s="120" t="s">
        <v>57</v>
      </c>
      <c r="H293" s="115" t="s">
        <v>58</v>
      </c>
      <c r="I293" s="115">
        <v>1</v>
      </c>
      <c r="J293" s="116">
        <v>100</v>
      </c>
      <c r="K293" s="116">
        <f t="shared" si="6"/>
        <v>100</v>
      </c>
      <c r="L293" s="108"/>
      <c r="M293" s="109"/>
    </row>
    <row r="294" spans="2:13" s="110" customFormat="1" ht="17.25" x14ac:dyDescent="0.25">
      <c r="B294" s="117">
        <v>7</v>
      </c>
      <c r="C294" s="118">
        <v>7</v>
      </c>
      <c r="D294" s="118"/>
      <c r="E294" s="118"/>
      <c r="F294" s="119"/>
      <c r="G294" s="120" t="s">
        <v>57</v>
      </c>
      <c r="H294" s="115" t="s">
        <v>58</v>
      </c>
      <c r="I294" s="115">
        <v>1</v>
      </c>
      <c r="J294" s="116">
        <v>100</v>
      </c>
      <c r="K294" s="116">
        <f t="shared" si="6"/>
        <v>100</v>
      </c>
      <c r="L294" s="108"/>
      <c r="M294" s="109"/>
    </row>
    <row r="295" spans="2:13" s="110" customFormat="1" ht="17.25" x14ac:dyDescent="0.25">
      <c r="B295" s="117">
        <v>7</v>
      </c>
      <c r="C295" s="118">
        <v>8</v>
      </c>
      <c r="D295" s="118"/>
      <c r="E295" s="118"/>
      <c r="F295" s="119"/>
      <c r="G295" s="120" t="s">
        <v>57</v>
      </c>
      <c r="H295" s="115" t="s">
        <v>58</v>
      </c>
      <c r="I295" s="115">
        <v>1</v>
      </c>
      <c r="J295" s="116">
        <v>100</v>
      </c>
      <c r="K295" s="116">
        <f t="shared" si="6"/>
        <v>100</v>
      </c>
      <c r="L295" s="108"/>
      <c r="M295" s="109"/>
    </row>
    <row r="296" spans="2:13" s="110" customFormat="1" ht="17.25" x14ac:dyDescent="0.25">
      <c r="B296" s="117">
        <v>7</v>
      </c>
      <c r="C296" s="118">
        <v>9</v>
      </c>
      <c r="D296" s="118"/>
      <c r="E296" s="118"/>
      <c r="F296" s="119"/>
      <c r="G296" s="120" t="s">
        <v>57</v>
      </c>
      <c r="H296" s="115" t="s">
        <v>58</v>
      </c>
      <c r="I296" s="115">
        <v>1</v>
      </c>
      <c r="J296" s="116">
        <v>100</v>
      </c>
      <c r="K296" s="116">
        <f t="shared" si="6"/>
        <v>100</v>
      </c>
      <c r="L296" s="108"/>
      <c r="M296" s="109"/>
    </row>
    <row r="297" spans="2:13" s="110" customFormat="1" ht="17.25" x14ac:dyDescent="0.25">
      <c r="B297" s="117">
        <v>7</v>
      </c>
      <c r="C297" s="118">
        <v>10</v>
      </c>
      <c r="D297" s="118"/>
      <c r="E297" s="118"/>
      <c r="F297" s="119"/>
      <c r="G297" s="120" t="s">
        <v>57</v>
      </c>
      <c r="H297" s="115" t="s">
        <v>58</v>
      </c>
      <c r="I297" s="115">
        <v>1</v>
      </c>
      <c r="J297" s="116">
        <v>100</v>
      </c>
      <c r="K297" s="116">
        <f t="shared" si="6"/>
        <v>100</v>
      </c>
      <c r="L297" s="108"/>
      <c r="M297" s="109"/>
    </row>
    <row r="298" spans="2:13" s="110" customFormat="1" ht="17.25" x14ac:dyDescent="0.25">
      <c r="B298" s="117">
        <v>7</v>
      </c>
      <c r="C298" s="118">
        <v>11</v>
      </c>
      <c r="D298" s="118"/>
      <c r="E298" s="118"/>
      <c r="F298" s="119"/>
      <c r="G298" s="120" t="s">
        <v>57</v>
      </c>
      <c r="H298" s="115" t="s">
        <v>58</v>
      </c>
      <c r="I298" s="115">
        <v>1</v>
      </c>
      <c r="J298" s="116">
        <v>100</v>
      </c>
      <c r="K298" s="116">
        <f t="shared" si="6"/>
        <v>100</v>
      </c>
      <c r="L298" s="108"/>
      <c r="M298" s="109"/>
    </row>
    <row r="299" spans="2:13" s="110" customFormat="1" ht="17.25" x14ac:dyDescent="0.25">
      <c r="B299" s="117">
        <v>7</v>
      </c>
      <c r="C299" s="118">
        <v>12</v>
      </c>
      <c r="D299" s="118"/>
      <c r="E299" s="118"/>
      <c r="F299" s="119"/>
      <c r="G299" s="120" t="s">
        <v>57</v>
      </c>
      <c r="H299" s="115" t="s">
        <v>58</v>
      </c>
      <c r="I299" s="115">
        <v>1</v>
      </c>
      <c r="J299" s="116">
        <v>100</v>
      </c>
      <c r="K299" s="116">
        <f t="shared" si="6"/>
        <v>100</v>
      </c>
      <c r="L299" s="108"/>
      <c r="M299" s="109"/>
    </row>
    <row r="300" spans="2:13" s="110" customFormat="1" ht="17.25" x14ac:dyDescent="0.25">
      <c r="B300" s="117">
        <v>7</v>
      </c>
      <c r="C300" s="118">
        <v>13</v>
      </c>
      <c r="D300" s="118"/>
      <c r="E300" s="118"/>
      <c r="F300" s="119"/>
      <c r="G300" s="120" t="s">
        <v>57</v>
      </c>
      <c r="H300" s="115" t="s">
        <v>58</v>
      </c>
      <c r="I300" s="115">
        <v>1</v>
      </c>
      <c r="J300" s="116">
        <v>100</v>
      </c>
      <c r="K300" s="116">
        <f t="shared" si="6"/>
        <v>100</v>
      </c>
      <c r="L300" s="108"/>
      <c r="M300" s="109"/>
    </row>
    <row r="301" spans="2:13" s="110" customFormat="1" ht="17.25" x14ac:dyDescent="0.25">
      <c r="B301" s="117">
        <v>7</v>
      </c>
      <c r="C301" s="118">
        <v>14</v>
      </c>
      <c r="D301" s="118"/>
      <c r="E301" s="118"/>
      <c r="F301" s="119"/>
      <c r="G301" s="120" t="s">
        <v>57</v>
      </c>
      <c r="H301" s="115" t="s">
        <v>58</v>
      </c>
      <c r="I301" s="115">
        <v>1</v>
      </c>
      <c r="J301" s="116">
        <v>100</v>
      </c>
      <c r="K301" s="116">
        <f t="shared" si="6"/>
        <v>100</v>
      </c>
      <c r="L301" s="108"/>
      <c r="M301" s="109"/>
    </row>
    <row r="302" spans="2:13" s="110" customFormat="1" ht="17.25" x14ac:dyDescent="0.25">
      <c r="B302" s="117">
        <v>7</v>
      </c>
      <c r="C302" s="118">
        <v>15</v>
      </c>
      <c r="D302" s="118"/>
      <c r="E302" s="118"/>
      <c r="F302" s="119"/>
      <c r="G302" s="120" t="s">
        <v>57</v>
      </c>
      <c r="H302" s="115" t="s">
        <v>58</v>
      </c>
      <c r="I302" s="115">
        <v>1</v>
      </c>
      <c r="J302" s="116">
        <v>100</v>
      </c>
      <c r="K302" s="116">
        <f t="shared" si="6"/>
        <v>100</v>
      </c>
      <c r="L302" s="108"/>
      <c r="M302" s="109"/>
    </row>
    <row r="303" spans="2:13" s="110" customFormat="1" ht="17.25" x14ac:dyDescent="0.25">
      <c r="B303" s="117">
        <v>7</v>
      </c>
      <c r="C303" s="118">
        <v>16</v>
      </c>
      <c r="D303" s="118"/>
      <c r="E303" s="118"/>
      <c r="F303" s="119"/>
      <c r="G303" s="120" t="s">
        <v>57</v>
      </c>
      <c r="H303" s="115" t="s">
        <v>58</v>
      </c>
      <c r="I303" s="115">
        <v>1</v>
      </c>
      <c r="J303" s="116">
        <v>100</v>
      </c>
      <c r="K303" s="116">
        <f t="shared" si="6"/>
        <v>100</v>
      </c>
      <c r="L303" s="108"/>
      <c r="M303" s="109"/>
    </row>
    <row r="304" spans="2:13" s="110" customFormat="1" ht="17.25" x14ac:dyDescent="0.25">
      <c r="B304" s="117">
        <v>7</v>
      </c>
      <c r="C304" s="118">
        <v>17</v>
      </c>
      <c r="D304" s="118"/>
      <c r="E304" s="118"/>
      <c r="F304" s="119"/>
      <c r="G304" s="120" t="s">
        <v>57</v>
      </c>
      <c r="H304" s="115" t="s">
        <v>58</v>
      </c>
      <c r="I304" s="115">
        <v>1</v>
      </c>
      <c r="J304" s="116">
        <v>100</v>
      </c>
      <c r="K304" s="116">
        <f t="shared" si="6"/>
        <v>100</v>
      </c>
      <c r="L304" s="108"/>
      <c r="M304" s="109"/>
    </row>
    <row r="305" spans="2:13" s="110" customFormat="1" ht="17.25" x14ac:dyDescent="0.25">
      <c r="B305" s="117">
        <v>7</v>
      </c>
      <c r="C305" s="118">
        <v>18</v>
      </c>
      <c r="D305" s="118"/>
      <c r="E305" s="118"/>
      <c r="F305" s="119"/>
      <c r="G305" s="120" t="s">
        <v>57</v>
      </c>
      <c r="H305" s="115" t="s">
        <v>58</v>
      </c>
      <c r="I305" s="115">
        <v>1</v>
      </c>
      <c r="J305" s="116">
        <v>100</v>
      </c>
      <c r="K305" s="116">
        <f t="shared" si="6"/>
        <v>100</v>
      </c>
      <c r="L305" s="108"/>
      <c r="M305" s="109"/>
    </row>
    <row r="306" spans="2:13" s="110" customFormat="1" ht="17.25" x14ac:dyDescent="0.25">
      <c r="B306" s="117">
        <v>7</v>
      </c>
      <c r="C306" s="118">
        <v>19</v>
      </c>
      <c r="D306" s="118"/>
      <c r="E306" s="118"/>
      <c r="F306" s="119"/>
      <c r="G306" s="120" t="s">
        <v>57</v>
      </c>
      <c r="H306" s="115" t="s">
        <v>58</v>
      </c>
      <c r="I306" s="115">
        <v>1</v>
      </c>
      <c r="J306" s="116">
        <v>100</v>
      </c>
      <c r="K306" s="116">
        <f t="shared" si="6"/>
        <v>100</v>
      </c>
      <c r="L306" s="108"/>
      <c r="M306" s="109"/>
    </row>
    <row r="307" spans="2:13" s="110" customFormat="1" ht="17.25" x14ac:dyDescent="0.25">
      <c r="B307" s="117">
        <v>7</v>
      </c>
      <c r="C307" s="118">
        <v>20</v>
      </c>
      <c r="D307" s="118"/>
      <c r="E307" s="118"/>
      <c r="F307" s="119"/>
      <c r="G307" s="120" t="s">
        <v>57</v>
      </c>
      <c r="H307" s="115" t="s">
        <v>58</v>
      </c>
      <c r="I307" s="115">
        <v>1</v>
      </c>
      <c r="J307" s="116">
        <v>100</v>
      </c>
      <c r="K307" s="116">
        <f t="shared" si="6"/>
        <v>100</v>
      </c>
      <c r="L307" s="108"/>
      <c r="M307" s="109"/>
    </row>
    <row r="308" spans="2:13" s="110" customFormat="1" ht="17.25" x14ac:dyDescent="0.25">
      <c r="B308" s="117">
        <v>7</v>
      </c>
      <c r="C308" s="118">
        <v>21</v>
      </c>
      <c r="D308" s="118"/>
      <c r="E308" s="118"/>
      <c r="F308" s="119"/>
      <c r="G308" s="120" t="s">
        <v>57</v>
      </c>
      <c r="H308" s="115" t="s">
        <v>58</v>
      </c>
      <c r="I308" s="115">
        <v>1</v>
      </c>
      <c r="J308" s="116">
        <v>100</v>
      </c>
      <c r="K308" s="116">
        <f t="shared" si="6"/>
        <v>100</v>
      </c>
      <c r="L308" s="108"/>
      <c r="M308" s="109"/>
    </row>
    <row r="309" spans="2:13" s="110" customFormat="1" ht="17.25" x14ac:dyDescent="0.25">
      <c r="B309" s="117">
        <v>7</v>
      </c>
      <c r="C309" s="118">
        <v>22</v>
      </c>
      <c r="D309" s="118"/>
      <c r="E309" s="118"/>
      <c r="F309" s="119"/>
      <c r="G309" s="120" t="s">
        <v>57</v>
      </c>
      <c r="H309" s="115" t="s">
        <v>58</v>
      </c>
      <c r="I309" s="115">
        <v>1</v>
      </c>
      <c r="J309" s="116">
        <v>100</v>
      </c>
      <c r="K309" s="116">
        <f t="shared" si="6"/>
        <v>100</v>
      </c>
      <c r="L309" s="108"/>
      <c r="M309" s="109"/>
    </row>
    <row r="310" spans="2:13" s="110" customFormat="1" ht="17.25" x14ac:dyDescent="0.25">
      <c r="B310" s="117">
        <v>7</v>
      </c>
      <c r="C310" s="118">
        <v>23</v>
      </c>
      <c r="D310" s="118"/>
      <c r="E310" s="118"/>
      <c r="F310" s="119"/>
      <c r="G310" s="120" t="s">
        <v>57</v>
      </c>
      <c r="H310" s="115" t="s">
        <v>58</v>
      </c>
      <c r="I310" s="115">
        <v>1</v>
      </c>
      <c r="J310" s="116">
        <v>100</v>
      </c>
      <c r="K310" s="116">
        <f t="shared" si="6"/>
        <v>100</v>
      </c>
      <c r="L310" s="108"/>
      <c r="M310" s="109"/>
    </row>
    <row r="311" spans="2:13" s="110" customFormat="1" ht="17.25" x14ac:dyDescent="0.25">
      <c r="B311" s="117">
        <v>7</v>
      </c>
      <c r="C311" s="118">
        <v>24</v>
      </c>
      <c r="D311" s="118"/>
      <c r="E311" s="118"/>
      <c r="F311" s="119"/>
      <c r="G311" s="120" t="s">
        <v>57</v>
      </c>
      <c r="H311" s="115" t="s">
        <v>58</v>
      </c>
      <c r="I311" s="115">
        <v>1</v>
      </c>
      <c r="J311" s="116">
        <v>100</v>
      </c>
      <c r="K311" s="116">
        <f t="shared" si="6"/>
        <v>100</v>
      </c>
      <c r="L311" s="108"/>
      <c r="M311" s="109"/>
    </row>
    <row r="312" spans="2:13" s="110" customFormat="1" ht="17.25" x14ac:dyDescent="0.25">
      <c r="B312" s="117">
        <v>7</v>
      </c>
      <c r="C312" s="118">
        <v>25</v>
      </c>
      <c r="D312" s="118"/>
      <c r="E312" s="118"/>
      <c r="F312" s="119"/>
      <c r="G312" s="120" t="s">
        <v>57</v>
      </c>
      <c r="H312" s="115" t="s">
        <v>58</v>
      </c>
      <c r="I312" s="115">
        <v>1</v>
      </c>
      <c r="J312" s="116">
        <v>100</v>
      </c>
      <c r="K312" s="116">
        <f t="shared" si="6"/>
        <v>100</v>
      </c>
      <c r="L312" s="108"/>
      <c r="M312" s="109"/>
    </row>
    <row r="313" spans="2:13" s="110" customFormat="1" ht="17.25" x14ac:dyDescent="0.25">
      <c r="B313" s="117">
        <v>7</v>
      </c>
      <c r="C313" s="118">
        <v>26</v>
      </c>
      <c r="D313" s="118"/>
      <c r="E313" s="118"/>
      <c r="F313" s="119"/>
      <c r="G313" s="120" t="s">
        <v>57</v>
      </c>
      <c r="H313" s="115" t="s">
        <v>58</v>
      </c>
      <c r="I313" s="115">
        <v>1</v>
      </c>
      <c r="J313" s="116">
        <v>100</v>
      </c>
      <c r="K313" s="116">
        <f t="shared" si="6"/>
        <v>100</v>
      </c>
      <c r="L313" s="108"/>
      <c r="M313" s="109"/>
    </row>
    <row r="314" spans="2:13" s="110" customFormat="1" ht="17.25" x14ac:dyDescent="0.25">
      <c r="B314" s="117">
        <v>7</v>
      </c>
      <c r="C314" s="118">
        <v>27</v>
      </c>
      <c r="D314" s="118"/>
      <c r="E314" s="118"/>
      <c r="F314" s="119"/>
      <c r="G314" s="120" t="s">
        <v>57</v>
      </c>
      <c r="H314" s="115" t="s">
        <v>58</v>
      </c>
      <c r="I314" s="115">
        <v>1</v>
      </c>
      <c r="J314" s="116">
        <v>100</v>
      </c>
      <c r="K314" s="116">
        <f t="shared" si="6"/>
        <v>100</v>
      </c>
      <c r="L314" s="108"/>
      <c r="M314" s="109"/>
    </row>
    <row r="315" spans="2:13" s="110" customFormat="1" ht="17.25" x14ac:dyDescent="0.25">
      <c r="B315" s="117">
        <v>7</v>
      </c>
      <c r="C315" s="118">
        <v>28</v>
      </c>
      <c r="D315" s="118"/>
      <c r="E315" s="118"/>
      <c r="F315" s="119"/>
      <c r="G315" s="120" t="s">
        <v>57</v>
      </c>
      <c r="H315" s="115" t="s">
        <v>58</v>
      </c>
      <c r="I315" s="115">
        <v>1</v>
      </c>
      <c r="J315" s="116">
        <v>100</v>
      </c>
      <c r="K315" s="116">
        <f t="shared" si="6"/>
        <v>100</v>
      </c>
      <c r="L315" s="108"/>
      <c r="M315" s="109"/>
    </row>
    <row r="316" spans="2:13" s="110" customFormat="1" ht="17.25" x14ac:dyDescent="0.25">
      <c r="B316" s="117">
        <v>7</v>
      </c>
      <c r="C316" s="118">
        <v>29</v>
      </c>
      <c r="D316" s="118"/>
      <c r="E316" s="118"/>
      <c r="F316" s="119"/>
      <c r="G316" s="120" t="s">
        <v>57</v>
      </c>
      <c r="H316" s="115" t="s">
        <v>58</v>
      </c>
      <c r="I316" s="115">
        <v>1</v>
      </c>
      <c r="J316" s="116">
        <v>100</v>
      </c>
      <c r="K316" s="116">
        <f t="shared" si="6"/>
        <v>100</v>
      </c>
      <c r="L316" s="108"/>
      <c r="M316" s="109"/>
    </row>
    <row r="317" spans="2:13" s="110" customFormat="1" ht="17.25" x14ac:dyDescent="0.25">
      <c r="B317" s="117">
        <v>7</v>
      </c>
      <c r="C317" s="118">
        <v>30</v>
      </c>
      <c r="D317" s="118"/>
      <c r="E317" s="118"/>
      <c r="F317" s="119"/>
      <c r="G317" s="120" t="s">
        <v>57</v>
      </c>
      <c r="H317" s="115" t="s">
        <v>58</v>
      </c>
      <c r="I317" s="115">
        <v>1</v>
      </c>
      <c r="J317" s="116">
        <v>100</v>
      </c>
      <c r="K317" s="116">
        <f t="shared" si="6"/>
        <v>100</v>
      </c>
      <c r="L317" s="108"/>
      <c r="M317" s="109"/>
    </row>
    <row r="318" spans="2:13" s="110" customFormat="1" ht="17.25" x14ac:dyDescent="0.25">
      <c r="B318" s="117">
        <v>7</v>
      </c>
      <c r="C318" s="118">
        <v>31</v>
      </c>
      <c r="D318" s="118"/>
      <c r="E318" s="118"/>
      <c r="F318" s="119"/>
      <c r="G318" s="120" t="s">
        <v>57</v>
      </c>
      <c r="H318" s="115" t="s">
        <v>58</v>
      </c>
      <c r="I318" s="115">
        <v>1</v>
      </c>
      <c r="J318" s="116">
        <v>100</v>
      </c>
      <c r="K318" s="116">
        <f t="shared" si="6"/>
        <v>100</v>
      </c>
      <c r="L318" s="108"/>
      <c r="M318" s="109"/>
    </row>
    <row r="319" spans="2:13" s="110" customFormat="1" ht="17.25" x14ac:dyDescent="0.25">
      <c r="B319" s="117">
        <v>7</v>
      </c>
      <c r="C319" s="118">
        <v>32</v>
      </c>
      <c r="D319" s="118"/>
      <c r="E319" s="118"/>
      <c r="F319" s="119"/>
      <c r="G319" s="120" t="s">
        <v>57</v>
      </c>
      <c r="H319" s="115" t="s">
        <v>58</v>
      </c>
      <c r="I319" s="115">
        <v>1</v>
      </c>
      <c r="J319" s="116">
        <v>100</v>
      </c>
      <c r="K319" s="116">
        <f t="shared" si="6"/>
        <v>100</v>
      </c>
      <c r="L319" s="108"/>
      <c r="M319" s="109"/>
    </row>
    <row r="320" spans="2:13" s="110" customFormat="1" ht="17.25" x14ac:dyDescent="0.25">
      <c r="B320" s="117">
        <v>7</v>
      </c>
      <c r="C320" s="118">
        <v>33</v>
      </c>
      <c r="D320" s="118"/>
      <c r="E320" s="118"/>
      <c r="F320" s="119"/>
      <c r="G320" s="120" t="s">
        <v>57</v>
      </c>
      <c r="H320" s="115" t="s">
        <v>58</v>
      </c>
      <c r="I320" s="115">
        <v>1</v>
      </c>
      <c r="J320" s="116">
        <v>100</v>
      </c>
      <c r="K320" s="116">
        <f t="shared" si="6"/>
        <v>100</v>
      </c>
      <c r="L320" s="108"/>
      <c r="M320" s="109"/>
    </row>
    <row r="321" spans="2:13" s="110" customFormat="1" ht="17.25" x14ac:dyDescent="0.25">
      <c r="B321" s="117">
        <v>7</v>
      </c>
      <c r="C321" s="118">
        <v>34</v>
      </c>
      <c r="D321" s="118"/>
      <c r="E321" s="118"/>
      <c r="F321" s="119"/>
      <c r="G321" s="120" t="s">
        <v>57</v>
      </c>
      <c r="H321" s="115" t="s">
        <v>58</v>
      </c>
      <c r="I321" s="115">
        <v>1</v>
      </c>
      <c r="J321" s="116">
        <v>100</v>
      </c>
      <c r="K321" s="116">
        <f t="shared" si="6"/>
        <v>100</v>
      </c>
      <c r="L321" s="108"/>
      <c r="M321" s="109"/>
    </row>
    <row r="322" spans="2:13" s="110" customFormat="1" ht="17.25" x14ac:dyDescent="0.25">
      <c r="B322" s="117">
        <v>7</v>
      </c>
      <c r="C322" s="118">
        <v>35</v>
      </c>
      <c r="D322" s="118"/>
      <c r="E322" s="118"/>
      <c r="F322" s="119"/>
      <c r="G322" s="120" t="s">
        <v>57</v>
      </c>
      <c r="H322" s="115" t="s">
        <v>58</v>
      </c>
      <c r="I322" s="115">
        <v>1</v>
      </c>
      <c r="J322" s="116">
        <v>100</v>
      </c>
      <c r="K322" s="116">
        <f t="shared" si="6"/>
        <v>100</v>
      </c>
      <c r="L322" s="108"/>
      <c r="M322" s="109"/>
    </row>
    <row r="323" spans="2:13" s="110" customFormat="1" ht="17.25" x14ac:dyDescent="0.25">
      <c r="B323" s="117">
        <v>7</v>
      </c>
      <c r="C323" s="118">
        <v>36</v>
      </c>
      <c r="D323" s="118"/>
      <c r="E323" s="118"/>
      <c r="F323" s="119"/>
      <c r="G323" s="120" t="s">
        <v>57</v>
      </c>
      <c r="H323" s="115" t="s">
        <v>58</v>
      </c>
      <c r="I323" s="115">
        <v>1</v>
      </c>
      <c r="J323" s="116">
        <v>100</v>
      </c>
      <c r="K323" s="116">
        <f t="shared" si="6"/>
        <v>100</v>
      </c>
      <c r="L323" s="108"/>
      <c r="M323" s="109"/>
    </row>
    <row r="324" spans="2:13" s="110" customFormat="1" ht="17.25" x14ac:dyDescent="0.25">
      <c r="B324" s="117">
        <v>7</v>
      </c>
      <c r="C324" s="118">
        <v>37</v>
      </c>
      <c r="D324" s="118"/>
      <c r="E324" s="118"/>
      <c r="F324" s="119"/>
      <c r="G324" s="120" t="s">
        <v>57</v>
      </c>
      <c r="H324" s="115" t="s">
        <v>58</v>
      </c>
      <c r="I324" s="115">
        <v>1</v>
      </c>
      <c r="J324" s="116">
        <v>100</v>
      </c>
      <c r="K324" s="116">
        <f t="shared" si="6"/>
        <v>100</v>
      </c>
      <c r="L324" s="108"/>
      <c r="M324" s="109"/>
    </row>
    <row r="325" spans="2:13" s="110" customFormat="1" ht="17.25" x14ac:dyDescent="0.25">
      <c r="B325" s="117">
        <v>7</v>
      </c>
      <c r="C325" s="118">
        <v>38</v>
      </c>
      <c r="D325" s="118"/>
      <c r="E325" s="118"/>
      <c r="F325" s="119"/>
      <c r="G325" s="120" t="s">
        <v>57</v>
      </c>
      <c r="H325" s="115" t="s">
        <v>58</v>
      </c>
      <c r="I325" s="115">
        <v>1</v>
      </c>
      <c r="J325" s="116">
        <v>100</v>
      </c>
      <c r="K325" s="116">
        <f t="shared" si="6"/>
        <v>100</v>
      </c>
      <c r="L325" s="108"/>
      <c r="M325" s="109"/>
    </row>
    <row r="326" spans="2:13" s="110" customFormat="1" ht="17.25" x14ac:dyDescent="0.25">
      <c r="B326" s="117">
        <v>7</v>
      </c>
      <c r="C326" s="118">
        <v>39</v>
      </c>
      <c r="D326" s="118"/>
      <c r="E326" s="118"/>
      <c r="F326" s="119"/>
      <c r="G326" s="120" t="s">
        <v>57</v>
      </c>
      <c r="H326" s="115" t="s">
        <v>58</v>
      </c>
      <c r="I326" s="115">
        <v>1</v>
      </c>
      <c r="J326" s="116">
        <v>100</v>
      </c>
      <c r="K326" s="116">
        <f t="shared" si="6"/>
        <v>100</v>
      </c>
      <c r="L326" s="108"/>
      <c r="M326" s="109"/>
    </row>
    <row r="327" spans="2:13" s="110" customFormat="1" ht="17.25" x14ac:dyDescent="0.25">
      <c r="B327" s="117">
        <v>7</v>
      </c>
      <c r="C327" s="118">
        <v>40</v>
      </c>
      <c r="D327" s="118"/>
      <c r="E327" s="118"/>
      <c r="F327" s="119"/>
      <c r="G327" s="120" t="s">
        <v>57</v>
      </c>
      <c r="H327" s="115" t="s">
        <v>58</v>
      </c>
      <c r="I327" s="115">
        <v>1</v>
      </c>
      <c r="J327" s="116">
        <v>100</v>
      </c>
      <c r="K327" s="116">
        <f t="shared" si="6"/>
        <v>100</v>
      </c>
      <c r="L327" s="108"/>
      <c r="M327" s="109"/>
    </row>
    <row r="328" spans="2:13" s="110" customFormat="1" ht="17.25" x14ac:dyDescent="0.25">
      <c r="B328" s="117"/>
      <c r="C328" s="118"/>
      <c r="D328" s="118"/>
      <c r="E328" s="118"/>
      <c r="F328" s="119"/>
      <c r="G328" s="120"/>
      <c r="H328" s="115"/>
      <c r="I328" s="115"/>
      <c r="J328" s="116"/>
      <c r="K328" s="116"/>
      <c r="L328" s="108"/>
      <c r="M328" s="109"/>
    </row>
    <row r="329" spans="2:13" s="130" customFormat="1" ht="15" x14ac:dyDescent="0.2">
      <c r="B329" s="121"/>
      <c r="C329" s="122"/>
      <c r="D329" s="122"/>
      <c r="E329" s="122"/>
      <c r="F329" s="123"/>
      <c r="G329" s="124" t="s">
        <v>66</v>
      </c>
      <c r="H329" s="125"/>
      <c r="I329" s="125"/>
      <c r="J329" s="126"/>
      <c r="K329" s="127">
        <f>SUM(K288:K328)</f>
        <v>4000</v>
      </c>
      <c r="L329" s="128"/>
      <c r="M329" s="129"/>
    </row>
    <row r="330" spans="2:13" s="130" customFormat="1" ht="15" x14ac:dyDescent="0.2">
      <c r="B330" s="136"/>
      <c r="C330" s="137"/>
      <c r="D330" s="137"/>
      <c r="E330" s="137"/>
      <c r="F330" s="137"/>
      <c r="G330" s="137"/>
      <c r="H330" s="137"/>
      <c r="I330" s="137"/>
      <c r="J330" s="137"/>
      <c r="K330" s="138"/>
      <c r="L330" s="137"/>
      <c r="M330" s="137"/>
    </row>
    <row r="331" spans="2:13" s="110" customFormat="1" ht="11.1" customHeight="1" x14ac:dyDescent="0.25">
      <c r="B331" s="102"/>
      <c r="C331" s="103"/>
      <c r="D331" s="103"/>
      <c r="E331" s="103"/>
      <c r="F331" s="104"/>
      <c r="G331" s="105"/>
      <c r="H331" s="106"/>
      <c r="I331" s="106"/>
      <c r="J331" s="107"/>
      <c r="K331" s="107"/>
      <c r="L331" s="108"/>
      <c r="M331" s="109"/>
    </row>
    <row r="332" spans="2:13" s="110" customFormat="1" ht="17.25" x14ac:dyDescent="0.25">
      <c r="B332" s="111">
        <v>8</v>
      </c>
      <c r="C332" s="112"/>
      <c r="D332" s="112"/>
      <c r="E332" s="112"/>
      <c r="F332" s="113"/>
      <c r="G332" s="114" t="s">
        <v>56</v>
      </c>
      <c r="H332" s="115"/>
      <c r="I332" s="115"/>
      <c r="J332" s="116"/>
      <c r="K332" s="116"/>
      <c r="L332" s="108"/>
      <c r="M332" s="109"/>
    </row>
    <row r="333" spans="2:13" s="110" customFormat="1" ht="9.9499999999999993" customHeight="1" x14ac:dyDescent="0.25">
      <c r="B333" s="117"/>
      <c r="C333" s="118"/>
      <c r="D333" s="118"/>
      <c r="E333" s="118"/>
      <c r="F333" s="119"/>
      <c r="G333" s="120"/>
      <c r="H333" s="115"/>
      <c r="I333" s="115"/>
      <c r="J333" s="116"/>
      <c r="K333" s="116"/>
      <c r="L333" s="108"/>
      <c r="M333" s="109"/>
    </row>
    <row r="334" spans="2:13" s="110" customFormat="1" ht="17.25" x14ac:dyDescent="0.25">
      <c r="B334" s="117">
        <v>8</v>
      </c>
      <c r="C334" s="118">
        <v>1</v>
      </c>
      <c r="D334" s="118"/>
      <c r="E334" s="118"/>
      <c r="F334" s="119"/>
      <c r="G334" s="120" t="s">
        <v>57</v>
      </c>
      <c r="H334" s="115" t="s">
        <v>58</v>
      </c>
      <c r="I334" s="115">
        <v>1</v>
      </c>
      <c r="J334" s="116">
        <v>100</v>
      </c>
      <c r="K334" s="116">
        <f>J334*I334</f>
        <v>100</v>
      </c>
      <c r="L334" s="108"/>
      <c r="M334" s="109"/>
    </row>
    <row r="335" spans="2:13" s="110" customFormat="1" ht="17.25" x14ac:dyDescent="0.25">
      <c r="B335" s="117">
        <v>8</v>
      </c>
      <c r="C335" s="118">
        <v>2</v>
      </c>
      <c r="D335" s="118"/>
      <c r="E335" s="118"/>
      <c r="F335" s="119"/>
      <c r="G335" s="120" t="s">
        <v>57</v>
      </c>
      <c r="H335" s="115" t="s">
        <v>58</v>
      </c>
      <c r="I335" s="115">
        <v>1</v>
      </c>
      <c r="J335" s="116">
        <v>100</v>
      </c>
      <c r="K335" s="116">
        <f t="shared" ref="K335:K373" si="7">J335*I335</f>
        <v>100</v>
      </c>
      <c r="L335" s="108"/>
      <c r="M335" s="109"/>
    </row>
    <row r="336" spans="2:13" s="110" customFormat="1" ht="17.25" x14ac:dyDescent="0.25">
      <c r="B336" s="117">
        <v>8</v>
      </c>
      <c r="C336" s="118">
        <v>3</v>
      </c>
      <c r="D336" s="118"/>
      <c r="E336" s="118"/>
      <c r="F336" s="119"/>
      <c r="G336" s="120" t="s">
        <v>57</v>
      </c>
      <c r="H336" s="115" t="s">
        <v>58</v>
      </c>
      <c r="I336" s="115">
        <v>1</v>
      </c>
      <c r="J336" s="116">
        <v>100</v>
      </c>
      <c r="K336" s="116">
        <f t="shared" si="7"/>
        <v>100</v>
      </c>
      <c r="L336" s="108"/>
      <c r="M336" s="109"/>
    </row>
    <row r="337" spans="2:13" s="110" customFormat="1" ht="17.25" x14ac:dyDescent="0.25">
      <c r="B337" s="117">
        <v>8</v>
      </c>
      <c r="C337" s="118">
        <v>4</v>
      </c>
      <c r="D337" s="118"/>
      <c r="E337" s="118"/>
      <c r="F337" s="119"/>
      <c r="G337" s="120" t="s">
        <v>57</v>
      </c>
      <c r="H337" s="115" t="s">
        <v>58</v>
      </c>
      <c r="I337" s="115">
        <v>1</v>
      </c>
      <c r="J337" s="116">
        <v>100</v>
      </c>
      <c r="K337" s="116">
        <f t="shared" si="7"/>
        <v>100</v>
      </c>
      <c r="L337" s="108"/>
      <c r="M337" s="109"/>
    </row>
    <row r="338" spans="2:13" s="110" customFormat="1" ht="17.25" x14ac:dyDescent="0.25">
      <c r="B338" s="117">
        <v>8</v>
      </c>
      <c r="C338" s="118">
        <v>5</v>
      </c>
      <c r="D338" s="118"/>
      <c r="E338" s="118"/>
      <c r="F338" s="119"/>
      <c r="G338" s="120" t="s">
        <v>57</v>
      </c>
      <c r="H338" s="115" t="s">
        <v>58</v>
      </c>
      <c r="I338" s="115">
        <v>1</v>
      </c>
      <c r="J338" s="116">
        <v>100</v>
      </c>
      <c r="K338" s="116">
        <f t="shared" si="7"/>
        <v>100</v>
      </c>
      <c r="L338" s="108"/>
      <c r="M338" s="109"/>
    </row>
    <row r="339" spans="2:13" s="110" customFormat="1" ht="17.25" x14ac:dyDescent="0.25">
      <c r="B339" s="117">
        <v>8</v>
      </c>
      <c r="C339" s="118">
        <v>6</v>
      </c>
      <c r="D339" s="118"/>
      <c r="E339" s="118"/>
      <c r="F339" s="119"/>
      <c r="G339" s="120" t="s">
        <v>57</v>
      </c>
      <c r="H339" s="115" t="s">
        <v>58</v>
      </c>
      <c r="I339" s="115">
        <v>1</v>
      </c>
      <c r="J339" s="116">
        <v>100</v>
      </c>
      <c r="K339" s="116">
        <f t="shared" si="7"/>
        <v>100</v>
      </c>
      <c r="L339" s="108"/>
      <c r="M339" s="109"/>
    </row>
    <row r="340" spans="2:13" s="110" customFormat="1" ht="17.25" x14ac:dyDescent="0.25">
      <c r="B340" s="117">
        <v>8</v>
      </c>
      <c r="C340" s="118">
        <v>7</v>
      </c>
      <c r="D340" s="118"/>
      <c r="E340" s="118"/>
      <c r="F340" s="119"/>
      <c r="G340" s="120" t="s">
        <v>57</v>
      </c>
      <c r="H340" s="115" t="s">
        <v>58</v>
      </c>
      <c r="I340" s="115">
        <v>1</v>
      </c>
      <c r="J340" s="116">
        <v>100</v>
      </c>
      <c r="K340" s="116">
        <f t="shared" si="7"/>
        <v>100</v>
      </c>
      <c r="L340" s="108"/>
      <c r="M340" s="109"/>
    </row>
    <row r="341" spans="2:13" s="110" customFormat="1" ht="17.25" x14ac:dyDescent="0.25">
      <c r="B341" s="117">
        <v>8</v>
      </c>
      <c r="C341" s="118">
        <v>8</v>
      </c>
      <c r="D341" s="118"/>
      <c r="E341" s="118"/>
      <c r="F341" s="119"/>
      <c r="G341" s="120" t="s">
        <v>57</v>
      </c>
      <c r="H341" s="115" t="s">
        <v>58</v>
      </c>
      <c r="I341" s="115">
        <v>1</v>
      </c>
      <c r="J341" s="116">
        <v>100</v>
      </c>
      <c r="K341" s="116">
        <f t="shared" si="7"/>
        <v>100</v>
      </c>
      <c r="L341" s="108"/>
      <c r="M341" s="109"/>
    </row>
    <row r="342" spans="2:13" s="110" customFormat="1" ht="17.25" x14ac:dyDescent="0.25">
      <c r="B342" s="117">
        <v>8</v>
      </c>
      <c r="C342" s="118">
        <v>9</v>
      </c>
      <c r="D342" s="118"/>
      <c r="E342" s="118"/>
      <c r="F342" s="119"/>
      <c r="G342" s="120" t="s">
        <v>57</v>
      </c>
      <c r="H342" s="115" t="s">
        <v>58</v>
      </c>
      <c r="I342" s="115">
        <v>1</v>
      </c>
      <c r="J342" s="116">
        <v>100</v>
      </c>
      <c r="K342" s="116">
        <f t="shared" si="7"/>
        <v>100</v>
      </c>
      <c r="L342" s="108"/>
      <c r="M342" s="109"/>
    </row>
    <row r="343" spans="2:13" s="110" customFormat="1" ht="17.25" x14ac:dyDescent="0.25">
      <c r="B343" s="117">
        <v>8</v>
      </c>
      <c r="C343" s="118">
        <v>10</v>
      </c>
      <c r="D343" s="118"/>
      <c r="E343" s="118"/>
      <c r="F343" s="119"/>
      <c r="G343" s="120" t="s">
        <v>57</v>
      </c>
      <c r="H343" s="115" t="s">
        <v>58</v>
      </c>
      <c r="I343" s="115">
        <v>1</v>
      </c>
      <c r="J343" s="116">
        <v>100</v>
      </c>
      <c r="K343" s="116">
        <f t="shared" si="7"/>
        <v>100</v>
      </c>
      <c r="L343" s="108"/>
      <c r="M343" s="109"/>
    </row>
    <row r="344" spans="2:13" s="110" customFormat="1" ht="17.25" x14ac:dyDescent="0.25">
      <c r="B344" s="117">
        <v>8</v>
      </c>
      <c r="C344" s="118">
        <v>11</v>
      </c>
      <c r="D344" s="118"/>
      <c r="E344" s="118"/>
      <c r="F344" s="119"/>
      <c r="G344" s="120" t="s">
        <v>57</v>
      </c>
      <c r="H344" s="115" t="s">
        <v>58</v>
      </c>
      <c r="I344" s="115">
        <v>1</v>
      </c>
      <c r="J344" s="116">
        <v>100</v>
      </c>
      <c r="K344" s="116">
        <f t="shared" si="7"/>
        <v>100</v>
      </c>
      <c r="L344" s="108"/>
      <c r="M344" s="109"/>
    </row>
    <row r="345" spans="2:13" s="110" customFormat="1" ht="17.25" x14ac:dyDescent="0.25">
      <c r="B345" s="117">
        <v>8</v>
      </c>
      <c r="C345" s="118">
        <v>12</v>
      </c>
      <c r="D345" s="118"/>
      <c r="E345" s="118"/>
      <c r="F345" s="119"/>
      <c r="G345" s="120" t="s">
        <v>57</v>
      </c>
      <c r="H345" s="115" t="s">
        <v>58</v>
      </c>
      <c r="I345" s="115">
        <v>1</v>
      </c>
      <c r="J345" s="116">
        <v>100</v>
      </c>
      <c r="K345" s="116">
        <f t="shared" si="7"/>
        <v>100</v>
      </c>
      <c r="L345" s="108"/>
      <c r="M345" s="109"/>
    </row>
    <row r="346" spans="2:13" s="110" customFormat="1" ht="17.25" x14ac:dyDescent="0.25">
      <c r="B346" s="117">
        <v>8</v>
      </c>
      <c r="C346" s="118">
        <v>13</v>
      </c>
      <c r="D346" s="118"/>
      <c r="E346" s="118"/>
      <c r="F346" s="119"/>
      <c r="G346" s="120" t="s">
        <v>57</v>
      </c>
      <c r="H346" s="115" t="s">
        <v>58</v>
      </c>
      <c r="I346" s="115">
        <v>1</v>
      </c>
      <c r="J346" s="116">
        <v>100</v>
      </c>
      <c r="K346" s="116">
        <f t="shared" si="7"/>
        <v>100</v>
      </c>
      <c r="L346" s="108"/>
      <c r="M346" s="109"/>
    </row>
    <row r="347" spans="2:13" s="110" customFormat="1" ht="17.25" x14ac:dyDescent="0.25">
      <c r="B347" s="117">
        <v>8</v>
      </c>
      <c r="C347" s="118">
        <v>14</v>
      </c>
      <c r="D347" s="118"/>
      <c r="E347" s="118"/>
      <c r="F347" s="119"/>
      <c r="G347" s="120" t="s">
        <v>57</v>
      </c>
      <c r="H347" s="115" t="s">
        <v>58</v>
      </c>
      <c r="I347" s="115">
        <v>1</v>
      </c>
      <c r="J347" s="116">
        <v>100</v>
      </c>
      <c r="K347" s="116">
        <f t="shared" si="7"/>
        <v>100</v>
      </c>
      <c r="L347" s="108"/>
      <c r="M347" s="109"/>
    </row>
    <row r="348" spans="2:13" s="110" customFormat="1" ht="17.25" x14ac:dyDescent="0.25">
      <c r="B348" s="117">
        <v>8</v>
      </c>
      <c r="C348" s="118">
        <v>15</v>
      </c>
      <c r="D348" s="118"/>
      <c r="E348" s="118"/>
      <c r="F348" s="119"/>
      <c r="G348" s="120" t="s">
        <v>57</v>
      </c>
      <c r="H348" s="115" t="s">
        <v>58</v>
      </c>
      <c r="I348" s="115">
        <v>1</v>
      </c>
      <c r="J348" s="116">
        <v>100</v>
      </c>
      <c r="K348" s="116">
        <f t="shared" si="7"/>
        <v>100</v>
      </c>
      <c r="L348" s="108"/>
      <c r="M348" s="109"/>
    </row>
    <row r="349" spans="2:13" s="110" customFormat="1" ht="17.25" x14ac:dyDescent="0.25">
      <c r="B349" s="117">
        <v>8</v>
      </c>
      <c r="C349" s="118">
        <v>16</v>
      </c>
      <c r="D349" s="118"/>
      <c r="E349" s="118"/>
      <c r="F349" s="119"/>
      <c r="G349" s="120" t="s">
        <v>57</v>
      </c>
      <c r="H349" s="115" t="s">
        <v>58</v>
      </c>
      <c r="I349" s="115">
        <v>1</v>
      </c>
      <c r="J349" s="116">
        <v>100</v>
      </c>
      <c r="K349" s="116">
        <f t="shared" si="7"/>
        <v>100</v>
      </c>
      <c r="L349" s="108"/>
      <c r="M349" s="109"/>
    </row>
    <row r="350" spans="2:13" s="110" customFormat="1" ht="17.25" x14ac:dyDescent="0.25">
      <c r="B350" s="117">
        <v>8</v>
      </c>
      <c r="C350" s="118">
        <v>17</v>
      </c>
      <c r="D350" s="118"/>
      <c r="E350" s="118"/>
      <c r="F350" s="119"/>
      <c r="G350" s="120" t="s">
        <v>57</v>
      </c>
      <c r="H350" s="115" t="s">
        <v>58</v>
      </c>
      <c r="I350" s="115">
        <v>1</v>
      </c>
      <c r="J350" s="116">
        <v>100</v>
      </c>
      <c r="K350" s="116">
        <f t="shared" si="7"/>
        <v>100</v>
      </c>
      <c r="L350" s="108"/>
      <c r="M350" s="109"/>
    </row>
    <row r="351" spans="2:13" s="110" customFormat="1" ht="17.25" x14ac:dyDescent="0.25">
      <c r="B351" s="117">
        <v>8</v>
      </c>
      <c r="C351" s="118">
        <v>18</v>
      </c>
      <c r="D351" s="118"/>
      <c r="E351" s="118"/>
      <c r="F351" s="119"/>
      <c r="G351" s="120" t="s">
        <v>57</v>
      </c>
      <c r="H351" s="115" t="s">
        <v>58</v>
      </c>
      <c r="I351" s="115">
        <v>1</v>
      </c>
      <c r="J351" s="116">
        <v>100</v>
      </c>
      <c r="K351" s="116">
        <f t="shared" si="7"/>
        <v>100</v>
      </c>
      <c r="L351" s="108"/>
      <c r="M351" s="109"/>
    </row>
    <row r="352" spans="2:13" s="110" customFormat="1" ht="17.25" x14ac:dyDescent="0.25">
      <c r="B352" s="117">
        <v>8</v>
      </c>
      <c r="C352" s="118">
        <v>19</v>
      </c>
      <c r="D352" s="118"/>
      <c r="E352" s="118"/>
      <c r="F352" s="119"/>
      <c r="G352" s="120" t="s">
        <v>57</v>
      </c>
      <c r="H352" s="115" t="s">
        <v>58</v>
      </c>
      <c r="I352" s="115">
        <v>1</v>
      </c>
      <c r="J352" s="116">
        <v>100</v>
      </c>
      <c r="K352" s="116">
        <f t="shared" si="7"/>
        <v>100</v>
      </c>
      <c r="L352" s="108"/>
      <c r="M352" s="109"/>
    </row>
    <row r="353" spans="2:13" s="110" customFormat="1" ht="17.25" x14ac:dyDescent="0.25">
      <c r="B353" s="117">
        <v>8</v>
      </c>
      <c r="C353" s="118">
        <v>20</v>
      </c>
      <c r="D353" s="118"/>
      <c r="E353" s="118"/>
      <c r="F353" s="119"/>
      <c r="G353" s="120" t="s">
        <v>57</v>
      </c>
      <c r="H353" s="115" t="s">
        <v>58</v>
      </c>
      <c r="I353" s="115">
        <v>1</v>
      </c>
      <c r="J353" s="116">
        <v>100</v>
      </c>
      <c r="K353" s="116">
        <f t="shared" si="7"/>
        <v>100</v>
      </c>
      <c r="L353" s="108"/>
      <c r="M353" s="109"/>
    </row>
    <row r="354" spans="2:13" s="110" customFormat="1" ht="17.25" x14ac:dyDescent="0.25">
      <c r="B354" s="117">
        <v>8</v>
      </c>
      <c r="C354" s="118">
        <v>21</v>
      </c>
      <c r="D354" s="118"/>
      <c r="E354" s="118"/>
      <c r="F354" s="119"/>
      <c r="G354" s="120" t="s">
        <v>57</v>
      </c>
      <c r="H354" s="115" t="s">
        <v>58</v>
      </c>
      <c r="I354" s="115">
        <v>1</v>
      </c>
      <c r="J354" s="116">
        <v>100</v>
      </c>
      <c r="K354" s="116">
        <f t="shared" si="7"/>
        <v>100</v>
      </c>
      <c r="L354" s="108"/>
      <c r="M354" s="109"/>
    </row>
    <row r="355" spans="2:13" s="110" customFormat="1" ht="17.25" x14ac:dyDescent="0.25">
      <c r="B355" s="117">
        <v>8</v>
      </c>
      <c r="C355" s="118">
        <v>22</v>
      </c>
      <c r="D355" s="118"/>
      <c r="E355" s="118"/>
      <c r="F355" s="119"/>
      <c r="G355" s="120" t="s">
        <v>57</v>
      </c>
      <c r="H355" s="115" t="s">
        <v>58</v>
      </c>
      <c r="I355" s="115">
        <v>1</v>
      </c>
      <c r="J355" s="116">
        <v>100</v>
      </c>
      <c r="K355" s="116">
        <f t="shared" si="7"/>
        <v>100</v>
      </c>
      <c r="L355" s="108"/>
      <c r="M355" s="109"/>
    </row>
    <row r="356" spans="2:13" s="110" customFormat="1" ht="17.25" x14ac:dyDescent="0.25">
      <c r="B356" s="117">
        <v>8</v>
      </c>
      <c r="C356" s="118">
        <v>23</v>
      </c>
      <c r="D356" s="118"/>
      <c r="E356" s="118"/>
      <c r="F356" s="119"/>
      <c r="G356" s="120" t="s">
        <v>57</v>
      </c>
      <c r="H356" s="115" t="s">
        <v>58</v>
      </c>
      <c r="I356" s="115">
        <v>1</v>
      </c>
      <c r="J356" s="116">
        <v>100</v>
      </c>
      <c r="K356" s="116">
        <f t="shared" si="7"/>
        <v>100</v>
      </c>
      <c r="L356" s="108"/>
      <c r="M356" s="109"/>
    </row>
    <row r="357" spans="2:13" s="110" customFormat="1" ht="17.25" x14ac:dyDescent="0.25">
      <c r="B357" s="117">
        <v>8</v>
      </c>
      <c r="C357" s="118">
        <v>24</v>
      </c>
      <c r="D357" s="118"/>
      <c r="E357" s="118"/>
      <c r="F357" s="119"/>
      <c r="G357" s="120" t="s">
        <v>57</v>
      </c>
      <c r="H357" s="115" t="s">
        <v>58</v>
      </c>
      <c r="I357" s="115">
        <v>1</v>
      </c>
      <c r="J357" s="116">
        <v>100</v>
      </c>
      <c r="K357" s="116">
        <f t="shared" si="7"/>
        <v>100</v>
      </c>
      <c r="L357" s="108"/>
      <c r="M357" s="109"/>
    </row>
    <row r="358" spans="2:13" s="110" customFormat="1" ht="17.25" x14ac:dyDescent="0.25">
      <c r="B358" s="117">
        <v>8</v>
      </c>
      <c r="C358" s="118">
        <v>25</v>
      </c>
      <c r="D358" s="118"/>
      <c r="E358" s="118"/>
      <c r="F358" s="119"/>
      <c r="G358" s="120" t="s">
        <v>57</v>
      </c>
      <c r="H358" s="115" t="s">
        <v>58</v>
      </c>
      <c r="I358" s="115">
        <v>1</v>
      </c>
      <c r="J358" s="116">
        <v>100</v>
      </c>
      <c r="K358" s="116">
        <f t="shared" si="7"/>
        <v>100</v>
      </c>
      <c r="L358" s="108"/>
      <c r="M358" s="109"/>
    </row>
    <row r="359" spans="2:13" s="110" customFormat="1" ht="17.25" x14ac:dyDescent="0.25">
      <c r="B359" s="117">
        <v>8</v>
      </c>
      <c r="C359" s="118">
        <v>26</v>
      </c>
      <c r="D359" s="118"/>
      <c r="E359" s="118"/>
      <c r="F359" s="119"/>
      <c r="G359" s="120" t="s">
        <v>57</v>
      </c>
      <c r="H359" s="115" t="s">
        <v>58</v>
      </c>
      <c r="I359" s="115">
        <v>1</v>
      </c>
      <c r="J359" s="116">
        <v>100</v>
      </c>
      <c r="K359" s="116">
        <f t="shared" si="7"/>
        <v>100</v>
      </c>
      <c r="L359" s="108"/>
      <c r="M359" s="109"/>
    </row>
    <row r="360" spans="2:13" s="110" customFormat="1" ht="17.25" x14ac:dyDescent="0.25">
      <c r="B360" s="117">
        <v>8</v>
      </c>
      <c r="C360" s="118">
        <v>27</v>
      </c>
      <c r="D360" s="118"/>
      <c r="E360" s="118"/>
      <c r="F360" s="119"/>
      <c r="G360" s="120" t="s">
        <v>57</v>
      </c>
      <c r="H360" s="115" t="s">
        <v>58</v>
      </c>
      <c r="I360" s="115">
        <v>1</v>
      </c>
      <c r="J360" s="116">
        <v>100</v>
      </c>
      <c r="K360" s="116">
        <f t="shared" si="7"/>
        <v>100</v>
      </c>
      <c r="L360" s="108"/>
      <c r="M360" s="109"/>
    </row>
    <row r="361" spans="2:13" s="110" customFormat="1" ht="17.25" x14ac:dyDescent="0.25">
      <c r="B361" s="117">
        <v>8</v>
      </c>
      <c r="C361" s="118">
        <v>28</v>
      </c>
      <c r="D361" s="118"/>
      <c r="E361" s="118"/>
      <c r="F361" s="119"/>
      <c r="G361" s="120" t="s">
        <v>57</v>
      </c>
      <c r="H361" s="115" t="s">
        <v>58</v>
      </c>
      <c r="I361" s="115">
        <v>1</v>
      </c>
      <c r="J361" s="116">
        <v>100</v>
      </c>
      <c r="K361" s="116">
        <f t="shared" si="7"/>
        <v>100</v>
      </c>
      <c r="L361" s="108"/>
      <c r="M361" s="109"/>
    </row>
    <row r="362" spans="2:13" s="110" customFormat="1" ht="17.25" x14ac:dyDescent="0.25">
      <c r="B362" s="117">
        <v>8</v>
      </c>
      <c r="C362" s="118">
        <v>29</v>
      </c>
      <c r="D362" s="118"/>
      <c r="E362" s="118"/>
      <c r="F362" s="119"/>
      <c r="G362" s="120" t="s">
        <v>57</v>
      </c>
      <c r="H362" s="115" t="s">
        <v>58</v>
      </c>
      <c r="I362" s="115">
        <v>1</v>
      </c>
      <c r="J362" s="116">
        <v>100</v>
      </c>
      <c r="K362" s="116">
        <f t="shared" si="7"/>
        <v>100</v>
      </c>
      <c r="L362" s="108"/>
      <c r="M362" s="109"/>
    </row>
    <row r="363" spans="2:13" s="110" customFormat="1" ht="17.25" x14ac:dyDescent="0.25">
      <c r="B363" s="117">
        <v>8</v>
      </c>
      <c r="C363" s="118">
        <v>30</v>
      </c>
      <c r="D363" s="118"/>
      <c r="E363" s="118"/>
      <c r="F363" s="119"/>
      <c r="G363" s="120" t="s">
        <v>57</v>
      </c>
      <c r="H363" s="115" t="s">
        <v>58</v>
      </c>
      <c r="I363" s="115">
        <v>1</v>
      </c>
      <c r="J363" s="116">
        <v>100</v>
      </c>
      <c r="K363" s="116">
        <f t="shared" si="7"/>
        <v>100</v>
      </c>
      <c r="L363" s="108"/>
      <c r="M363" s="109"/>
    </row>
    <row r="364" spans="2:13" s="110" customFormat="1" ht="17.25" x14ac:dyDescent="0.25">
      <c r="B364" s="117">
        <v>8</v>
      </c>
      <c r="C364" s="118">
        <v>31</v>
      </c>
      <c r="D364" s="118"/>
      <c r="E364" s="118"/>
      <c r="F364" s="119"/>
      <c r="G364" s="120" t="s">
        <v>57</v>
      </c>
      <c r="H364" s="115" t="s">
        <v>58</v>
      </c>
      <c r="I364" s="115">
        <v>1</v>
      </c>
      <c r="J364" s="116">
        <v>100</v>
      </c>
      <c r="K364" s="116">
        <f t="shared" si="7"/>
        <v>100</v>
      </c>
      <c r="L364" s="108"/>
      <c r="M364" s="109"/>
    </row>
    <row r="365" spans="2:13" s="110" customFormat="1" ht="17.25" x14ac:dyDescent="0.25">
      <c r="B365" s="117">
        <v>8</v>
      </c>
      <c r="C365" s="118">
        <v>32</v>
      </c>
      <c r="D365" s="118"/>
      <c r="E365" s="118"/>
      <c r="F365" s="119"/>
      <c r="G365" s="120" t="s">
        <v>57</v>
      </c>
      <c r="H365" s="115" t="s">
        <v>58</v>
      </c>
      <c r="I365" s="115">
        <v>1</v>
      </c>
      <c r="J365" s="116">
        <v>100</v>
      </c>
      <c r="K365" s="116">
        <f t="shared" si="7"/>
        <v>100</v>
      </c>
      <c r="L365" s="108"/>
      <c r="M365" s="109"/>
    </row>
    <row r="366" spans="2:13" s="110" customFormat="1" ht="17.25" x14ac:dyDescent="0.25">
      <c r="B366" s="117">
        <v>8</v>
      </c>
      <c r="C366" s="118">
        <v>33</v>
      </c>
      <c r="D366" s="118"/>
      <c r="E366" s="118"/>
      <c r="F366" s="119"/>
      <c r="G366" s="120" t="s">
        <v>57</v>
      </c>
      <c r="H366" s="115" t="s">
        <v>58</v>
      </c>
      <c r="I366" s="115">
        <v>1</v>
      </c>
      <c r="J366" s="116">
        <v>100</v>
      </c>
      <c r="K366" s="116">
        <f t="shared" si="7"/>
        <v>100</v>
      </c>
      <c r="L366" s="108"/>
      <c r="M366" s="109"/>
    </row>
    <row r="367" spans="2:13" s="110" customFormat="1" ht="17.25" x14ac:dyDescent="0.25">
      <c r="B367" s="117">
        <v>8</v>
      </c>
      <c r="C367" s="118">
        <v>34</v>
      </c>
      <c r="D367" s="118"/>
      <c r="E367" s="118"/>
      <c r="F367" s="119"/>
      <c r="G367" s="120" t="s">
        <v>57</v>
      </c>
      <c r="H367" s="115" t="s">
        <v>58</v>
      </c>
      <c r="I367" s="115">
        <v>1</v>
      </c>
      <c r="J367" s="116">
        <v>100</v>
      </c>
      <c r="K367" s="116">
        <f t="shared" si="7"/>
        <v>100</v>
      </c>
      <c r="L367" s="108"/>
      <c r="M367" s="109"/>
    </row>
    <row r="368" spans="2:13" s="110" customFormat="1" ht="17.25" x14ac:dyDescent="0.25">
      <c r="B368" s="117">
        <v>8</v>
      </c>
      <c r="C368" s="118">
        <v>35</v>
      </c>
      <c r="D368" s="118"/>
      <c r="E368" s="118"/>
      <c r="F368" s="119"/>
      <c r="G368" s="120" t="s">
        <v>57</v>
      </c>
      <c r="H368" s="115" t="s">
        <v>58</v>
      </c>
      <c r="I368" s="115">
        <v>1</v>
      </c>
      <c r="J368" s="116">
        <v>100</v>
      </c>
      <c r="K368" s="116">
        <f t="shared" si="7"/>
        <v>100</v>
      </c>
      <c r="L368" s="108"/>
      <c r="M368" s="109"/>
    </row>
    <row r="369" spans="2:13" s="110" customFormat="1" ht="17.25" x14ac:dyDescent="0.25">
      <c r="B369" s="117">
        <v>8</v>
      </c>
      <c r="C369" s="118">
        <v>36</v>
      </c>
      <c r="D369" s="118"/>
      <c r="E369" s="118"/>
      <c r="F369" s="119"/>
      <c r="G369" s="120" t="s">
        <v>57</v>
      </c>
      <c r="H369" s="115" t="s">
        <v>58</v>
      </c>
      <c r="I369" s="115">
        <v>1</v>
      </c>
      <c r="J369" s="116">
        <v>100</v>
      </c>
      <c r="K369" s="116">
        <f t="shared" si="7"/>
        <v>100</v>
      </c>
      <c r="L369" s="108"/>
      <c r="M369" s="109"/>
    </row>
    <row r="370" spans="2:13" s="110" customFormat="1" ht="17.25" x14ac:dyDescent="0.25">
      <c r="B370" s="117">
        <v>8</v>
      </c>
      <c r="C370" s="118">
        <v>37</v>
      </c>
      <c r="D370" s="118"/>
      <c r="E370" s="118"/>
      <c r="F370" s="119"/>
      <c r="G370" s="120" t="s">
        <v>57</v>
      </c>
      <c r="H370" s="115" t="s">
        <v>58</v>
      </c>
      <c r="I370" s="115">
        <v>1</v>
      </c>
      <c r="J370" s="116">
        <v>100</v>
      </c>
      <c r="K370" s="116">
        <f t="shared" si="7"/>
        <v>100</v>
      </c>
      <c r="L370" s="108"/>
      <c r="M370" s="109"/>
    </row>
    <row r="371" spans="2:13" s="110" customFormat="1" ht="17.25" x14ac:dyDescent="0.25">
      <c r="B371" s="117">
        <v>8</v>
      </c>
      <c r="C371" s="118">
        <v>38</v>
      </c>
      <c r="D371" s="118"/>
      <c r="E371" s="118"/>
      <c r="F371" s="119"/>
      <c r="G371" s="120" t="s">
        <v>57</v>
      </c>
      <c r="H371" s="115" t="s">
        <v>58</v>
      </c>
      <c r="I371" s="115">
        <v>1</v>
      </c>
      <c r="J371" s="116">
        <v>100</v>
      </c>
      <c r="K371" s="116">
        <f t="shared" si="7"/>
        <v>100</v>
      </c>
      <c r="L371" s="108"/>
      <c r="M371" s="109"/>
    </row>
    <row r="372" spans="2:13" s="110" customFormat="1" ht="17.25" x14ac:dyDescent="0.25">
      <c r="B372" s="117">
        <v>8</v>
      </c>
      <c r="C372" s="118">
        <v>39</v>
      </c>
      <c r="D372" s="118"/>
      <c r="E372" s="118"/>
      <c r="F372" s="119"/>
      <c r="G372" s="120" t="s">
        <v>57</v>
      </c>
      <c r="H372" s="115" t="s">
        <v>58</v>
      </c>
      <c r="I372" s="115">
        <v>1</v>
      </c>
      <c r="J372" s="116">
        <v>100</v>
      </c>
      <c r="K372" s="116">
        <f t="shared" si="7"/>
        <v>100</v>
      </c>
      <c r="L372" s="108"/>
      <c r="M372" s="109"/>
    </row>
    <row r="373" spans="2:13" s="110" customFormat="1" ht="17.25" x14ac:dyDescent="0.25">
      <c r="B373" s="117">
        <v>8</v>
      </c>
      <c r="C373" s="118">
        <v>40</v>
      </c>
      <c r="D373" s="118"/>
      <c r="E373" s="118"/>
      <c r="F373" s="119"/>
      <c r="G373" s="120" t="s">
        <v>57</v>
      </c>
      <c r="H373" s="115" t="s">
        <v>58</v>
      </c>
      <c r="I373" s="115">
        <v>1</v>
      </c>
      <c r="J373" s="116">
        <v>100</v>
      </c>
      <c r="K373" s="116">
        <f t="shared" si="7"/>
        <v>100</v>
      </c>
      <c r="L373" s="108"/>
      <c r="M373" s="109"/>
    </row>
    <row r="374" spans="2:13" s="110" customFormat="1" ht="17.25" x14ac:dyDescent="0.25">
      <c r="B374" s="117"/>
      <c r="C374" s="118"/>
      <c r="D374" s="118"/>
      <c r="E374" s="118"/>
      <c r="F374" s="119"/>
      <c r="G374" s="120"/>
      <c r="H374" s="115"/>
      <c r="I374" s="115"/>
      <c r="J374" s="116"/>
      <c r="K374" s="116"/>
      <c r="L374" s="108"/>
      <c r="M374" s="109"/>
    </row>
    <row r="375" spans="2:13" s="130" customFormat="1" ht="15" x14ac:dyDescent="0.2">
      <c r="B375" s="121"/>
      <c r="C375" s="122"/>
      <c r="D375" s="122"/>
      <c r="E375" s="122"/>
      <c r="F375" s="123"/>
      <c r="G375" s="124" t="s">
        <v>67</v>
      </c>
      <c r="H375" s="125"/>
      <c r="I375" s="125"/>
      <c r="J375" s="126"/>
      <c r="K375" s="127">
        <f>SUM(K334:K374)</f>
        <v>4000</v>
      </c>
      <c r="L375" s="128"/>
      <c r="M375" s="129"/>
    </row>
    <row r="376" spans="2:13" s="130" customFormat="1" x14ac:dyDescent="0.2"/>
    <row r="377" spans="2:13" s="110" customFormat="1" ht="11.1" customHeight="1" x14ac:dyDescent="0.25">
      <c r="B377" s="102"/>
      <c r="C377" s="103"/>
      <c r="D377" s="103"/>
      <c r="E377" s="103"/>
      <c r="F377" s="104"/>
      <c r="G377" s="105"/>
      <c r="H377" s="106"/>
      <c r="I377" s="106"/>
      <c r="J377" s="107"/>
      <c r="K377" s="107"/>
      <c r="L377" s="108"/>
      <c r="M377" s="109"/>
    </row>
    <row r="378" spans="2:13" s="110" customFormat="1" ht="17.25" x14ac:dyDescent="0.25">
      <c r="B378" s="111">
        <v>9</v>
      </c>
      <c r="C378" s="112"/>
      <c r="D378" s="112"/>
      <c r="E378" s="112"/>
      <c r="F378" s="113"/>
      <c r="G378" s="114" t="s">
        <v>56</v>
      </c>
      <c r="H378" s="115"/>
      <c r="I378" s="115"/>
      <c r="J378" s="116"/>
      <c r="K378" s="116"/>
      <c r="L378" s="108"/>
      <c r="M378" s="109"/>
    </row>
    <row r="379" spans="2:13" s="110" customFormat="1" ht="9.9499999999999993" customHeight="1" x14ac:dyDescent="0.25">
      <c r="B379" s="117"/>
      <c r="C379" s="118"/>
      <c r="D379" s="118"/>
      <c r="E379" s="118"/>
      <c r="F379" s="119"/>
      <c r="G379" s="120"/>
      <c r="H379" s="115"/>
      <c r="I379" s="115"/>
      <c r="J379" s="116"/>
      <c r="K379" s="116"/>
      <c r="L379" s="108"/>
      <c r="M379" s="109"/>
    </row>
    <row r="380" spans="2:13" s="110" customFormat="1" ht="17.25" x14ac:dyDescent="0.25">
      <c r="B380" s="117">
        <v>9</v>
      </c>
      <c r="C380" s="118">
        <v>1</v>
      </c>
      <c r="D380" s="118"/>
      <c r="E380" s="118"/>
      <c r="F380" s="119"/>
      <c r="G380" s="120" t="s">
        <v>57</v>
      </c>
      <c r="H380" s="115" t="s">
        <v>58</v>
      </c>
      <c r="I380" s="115">
        <v>1</v>
      </c>
      <c r="J380" s="116">
        <v>100</v>
      </c>
      <c r="K380" s="116">
        <f>J380*I380</f>
        <v>100</v>
      </c>
      <c r="L380" s="108"/>
      <c r="M380" s="109"/>
    </row>
    <row r="381" spans="2:13" s="110" customFormat="1" ht="17.25" x14ac:dyDescent="0.25">
      <c r="B381" s="117">
        <v>9</v>
      </c>
      <c r="C381" s="118">
        <v>2</v>
      </c>
      <c r="D381" s="118"/>
      <c r="E381" s="118"/>
      <c r="F381" s="119"/>
      <c r="G381" s="120" t="s">
        <v>57</v>
      </c>
      <c r="H381" s="115" t="s">
        <v>58</v>
      </c>
      <c r="I381" s="115">
        <v>1</v>
      </c>
      <c r="J381" s="116">
        <v>100</v>
      </c>
      <c r="K381" s="116">
        <f t="shared" ref="K381:K419" si="8">J381*I381</f>
        <v>100</v>
      </c>
      <c r="L381" s="108"/>
      <c r="M381" s="109"/>
    </row>
    <row r="382" spans="2:13" s="110" customFormat="1" ht="17.25" x14ac:dyDescent="0.25">
      <c r="B382" s="117">
        <v>9</v>
      </c>
      <c r="C382" s="118">
        <v>3</v>
      </c>
      <c r="D382" s="118"/>
      <c r="E382" s="118"/>
      <c r="F382" s="119"/>
      <c r="G382" s="120" t="s">
        <v>57</v>
      </c>
      <c r="H382" s="115" t="s">
        <v>58</v>
      </c>
      <c r="I382" s="115">
        <v>1</v>
      </c>
      <c r="J382" s="116">
        <v>100</v>
      </c>
      <c r="K382" s="116">
        <f t="shared" si="8"/>
        <v>100</v>
      </c>
      <c r="L382" s="108"/>
      <c r="M382" s="109"/>
    </row>
    <row r="383" spans="2:13" s="110" customFormat="1" ht="17.25" x14ac:dyDescent="0.25">
      <c r="B383" s="117">
        <v>9</v>
      </c>
      <c r="C383" s="118">
        <v>4</v>
      </c>
      <c r="D383" s="118"/>
      <c r="E383" s="118"/>
      <c r="F383" s="119"/>
      <c r="G383" s="120" t="s">
        <v>57</v>
      </c>
      <c r="H383" s="115" t="s">
        <v>58</v>
      </c>
      <c r="I383" s="115">
        <v>1</v>
      </c>
      <c r="J383" s="116">
        <v>100</v>
      </c>
      <c r="K383" s="116">
        <f t="shared" si="8"/>
        <v>100</v>
      </c>
      <c r="L383" s="108"/>
      <c r="M383" s="109"/>
    </row>
    <row r="384" spans="2:13" s="110" customFormat="1" ht="17.25" x14ac:dyDescent="0.25">
      <c r="B384" s="117">
        <v>9</v>
      </c>
      <c r="C384" s="118">
        <v>5</v>
      </c>
      <c r="D384" s="118"/>
      <c r="E384" s="118"/>
      <c r="F384" s="119"/>
      <c r="G384" s="120" t="s">
        <v>57</v>
      </c>
      <c r="H384" s="115" t="s">
        <v>58</v>
      </c>
      <c r="I384" s="115">
        <v>1</v>
      </c>
      <c r="J384" s="116">
        <v>100</v>
      </c>
      <c r="K384" s="116">
        <f t="shared" si="8"/>
        <v>100</v>
      </c>
      <c r="L384" s="108"/>
      <c r="M384" s="109"/>
    </row>
    <row r="385" spans="2:13" s="110" customFormat="1" ht="17.25" x14ac:dyDescent="0.25">
      <c r="B385" s="117">
        <v>9</v>
      </c>
      <c r="C385" s="118">
        <v>6</v>
      </c>
      <c r="D385" s="118"/>
      <c r="E385" s="118"/>
      <c r="F385" s="119"/>
      <c r="G385" s="120" t="s">
        <v>57</v>
      </c>
      <c r="H385" s="115" t="s">
        <v>58</v>
      </c>
      <c r="I385" s="115">
        <v>1</v>
      </c>
      <c r="J385" s="116">
        <v>100</v>
      </c>
      <c r="K385" s="116">
        <f t="shared" si="8"/>
        <v>100</v>
      </c>
      <c r="L385" s="108"/>
      <c r="M385" s="109"/>
    </row>
    <row r="386" spans="2:13" s="110" customFormat="1" ht="17.25" x14ac:dyDescent="0.25">
      <c r="B386" s="117">
        <v>9</v>
      </c>
      <c r="C386" s="118">
        <v>7</v>
      </c>
      <c r="D386" s="118"/>
      <c r="E386" s="118"/>
      <c r="F386" s="119"/>
      <c r="G386" s="120" t="s">
        <v>57</v>
      </c>
      <c r="H386" s="115" t="s">
        <v>58</v>
      </c>
      <c r="I386" s="115">
        <v>1</v>
      </c>
      <c r="J386" s="116">
        <v>100</v>
      </c>
      <c r="K386" s="116">
        <f t="shared" si="8"/>
        <v>100</v>
      </c>
      <c r="L386" s="108"/>
      <c r="M386" s="109"/>
    </row>
    <row r="387" spans="2:13" s="110" customFormat="1" ht="17.25" x14ac:dyDescent="0.25">
      <c r="B387" s="117">
        <v>9</v>
      </c>
      <c r="C387" s="118">
        <v>8</v>
      </c>
      <c r="D387" s="118"/>
      <c r="E387" s="118"/>
      <c r="F387" s="119"/>
      <c r="G387" s="120" t="s">
        <v>57</v>
      </c>
      <c r="H387" s="115" t="s">
        <v>58</v>
      </c>
      <c r="I387" s="115">
        <v>1</v>
      </c>
      <c r="J387" s="116">
        <v>100</v>
      </c>
      <c r="K387" s="116">
        <f t="shared" si="8"/>
        <v>100</v>
      </c>
      <c r="L387" s="108"/>
      <c r="M387" s="109"/>
    </row>
    <row r="388" spans="2:13" s="110" customFormat="1" ht="17.25" x14ac:dyDescent="0.25">
      <c r="B388" s="117">
        <v>9</v>
      </c>
      <c r="C388" s="118">
        <v>9</v>
      </c>
      <c r="D388" s="118"/>
      <c r="E388" s="118"/>
      <c r="F388" s="119"/>
      <c r="G388" s="120" t="s">
        <v>57</v>
      </c>
      <c r="H388" s="115" t="s">
        <v>58</v>
      </c>
      <c r="I388" s="115">
        <v>1</v>
      </c>
      <c r="J388" s="116">
        <v>100</v>
      </c>
      <c r="K388" s="116">
        <f t="shared" si="8"/>
        <v>100</v>
      </c>
      <c r="L388" s="108"/>
      <c r="M388" s="109"/>
    </row>
    <row r="389" spans="2:13" s="110" customFormat="1" ht="17.25" x14ac:dyDescent="0.25">
      <c r="B389" s="117">
        <v>9</v>
      </c>
      <c r="C389" s="118">
        <v>10</v>
      </c>
      <c r="D389" s="118"/>
      <c r="E389" s="118"/>
      <c r="F389" s="119"/>
      <c r="G389" s="120" t="s">
        <v>57</v>
      </c>
      <c r="H389" s="115" t="s">
        <v>58</v>
      </c>
      <c r="I389" s="115">
        <v>1</v>
      </c>
      <c r="J389" s="116">
        <v>100</v>
      </c>
      <c r="K389" s="116">
        <f t="shared" si="8"/>
        <v>100</v>
      </c>
      <c r="L389" s="108"/>
      <c r="M389" s="109"/>
    </row>
    <row r="390" spans="2:13" s="110" customFormat="1" ht="17.25" x14ac:dyDescent="0.25">
      <c r="B390" s="117">
        <v>9</v>
      </c>
      <c r="C390" s="118">
        <v>11</v>
      </c>
      <c r="D390" s="118"/>
      <c r="E390" s="118"/>
      <c r="F390" s="119"/>
      <c r="G390" s="120" t="s">
        <v>57</v>
      </c>
      <c r="H390" s="115" t="s">
        <v>58</v>
      </c>
      <c r="I390" s="115">
        <v>1</v>
      </c>
      <c r="J390" s="116">
        <v>100</v>
      </c>
      <c r="K390" s="116">
        <f t="shared" si="8"/>
        <v>100</v>
      </c>
      <c r="L390" s="108"/>
      <c r="M390" s="109"/>
    </row>
    <row r="391" spans="2:13" s="110" customFormat="1" ht="17.25" x14ac:dyDescent="0.25">
      <c r="B391" s="117">
        <v>9</v>
      </c>
      <c r="C391" s="118">
        <v>12</v>
      </c>
      <c r="D391" s="118"/>
      <c r="E391" s="118"/>
      <c r="F391" s="119"/>
      <c r="G391" s="120" t="s">
        <v>57</v>
      </c>
      <c r="H391" s="115" t="s">
        <v>58</v>
      </c>
      <c r="I391" s="115">
        <v>1</v>
      </c>
      <c r="J391" s="116">
        <v>100</v>
      </c>
      <c r="K391" s="116">
        <f t="shared" si="8"/>
        <v>100</v>
      </c>
      <c r="L391" s="108"/>
      <c r="M391" s="109"/>
    </row>
    <row r="392" spans="2:13" s="110" customFormat="1" ht="17.25" x14ac:dyDescent="0.25">
      <c r="B392" s="117">
        <v>9</v>
      </c>
      <c r="C392" s="118">
        <v>13</v>
      </c>
      <c r="D392" s="118"/>
      <c r="E392" s="118"/>
      <c r="F392" s="119"/>
      <c r="G392" s="120" t="s">
        <v>57</v>
      </c>
      <c r="H392" s="115" t="s">
        <v>58</v>
      </c>
      <c r="I392" s="115">
        <v>1</v>
      </c>
      <c r="J392" s="116">
        <v>100</v>
      </c>
      <c r="K392" s="116">
        <f t="shared" si="8"/>
        <v>100</v>
      </c>
      <c r="L392" s="108"/>
      <c r="M392" s="109"/>
    </row>
    <row r="393" spans="2:13" s="110" customFormat="1" ht="17.25" x14ac:dyDescent="0.25">
      <c r="B393" s="117">
        <v>9</v>
      </c>
      <c r="C393" s="118">
        <v>14</v>
      </c>
      <c r="D393" s="118"/>
      <c r="E393" s="118"/>
      <c r="F393" s="119"/>
      <c r="G393" s="120" t="s">
        <v>57</v>
      </c>
      <c r="H393" s="115" t="s">
        <v>58</v>
      </c>
      <c r="I393" s="115">
        <v>1</v>
      </c>
      <c r="J393" s="116">
        <v>100</v>
      </c>
      <c r="K393" s="116">
        <f t="shared" si="8"/>
        <v>100</v>
      </c>
      <c r="L393" s="108"/>
      <c r="M393" s="109"/>
    </row>
    <row r="394" spans="2:13" s="110" customFormat="1" ht="17.25" x14ac:dyDescent="0.25">
      <c r="B394" s="117">
        <v>9</v>
      </c>
      <c r="C394" s="118">
        <v>15</v>
      </c>
      <c r="D394" s="118"/>
      <c r="E394" s="118"/>
      <c r="F394" s="119"/>
      <c r="G394" s="120" t="s">
        <v>57</v>
      </c>
      <c r="H394" s="115" t="s">
        <v>58</v>
      </c>
      <c r="I394" s="115">
        <v>1</v>
      </c>
      <c r="J394" s="116">
        <v>100</v>
      </c>
      <c r="K394" s="116">
        <f t="shared" si="8"/>
        <v>100</v>
      </c>
      <c r="L394" s="108"/>
      <c r="M394" s="109"/>
    </row>
    <row r="395" spans="2:13" s="110" customFormat="1" ht="17.25" x14ac:dyDescent="0.25">
      <c r="B395" s="117">
        <v>9</v>
      </c>
      <c r="C395" s="118">
        <v>16</v>
      </c>
      <c r="D395" s="118"/>
      <c r="E395" s="118"/>
      <c r="F395" s="119"/>
      <c r="G395" s="120" t="s">
        <v>57</v>
      </c>
      <c r="H395" s="115" t="s">
        <v>58</v>
      </c>
      <c r="I395" s="115">
        <v>1</v>
      </c>
      <c r="J395" s="116">
        <v>100</v>
      </c>
      <c r="K395" s="116">
        <f t="shared" si="8"/>
        <v>100</v>
      </c>
      <c r="L395" s="108"/>
      <c r="M395" s="109"/>
    </row>
    <row r="396" spans="2:13" s="110" customFormat="1" ht="17.25" x14ac:dyDescent="0.25">
      <c r="B396" s="117">
        <v>9</v>
      </c>
      <c r="C396" s="118">
        <v>17</v>
      </c>
      <c r="D396" s="118"/>
      <c r="E396" s="118"/>
      <c r="F396" s="119"/>
      <c r="G396" s="120" t="s">
        <v>57</v>
      </c>
      <c r="H396" s="115" t="s">
        <v>58</v>
      </c>
      <c r="I396" s="115">
        <v>1</v>
      </c>
      <c r="J396" s="116">
        <v>100</v>
      </c>
      <c r="K396" s="116">
        <f t="shared" si="8"/>
        <v>100</v>
      </c>
      <c r="L396" s="108"/>
      <c r="M396" s="109"/>
    </row>
    <row r="397" spans="2:13" s="110" customFormat="1" ht="17.25" x14ac:dyDescent="0.25">
      <c r="B397" s="117">
        <v>9</v>
      </c>
      <c r="C397" s="118">
        <v>18</v>
      </c>
      <c r="D397" s="118"/>
      <c r="E397" s="118"/>
      <c r="F397" s="119"/>
      <c r="G397" s="120" t="s">
        <v>57</v>
      </c>
      <c r="H397" s="115" t="s">
        <v>58</v>
      </c>
      <c r="I397" s="115">
        <v>1</v>
      </c>
      <c r="J397" s="116">
        <v>100</v>
      </c>
      <c r="K397" s="116">
        <f t="shared" si="8"/>
        <v>100</v>
      </c>
      <c r="L397" s="108"/>
      <c r="M397" s="109"/>
    </row>
    <row r="398" spans="2:13" s="110" customFormat="1" ht="17.25" x14ac:dyDescent="0.25">
      <c r="B398" s="117">
        <v>9</v>
      </c>
      <c r="C398" s="118">
        <v>19</v>
      </c>
      <c r="D398" s="118"/>
      <c r="E398" s="118"/>
      <c r="F398" s="119"/>
      <c r="G398" s="120" t="s">
        <v>57</v>
      </c>
      <c r="H398" s="115" t="s">
        <v>58</v>
      </c>
      <c r="I398" s="115">
        <v>1</v>
      </c>
      <c r="J398" s="116">
        <v>100</v>
      </c>
      <c r="K398" s="116">
        <f t="shared" si="8"/>
        <v>100</v>
      </c>
      <c r="L398" s="108"/>
      <c r="M398" s="109"/>
    </row>
    <row r="399" spans="2:13" s="110" customFormat="1" ht="17.25" x14ac:dyDescent="0.25">
      <c r="B399" s="117">
        <v>9</v>
      </c>
      <c r="C399" s="118">
        <v>20</v>
      </c>
      <c r="D399" s="118"/>
      <c r="E399" s="118"/>
      <c r="F399" s="119"/>
      <c r="G399" s="120" t="s">
        <v>57</v>
      </c>
      <c r="H399" s="115" t="s">
        <v>58</v>
      </c>
      <c r="I399" s="115">
        <v>1</v>
      </c>
      <c r="J399" s="116">
        <v>100</v>
      </c>
      <c r="K399" s="116">
        <f t="shared" si="8"/>
        <v>100</v>
      </c>
      <c r="L399" s="108"/>
      <c r="M399" s="109"/>
    </row>
    <row r="400" spans="2:13" s="110" customFormat="1" ht="17.25" x14ac:dyDescent="0.25">
      <c r="B400" s="117">
        <v>9</v>
      </c>
      <c r="C400" s="118">
        <v>21</v>
      </c>
      <c r="D400" s="118"/>
      <c r="E400" s="118"/>
      <c r="F400" s="119"/>
      <c r="G400" s="120" t="s">
        <v>57</v>
      </c>
      <c r="H400" s="115" t="s">
        <v>58</v>
      </c>
      <c r="I400" s="115">
        <v>1</v>
      </c>
      <c r="J400" s="116">
        <v>100</v>
      </c>
      <c r="K400" s="116">
        <f t="shared" si="8"/>
        <v>100</v>
      </c>
      <c r="L400" s="108"/>
      <c r="M400" s="109"/>
    </row>
    <row r="401" spans="2:13" s="110" customFormat="1" ht="17.25" x14ac:dyDescent="0.25">
      <c r="B401" s="117">
        <v>9</v>
      </c>
      <c r="C401" s="118">
        <v>22</v>
      </c>
      <c r="D401" s="118"/>
      <c r="E401" s="118"/>
      <c r="F401" s="119"/>
      <c r="G401" s="120" t="s">
        <v>57</v>
      </c>
      <c r="H401" s="115" t="s">
        <v>58</v>
      </c>
      <c r="I401" s="115">
        <v>1</v>
      </c>
      <c r="J401" s="116">
        <v>100</v>
      </c>
      <c r="K401" s="116">
        <f t="shared" si="8"/>
        <v>100</v>
      </c>
      <c r="L401" s="108"/>
      <c r="M401" s="109"/>
    </row>
    <row r="402" spans="2:13" s="110" customFormat="1" ht="17.25" x14ac:dyDescent="0.25">
      <c r="B402" s="117">
        <v>9</v>
      </c>
      <c r="C402" s="118">
        <v>23</v>
      </c>
      <c r="D402" s="118"/>
      <c r="E402" s="118"/>
      <c r="F402" s="119"/>
      <c r="G402" s="120" t="s">
        <v>57</v>
      </c>
      <c r="H402" s="115" t="s">
        <v>58</v>
      </c>
      <c r="I402" s="115">
        <v>1</v>
      </c>
      <c r="J402" s="116">
        <v>100</v>
      </c>
      <c r="K402" s="116">
        <f t="shared" si="8"/>
        <v>100</v>
      </c>
      <c r="L402" s="108"/>
      <c r="M402" s="109"/>
    </row>
    <row r="403" spans="2:13" s="110" customFormat="1" ht="17.25" x14ac:dyDescent="0.25">
      <c r="B403" s="117">
        <v>9</v>
      </c>
      <c r="C403" s="118">
        <v>24</v>
      </c>
      <c r="D403" s="118"/>
      <c r="E403" s="118"/>
      <c r="F403" s="119"/>
      <c r="G403" s="120" t="s">
        <v>57</v>
      </c>
      <c r="H403" s="115" t="s">
        <v>58</v>
      </c>
      <c r="I403" s="115">
        <v>1</v>
      </c>
      <c r="J403" s="116">
        <v>100</v>
      </c>
      <c r="K403" s="116">
        <f t="shared" si="8"/>
        <v>100</v>
      </c>
      <c r="L403" s="108"/>
      <c r="M403" s="109"/>
    </row>
    <row r="404" spans="2:13" s="110" customFormat="1" ht="17.25" x14ac:dyDescent="0.25">
      <c r="B404" s="117">
        <v>9</v>
      </c>
      <c r="C404" s="118">
        <v>25</v>
      </c>
      <c r="D404" s="118"/>
      <c r="E404" s="118"/>
      <c r="F404" s="119"/>
      <c r="G404" s="120" t="s">
        <v>57</v>
      </c>
      <c r="H404" s="115" t="s">
        <v>58</v>
      </c>
      <c r="I404" s="115">
        <v>1</v>
      </c>
      <c r="J404" s="116">
        <v>100</v>
      </c>
      <c r="K404" s="116">
        <f t="shared" si="8"/>
        <v>100</v>
      </c>
      <c r="L404" s="108"/>
      <c r="M404" s="109"/>
    </row>
    <row r="405" spans="2:13" s="110" customFormat="1" ht="17.25" x14ac:dyDescent="0.25">
      <c r="B405" s="117">
        <v>9</v>
      </c>
      <c r="C405" s="118">
        <v>26</v>
      </c>
      <c r="D405" s="118"/>
      <c r="E405" s="118"/>
      <c r="F405" s="119"/>
      <c r="G405" s="120" t="s">
        <v>57</v>
      </c>
      <c r="H405" s="115" t="s">
        <v>58</v>
      </c>
      <c r="I405" s="115">
        <v>1</v>
      </c>
      <c r="J405" s="116">
        <v>100</v>
      </c>
      <c r="K405" s="116">
        <f t="shared" si="8"/>
        <v>100</v>
      </c>
      <c r="L405" s="108"/>
      <c r="M405" s="109"/>
    </row>
    <row r="406" spans="2:13" s="110" customFormat="1" ht="17.25" x14ac:dyDescent="0.25">
      <c r="B406" s="117">
        <v>9</v>
      </c>
      <c r="C406" s="118">
        <v>27</v>
      </c>
      <c r="D406" s="118"/>
      <c r="E406" s="118"/>
      <c r="F406" s="119"/>
      <c r="G406" s="120" t="s">
        <v>57</v>
      </c>
      <c r="H406" s="115" t="s">
        <v>58</v>
      </c>
      <c r="I406" s="115">
        <v>1</v>
      </c>
      <c r="J406" s="116">
        <v>100</v>
      </c>
      <c r="K406" s="116">
        <f t="shared" si="8"/>
        <v>100</v>
      </c>
      <c r="L406" s="108"/>
      <c r="M406" s="109"/>
    </row>
    <row r="407" spans="2:13" s="110" customFormat="1" ht="17.25" x14ac:dyDescent="0.25">
      <c r="B407" s="117">
        <v>9</v>
      </c>
      <c r="C407" s="118">
        <v>28</v>
      </c>
      <c r="D407" s="118"/>
      <c r="E407" s="118"/>
      <c r="F407" s="119"/>
      <c r="G407" s="120" t="s">
        <v>57</v>
      </c>
      <c r="H407" s="115" t="s">
        <v>58</v>
      </c>
      <c r="I407" s="115">
        <v>1</v>
      </c>
      <c r="J407" s="116">
        <v>100</v>
      </c>
      <c r="K407" s="116">
        <f t="shared" si="8"/>
        <v>100</v>
      </c>
      <c r="L407" s="108"/>
      <c r="M407" s="109"/>
    </row>
    <row r="408" spans="2:13" s="110" customFormat="1" ht="17.25" x14ac:dyDescent="0.25">
      <c r="B408" s="117">
        <v>9</v>
      </c>
      <c r="C408" s="118">
        <v>29</v>
      </c>
      <c r="D408" s="118"/>
      <c r="E408" s="118"/>
      <c r="F408" s="119"/>
      <c r="G408" s="120" t="s">
        <v>57</v>
      </c>
      <c r="H408" s="115" t="s">
        <v>58</v>
      </c>
      <c r="I408" s="115">
        <v>1</v>
      </c>
      <c r="J408" s="116">
        <v>100</v>
      </c>
      <c r="K408" s="116">
        <f t="shared" si="8"/>
        <v>100</v>
      </c>
      <c r="L408" s="108"/>
      <c r="M408" s="109"/>
    </row>
    <row r="409" spans="2:13" s="110" customFormat="1" ht="17.25" x14ac:dyDescent="0.25">
      <c r="B409" s="117">
        <v>9</v>
      </c>
      <c r="C409" s="118">
        <v>30</v>
      </c>
      <c r="D409" s="118"/>
      <c r="E409" s="118"/>
      <c r="F409" s="119"/>
      <c r="G409" s="120" t="s">
        <v>57</v>
      </c>
      <c r="H409" s="115" t="s">
        <v>58</v>
      </c>
      <c r="I409" s="115">
        <v>1</v>
      </c>
      <c r="J409" s="116">
        <v>100</v>
      </c>
      <c r="K409" s="116">
        <f t="shared" si="8"/>
        <v>100</v>
      </c>
      <c r="L409" s="108"/>
      <c r="M409" s="109"/>
    </row>
    <row r="410" spans="2:13" s="110" customFormat="1" ht="17.25" x14ac:dyDescent="0.25">
      <c r="B410" s="117">
        <v>9</v>
      </c>
      <c r="C410" s="118">
        <v>31</v>
      </c>
      <c r="D410" s="118"/>
      <c r="E410" s="118"/>
      <c r="F410" s="119"/>
      <c r="G410" s="120" t="s">
        <v>57</v>
      </c>
      <c r="H410" s="115" t="s">
        <v>58</v>
      </c>
      <c r="I410" s="115">
        <v>1</v>
      </c>
      <c r="J410" s="116">
        <v>100</v>
      </c>
      <c r="K410" s="116">
        <f t="shared" si="8"/>
        <v>100</v>
      </c>
      <c r="L410" s="108"/>
      <c r="M410" s="109"/>
    </row>
    <row r="411" spans="2:13" s="110" customFormat="1" ht="17.25" x14ac:dyDescent="0.25">
      <c r="B411" s="117">
        <v>9</v>
      </c>
      <c r="C411" s="118">
        <v>32</v>
      </c>
      <c r="D411" s="118"/>
      <c r="E411" s="118"/>
      <c r="F411" s="119"/>
      <c r="G411" s="120" t="s">
        <v>57</v>
      </c>
      <c r="H411" s="115" t="s">
        <v>58</v>
      </c>
      <c r="I411" s="115">
        <v>1</v>
      </c>
      <c r="J411" s="116">
        <v>100</v>
      </c>
      <c r="K411" s="116">
        <f t="shared" si="8"/>
        <v>100</v>
      </c>
      <c r="L411" s="108"/>
      <c r="M411" s="109"/>
    </row>
    <row r="412" spans="2:13" s="110" customFormat="1" ht="17.25" x14ac:dyDescent="0.25">
      <c r="B412" s="117">
        <v>9</v>
      </c>
      <c r="C412" s="118">
        <v>33</v>
      </c>
      <c r="D412" s="118"/>
      <c r="E412" s="118"/>
      <c r="F412" s="119"/>
      <c r="G412" s="120" t="s">
        <v>57</v>
      </c>
      <c r="H412" s="115" t="s">
        <v>58</v>
      </c>
      <c r="I412" s="115">
        <v>1</v>
      </c>
      <c r="J412" s="116">
        <v>100</v>
      </c>
      <c r="K412" s="116">
        <f t="shared" si="8"/>
        <v>100</v>
      </c>
      <c r="L412" s="108"/>
      <c r="M412" s="109"/>
    </row>
    <row r="413" spans="2:13" s="110" customFormat="1" ht="17.25" x14ac:dyDescent="0.25">
      <c r="B413" s="117">
        <v>9</v>
      </c>
      <c r="C413" s="118">
        <v>34</v>
      </c>
      <c r="D413" s="118"/>
      <c r="E413" s="118"/>
      <c r="F413" s="119"/>
      <c r="G413" s="120" t="s">
        <v>57</v>
      </c>
      <c r="H413" s="115" t="s">
        <v>58</v>
      </c>
      <c r="I413" s="115">
        <v>1</v>
      </c>
      <c r="J413" s="116">
        <v>100</v>
      </c>
      <c r="K413" s="116">
        <f t="shared" si="8"/>
        <v>100</v>
      </c>
      <c r="L413" s="108"/>
      <c r="M413" s="109"/>
    </row>
    <row r="414" spans="2:13" s="110" customFormat="1" ht="17.25" x14ac:dyDescent="0.25">
      <c r="B414" s="117">
        <v>9</v>
      </c>
      <c r="C414" s="118">
        <v>35</v>
      </c>
      <c r="D414" s="118"/>
      <c r="E414" s="118"/>
      <c r="F414" s="119"/>
      <c r="G414" s="120" t="s">
        <v>57</v>
      </c>
      <c r="H414" s="115" t="s">
        <v>58</v>
      </c>
      <c r="I414" s="115">
        <v>1</v>
      </c>
      <c r="J414" s="116">
        <v>100</v>
      </c>
      <c r="K414" s="116">
        <f t="shared" si="8"/>
        <v>100</v>
      </c>
      <c r="L414" s="108"/>
      <c r="M414" s="109"/>
    </row>
    <row r="415" spans="2:13" s="110" customFormat="1" ht="17.25" x14ac:dyDescent="0.25">
      <c r="B415" s="117">
        <v>9</v>
      </c>
      <c r="C415" s="118">
        <v>36</v>
      </c>
      <c r="D415" s="118"/>
      <c r="E415" s="118"/>
      <c r="F415" s="119"/>
      <c r="G415" s="120" t="s">
        <v>57</v>
      </c>
      <c r="H415" s="115" t="s">
        <v>58</v>
      </c>
      <c r="I415" s="115">
        <v>1</v>
      </c>
      <c r="J415" s="116">
        <v>100</v>
      </c>
      <c r="K415" s="116">
        <f t="shared" si="8"/>
        <v>100</v>
      </c>
      <c r="L415" s="108"/>
      <c r="M415" s="109"/>
    </row>
    <row r="416" spans="2:13" s="110" customFormat="1" ht="17.25" x14ac:dyDescent="0.25">
      <c r="B416" s="117">
        <v>9</v>
      </c>
      <c r="C416" s="118">
        <v>37</v>
      </c>
      <c r="D416" s="118"/>
      <c r="E416" s="118"/>
      <c r="F416" s="119"/>
      <c r="G416" s="120" t="s">
        <v>57</v>
      </c>
      <c r="H416" s="115" t="s">
        <v>58</v>
      </c>
      <c r="I416" s="115">
        <v>1</v>
      </c>
      <c r="J416" s="116">
        <v>100</v>
      </c>
      <c r="K416" s="116">
        <f t="shared" si="8"/>
        <v>100</v>
      </c>
      <c r="L416" s="108"/>
      <c r="M416" s="109"/>
    </row>
    <row r="417" spans="2:13" s="110" customFormat="1" ht="17.25" x14ac:dyDescent="0.25">
      <c r="B417" s="117">
        <v>9</v>
      </c>
      <c r="C417" s="118">
        <v>38</v>
      </c>
      <c r="D417" s="118"/>
      <c r="E417" s="118"/>
      <c r="F417" s="119"/>
      <c r="G417" s="120" t="s">
        <v>57</v>
      </c>
      <c r="H417" s="115" t="s">
        <v>58</v>
      </c>
      <c r="I417" s="115">
        <v>1</v>
      </c>
      <c r="J417" s="116">
        <v>100</v>
      </c>
      <c r="K417" s="116">
        <f t="shared" si="8"/>
        <v>100</v>
      </c>
      <c r="L417" s="108"/>
      <c r="M417" s="109"/>
    </row>
    <row r="418" spans="2:13" s="110" customFormat="1" ht="17.25" x14ac:dyDescent="0.25">
      <c r="B418" s="117">
        <v>9</v>
      </c>
      <c r="C418" s="118">
        <v>39</v>
      </c>
      <c r="D418" s="118"/>
      <c r="E418" s="118"/>
      <c r="F418" s="119"/>
      <c r="G418" s="120" t="s">
        <v>57</v>
      </c>
      <c r="H418" s="115" t="s">
        <v>58</v>
      </c>
      <c r="I418" s="115">
        <v>1</v>
      </c>
      <c r="J418" s="116">
        <v>100</v>
      </c>
      <c r="K418" s="116">
        <f t="shared" si="8"/>
        <v>100</v>
      </c>
      <c r="L418" s="108"/>
      <c r="M418" s="109"/>
    </row>
    <row r="419" spans="2:13" s="110" customFormat="1" ht="17.25" x14ac:dyDescent="0.25">
      <c r="B419" s="117">
        <v>9</v>
      </c>
      <c r="C419" s="118">
        <v>40</v>
      </c>
      <c r="D419" s="118"/>
      <c r="E419" s="118"/>
      <c r="F419" s="119"/>
      <c r="G419" s="120" t="s">
        <v>57</v>
      </c>
      <c r="H419" s="115" t="s">
        <v>58</v>
      </c>
      <c r="I419" s="115">
        <v>1</v>
      </c>
      <c r="J419" s="116">
        <v>100</v>
      </c>
      <c r="K419" s="116">
        <f t="shared" si="8"/>
        <v>100</v>
      </c>
      <c r="L419" s="108"/>
      <c r="M419" s="109"/>
    </row>
    <row r="420" spans="2:13" s="110" customFormat="1" ht="17.25" x14ac:dyDescent="0.25">
      <c r="B420" s="117"/>
      <c r="C420" s="118"/>
      <c r="D420" s="118"/>
      <c r="E420" s="118"/>
      <c r="F420" s="119"/>
      <c r="G420" s="120"/>
      <c r="H420" s="115"/>
      <c r="I420" s="115"/>
      <c r="J420" s="116"/>
      <c r="K420" s="116"/>
      <c r="L420" s="108"/>
      <c r="M420" s="109"/>
    </row>
    <row r="421" spans="2:13" s="130" customFormat="1" ht="15" x14ac:dyDescent="0.2">
      <c r="B421" s="121"/>
      <c r="C421" s="122"/>
      <c r="D421" s="122"/>
      <c r="E421" s="122"/>
      <c r="F421" s="123"/>
      <c r="G421" s="124" t="s">
        <v>68</v>
      </c>
      <c r="H421" s="125"/>
      <c r="I421" s="125"/>
      <c r="J421" s="126"/>
      <c r="K421" s="127">
        <f>SUM(K380:K420)</f>
        <v>4000</v>
      </c>
      <c r="L421" s="128"/>
      <c r="M421" s="129"/>
    </row>
    <row r="422" spans="2:13" s="130" customFormat="1" x14ac:dyDescent="0.2"/>
    <row r="423" spans="2:13" s="110" customFormat="1" ht="17.25" x14ac:dyDescent="0.25">
      <c r="B423" s="102"/>
      <c r="C423" s="103"/>
      <c r="D423" s="103"/>
      <c r="E423" s="103"/>
      <c r="F423" s="104"/>
      <c r="G423" s="105"/>
      <c r="H423" s="106"/>
      <c r="I423" s="106"/>
      <c r="J423" s="107"/>
      <c r="K423" s="107"/>
      <c r="L423" s="108"/>
      <c r="M423" s="109"/>
    </row>
    <row r="424" spans="2:13" s="110" customFormat="1" ht="17.25" x14ac:dyDescent="0.25">
      <c r="B424" s="111">
        <v>10</v>
      </c>
      <c r="C424" s="112"/>
      <c r="D424" s="112"/>
      <c r="E424" s="112"/>
      <c r="F424" s="113"/>
      <c r="G424" s="114" t="s">
        <v>56</v>
      </c>
      <c r="H424" s="115"/>
      <c r="I424" s="115"/>
      <c r="J424" s="116"/>
      <c r="K424" s="116"/>
      <c r="L424" s="108"/>
      <c r="M424" s="109"/>
    </row>
    <row r="425" spans="2:13" s="110" customFormat="1" ht="9" customHeight="1" x14ac:dyDescent="0.25">
      <c r="B425" s="117"/>
      <c r="C425" s="118"/>
      <c r="D425" s="118"/>
      <c r="E425" s="118"/>
      <c r="F425" s="119"/>
      <c r="G425" s="120"/>
      <c r="H425" s="115"/>
      <c r="I425" s="115"/>
      <c r="J425" s="116"/>
      <c r="K425" s="116"/>
      <c r="L425" s="108"/>
      <c r="M425" s="109"/>
    </row>
    <row r="426" spans="2:13" s="110" customFormat="1" ht="17.25" x14ac:dyDescent="0.25">
      <c r="B426" s="117">
        <v>10</v>
      </c>
      <c r="C426" s="118">
        <v>1</v>
      </c>
      <c r="D426" s="118"/>
      <c r="E426" s="118"/>
      <c r="F426" s="119"/>
      <c r="G426" s="120" t="s">
        <v>57</v>
      </c>
      <c r="H426" s="115" t="s">
        <v>58</v>
      </c>
      <c r="I426" s="115">
        <v>1</v>
      </c>
      <c r="J426" s="116">
        <v>100</v>
      </c>
      <c r="K426" s="116">
        <f>J426*I426</f>
        <v>100</v>
      </c>
      <c r="L426" s="108"/>
      <c r="M426" s="109"/>
    </row>
    <row r="427" spans="2:13" s="110" customFormat="1" ht="17.25" x14ac:dyDescent="0.25">
      <c r="B427" s="117">
        <v>10</v>
      </c>
      <c r="C427" s="118">
        <v>2</v>
      </c>
      <c r="D427" s="118"/>
      <c r="E427" s="118"/>
      <c r="F427" s="119"/>
      <c r="G427" s="120" t="s">
        <v>57</v>
      </c>
      <c r="H427" s="115" t="s">
        <v>58</v>
      </c>
      <c r="I427" s="115">
        <v>1</v>
      </c>
      <c r="J427" s="116">
        <v>100</v>
      </c>
      <c r="K427" s="116">
        <f t="shared" ref="K427:K465" si="9">J427*I427</f>
        <v>100</v>
      </c>
      <c r="L427" s="108"/>
      <c r="M427" s="109"/>
    </row>
    <row r="428" spans="2:13" s="110" customFormat="1" ht="17.25" x14ac:dyDescent="0.25">
      <c r="B428" s="117">
        <v>10</v>
      </c>
      <c r="C428" s="118">
        <v>3</v>
      </c>
      <c r="D428" s="118"/>
      <c r="E428" s="118"/>
      <c r="F428" s="119"/>
      <c r="G428" s="120" t="s">
        <v>57</v>
      </c>
      <c r="H428" s="115" t="s">
        <v>58</v>
      </c>
      <c r="I428" s="115">
        <v>1</v>
      </c>
      <c r="J428" s="116">
        <v>100</v>
      </c>
      <c r="K428" s="116">
        <f t="shared" si="9"/>
        <v>100</v>
      </c>
      <c r="L428" s="108"/>
      <c r="M428" s="109"/>
    </row>
    <row r="429" spans="2:13" s="110" customFormat="1" ht="17.25" x14ac:dyDescent="0.25">
      <c r="B429" s="117">
        <v>10</v>
      </c>
      <c r="C429" s="118">
        <v>4</v>
      </c>
      <c r="D429" s="118"/>
      <c r="E429" s="118"/>
      <c r="F429" s="119"/>
      <c r="G429" s="120" t="s">
        <v>57</v>
      </c>
      <c r="H429" s="115" t="s">
        <v>58</v>
      </c>
      <c r="I429" s="115">
        <v>1</v>
      </c>
      <c r="J429" s="116">
        <v>100</v>
      </c>
      <c r="K429" s="116">
        <f t="shared" si="9"/>
        <v>100</v>
      </c>
      <c r="L429" s="108"/>
      <c r="M429" s="109"/>
    </row>
    <row r="430" spans="2:13" s="110" customFormat="1" ht="17.25" x14ac:dyDescent="0.25">
      <c r="B430" s="117">
        <v>10</v>
      </c>
      <c r="C430" s="118">
        <v>5</v>
      </c>
      <c r="D430" s="118"/>
      <c r="E430" s="118"/>
      <c r="F430" s="119"/>
      <c r="G430" s="120" t="s">
        <v>57</v>
      </c>
      <c r="H430" s="115" t="s">
        <v>58</v>
      </c>
      <c r="I430" s="115">
        <v>1</v>
      </c>
      <c r="J430" s="116">
        <v>100</v>
      </c>
      <c r="K430" s="116">
        <f t="shared" si="9"/>
        <v>100</v>
      </c>
      <c r="L430" s="108"/>
      <c r="M430" s="109"/>
    </row>
    <row r="431" spans="2:13" s="110" customFormat="1" ht="17.25" x14ac:dyDescent="0.25">
      <c r="B431" s="117">
        <v>10</v>
      </c>
      <c r="C431" s="118">
        <v>6</v>
      </c>
      <c r="D431" s="118"/>
      <c r="E431" s="118"/>
      <c r="F431" s="119"/>
      <c r="G431" s="120" t="s">
        <v>57</v>
      </c>
      <c r="H431" s="115" t="s">
        <v>58</v>
      </c>
      <c r="I431" s="115">
        <v>1</v>
      </c>
      <c r="J431" s="116">
        <v>100</v>
      </c>
      <c r="K431" s="116">
        <f t="shared" si="9"/>
        <v>100</v>
      </c>
      <c r="L431" s="108"/>
      <c r="M431" s="109"/>
    </row>
    <row r="432" spans="2:13" s="110" customFormat="1" ht="17.25" x14ac:dyDescent="0.25">
      <c r="B432" s="117">
        <v>10</v>
      </c>
      <c r="C432" s="118">
        <v>7</v>
      </c>
      <c r="D432" s="118"/>
      <c r="E432" s="118"/>
      <c r="F432" s="119"/>
      <c r="G432" s="120" t="s">
        <v>57</v>
      </c>
      <c r="H432" s="115" t="s">
        <v>58</v>
      </c>
      <c r="I432" s="115">
        <v>1</v>
      </c>
      <c r="J432" s="116">
        <v>100</v>
      </c>
      <c r="K432" s="116">
        <f t="shared" si="9"/>
        <v>100</v>
      </c>
      <c r="L432" s="108"/>
      <c r="M432" s="109"/>
    </row>
    <row r="433" spans="2:13" s="110" customFormat="1" ht="17.25" x14ac:dyDescent="0.25">
      <c r="B433" s="117">
        <v>10</v>
      </c>
      <c r="C433" s="118">
        <v>8</v>
      </c>
      <c r="D433" s="118"/>
      <c r="E433" s="118"/>
      <c r="F433" s="119"/>
      <c r="G433" s="120" t="s">
        <v>57</v>
      </c>
      <c r="H433" s="115" t="s">
        <v>58</v>
      </c>
      <c r="I433" s="115">
        <v>1</v>
      </c>
      <c r="J433" s="116">
        <v>100</v>
      </c>
      <c r="K433" s="116">
        <f t="shared" si="9"/>
        <v>100</v>
      </c>
      <c r="L433" s="108"/>
      <c r="M433" s="109"/>
    </row>
    <row r="434" spans="2:13" s="110" customFormat="1" ht="17.25" x14ac:dyDescent="0.25">
      <c r="B434" s="117">
        <v>10</v>
      </c>
      <c r="C434" s="118">
        <v>9</v>
      </c>
      <c r="D434" s="118"/>
      <c r="E434" s="118"/>
      <c r="F434" s="119"/>
      <c r="G434" s="120" t="s">
        <v>57</v>
      </c>
      <c r="H434" s="115" t="s">
        <v>58</v>
      </c>
      <c r="I434" s="115">
        <v>1</v>
      </c>
      <c r="J434" s="116">
        <v>100</v>
      </c>
      <c r="K434" s="116">
        <f t="shared" si="9"/>
        <v>100</v>
      </c>
      <c r="L434" s="108"/>
      <c r="M434" s="109"/>
    </row>
    <row r="435" spans="2:13" s="110" customFormat="1" ht="17.25" x14ac:dyDescent="0.25">
      <c r="B435" s="117">
        <v>10</v>
      </c>
      <c r="C435" s="118">
        <v>10</v>
      </c>
      <c r="D435" s="118"/>
      <c r="E435" s="118"/>
      <c r="F435" s="119"/>
      <c r="G435" s="120" t="s">
        <v>57</v>
      </c>
      <c r="H435" s="115" t="s">
        <v>58</v>
      </c>
      <c r="I435" s="115">
        <v>1</v>
      </c>
      <c r="J435" s="116">
        <v>100</v>
      </c>
      <c r="K435" s="116">
        <f t="shared" si="9"/>
        <v>100</v>
      </c>
      <c r="L435" s="108"/>
      <c r="M435" s="109"/>
    </row>
    <row r="436" spans="2:13" s="110" customFormat="1" ht="17.25" x14ac:dyDescent="0.25">
      <c r="B436" s="117">
        <v>10</v>
      </c>
      <c r="C436" s="118">
        <v>11</v>
      </c>
      <c r="D436" s="118"/>
      <c r="E436" s="118"/>
      <c r="F436" s="119"/>
      <c r="G436" s="120" t="s">
        <v>57</v>
      </c>
      <c r="H436" s="115" t="s">
        <v>58</v>
      </c>
      <c r="I436" s="115">
        <v>1</v>
      </c>
      <c r="J436" s="116">
        <v>100</v>
      </c>
      <c r="K436" s="116">
        <f t="shared" si="9"/>
        <v>100</v>
      </c>
      <c r="L436" s="108"/>
      <c r="M436" s="109"/>
    </row>
    <row r="437" spans="2:13" s="110" customFormat="1" ht="17.25" x14ac:dyDescent="0.25">
      <c r="B437" s="117">
        <v>10</v>
      </c>
      <c r="C437" s="118">
        <v>12</v>
      </c>
      <c r="D437" s="118"/>
      <c r="E437" s="118"/>
      <c r="F437" s="119"/>
      <c r="G437" s="120" t="s">
        <v>57</v>
      </c>
      <c r="H437" s="115" t="s">
        <v>58</v>
      </c>
      <c r="I437" s="115">
        <v>1</v>
      </c>
      <c r="J437" s="116">
        <v>100</v>
      </c>
      <c r="K437" s="116">
        <f t="shared" si="9"/>
        <v>100</v>
      </c>
      <c r="L437" s="108"/>
      <c r="M437" s="109"/>
    </row>
    <row r="438" spans="2:13" s="110" customFormat="1" ht="17.25" x14ac:dyDescent="0.25">
      <c r="B438" s="117">
        <v>10</v>
      </c>
      <c r="C438" s="118">
        <v>13</v>
      </c>
      <c r="D438" s="118"/>
      <c r="E438" s="118"/>
      <c r="F438" s="119"/>
      <c r="G438" s="120" t="s">
        <v>57</v>
      </c>
      <c r="H438" s="115" t="s">
        <v>58</v>
      </c>
      <c r="I438" s="115">
        <v>1</v>
      </c>
      <c r="J438" s="116">
        <v>100</v>
      </c>
      <c r="K438" s="116">
        <f t="shared" si="9"/>
        <v>100</v>
      </c>
      <c r="L438" s="108"/>
      <c r="M438" s="109"/>
    </row>
    <row r="439" spans="2:13" s="110" customFormat="1" ht="17.25" x14ac:dyDescent="0.25">
      <c r="B439" s="117">
        <v>10</v>
      </c>
      <c r="C439" s="118">
        <v>14</v>
      </c>
      <c r="D439" s="118"/>
      <c r="E439" s="118"/>
      <c r="F439" s="119"/>
      <c r="G439" s="120" t="s">
        <v>57</v>
      </c>
      <c r="H439" s="115" t="s">
        <v>58</v>
      </c>
      <c r="I439" s="115">
        <v>1</v>
      </c>
      <c r="J439" s="116">
        <v>100</v>
      </c>
      <c r="K439" s="116">
        <f t="shared" si="9"/>
        <v>100</v>
      </c>
      <c r="L439" s="108"/>
      <c r="M439" s="109"/>
    </row>
    <row r="440" spans="2:13" s="110" customFormat="1" ht="17.25" x14ac:dyDescent="0.25">
      <c r="B440" s="117">
        <v>10</v>
      </c>
      <c r="C440" s="118">
        <v>15</v>
      </c>
      <c r="D440" s="118"/>
      <c r="E440" s="118"/>
      <c r="F440" s="119"/>
      <c r="G440" s="120" t="s">
        <v>57</v>
      </c>
      <c r="H440" s="115" t="s">
        <v>58</v>
      </c>
      <c r="I440" s="115">
        <v>1</v>
      </c>
      <c r="J440" s="116">
        <v>100</v>
      </c>
      <c r="K440" s="116">
        <f t="shared" si="9"/>
        <v>100</v>
      </c>
      <c r="L440" s="108"/>
      <c r="M440" s="109"/>
    </row>
    <row r="441" spans="2:13" s="110" customFormat="1" ht="17.25" x14ac:dyDescent="0.25">
      <c r="B441" s="117">
        <v>10</v>
      </c>
      <c r="C441" s="118">
        <v>16</v>
      </c>
      <c r="D441" s="118"/>
      <c r="E441" s="118"/>
      <c r="F441" s="119"/>
      <c r="G441" s="120" t="s">
        <v>57</v>
      </c>
      <c r="H441" s="115" t="s">
        <v>58</v>
      </c>
      <c r="I441" s="115">
        <v>1</v>
      </c>
      <c r="J441" s="116">
        <v>100</v>
      </c>
      <c r="K441" s="116">
        <f t="shared" si="9"/>
        <v>100</v>
      </c>
      <c r="L441" s="108"/>
      <c r="M441" s="109"/>
    </row>
    <row r="442" spans="2:13" s="110" customFormat="1" ht="17.25" x14ac:dyDescent="0.25">
      <c r="B442" s="117">
        <v>10</v>
      </c>
      <c r="C442" s="118">
        <v>17</v>
      </c>
      <c r="D442" s="118"/>
      <c r="E442" s="118"/>
      <c r="F442" s="119"/>
      <c r="G442" s="120" t="s">
        <v>57</v>
      </c>
      <c r="H442" s="115" t="s">
        <v>58</v>
      </c>
      <c r="I442" s="115">
        <v>1</v>
      </c>
      <c r="J442" s="116">
        <v>100</v>
      </c>
      <c r="K442" s="116">
        <f t="shared" si="9"/>
        <v>100</v>
      </c>
      <c r="L442" s="108"/>
      <c r="M442" s="109"/>
    </row>
    <row r="443" spans="2:13" s="110" customFormat="1" ht="17.25" x14ac:dyDescent="0.25">
      <c r="B443" s="117">
        <v>10</v>
      </c>
      <c r="C443" s="118">
        <v>18</v>
      </c>
      <c r="D443" s="118"/>
      <c r="E443" s="118"/>
      <c r="F443" s="119"/>
      <c r="G443" s="120" t="s">
        <v>57</v>
      </c>
      <c r="H443" s="115" t="s">
        <v>58</v>
      </c>
      <c r="I443" s="115">
        <v>1</v>
      </c>
      <c r="J443" s="116">
        <v>100</v>
      </c>
      <c r="K443" s="116">
        <f t="shared" si="9"/>
        <v>100</v>
      </c>
      <c r="L443" s="108"/>
      <c r="M443" s="109"/>
    </row>
    <row r="444" spans="2:13" s="110" customFormat="1" ht="17.25" x14ac:dyDescent="0.25">
      <c r="B444" s="117">
        <v>10</v>
      </c>
      <c r="C444" s="118">
        <v>19</v>
      </c>
      <c r="D444" s="118"/>
      <c r="E444" s="118"/>
      <c r="F444" s="119"/>
      <c r="G444" s="120" t="s">
        <v>57</v>
      </c>
      <c r="H444" s="115" t="s">
        <v>58</v>
      </c>
      <c r="I444" s="115">
        <v>1</v>
      </c>
      <c r="J444" s="116">
        <v>100</v>
      </c>
      <c r="K444" s="116">
        <f t="shared" si="9"/>
        <v>100</v>
      </c>
      <c r="L444" s="108"/>
      <c r="M444" s="109"/>
    </row>
    <row r="445" spans="2:13" s="110" customFormat="1" ht="17.25" x14ac:dyDescent="0.25">
      <c r="B445" s="117">
        <v>10</v>
      </c>
      <c r="C445" s="118">
        <v>20</v>
      </c>
      <c r="D445" s="118"/>
      <c r="E445" s="118"/>
      <c r="F445" s="119"/>
      <c r="G445" s="120" t="s">
        <v>57</v>
      </c>
      <c r="H445" s="115" t="s">
        <v>58</v>
      </c>
      <c r="I445" s="115">
        <v>1</v>
      </c>
      <c r="J445" s="116">
        <v>100</v>
      </c>
      <c r="K445" s="116">
        <f t="shared" si="9"/>
        <v>100</v>
      </c>
      <c r="L445" s="108"/>
      <c r="M445" s="109"/>
    </row>
    <row r="446" spans="2:13" s="110" customFormat="1" ht="17.25" x14ac:dyDescent="0.25">
      <c r="B446" s="117">
        <v>10</v>
      </c>
      <c r="C446" s="118">
        <v>21</v>
      </c>
      <c r="D446" s="118"/>
      <c r="E446" s="118"/>
      <c r="F446" s="119"/>
      <c r="G446" s="120" t="s">
        <v>57</v>
      </c>
      <c r="H446" s="115" t="s">
        <v>58</v>
      </c>
      <c r="I446" s="115">
        <v>1</v>
      </c>
      <c r="J446" s="116">
        <v>100</v>
      </c>
      <c r="K446" s="116">
        <f t="shared" si="9"/>
        <v>100</v>
      </c>
      <c r="L446" s="108"/>
      <c r="M446" s="109"/>
    </row>
    <row r="447" spans="2:13" s="110" customFormat="1" ht="17.25" x14ac:dyDescent="0.25">
      <c r="B447" s="117">
        <v>10</v>
      </c>
      <c r="C447" s="118">
        <v>22</v>
      </c>
      <c r="D447" s="118"/>
      <c r="E447" s="118"/>
      <c r="F447" s="119"/>
      <c r="G447" s="120" t="s">
        <v>57</v>
      </c>
      <c r="H447" s="115" t="s">
        <v>58</v>
      </c>
      <c r="I447" s="115">
        <v>1</v>
      </c>
      <c r="J447" s="116">
        <v>100</v>
      </c>
      <c r="K447" s="116">
        <f t="shared" si="9"/>
        <v>100</v>
      </c>
      <c r="L447" s="108"/>
      <c r="M447" s="109"/>
    </row>
    <row r="448" spans="2:13" s="110" customFormat="1" ht="17.25" x14ac:dyDescent="0.25">
      <c r="B448" s="117">
        <v>10</v>
      </c>
      <c r="C448" s="118">
        <v>23</v>
      </c>
      <c r="D448" s="118"/>
      <c r="E448" s="118"/>
      <c r="F448" s="119"/>
      <c r="G448" s="120" t="s">
        <v>57</v>
      </c>
      <c r="H448" s="115" t="s">
        <v>58</v>
      </c>
      <c r="I448" s="115">
        <v>1</v>
      </c>
      <c r="J448" s="116">
        <v>100</v>
      </c>
      <c r="K448" s="116">
        <f t="shared" si="9"/>
        <v>100</v>
      </c>
      <c r="L448" s="108"/>
      <c r="M448" s="109"/>
    </row>
    <row r="449" spans="2:13" s="110" customFormat="1" ht="17.25" x14ac:dyDescent="0.25">
      <c r="B449" s="117">
        <v>10</v>
      </c>
      <c r="C449" s="118">
        <v>24</v>
      </c>
      <c r="D449" s="118"/>
      <c r="E449" s="118"/>
      <c r="F449" s="119"/>
      <c r="G449" s="120" t="s">
        <v>57</v>
      </c>
      <c r="H449" s="115" t="s">
        <v>58</v>
      </c>
      <c r="I449" s="115">
        <v>1</v>
      </c>
      <c r="J449" s="116">
        <v>100</v>
      </c>
      <c r="K449" s="116">
        <f t="shared" si="9"/>
        <v>100</v>
      </c>
      <c r="L449" s="108"/>
      <c r="M449" s="109"/>
    </row>
    <row r="450" spans="2:13" s="110" customFormat="1" ht="17.25" x14ac:dyDescent="0.25">
      <c r="B450" s="117">
        <v>10</v>
      </c>
      <c r="C450" s="118">
        <v>25</v>
      </c>
      <c r="D450" s="118"/>
      <c r="E450" s="118"/>
      <c r="F450" s="119"/>
      <c r="G450" s="120" t="s">
        <v>57</v>
      </c>
      <c r="H450" s="115" t="s">
        <v>58</v>
      </c>
      <c r="I450" s="115">
        <v>1</v>
      </c>
      <c r="J450" s="116">
        <v>100</v>
      </c>
      <c r="K450" s="116">
        <f t="shared" si="9"/>
        <v>100</v>
      </c>
      <c r="L450" s="108"/>
      <c r="M450" s="109"/>
    </row>
    <row r="451" spans="2:13" s="110" customFormat="1" ht="17.25" x14ac:dyDescent="0.25">
      <c r="B451" s="117">
        <v>10</v>
      </c>
      <c r="C451" s="118">
        <v>26</v>
      </c>
      <c r="D451" s="118"/>
      <c r="E451" s="118"/>
      <c r="F451" s="119"/>
      <c r="G451" s="120" t="s">
        <v>57</v>
      </c>
      <c r="H451" s="115" t="s">
        <v>58</v>
      </c>
      <c r="I451" s="115">
        <v>1</v>
      </c>
      <c r="J451" s="116">
        <v>100</v>
      </c>
      <c r="K451" s="116">
        <f t="shared" si="9"/>
        <v>100</v>
      </c>
      <c r="L451" s="108"/>
      <c r="M451" s="109"/>
    </row>
    <row r="452" spans="2:13" s="110" customFormat="1" ht="17.25" x14ac:dyDescent="0.25">
      <c r="B452" s="117">
        <v>10</v>
      </c>
      <c r="C452" s="118">
        <v>27</v>
      </c>
      <c r="D452" s="118"/>
      <c r="E452" s="118"/>
      <c r="F452" s="119"/>
      <c r="G452" s="120" t="s">
        <v>57</v>
      </c>
      <c r="H452" s="115" t="s">
        <v>58</v>
      </c>
      <c r="I452" s="115">
        <v>1</v>
      </c>
      <c r="J452" s="116">
        <v>100</v>
      </c>
      <c r="K452" s="116">
        <f t="shared" si="9"/>
        <v>100</v>
      </c>
      <c r="L452" s="108"/>
      <c r="M452" s="109"/>
    </row>
    <row r="453" spans="2:13" s="110" customFormat="1" ht="17.25" x14ac:dyDescent="0.25">
      <c r="B453" s="117">
        <v>10</v>
      </c>
      <c r="C453" s="118">
        <v>28</v>
      </c>
      <c r="D453" s="118"/>
      <c r="E453" s="118"/>
      <c r="F453" s="119"/>
      <c r="G453" s="120" t="s">
        <v>57</v>
      </c>
      <c r="H453" s="115" t="s">
        <v>58</v>
      </c>
      <c r="I453" s="115">
        <v>1</v>
      </c>
      <c r="J453" s="116">
        <v>100</v>
      </c>
      <c r="K453" s="116">
        <f t="shared" si="9"/>
        <v>100</v>
      </c>
      <c r="L453" s="108"/>
      <c r="M453" s="109"/>
    </row>
    <row r="454" spans="2:13" s="110" customFormat="1" ht="17.25" x14ac:dyDescent="0.25">
      <c r="B454" s="117">
        <v>10</v>
      </c>
      <c r="C454" s="118">
        <v>29</v>
      </c>
      <c r="D454" s="118"/>
      <c r="E454" s="118"/>
      <c r="F454" s="119"/>
      <c r="G454" s="120" t="s">
        <v>57</v>
      </c>
      <c r="H454" s="115" t="s">
        <v>58</v>
      </c>
      <c r="I454" s="115">
        <v>1</v>
      </c>
      <c r="J454" s="116">
        <v>100</v>
      </c>
      <c r="K454" s="116">
        <f t="shared" si="9"/>
        <v>100</v>
      </c>
      <c r="L454" s="108"/>
      <c r="M454" s="109"/>
    </row>
    <row r="455" spans="2:13" s="110" customFormat="1" ht="17.25" x14ac:dyDescent="0.25">
      <c r="B455" s="117">
        <v>10</v>
      </c>
      <c r="C455" s="118">
        <v>30</v>
      </c>
      <c r="D455" s="118"/>
      <c r="E455" s="118"/>
      <c r="F455" s="119"/>
      <c r="G455" s="120" t="s">
        <v>57</v>
      </c>
      <c r="H455" s="115" t="s">
        <v>58</v>
      </c>
      <c r="I455" s="115">
        <v>1</v>
      </c>
      <c r="J455" s="116">
        <v>100</v>
      </c>
      <c r="K455" s="116">
        <f t="shared" si="9"/>
        <v>100</v>
      </c>
      <c r="L455" s="108"/>
      <c r="M455" s="109"/>
    </row>
    <row r="456" spans="2:13" s="110" customFormat="1" ht="17.25" x14ac:dyDescent="0.25">
      <c r="B456" s="117">
        <v>10</v>
      </c>
      <c r="C456" s="118">
        <v>31</v>
      </c>
      <c r="D456" s="118"/>
      <c r="E456" s="118"/>
      <c r="F456" s="119"/>
      <c r="G456" s="120" t="s">
        <v>57</v>
      </c>
      <c r="H456" s="115" t="s">
        <v>58</v>
      </c>
      <c r="I456" s="115">
        <v>1</v>
      </c>
      <c r="J456" s="116">
        <v>100</v>
      </c>
      <c r="K456" s="116">
        <f t="shared" si="9"/>
        <v>100</v>
      </c>
      <c r="L456" s="108"/>
      <c r="M456" s="109"/>
    </row>
    <row r="457" spans="2:13" s="110" customFormat="1" ht="17.25" x14ac:dyDescent="0.25">
      <c r="B457" s="117">
        <v>10</v>
      </c>
      <c r="C457" s="118">
        <v>32</v>
      </c>
      <c r="D457" s="118"/>
      <c r="E457" s="118"/>
      <c r="F457" s="119"/>
      <c r="G457" s="120" t="s">
        <v>57</v>
      </c>
      <c r="H457" s="115" t="s">
        <v>58</v>
      </c>
      <c r="I457" s="115">
        <v>1</v>
      </c>
      <c r="J457" s="116">
        <v>100</v>
      </c>
      <c r="K457" s="116">
        <f t="shared" si="9"/>
        <v>100</v>
      </c>
      <c r="L457" s="108"/>
      <c r="M457" s="109"/>
    </row>
    <row r="458" spans="2:13" s="110" customFormat="1" ht="17.25" x14ac:dyDescent="0.25">
      <c r="B458" s="117">
        <v>10</v>
      </c>
      <c r="C458" s="118">
        <v>33</v>
      </c>
      <c r="D458" s="118"/>
      <c r="E458" s="118"/>
      <c r="F458" s="119"/>
      <c r="G458" s="120" t="s">
        <v>57</v>
      </c>
      <c r="H458" s="115" t="s">
        <v>58</v>
      </c>
      <c r="I458" s="115">
        <v>1</v>
      </c>
      <c r="J458" s="116">
        <v>100</v>
      </c>
      <c r="K458" s="116">
        <f t="shared" si="9"/>
        <v>100</v>
      </c>
      <c r="L458" s="108"/>
      <c r="M458" s="109"/>
    </row>
    <row r="459" spans="2:13" s="110" customFormat="1" ht="17.25" x14ac:dyDescent="0.25">
      <c r="B459" s="117">
        <v>10</v>
      </c>
      <c r="C459" s="118">
        <v>34</v>
      </c>
      <c r="D459" s="118"/>
      <c r="E459" s="118"/>
      <c r="F459" s="119"/>
      <c r="G459" s="120" t="s">
        <v>57</v>
      </c>
      <c r="H459" s="115" t="s">
        <v>58</v>
      </c>
      <c r="I459" s="115">
        <v>1</v>
      </c>
      <c r="J459" s="116">
        <v>100</v>
      </c>
      <c r="K459" s="116">
        <f t="shared" si="9"/>
        <v>100</v>
      </c>
      <c r="L459" s="108"/>
      <c r="M459" s="109"/>
    </row>
    <row r="460" spans="2:13" s="110" customFormat="1" ht="17.25" x14ac:dyDescent="0.25">
      <c r="B460" s="117">
        <v>10</v>
      </c>
      <c r="C460" s="118">
        <v>35</v>
      </c>
      <c r="D460" s="118"/>
      <c r="E460" s="118"/>
      <c r="F460" s="119"/>
      <c r="G460" s="120" t="s">
        <v>57</v>
      </c>
      <c r="H460" s="115" t="s">
        <v>58</v>
      </c>
      <c r="I460" s="115">
        <v>1</v>
      </c>
      <c r="J460" s="116">
        <v>100</v>
      </c>
      <c r="K460" s="116">
        <f t="shared" si="9"/>
        <v>100</v>
      </c>
      <c r="L460" s="108"/>
      <c r="M460" s="109"/>
    </row>
    <row r="461" spans="2:13" s="110" customFormat="1" ht="17.25" x14ac:dyDescent="0.25">
      <c r="B461" s="117">
        <v>10</v>
      </c>
      <c r="C461" s="118">
        <v>36</v>
      </c>
      <c r="D461" s="118"/>
      <c r="E461" s="118"/>
      <c r="F461" s="119"/>
      <c r="G461" s="120" t="s">
        <v>57</v>
      </c>
      <c r="H461" s="115" t="s">
        <v>58</v>
      </c>
      <c r="I461" s="115">
        <v>1</v>
      </c>
      <c r="J461" s="116">
        <v>100</v>
      </c>
      <c r="K461" s="116">
        <f t="shared" si="9"/>
        <v>100</v>
      </c>
      <c r="L461" s="108"/>
      <c r="M461" s="109"/>
    </row>
    <row r="462" spans="2:13" s="110" customFormat="1" ht="17.25" x14ac:dyDescent="0.25">
      <c r="B462" s="117">
        <v>10</v>
      </c>
      <c r="C462" s="118">
        <v>37</v>
      </c>
      <c r="D462" s="118"/>
      <c r="E462" s="118"/>
      <c r="F462" s="119"/>
      <c r="G462" s="120" t="s">
        <v>57</v>
      </c>
      <c r="H462" s="115" t="s">
        <v>58</v>
      </c>
      <c r="I462" s="115">
        <v>1</v>
      </c>
      <c r="J462" s="116">
        <v>100</v>
      </c>
      <c r="K462" s="116">
        <f t="shared" si="9"/>
        <v>100</v>
      </c>
      <c r="L462" s="108"/>
      <c r="M462" s="109"/>
    </row>
    <row r="463" spans="2:13" s="110" customFormat="1" ht="17.25" x14ac:dyDescent="0.25">
      <c r="B463" s="117">
        <v>10</v>
      </c>
      <c r="C463" s="118">
        <v>38</v>
      </c>
      <c r="D463" s="118"/>
      <c r="E463" s="118"/>
      <c r="F463" s="119"/>
      <c r="G463" s="120" t="s">
        <v>57</v>
      </c>
      <c r="H463" s="115" t="s">
        <v>58</v>
      </c>
      <c r="I463" s="115">
        <v>1</v>
      </c>
      <c r="J463" s="116">
        <v>100</v>
      </c>
      <c r="K463" s="116">
        <f t="shared" si="9"/>
        <v>100</v>
      </c>
      <c r="L463" s="108"/>
      <c r="M463" s="109"/>
    </row>
    <row r="464" spans="2:13" s="110" customFormat="1" ht="17.25" x14ac:dyDescent="0.25">
      <c r="B464" s="117">
        <v>10</v>
      </c>
      <c r="C464" s="118">
        <v>39</v>
      </c>
      <c r="D464" s="118"/>
      <c r="E464" s="118"/>
      <c r="F464" s="119"/>
      <c r="G464" s="120" t="s">
        <v>57</v>
      </c>
      <c r="H464" s="115" t="s">
        <v>58</v>
      </c>
      <c r="I464" s="115">
        <v>1</v>
      </c>
      <c r="J464" s="116">
        <v>100</v>
      </c>
      <c r="K464" s="116">
        <f t="shared" si="9"/>
        <v>100</v>
      </c>
      <c r="L464" s="108"/>
      <c r="M464" s="109"/>
    </row>
    <row r="465" spans="2:20" s="110" customFormat="1" ht="17.25" x14ac:dyDescent="0.25">
      <c r="B465" s="117">
        <v>10</v>
      </c>
      <c r="C465" s="118">
        <v>40</v>
      </c>
      <c r="D465" s="118"/>
      <c r="E465" s="118"/>
      <c r="F465" s="119"/>
      <c r="G465" s="120" t="s">
        <v>57</v>
      </c>
      <c r="H465" s="115" t="s">
        <v>58</v>
      </c>
      <c r="I465" s="115">
        <v>1</v>
      </c>
      <c r="J465" s="116">
        <v>100</v>
      </c>
      <c r="K465" s="116">
        <f t="shared" si="9"/>
        <v>100</v>
      </c>
      <c r="L465" s="108"/>
      <c r="M465" s="109"/>
    </row>
    <row r="466" spans="2:20" s="130" customFormat="1" ht="15" x14ac:dyDescent="0.2">
      <c r="B466" s="121"/>
      <c r="C466" s="122"/>
      <c r="D466" s="122"/>
      <c r="E466" s="122"/>
      <c r="F466" s="123"/>
      <c r="G466" s="124" t="s">
        <v>69</v>
      </c>
      <c r="H466" s="125"/>
      <c r="I466" s="125"/>
      <c r="J466" s="126"/>
      <c r="K466" s="127">
        <f>SUM(K426:K465)</f>
        <v>4000</v>
      </c>
      <c r="L466" s="128"/>
      <c r="M466" s="129"/>
    </row>
    <row r="467" spans="2:20" s="86" customFormat="1" ht="11.1" customHeight="1" x14ac:dyDescent="0.25">
      <c r="B467" s="131" t="s">
        <v>60</v>
      </c>
      <c r="C467" s="131"/>
      <c r="D467" s="131"/>
      <c r="E467" s="131"/>
      <c r="F467" s="131"/>
      <c r="G467" s="132"/>
      <c r="H467" s="133"/>
      <c r="I467" s="133"/>
      <c r="J467" s="134"/>
      <c r="K467" s="134"/>
      <c r="L467" s="134"/>
      <c r="M467" s="135"/>
      <c r="N467" s="91"/>
      <c r="O467" s="91"/>
      <c r="P467" s="91"/>
      <c r="Q467" s="91"/>
      <c r="R467" s="91"/>
      <c r="S467" s="91"/>
      <c r="T467" s="91"/>
    </row>
    <row r="468" spans="2:20" s="110" customFormat="1" ht="11.1" customHeight="1" x14ac:dyDescent="0.25">
      <c r="B468" s="102"/>
      <c r="C468" s="103"/>
      <c r="D468" s="103"/>
      <c r="E468" s="103"/>
      <c r="F468" s="104"/>
      <c r="G468" s="105"/>
      <c r="H468" s="106"/>
      <c r="I468" s="106"/>
      <c r="J468" s="107"/>
      <c r="K468" s="107"/>
      <c r="L468" s="108"/>
      <c r="M468" s="109"/>
    </row>
    <row r="469" spans="2:20" s="110" customFormat="1" ht="17.25" x14ac:dyDescent="0.25">
      <c r="B469" s="111">
        <v>11</v>
      </c>
      <c r="C469" s="112"/>
      <c r="D469" s="112"/>
      <c r="E469" s="112"/>
      <c r="F469" s="113"/>
      <c r="G469" s="114" t="s">
        <v>56</v>
      </c>
      <c r="H469" s="115"/>
      <c r="I469" s="115"/>
      <c r="J469" s="116"/>
      <c r="K469" s="116"/>
      <c r="L469" s="108"/>
      <c r="M469" s="109"/>
    </row>
    <row r="470" spans="2:20" s="110" customFormat="1" ht="9.9499999999999993" customHeight="1" x14ac:dyDescent="0.25">
      <c r="B470" s="117"/>
      <c r="C470" s="118"/>
      <c r="D470" s="118"/>
      <c r="E470" s="118"/>
      <c r="F470" s="119"/>
      <c r="G470" s="120"/>
      <c r="H470" s="115"/>
      <c r="I470" s="115"/>
      <c r="J470" s="116"/>
      <c r="K470" s="116"/>
      <c r="L470" s="108"/>
      <c r="M470" s="109"/>
    </row>
    <row r="471" spans="2:20" s="110" customFormat="1" ht="17.25" x14ac:dyDescent="0.25">
      <c r="B471" s="117">
        <v>11</v>
      </c>
      <c r="C471" s="118">
        <v>1</v>
      </c>
      <c r="D471" s="118"/>
      <c r="E471" s="118"/>
      <c r="F471" s="119"/>
      <c r="G471" s="120" t="s">
        <v>57</v>
      </c>
      <c r="H471" s="115" t="s">
        <v>58</v>
      </c>
      <c r="I471" s="115">
        <v>1</v>
      </c>
      <c r="J471" s="116">
        <v>100</v>
      </c>
      <c r="K471" s="116">
        <f>J471*I471</f>
        <v>100</v>
      </c>
      <c r="L471" s="108"/>
      <c r="M471" s="109"/>
    </row>
    <row r="472" spans="2:20" s="110" customFormat="1" ht="17.25" x14ac:dyDescent="0.25">
      <c r="B472" s="117">
        <v>11</v>
      </c>
      <c r="C472" s="118">
        <v>2</v>
      </c>
      <c r="D472" s="118"/>
      <c r="E472" s="118"/>
      <c r="F472" s="119"/>
      <c r="G472" s="120" t="s">
        <v>57</v>
      </c>
      <c r="H472" s="115" t="s">
        <v>58</v>
      </c>
      <c r="I472" s="115">
        <v>1</v>
      </c>
      <c r="J472" s="116">
        <v>100</v>
      </c>
      <c r="K472" s="116">
        <f t="shared" ref="K472:K510" si="10">J472*I472</f>
        <v>100</v>
      </c>
      <c r="L472" s="108"/>
      <c r="M472" s="109"/>
    </row>
    <row r="473" spans="2:20" s="110" customFormat="1" ht="17.25" x14ac:dyDescent="0.25">
      <c r="B473" s="117">
        <v>11</v>
      </c>
      <c r="C473" s="118">
        <v>3</v>
      </c>
      <c r="D473" s="118"/>
      <c r="E473" s="118"/>
      <c r="F473" s="119"/>
      <c r="G473" s="120" t="s">
        <v>57</v>
      </c>
      <c r="H473" s="115" t="s">
        <v>58</v>
      </c>
      <c r="I473" s="115">
        <v>1</v>
      </c>
      <c r="J473" s="116">
        <v>100</v>
      </c>
      <c r="K473" s="116">
        <f t="shared" si="10"/>
        <v>100</v>
      </c>
      <c r="L473" s="108"/>
      <c r="M473" s="109"/>
    </row>
    <row r="474" spans="2:20" s="110" customFormat="1" ht="17.25" x14ac:dyDescent="0.25">
      <c r="B474" s="117">
        <v>11</v>
      </c>
      <c r="C474" s="118">
        <v>4</v>
      </c>
      <c r="D474" s="118"/>
      <c r="E474" s="118"/>
      <c r="F474" s="119"/>
      <c r="G474" s="120" t="s">
        <v>57</v>
      </c>
      <c r="H474" s="115" t="s">
        <v>58</v>
      </c>
      <c r="I474" s="115">
        <v>1</v>
      </c>
      <c r="J474" s="116">
        <v>100</v>
      </c>
      <c r="K474" s="116">
        <f t="shared" si="10"/>
        <v>100</v>
      </c>
      <c r="L474" s="108"/>
      <c r="M474" s="109"/>
    </row>
    <row r="475" spans="2:20" s="110" customFormat="1" ht="17.25" x14ac:dyDescent="0.25">
      <c r="B475" s="117">
        <v>11</v>
      </c>
      <c r="C475" s="118">
        <v>5</v>
      </c>
      <c r="D475" s="118"/>
      <c r="E475" s="118"/>
      <c r="F475" s="119"/>
      <c r="G475" s="120" t="s">
        <v>57</v>
      </c>
      <c r="H475" s="115" t="s">
        <v>58</v>
      </c>
      <c r="I475" s="115">
        <v>1</v>
      </c>
      <c r="J475" s="116">
        <v>100</v>
      </c>
      <c r="K475" s="116">
        <f t="shared" si="10"/>
        <v>100</v>
      </c>
      <c r="L475" s="108"/>
      <c r="M475" s="109"/>
    </row>
    <row r="476" spans="2:20" s="110" customFormat="1" ht="17.25" x14ac:dyDescent="0.25">
      <c r="B476" s="117">
        <v>11</v>
      </c>
      <c r="C476" s="118">
        <v>6</v>
      </c>
      <c r="D476" s="118"/>
      <c r="E476" s="118"/>
      <c r="F476" s="119"/>
      <c r="G476" s="120" t="s">
        <v>57</v>
      </c>
      <c r="H476" s="115" t="s">
        <v>58</v>
      </c>
      <c r="I476" s="115">
        <v>1</v>
      </c>
      <c r="J476" s="116">
        <v>100</v>
      </c>
      <c r="K476" s="116">
        <f t="shared" si="10"/>
        <v>100</v>
      </c>
      <c r="L476" s="108"/>
      <c r="M476" s="109"/>
    </row>
    <row r="477" spans="2:20" s="110" customFormat="1" ht="17.25" x14ac:dyDescent="0.25">
      <c r="B477" s="117">
        <v>11</v>
      </c>
      <c r="C477" s="118">
        <v>7</v>
      </c>
      <c r="D477" s="118"/>
      <c r="E477" s="118"/>
      <c r="F477" s="119"/>
      <c r="G477" s="120" t="s">
        <v>57</v>
      </c>
      <c r="H477" s="115" t="s">
        <v>58</v>
      </c>
      <c r="I477" s="115">
        <v>1</v>
      </c>
      <c r="J477" s="116">
        <v>100</v>
      </c>
      <c r="K477" s="116">
        <f t="shared" si="10"/>
        <v>100</v>
      </c>
      <c r="L477" s="108"/>
      <c r="M477" s="109"/>
    </row>
    <row r="478" spans="2:20" s="110" customFormat="1" ht="17.25" x14ac:dyDescent="0.25">
      <c r="B478" s="117">
        <v>11</v>
      </c>
      <c r="C478" s="118">
        <v>8</v>
      </c>
      <c r="D478" s="118"/>
      <c r="E478" s="118"/>
      <c r="F478" s="119"/>
      <c r="G478" s="120" t="s">
        <v>57</v>
      </c>
      <c r="H478" s="115" t="s">
        <v>58</v>
      </c>
      <c r="I478" s="115">
        <v>1</v>
      </c>
      <c r="J478" s="116">
        <v>100</v>
      </c>
      <c r="K478" s="116">
        <f t="shared" si="10"/>
        <v>100</v>
      </c>
      <c r="L478" s="108"/>
      <c r="M478" s="109"/>
    </row>
    <row r="479" spans="2:20" s="110" customFormat="1" ht="17.25" x14ac:dyDescent="0.25">
      <c r="B479" s="117">
        <v>11</v>
      </c>
      <c r="C479" s="118">
        <v>9</v>
      </c>
      <c r="D479" s="118"/>
      <c r="E479" s="118"/>
      <c r="F479" s="119"/>
      <c r="G479" s="120" t="s">
        <v>57</v>
      </c>
      <c r="H479" s="115" t="s">
        <v>58</v>
      </c>
      <c r="I479" s="115">
        <v>1</v>
      </c>
      <c r="J479" s="116">
        <v>100</v>
      </c>
      <c r="K479" s="116">
        <f t="shared" si="10"/>
        <v>100</v>
      </c>
      <c r="L479" s="108"/>
      <c r="M479" s="109"/>
    </row>
    <row r="480" spans="2:20" s="110" customFormat="1" ht="17.25" x14ac:dyDescent="0.25">
      <c r="B480" s="117">
        <v>11</v>
      </c>
      <c r="C480" s="118">
        <v>10</v>
      </c>
      <c r="D480" s="118"/>
      <c r="E480" s="118"/>
      <c r="F480" s="119"/>
      <c r="G480" s="120" t="s">
        <v>57</v>
      </c>
      <c r="H480" s="115" t="s">
        <v>58</v>
      </c>
      <c r="I480" s="115">
        <v>1</v>
      </c>
      <c r="J480" s="116">
        <v>100</v>
      </c>
      <c r="K480" s="116">
        <f t="shared" si="10"/>
        <v>100</v>
      </c>
      <c r="L480" s="108"/>
      <c r="M480" s="109"/>
    </row>
    <row r="481" spans="2:13" s="110" customFormat="1" ht="17.25" x14ac:dyDescent="0.25">
      <c r="B481" s="117">
        <v>11</v>
      </c>
      <c r="C481" s="118">
        <v>11</v>
      </c>
      <c r="D481" s="118"/>
      <c r="E481" s="118"/>
      <c r="F481" s="119"/>
      <c r="G481" s="120" t="s">
        <v>57</v>
      </c>
      <c r="H481" s="115" t="s">
        <v>58</v>
      </c>
      <c r="I481" s="115">
        <v>1</v>
      </c>
      <c r="J481" s="116">
        <v>100</v>
      </c>
      <c r="K481" s="116">
        <f t="shared" si="10"/>
        <v>100</v>
      </c>
      <c r="L481" s="108"/>
      <c r="M481" s="109"/>
    </row>
    <row r="482" spans="2:13" s="110" customFormat="1" ht="17.25" x14ac:dyDescent="0.25">
      <c r="B482" s="117">
        <v>11</v>
      </c>
      <c r="C482" s="118">
        <v>12</v>
      </c>
      <c r="D482" s="118"/>
      <c r="E482" s="118"/>
      <c r="F482" s="119"/>
      <c r="G482" s="120" t="s">
        <v>57</v>
      </c>
      <c r="H482" s="115" t="s">
        <v>58</v>
      </c>
      <c r="I482" s="115">
        <v>1</v>
      </c>
      <c r="J482" s="116">
        <v>100</v>
      </c>
      <c r="K482" s="116">
        <f t="shared" si="10"/>
        <v>100</v>
      </c>
      <c r="L482" s="108"/>
      <c r="M482" s="109"/>
    </row>
    <row r="483" spans="2:13" s="110" customFormat="1" ht="17.25" x14ac:dyDescent="0.25">
      <c r="B483" s="117">
        <v>11</v>
      </c>
      <c r="C483" s="118">
        <v>13</v>
      </c>
      <c r="D483" s="118"/>
      <c r="E483" s="118"/>
      <c r="F483" s="119"/>
      <c r="G483" s="120" t="s">
        <v>57</v>
      </c>
      <c r="H483" s="115" t="s">
        <v>58</v>
      </c>
      <c r="I483" s="115">
        <v>1</v>
      </c>
      <c r="J483" s="116">
        <v>100</v>
      </c>
      <c r="K483" s="116">
        <f t="shared" si="10"/>
        <v>100</v>
      </c>
      <c r="L483" s="108"/>
      <c r="M483" s="109"/>
    </row>
    <row r="484" spans="2:13" s="110" customFormat="1" ht="17.25" x14ac:dyDescent="0.25">
      <c r="B484" s="117">
        <v>11</v>
      </c>
      <c r="C484" s="118">
        <v>14</v>
      </c>
      <c r="D484" s="118"/>
      <c r="E484" s="118"/>
      <c r="F484" s="119"/>
      <c r="G484" s="120" t="s">
        <v>57</v>
      </c>
      <c r="H484" s="115" t="s">
        <v>58</v>
      </c>
      <c r="I484" s="115">
        <v>1</v>
      </c>
      <c r="J484" s="116">
        <v>100</v>
      </c>
      <c r="K484" s="116">
        <f t="shared" si="10"/>
        <v>100</v>
      </c>
      <c r="L484" s="108"/>
      <c r="M484" s="109"/>
    </row>
    <row r="485" spans="2:13" s="110" customFormat="1" ht="17.25" x14ac:dyDescent="0.25">
      <c r="B485" s="117">
        <v>11</v>
      </c>
      <c r="C485" s="118">
        <v>15</v>
      </c>
      <c r="D485" s="118"/>
      <c r="E485" s="118"/>
      <c r="F485" s="119"/>
      <c r="G485" s="120" t="s">
        <v>57</v>
      </c>
      <c r="H485" s="115" t="s">
        <v>58</v>
      </c>
      <c r="I485" s="115">
        <v>1</v>
      </c>
      <c r="J485" s="116">
        <v>100</v>
      </c>
      <c r="K485" s="116">
        <f t="shared" si="10"/>
        <v>100</v>
      </c>
      <c r="L485" s="108"/>
      <c r="M485" s="109"/>
    </row>
    <row r="486" spans="2:13" s="110" customFormat="1" ht="17.25" x14ac:dyDescent="0.25">
      <c r="B486" s="117">
        <v>11</v>
      </c>
      <c r="C486" s="118">
        <v>16</v>
      </c>
      <c r="D486" s="118"/>
      <c r="E486" s="118"/>
      <c r="F486" s="119"/>
      <c r="G486" s="120" t="s">
        <v>57</v>
      </c>
      <c r="H486" s="115" t="s">
        <v>58</v>
      </c>
      <c r="I486" s="115">
        <v>1</v>
      </c>
      <c r="J486" s="116">
        <v>100</v>
      </c>
      <c r="K486" s="116">
        <f t="shared" si="10"/>
        <v>100</v>
      </c>
      <c r="L486" s="108"/>
      <c r="M486" s="109"/>
    </row>
    <row r="487" spans="2:13" s="110" customFormat="1" ht="17.25" x14ac:dyDescent="0.25">
      <c r="B487" s="117">
        <v>11</v>
      </c>
      <c r="C487" s="118">
        <v>17</v>
      </c>
      <c r="D487" s="118"/>
      <c r="E487" s="118"/>
      <c r="F487" s="119"/>
      <c r="G487" s="120" t="s">
        <v>57</v>
      </c>
      <c r="H487" s="115" t="s">
        <v>58</v>
      </c>
      <c r="I487" s="115">
        <v>1</v>
      </c>
      <c r="J487" s="116">
        <v>100</v>
      </c>
      <c r="K487" s="116">
        <f t="shared" si="10"/>
        <v>100</v>
      </c>
      <c r="L487" s="108"/>
      <c r="M487" s="109"/>
    </row>
    <row r="488" spans="2:13" s="110" customFormat="1" ht="17.25" x14ac:dyDescent="0.25">
      <c r="B488" s="117">
        <v>11</v>
      </c>
      <c r="C488" s="118">
        <v>18</v>
      </c>
      <c r="D488" s="118"/>
      <c r="E488" s="118"/>
      <c r="F488" s="119"/>
      <c r="G488" s="120" t="s">
        <v>57</v>
      </c>
      <c r="H488" s="115" t="s">
        <v>58</v>
      </c>
      <c r="I488" s="115">
        <v>1</v>
      </c>
      <c r="J488" s="116">
        <v>100</v>
      </c>
      <c r="K488" s="116">
        <f t="shared" si="10"/>
        <v>100</v>
      </c>
      <c r="L488" s="108"/>
      <c r="M488" s="109"/>
    </row>
    <row r="489" spans="2:13" s="110" customFormat="1" ht="17.25" x14ac:dyDescent="0.25">
      <c r="B489" s="117">
        <v>11</v>
      </c>
      <c r="C489" s="118">
        <v>19</v>
      </c>
      <c r="D489" s="118"/>
      <c r="E489" s="118"/>
      <c r="F489" s="119"/>
      <c r="G489" s="120" t="s">
        <v>57</v>
      </c>
      <c r="H489" s="115" t="s">
        <v>58</v>
      </c>
      <c r="I489" s="115">
        <v>1</v>
      </c>
      <c r="J489" s="116">
        <v>100</v>
      </c>
      <c r="K489" s="116">
        <f t="shared" si="10"/>
        <v>100</v>
      </c>
      <c r="L489" s="108"/>
      <c r="M489" s="109"/>
    </row>
    <row r="490" spans="2:13" s="110" customFormat="1" ht="17.25" x14ac:dyDescent="0.25">
      <c r="B490" s="117">
        <v>11</v>
      </c>
      <c r="C490" s="118">
        <v>20</v>
      </c>
      <c r="D490" s="118"/>
      <c r="E490" s="118"/>
      <c r="F490" s="119"/>
      <c r="G490" s="120" t="s">
        <v>57</v>
      </c>
      <c r="H490" s="115" t="s">
        <v>58</v>
      </c>
      <c r="I490" s="115">
        <v>1</v>
      </c>
      <c r="J490" s="116">
        <v>100</v>
      </c>
      <c r="K490" s="116">
        <f t="shared" si="10"/>
        <v>100</v>
      </c>
      <c r="L490" s="108"/>
      <c r="M490" s="109"/>
    </row>
    <row r="491" spans="2:13" s="110" customFormat="1" ht="17.25" x14ac:dyDescent="0.25">
      <c r="B491" s="117">
        <v>11</v>
      </c>
      <c r="C491" s="118">
        <v>21</v>
      </c>
      <c r="D491" s="118"/>
      <c r="E491" s="118"/>
      <c r="F491" s="119"/>
      <c r="G491" s="120" t="s">
        <v>57</v>
      </c>
      <c r="H491" s="115" t="s">
        <v>58</v>
      </c>
      <c r="I491" s="115">
        <v>1</v>
      </c>
      <c r="J491" s="116">
        <v>100</v>
      </c>
      <c r="K491" s="116">
        <f t="shared" si="10"/>
        <v>100</v>
      </c>
      <c r="L491" s="108"/>
      <c r="M491" s="109"/>
    </row>
    <row r="492" spans="2:13" s="110" customFormat="1" ht="17.25" x14ac:dyDescent="0.25">
      <c r="B492" s="117">
        <v>11</v>
      </c>
      <c r="C492" s="118">
        <v>22</v>
      </c>
      <c r="D492" s="118"/>
      <c r="E492" s="118"/>
      <c r="F492" s="119"/>
      <c r="G492" s="120" t="s">
        <v>57</v>
      </c>
      <c r="H492" s="115" t="s">
        <v>58</v>
      </c>
      <c r="I492" s="115">
        <v>1</v>
      </c>
      <c r="J492" s="116">
        <v>100</v>
      </c>
      <c r="K492" s="116">
        <f t="shared" si="10"/>
        <v>100</v>
      </c>
      <c r="L492" s="108"/>
      <c r="M492" s="109"/>
    </row>
    <row r="493" spans="2:13" s="110" customFormat="1" ht="17.25" x14ac:dyDescent="0.25">
      <c r="B493" s="117">
        <v>11</v>
      </c>
      <c r="C493" s="118">
        <v>23</v>
      </c>
      <c r="D493" s="118"/>
      <c r="E493" s="118"/>
      <c r="F493" s="119"/>
      <c r="G493" s="120" t="s">
        <v>57</v>
      </c>
      <c r="H493" s="115" t="s">
        <v>58</v>
      </c>
      <c r="I493" s="115">
        <v>1</v>
      </c>
      <c r="J493" s="116">
        <v>100</v>
      </c>
      <c r="K493" s="116">
        <f t="shared" si="10"/>
        <v>100</v>
      </c>
      <c r="L493" s="108"/>
      <c r="M493" s="109"/>
    </row>
    <row r="494" spans="2:13" s="110" customFormat="1" ht="17.25" x14ac:dyDescent="0.25">
      <c r="B494" s="117">
        <v>11</v>
      </c>
      <c r="C494" s="118">
        <v>24</v>
      </c>
      <c r="D494" s="118"/>
      <c r="E494" s="118"/>
      <c r="F494" s="119"/>
      <c r="G494" s="120" t="s">
        <v>57</v>
      </c>
      <c r="H494" s="115" t="s">
        <v>58</v>
      </c>
      <c r="I494" s="115">
        <v>1</v>
      </c>
      <c r="J494" s="116">
        <v>100</v>
      </c>
      <c r="K494" s="116">
        <f t="shared" si="10"/>
        <v>100</v>
      </c>
      <c r="L494" s="108"/>
      <c r="M494" s="109"/>
    </row>
    <row r="495" spans="2:13" s="110" customFormat="1" ht="17.25" x14ac:dyDescent="0.25">
      <c r="B495" s="117">
        <v>11</v>
      </c>
      <c r="C495" s="118">
        <v>25</v>
      </c>
      <c r="D495" s="118"/>
      <c r="E495" s="118"/>
      <c r="F495" s="119"/>
      <c r="G495" s="120" t="s">
        <v>57</v>
      </c>
      <c r="H495" s="115" t="s">
        <v>58</v>
      </c>
      <c r="I495" s="115">
        <v>1</v>
      </c>
      <c r="J495" s="116">
        <v>100</v>
      </c>
      <c r="K495" s="116">
        <f t="shared" si="10"/>
        <v>100</v>
      </c>
      <c r="L495" s="108"/>
      <c r="M495" s="109"/>
    </row>
    <row r="496" spans="2:13" s="110" customFormat="1" ht="17.25" x14ac:dyDescent="0.25">
      <c r="B496" s="117">
        <v>11</v>
      </c>
      <c r="C496" s="118">
        <v>26</v>
      </c>
      <c r="D496" s="118"/>
      <c r="E496" s="118"/>
      <c r="F496" s="119"/>
      <c r="G496" s="120" t="s">
        <v>57</v>
      </c>
      <c r="H496" s="115" t="s">
        <v>58</v>
      </c>
      <c r="I496" s="115">
        <v>1</v>
      </c>
      <c r="J496" s="116">
        <v>100</v>
      </c>
      <c r="K496" s="116">
        <f t="shared" si="10"/>
        <v>100</v>
      </c>
      <c r="L496" s="108"/>
      <c r="M496" s="109"/>
    </row>
    <row r="497" spans="2:13" s="110" customFormat="1" ht="17.25" x14ac:dyDescent="0.25">
      <c r="B497" s="117">
        <v>11</v>
      </c>
      <c r="C497" s="118">
        <v>27</v>
      </c>
      <c r="D497" s="118"/>
      <c r="E497" s="118"/>
      <c r="F497" s="119"/>
      <c r="G497" s="120" t="s">
        <v>57</v>
      </c>
      <c r="H497" s="115" t="s">
        <v>58</v>
      </c>
      <c r="I497" s="115">
        <v>1</v>
      </c>
      <c r="J497" s="116">
        <v>100</v>
      </c>
      <c r="K497" s="116">
        <f t="shared" si="10"/>
        <v>100</v>
      </c>
      <c r="L497" s="108"/>
      <c r="M497" s="109"/>
    </row>
    <row r="498" spans="2:13" s="110" customFormat="1" ht="17.25" x14ac:dyDescent="0.25">
      <c r="B498" s="117">
        <v>11</v>
      </c>
      <c r="C498" s="118">
        <v>28</v>
      </c>
      <c r="D498" s="118"/>
      <c r="E498" s="118"/>
      <c r="F498" s="119"/>
      <c r="G498" s="120" t="s">
        <v>57</v>
      </c>
      <c r="H498" s="115" t="s">
        <v>58</v>
      </c>
      <c r="I498" s="115">
        <v>1</v>
      </c>
      <c r="J498" s="116">
        <v>100</v>
      </c>
      <c r="K498" s="116">
        <f t="shared" si="10"/>
        <v>100</v>
      </c>
      <c r="L498" s="108"/>
      <c r="M498" s="109"/>
    </row>
    <row r="499" spans="2:13" s="110" customFormat="1" ht="17.25" x14ac:dyDescent="0.25">
      <c r="B499" s="117">
        <v>11</v>
      </c>
      <c r="C499" s="118">
        <v>29</v>
      </c>
      <c r="D499" s="118"/>
      <c r="E499" s="118"/>
      <c r="F499" s="119"/>
      <c r="G499" s="120" t="s">
        <v>57</v>
      </c>
      <c r="H499" s="115" t="s">
        <v>58</v>
      </c>
      <c r="I499" s="115">
        <v>1</v>
      </c>
      <c r="J499" s="116">
        <v>100</v>
      </c>
      <c r="K499" s="116">
        <f t="shared" si="10"/>
        <v>100</v>
      </c>
      <c r="L499" s="108"/>
      <c r="M499" s="109"/>
    </row>
    <row r="500" spans="2:13" s="110" customFormat="1" ht="17.25" x14ac:dyDescent="0.25">
      <c r="B500" s="117">
        <v>11</v>
      </c>
      <c r="C500" s="118">
        <v>30</v>
      </c>
      <c r="D500" s="118"/>
      <c r="E500" s="118"/>
      <c r="F500" s="119"/>
      <c r="G500" s="120" t="s">
        <v>57</v>
      </c>
      <c r="H500" s="115" t="s">
        <v>58</v>
      </c>
      <c r="I500" s="115">
        <v>1</v>
      </c>
      <c r="J500" s="116">
        <v>100</v>
      </c>
      <c r="K500" s="116">
        <f t="shared" si="10"/>
        <v>100</v>
      </c>
      <c r="L500" s="108"/>
      <c r="M500" s="109"/>
    </row>
    <row r="501" spans="2:13" s="110" customFormat="1" ht="17.25" x14ac:dyDescent="0.25">
      <c r="B501" s="117">
        <v>11</v>
      </c>
      <c r="C501" s="118">
        <v>31</v>
      </c>
      <c r="D501" s="118"/>
      <c r="E501" s="118"/>
      <c r="F501" s="119"/>
      <c r="G501" s="120" t="s">
        <v>57</v>
      </c>
      <c r="H501" s="115" t="s">
        <v>58</v>
      </c>
      <c r="I501" s="115">
        <v>1</v>
      </c>
      <c r="J501" s="116">
        <v>100</v>
      </c>
      <c r="K501" s="116">
        <f t="shared" si="10"/>
        <v>100</v>
      </c>
      <c r="L501" s="108"/>
      <c r="M501" s="109"/>
    </row>
    <row r="502" spans="2:13" s="110" customFormat="1" ht="17.25" x14ac:dyDescent="0.25">
      <c r="B502" s="117">
        <v>11</v>
      </c>
      <c r="C502" s="118">
        <v>32</v>
      </c>
      <c r="D502" s="118"/>
      <c r="E502" s="118"/>
      <c r="F502" s="119"/>
      <c r="G502" s="120" t="s">
        <v>57</v>
      </c>
      <c r="H502" s="115" t="s">
        <v>58</v>
      </c>
      <c r="I502" s="115">
        <v>1</v>
      </c>
      <c r="J502" s="116">
        <v>100</v>
      </c>
      <c r="K502" s="116">
        <f t="shared" si="10"/>
        <v>100</v>
      </c>
      <c r="L502" s="108"/>
      <c r="M502" s="109"/>
    </row>
    <row r="503" spans="2:13" s="110" customFormat="1" ht="17.25" x14ac:dyDescent="0.25">
      <c r="B503" s="117">
        <v>11</v>
      </c>
      <c r="C503" s="118">
        <v>33</v>
      </c>
      <c r="D503" s="118"/>
      <c r="E503" s="118"/>
      <c r="F503" s="119"/>
      <c r="G503" s="120" t="s">
        <v>57</v>
      </c>
      <c r="H503" s="115" t="s">
        <v>58</v>
      </c>
      <c r="I503" s="115">
        <v>1</v>
      </c>
      <c r="J503" s="116">
        <v>100</v>
      </c>
      <c r="K503" s="116">
        <f t="shared" si="10"/>
        <v>100</v>
      </c>
      <c r="L503" s="108"/>
      <c r="M503" s="109"/>
    </row>
    <row r="504" spans="2:13" s="110" customFormat="1" ht="17.25" x14ac:dyDescent="0.25">
      <c r="B504" s="117">
        <v>11</v>
      </c>
      <c r="C504" s="118">
        <v>34</v>
      </c>
      <c r="D504" s="118"/>
      <c r="E504" s="118"/>
      <c r="F504" s="119"/>
      <c r="G504" s="120" t="s">
        <v>57</v>
      </c>
      <c r="H504" s="115" t="s">
        <v>58</v>
      </c>
      <c r="I504" s="115">
        <v>1</v>
      </c>
      <c r="J504" s="116">
        <v>100</v>
      </c>
      <c r="K504" s="116">
        <f t="shared" si="10"/>
        <v>100</v>
      </c>
      <c r="L504" s="108"/>
      <c r="M504" s="109"/>
    </row>
    <row r="505" spans="2:13" s="110" customFormat="1" ht="17.25" x14ac:dyDescent="0.25">
      <c r="B505" s="117">
        <v>11</v>
      </c>
      <c r="C505" s="118">
        <v>35</v>
      </c>
      <c r="D505" s="118"/>
      <c r="E505" s="118"/>
      <c r="F505" s="119"/>
      <c r="G505" s="120" t="s">
        <v>57</v>
      </c>
      <c r="H505" s="115" t="s">
        <v>58</v>
      </c>
      <c r="I505" s="115">
        <v>1</v>
      </c>
      <c r="J505" s="116">
        <v>100</v>
      </c>
      <c r="K505" s="116">
        <f t="shared" si="10"/>
        <v>100</v>
      </c>
      <c r="L505" s="108"/>
      <c r="M505" s="109"/>
    </row>
    <row r="506" spans="2:13" s="110" customFormat="1" ht="17.25" x14ac:dyDescent="0.25">
      <c r="B506" s="117">
        <v>11</v>
      </c>
      <c r="C506" s="118">
        <v>36</v>
      </c>
      <c r="D506" s="118"/>
      <c r="E506" s="118"/>
      <c r="F506" s="119"/>
      <c r="G506" s="120" t="s">
        <v>57</v>
      </c>
      <c r="H506" s="115" t="s">
        <v>58</v>
      </c>
      <c r="I506" s="115">
        <v>1</v>
      </c>
      <c r="J506" s="116">
        <v>100</v>
      </c>
      <c r="K506" s="116">
        <f t="shared" si="10"/>
        <v>100</v>
      </c>
      <c r="L506" s="108"/>
      <c r="M506" s="109"/>
    </row>
    <row r="507" spans="2:13" s="110" customFormat="1" ht="17.25" x14ac:dyDescent="0.25">
      <c r="B507" s="117">
        <v>11</v>
      </c>
      <c r="C507" s="118">
        <v>37</v>
      </c>
      <c r="D507" s="118"/>
      <c r="E507" s="118"/>
      <c r="F507" s="119"/>
      <c r="G507" s="120" t="s">
        <v>57</v>
      </c>
      <c r="H507" s="115" t="s">
        <v>58</v>
      </c>
      <c r="I507" s="115">
        <v>1</v>
      </c>
      <c r="J507" s="116">
        <v>100</v>
      </c>
      <c r="K507" s="116">
        <f t="shared" si="10"/>
        <v>100</v>
      </c>
      <c r="L507" s="108"/>
      <c r="M507" s="109"/>
    </row>
    <row r="508" spans="2:13" s="110" customFormat="1" ht="17.25" x14ac:dyDescent="0.25">
      <c r="B508" s="117">
        <v>11</v>
      </c>
      <c r="C508" s="118">
        <v>38</v>
      </c>
      <c r="D508" s="118"/>
      <c r="E508" s="118"/>
      <c r="F508" s="119"/>
      <c r="G508" s="120" t="s">
        <v>57</v>
      </c>
      <c r="H508" s="115" t="s">
        <v>58</v>
      </c>
      <c r="I508" s="115">
        <v>1</v>
      </c>
      <c r="J508" s="116">
        <v>100</v>
      </c>
      <c r="K508" s="116">
        <f t="shared" si="10"/>
        <v>100</v>
      </c>
      <c r="L508" s="108"/>
      <c r="M508" s="109"/>
    </row>
    <row r="509" spans="2:13" s="110" customFormat="1" ht="17.25" x14ac:dyDescent="0.25">
      <c r="B509" s="117">
        <v>11</v>
      </c>
      <c r="C509" s="118">
        <v>39</v>
      </c>
      <c r="D509" s="118"/>
      <c r="E509" s="118"/>
      <c r="F509" s="119"/>
      <c r="G509" s="120" t="s">
        <v>57</v>
      </c>
      <c r="H509" s="115" t="s">
        <v>58</v>
      </c>
      <c r="I509" s="115">
        <v>1</v>
      </c>
      <c r="J509" s="116">
        <v>100</v>
      </c>
      <c r="K509" s="116">
        <f t="shared" si="10"/>
        <v>100</v>
      </c>
      <c r="L509" s="108"/>
      <c r="M509" s="109"/>
    </row>
    <row r="510" spans="2:13" s="110" customFormat="1" ht="17.25" x14ac:dyDescent="0.25">
      <c r="B510" s="117">
        <v>11</v>
      </c>
      <c r="C510" s="118">
        <v>40</v>
      </c>
      <c r="D510" s="118"/>
      <c r="E510" s="118"/>
      <c r="F510" s="119"/>
      <c r="G510" s="120" t="s">
        <v>57</v>
      </c>
      <c r="H510" s="115" t="s">
        <v>58</v>
      </c>
      <c r="I510" s="115">
        <v>1</v>
      </c>
      <c r="J510" s="116">
        <v>100</v>
      </c>
      <c r="K510" s="116">
        <f t="shared" si="10"/>
        <v>100</v>
      </c>
      <c r="L510" s="108"/>
      <c r="M510" s="109"/>
    </row>
    <row r="511" spans="2:13" s="110" customFormat="1" ht="17.25" x14ac:dyDescent="0.25">
      <c r="B511" s="117"/>
      <c r="C511" s="118"/>
      <c r="D511" s="118"/>
      <c r="E511" s="118"/>
      <c r="F511" s="119"/>
      <c r="G511" s="120"/>
      <c r="H511" s="115"/>
      <c r="I511" s="115"/>
      <c r="J511" s="116"/>
      <c r="K511" s="116"/>
      <c r="L511" s="108"/>
      <c r="M511" s="109"/>
    </row>
    <row r="512" spans="2:13" s="130" customFormat="1" ht="15" x14ac:dyDescent="0.2">
      <c r="B512" s="121"/>
      <c r="C512" s="122"/>
      <c r="D512" s="122"/>
      <c r="E512" s="122"/>
      <c r="F512" s="123"/>
      <c r="G512" s="124" t="s">
        <v>70</v>
      </c>
      <c r="H512" s="125"/>
      <c r="I512" s="125"/>
      <c r="J512" s="126"/>
      <c r="K512" s="127">
        <f>SUM(K471:K511)</f>
        <v>4000</v>
      </c>
      <c r="L512" s="128"/>
      <c r="M512" s="129"/>
    </row>
    <row r="513" spans="2:13" s="130" customFormat="1" x14ac:dyDescent="0.2"/>
    <row r="514" spans="2:13" s="110" customFormat="1" ht="11.1" customHeight="1" x14ac:dyDescent="0.25">
      <c r="B514" s="102"/>
      <c r="C514" s="103"/>
      <c r="D514" s="103"/>
      <c r="E514" s="103"/>
      <c r="F514" s="104"/>
      <c r="G514" s="105"/>
      <c r="H514" s="106"/>
      <c r="I514" s="106"/>
      <c r="J514" s="107"/>
      <c r="K514" s="107"/>
      <c r="L514" s="108"/>
      <c r="M514" s="109"/>
    </row>
    <row r="515" spans="2:13" s="110" customFormat="1" ht="17.25" x14ac:dyDescent="0.25">
      <c r="B515" s="111">
        <v>12</v>
      </c>
      <c r="C515" s="112"/>
      <c r="D515" s="112"/>
      <c r="E515" s="112"/>
      <c r="F515" s="113"/>
      <c r="G515" s="114" t="s">
        <v>56</v>
      </c>
      <c r="H515" s="115"/>
      <c r="I515" s="115"/>
      <c r="J515" s="116"/>
      <c r="K515" s="116"/>
      <c r="L515" s="108"/>
      <c r="M515" s="109"/>
    </row>
    <row r="516" spans="2:13" s="110" customFormat="1" ht="9.9499999999999993" customHeight="1" x14ac:dyDescent="0.25">
      <c r="B516" s="117"/>
      <c r="C516" s="118"/>
      <c r="D516" s="118"/>
      <c r="E516" s="118"/>
      <c r="F516" s="119"/>
      <c r="G516" s="120"/>
      <c r="H516" s="115"/>
      <c r="I516" s="115"/>
      <c r="J516" s="116"/>
      <c r="K516" s="116"/>
      <c r="L516" s="108"/>
      <c r="M516" s="109"/>
    </row>
    <row r="517" spans="2:13" s="110" customFormat="1" ht="17.25" x14ac:dyDescent="0.25">
      <c r="B517" s="117">
        <v>12</v>
      </c>
      <c r="C517" s="118">
        <v>1</v>
      </c>
      <c r="D517" s="118"/>
      <c r="E517" s="118"/>
      <c r="F517" s="119"/>
      <c r="G517" s="120" t="s">
        <v>57</v>
      </c>
      <c r="H517" s="115" t="s">
        <v>58</v>
      </c>
      <c r="I517" s="115">
        <v>1</v>
      </c>
      <c r="J517" s="116">
        <v>100</v>
      </c>
      <c r="K517" s="116">
        <f>J517*I517</f>
        <v>100</v>
      </c>
      <c r="L517" s="108"/>
      <c r="M517" s="109"/>
    </row>
    <row r="518" spans="2:13" s="110" customFormat="1" ht="17.25" x14ac:dyDescent="0.25">
      <c r="B518" s="117">
        <v>12</v>
      </c>
      <c r="C518" s="118">
        <v>2</v>
      </c>
      <c r="D518" s="118"/>
      <c r="E518" s="118"/>
      <c r="F518" s="119"/>
      <c r="G518" s="120" t="s">
        <v>57</v>
      </c>
      <c r="H518" s="115" t="s">
        <v>58</v>
      </c>
      <c r="I518" s="115">
        <v>1</v>
      </c>
      <c r="J518" s="116">
        <v>100</v>
      </c>
      <c r="K518" s="116">
        <f t="shared" ref="K518:K556" si="11">J518*I518</f>
        <v>100</v>
      </c>
      <c r="L518" s="108"/>
      <c r="M518" s="109"/>
    </row>
    <row r="519" spans="2:13" s="110" customFormat="1" ht="17.25" x14ac:dyDescent="0.25">
      <c r="B519" s="117">
        <v>12</v>
      </c>
      <c r="C519" s="118">
        <v>3</v>
      </c>
      <c r="D519" s="118"/>
      <c r="E519" s="118"/>
      <c r="F519" s="119"/>
      <c r="G519" s="120" t="s">
        <v>57</v>
      </c>
      <c r="H519" s="115" t="s">
        <v>58</v>
      </c>
      <c r="I519" s="115">
        <v>1</v>
      </c>
      <c r="J519" s="116">
        <v>100</v>
      </c>
      <c r="K519" s="116">
        <f t="shared" si="11"/>
        <v>100</v>
      </c>
      <c r="L519" s="108"/>
      <c r="M519" s="109"/>
    </row>
    <row r="520" spans="2:13" s="110" customFormat="1" ht="17.25" x14ac:dyDescent="0.25">
      <c r="B520" s="117">
        <v>12</v>
      </c>
      <c r="C520" s="118">
        <v>4</v>
      </c>
      <c r="D520" s="118"/>
      <c r="E520" s="118"/>
      <c r="F520" s="119"/>
      <c r="G520" s="120" t="s">
        <v>57</v>
      </c>
      <c r="H520" s="115" t="s">
        <v>58</v>
      </c>
      <c r="I520" s="115">
        <v>1</v>
      </c>
      <c r="J520" s="116">
        <v>100</v>
      </c>
      <c r="K520" s="116">
        <f t="shared" si="11"/>
        <v>100</v>
      </c>
      <c r="L520" s="108"/>
      <c r="M520" s="109"/>
    </row>
    <row r="521" spans="2:13" s="110" customFormat="1" ht="17.25" x14ac:dyDescent="0.25">
      <c r="B521" s="117">
        <v>12</v>
      </c>
      <c r="C521" s="118">
        <v>5</v>
      </c>
      <c r="D521" s="118"/>
      <c r="E521" s="118"/>
      <c r="F521" s="119"/>
      <c r="G521" s="120" t="s">
        <v>57</v>
      </c>
      <c r="H521" s="115" t="s">
        <v>58</v>
      </c>
      <c r="I521" s="115">
        <v>1</v>
      </c>
      <c r="J521" s="116">
        <v>100</v>
      </c>
      <c r="K521" s="116">
        <f t="shared" si="11"/>
        <v>100</v>
      </c>
      <c r="L521" s="108"/>
      <c r="M521" s="109"/>
    </row>
    <row r="522" spans="2:13" s="110" customFormat="1" ht="17.25" x14ac:dyDescent="0.25">
      <c r="B522" s="117">
        <v>12</v>
      </c>
      <c r="C522" s="118">
        <v>6</v>
      </c>
      <c r="D522" s="118"/>
      <c r="E522" s="118"/>
      <c r="F522" s="119"/>
      <c r="G522" s="120" t="s">
        <v>57</v>
      </c>
      <c r="H522" s="115" t="s">
        <v>58</v>
      </c>
      <c r="I522" s="115">
        <v>1</v>
      </c>
      <c r="J522" s="116">
        <v>100</v>
      </c>
      <c r="K522" s="116">
        <f t="shared" si="11"/>
        <v>100</v>
      </c>
      <c r="L522" s="108"/>
      <c r="M522" s="109"/>
    </row>
    <row r="523" spans="2:13" s="110" customFormat="1" ht="17.25" x14ac:dyDescent="0.25">
      <c r="B523" s="117">
        <v>12</v>
      </c>
      <c r="C523" s="118">
        <v>7</v>
      </c>
      <c r="D523" s="118"/>
      <c r="E523" s="118"/>
      <c r="F523" s="119"/>
      <c r="G523" s="120" t="s">
        <v>57</v>
      </c>
      <c r="H523" s="115" t="s">
        <v>58</v>
      </c>
      <c r="I523" s="115">
        <v>1</v>
      </c>
      <c r="J523" s="116">
        <v>100</v>
      </c>
      <c r="K523" s="116">
        <f t="shared" si="11"/>
        <v>100</v>
      </c>
      <c r="L523" s="108"/>
      <c r="M523" s="109"/>
    </row>
    <row r="524" spans="2:13" s="110" customFormat="1" ht="17.25" x14ac:dyDescent="0.25">
      <c r="B524" s="117">
        <v>12</v>
      </c>
      <c r="C524" s="118">
        <v>8</v>
      </c>
      <c r="D524" s="118"/>
      <c r="E524" s="118"/>
      <c r="F524" s="119"/>
      <c r="G524" s="120" t="s">
        <v>57</v>
      </c>
      <c r="H524" s="115" t="s">
        <v>58</v>
      </c>
      <c r="I524" s="115">
        <v>1</v>
      </c>
      <c r="J524" s="116">
        <v>100</v>
      </c>
      <c r="K524" s="116">
        <f t="shared" si="11"/>
        <v>100</v>
      </c>
      <c r="L524" s="108"/>
      <c r="M524" s="109"/>
    </row>
    <row r="525" spans="2:13" s="110" customFormat="1" ht="17.25" x14ac:dyDescent="0.25">
      <c r="B525" s="117">
        <v>12</v>
      </c>
      <c r="C525" s="118">
        <v>9</v>
      </c>
      <c r="D525" s="118"/>
      <c r="E525" s="118"/>
      <c r="F525" s="119"/>
      <c r="G525" s="120" t="s">
        <v>57</v>
      </c>
      <c r="H525" s="115" t="s">
        <v>58</v>
      </c>
      <c r="I525" s="115">
        <v>1</v>
      </c>
      <c r="J525" s="116">
        <v>100</v>
      </c>
      <c r="K525" s="116">
        <f t="shared" si="11"/>
        <v>100</v>
      </c>
      <c r="L525" s="108"/>
      <c r="M525" s="109"/>
    </row>
    <row r="526" spans="2:13" s="110" customFormat="1" ht="17.25" x14ac:dyDescent="0.25">
      <c r="B526" s="117">
        <v>12</v>
      </c>
      <c r="C526" s="118">
        <v>10</v>
      </c>
      <c r="D526" s="118"/>
      <c r="E526" s="118"/>
      <c r="F526" s="119"/>
      <c r="G526" s="120" t="s">
        <v>57</v>
      </c>
      <c r="H526" s="115" t="s">
        <v>58</v>
      </c>
      <c r="I526" s="115">
        <v>1</v>
      </c>
      <c r="J526" s="116">
        <v>100</v>
      </c>
      <c r="K526" s="116">
        <f t="shared" si="11"/>
        <v>100</v>
      </c>
      <c r="L526" s="108"/>
      <c r="M526" s="109"/>
    </row>
    <row r="527" spans="2:13" s="110" customFormat="1" ht="17.25" x14ac:dyDescent="0.25">
      <c r="B527" s="117">
        <v>12</v>
      </c>
      <c r="C527" s="118">
        <v>11</v>
      </c>
      <c r="D527" s="118"/>
      <c r="E527" s="118"/>
      <c r="F527" s="119"/>
      <c r="G527" s="120" t="s">
        <v>57</v>
      </c>
      <c r="H527" s="115" t="s">
        <v>58</v>
      </c>
      <c r="I527" s="115">
        <v>1</v>
      </c>
      <c r="J527" s="116">
        <v>100</v>
      </c>
      <c r="K527" s="116">
        <f t="shared" si="11"/>
        <v>100</v>
      </c>
      <c r="L527" s="108"/>
      <c r="M527" s="109"/>
    </row>
    <row r="528" spans="2:13" s="110" customFormat="1" ht="17.25" x14ac:dyDescent="0.25">
      <c r="B528" s="117">
        <v>12</v>
      </c>
      <c r="C528" s="118">
        <v>12</v>
      </c>
      <c r="D528" s="118"/>
      <c r="E528" s="118"/>
      <c r="F528" s="119"/>
      <c r="G528" s="120" t="s">
        <v>57</v>
      </c>
      <c r="H528" s="115" t="s">
        <v>58</v>
      </c>
      <c r="I528" s="115">
        <v>1</v>
      </c>
      <c r="J528" s="116">
        <v>100</v>
      </c>
      <c r="K528" s="116">
        <f t="shared" si="11"/>
        <v>100</v>
      </c>
      <c r="L528" s="108"/>
      <c r="M528" s="109"/>
    </row>
    <row r="529" spans="2:13" s="110" customFormat="1" ht="17.25" x14ac:dyDescent="0.25">
      <c r="B529" s="117">
        <v>12</v>
      </c>
      <c r="C529" s="118">
        <v>13</v>
      </c>
      <c r="D529" s="118"/>
      <c r="E529" s="118"/>
      <c r="F529" s="119"/>
      <c r="G529" s="120" t="s">
        <v>57</v>
      </c>
      <c r="H529" s="115" t="s">
        <v>58</v>
      </c>
      <c r="I529" s="115">
        <v>1</v>
      </c>
      <c r="J529" s="116">
        <v>100</v>
      </c>
      <c r="K529" s="116">
        <f t="shared" si="11"/>
        <v>100</v>
      </c>
      <c r="L529" s="108"/>
      <c r="M529" s="109"/>
    </row>
    <row r="530" spans="2:13" s="110" customFormat="1" ht="17.25" x14ac:dyDescent="0.25">
      <c r="B530" s="117">
        <v>12</v>
      </c>
      <c r="C530" s="118">
        <v>14</v>
      </c>
      <c r="D530" s="118"/>
      <c r="E530" s="118"/>
      <c r="F530" s="119"/>
      <c r="G530" s="120" t="s">
        <v>57</v>
      </c>
      <c r="H530" s="115" t="s">
        <v>58</v>
      </c>
      <c r="I530" s="115">
        <v>1</v>
      </c>
      <c r="J530" s="116">
        <v>100</v>
      </c>
      <c r="K530" s="116">
        <f t="shared" si="11"/>
        <v>100</v>
      </c>
      <c r="L530" s="108"/>
      <c r="M530" s="109"/>
    </row>
    <row r="531" spans="2:13" s="110" customFormat="1" ht="17.25" x14ac:dyDescent="0.25">
      <c r="B531" s="117">
        <v>12</v>
      </c>
      <c r="C531" s="118">
        <v>15</v>
      </c>
      <c r="D531" s="118"/>
      <c r="E531" s="118"/>
      <c r="F531" s="119"/>
      <c r="G531" s="120" t="s">
        <v>57</v>
      </c>
      <c r="H531" s="115" t="s">
        <v>58</v>
      </c>
      <c r="I531" s="115">
        <v>1</v>
      </c>
      <c r="J531" s="116">
        <v>100</v>
      </c>
      <c r="K531" s="116">
        <f t="shared" si="11"/>
        <v>100</v>
      </c>
      <c r="L531" s="108"/>
      <c r="M531" s="109"/>
    </row>
    <row r="532" spans="2:13" s="110" customFormat="1" ht="17.25" x14ac:dyDescent="0.25">
      <c r="B532" s="117">
        <v>12</v>
      </c>
      <c r="C532" s="118">
        <v>16</v>
      </c>
      <c r="D532" s="118"/>
      <c r="E532" s="118"/>
      <c r="F532" s="119"/>
      <c r="G532" s="120" t="s">
        <v>57</v>
      </c>
      <c r="H532" s="115" t="s">
        <v>58</v>
      </c>
      <c r="I532" s="115">
        <v>1</v>
      </c>
      <c r="J532" s="116">
        <v>100</v>
      </c>
      <c r="K532" s="116">
        <f t="shared" si="11"/>
        <v>100</v>
      </c>
      <c r="L532" s="108"/>
      <c r="M532" s="109"/>
    </row>
    <row r="533" spans="2:13" s="110" customFormat="1" ht="17.25" x14ac:dyDescent="0.25">
      <c r="B533" s="117">
        <v>12</v>
      </c>
      <c r="C533" s="118">
        <v>17</v>
      </c>
      <c r="D533" s="118"/>
      <c r="E533" s="118"/>
      <c r="F533" s="119"/>
      <c r="G533" s="120" t="s">
        <v>57</v>
      </c>
      <c r="H533" s="115" t="s">
        <v>58</v>
      </c>
      <c r="I533" s="115">
        <v>1</v>
      </c>
      <c r="J533" s="116">
        <v>100</v>
      </c>
      <c r="K533" s="116">
        <f t="shared" si="11"/>
        <v>100</v>
      </c>
      <c r="L533" s="108"/>
      <c r="M533" s="109"/>
    </row>
    <row r="534" spans="2:13" s="110" customFormat="1" ht="17.25" x14ac:dyDescent="0.25">
      <c r="B534" s="117">
        <v>12</v>
      </c>
      <c r="C534" s="118">
        <v>18</v>
      </c>
      <c r="D534" s="118"/>
      <c r="E534" s="118"/>
      <c r="F534" s="119"/>
      <c r="G534" s="120" t="s">
        <v>57</v>
      </c>
      <c r="H534" s="115" t="s">
        <v>58</v>
      </c>
      <c r="I534" s="115">
        <v>1</v>
      </c>
      <c r="J534" s="116">
        <v>100</v>
      </c>
      <c r="K534" s="116">
        <f t="shared" si="11"/>
        <v>100</v>
      </c>
      <c r="L534" s="108"/>
      <c r="M534" s="109"/>
    </row>
    <row r="535" spans="2:13" s="110" customFormat="1" ht="17.25" x14ac:dyDescent="0.25">
      <c r="B535" s="117">
        <v>12</v>
      </c>
      <c r="C535" s="118">
        <v>19</v>
      </c>
      <c r="D535" s="118"/>
      <c r="E535" s="118"/>
      <c r="F535" s="119"/>
      <c r="G535" s="120" t="s">
        <v>57</v>
      </c>
      <c r="H535" s="115" t="s">
        <v>58</v>
      </c>
      <c r="I535" s="115">
        <v>1</v>
      </c>
      <c r="J535" s="116">
        <v>100</v>
      </c>
      <c r="K535" s="116">
        <f t="shared" si="11"/>
        <v>100</v>
      </c>
      <c r="L535" s="108"/>
      <c r="M535" s="109"/>
    </row>
    <row r="536" spans="2:13" s="110" customFormat="1" ht="17.25" x14ac:dyDescent="0.25">
      <c r="B536" s="117">
        <v>12</v>
      </c>
      <c r="C536" s="118">
        <v>20</v>
      </c>
      <c r="D536" s="118"/>
      <c r="E536" s="118"/>
      <c r="F536" s="119"/>
      <c r="G536" s="120" t="s">
        <v>57</v>
      </c>
      <c r="H536" s="115" t="s">
        <v>58</v>
      </c>
      <c r="I536" s="115">
        <v>1</v>
      </c>
      <c r="J536" s="116">
        <v>100</v>
      </c>
      <c r="K536" s="116">
        <f t="shared" si="11"/>
        <v>100</v>
      </c>
      <c r="L536" s="108"/>
      <c r="M536" s="109"/>
    </row>
    <row r="537" spans="2:13" s="110" customFormat="1" ht="17.25" x14ac:dyDescent="0.25">
      <c r="B537" s="117">
        <v>12</v>
      </c>
      <c r="C537" s="118">
        <v>21</v>
      </c>
      <c r="D537" s="118"/>
      <c r="E537" s="118"/>
      <c r="F537" s="119"/>
      <c r="G537" s="120" t="s">
        <v>57</v>
      </c>
      <c r="H537" s="115" t="s">
        <v>58</v>
      </c>
      <c r="I537" s="115">
        <v>1</v>
      </c>
      <c r="J537" s="116">
        <v>100</v>
      </c>
      <c r="K537" s="116">
        <f t="shared" si="11"/>
        <v>100</v>
      </c>
      <c r="L537" s="108"/>
      <c r="M537" s="109"/>
    </row>
    <row r="538" spans="2:13" s="110" customFormat="1" ht="17.25" x14ac:dyDescent="0.25">
      <c r="B538" s="117">
        <v>12</v>
      </c>
      <c r="C538" s="118">
        <v>22</v>
      </c>
      <c r="D538" s="118"/>
      <c r="E538" s="118"/>
      <c r="F538" s="119"/>
      <c r="G538" s="120" t="s">
        <v>57</v>
      </c>
      <c r="H538" s="115" t="s">
        <v>58</v>
      </c>
      <c r="I538" s="115">
        <v>1</v>
      </c>
      <c r="J538" s="116">
        <v>100</v>
      </c>
      <c r="K538" s="116">
        <f t="shared" si="11"/>
        <v>100</v>
      </c>
      <c r="L538" s="108"/>
      <c r="M538" s="109"/>
    </row>
    <row r="539" spans="2:13" s="110" customFormat="1" ht="17.25" x14ac:dyDescent="0.25">
      <c r="B539" s="117">
        <v>12</v>
      </c>
      <c r="C539" s="118">
        <v>23</v>
      </c>
      <c r="D539" s="118"/>
      <c r="E539" s="118"/>
      <c r="F539" s="119"/>
      <c r="G539" s="120" t="s">
        <v>57</v>
      </c>
      <c r="H539" s="115" t="s">
        <v>58</v>
      </c>
      <c r="I539" s="115">
        <v>1</v>
      </c>
      <c r="J539" s="116">
        <v>100</v>
      </c>
      <c r="K539" s="116">
        <f t="shared" si="11"/>
        <v>100</v>
      </c>
      <c r="L539" s="108"/>
      <c r="M539" s="109"/>
    </row>
    <row r="540" spans="2:13" s="110" customFormat="1" ht="17.25" x14ac:dyDescent="0.25">
      <c r="B540" s="117">
        <v>12</v>
      </c>
      <c r="C540" s="118">
        <v>24</v>
      </c>
      <c r="D540" s="118"/>
      <c r="E540" s="118"/>
      <c r="F540" s="119"/>
      <c r="G540" s="120" t="s">
        <v>57</v>
      </c>
      <c r="H540" s="115" t="s">
        <v>58</v>
      </c>
      <c r="I540" s="115">
        <v>1</v>
      </c>
      <c r="J540" s="116">
        <v>100</v>
      </c>
      <c r="K540" s="116">
        <f t="shared" si="11"/>
        <v>100</v>
      </c>
      <c r="L540" s="108"/>
      <c r="M540" s="109"/>
    </row>
    <row r="541" spans="2:13" s="110" customFormat="1" ht="17.25" x14ac:dyDescent="0.25">
      <c r="B541" s="117">
        <v>12</v>
      </c>
      <c r="C541" s="118">
        <v>25</v>
      </c>
      <c r="D541" s="118"/>
      <c r="E541" s="118"/>
      <c r="F541" s="119"/>
      <c r="G541" s="120" t="s">
        <v>57</v>
      </c>
      <c r="H541" s="115" t="s">
        <v>58</v>
      </c>
      <c r="I541" s="115">
        <v>1</v>
      </c>
      <c r="J541" s="116">
        <v>100</v>
      </c>
      <c r="K541" s="116">
        <f t="shared" si="11"/>
        <v>100</v>
      </c>
      <c r="L541" s="108"/>
      <c r="M541" s="109"/>
    </row>
    <row r="542" spans="2:13" s="110" customFormat="1" ht="17.25" x14ac:dyDescent="0.25">
      <c r="B542" s="117">
        <v>12</v>
      </c>
      <c r="C542" s="118">
        <v>26</v>
      </c>
      <c r="D542" s="118"/>
      <c r="E542" s="118"/>
      <c r="F542" s="119"/>
      <c r="G542" s="120" t="s">
        <v>57</v>
      </c>
      <c r="H542" s="115" t="s">
        <v>58</v>
      </c>
      <c r="I542" s="115">
        <v>1</v>
      </c>
      <c r="J542" s="116">
        <v>100</v>
      </c>
      <c r="K542" s="116">
        <f t="shared" si="11"/>
        <v>100</v>
      </c>
      <c r="L542" s="108"/>
      <c r="M542" s="109"/>
    </row>
    <row r="543" spans="2:13" s="110" customFormat="1" ht="17.25" x14ac:dyDescent="0.25">
      <c r="B543" s="117">
        <v>12</v>
      </c>
      <c r="C543" s="118">
        <v>27</v>
      </c>
      <c r="D543" s="118"/>
      <c r="E543" s="118"/>
      <c r="F543" s="119"/>
      <c r="G543" s="120" t="s">
        <v>57</v>
      </c>
      <c r="H543" s="115" t="s">
        <v>58</v>
      </c>
      <c r="I543" s="115">
        <v>1</v>
      </c>
      <c r="J543" s="116">
        <v>100</v>
      </c>
      <c r="K543" s="116">
        <f t="shared" si="11"/>
        <v>100</v>
      </c>
      <c r="L543" s="108"/>
      <c r="M543" s="109"/>
    </row>
    <row r="544" spans="2:13" s="110" customFormat="1" ht="17.25" x14ac:dyDescent="0.25">
      <c r="B544" s="117">
        <v>12</v>
      </c>
      <c r="C544" s="118">
        <v>28</v>
      </c>
      <c r="D544" s="118"/>
      <c r="E544" s="118"/>
      <c r="F544" s="119"/>
      <c r="G544" s="120" t="s">
        <v>57</v>
      </c>
      <c r="H544" s="115" t="s">
        <v>58</v>
      </c>
      <c r="I544" s="115">
        <v>1</v>
      </c>
      <c r="J544" s="116">
        <v>100</v>
      </c>
      <c r="K544" s="116">
        <f t="shared" si="11"/>
        <v>100</v>
      </c>
      <c r="L544" s="108"/>
      <c r="M544" s="109"/>
    </row>
    <row r="545" spans="1:13" s="110" customFormat="1" ht="17.25" x14ac:dyDescent="0.25">
      <c r="B545" s="117">
        <v>12</v>
      </c>
      <c r="C545" s="118">
        <v>29</v>
      </c>
      <c r="D545" s="118"/>
      <c r="E545" s="118"/>
      <c r="F545" s="119"/>
      <c r="G545" s="120" t="s">
        <v>57</v>
      </c>
      <c r="H545" s="115" t="s">
        <v>58</v>
      </c>
      <c r="I545" s="115">
        <v>1</v>
      </c>
      <c r="J545" s="116">
        <v>100</v>
      </c>
      <c r="K545" s="116">
        <f t="shared" si="11"/>
        <v>100</v>
      </c>
      <c r="L545" s="108"/>
      <c r="M545" s="109"/>
    </row>
    <row r="546" spans="1:13" s="110" customFormat="1" ht="17.25" x14ac:dyDescent="0.25">
      <c r="B546" s="117">
        <v>12</v>
      </c>
      <c r="C546" s="118">
        <v>30</v>
      </c>
      <c r="D546" s="118"/>
      <c r="E546" s="118"/>
      <c r="F546" s="119"/>
      <c r="G546" s="120" t="s">
        <v>57</v>
      </c>
      <c r="H546" s="115" t="s">
        <v>58</v>
      </c>
      <c r="I546" s="115">
        <v>1</v>
      </c>
      <c r="J546" s="116">
        <v>100</v>
      </c>
      <c r="K546" s="116">
        <f t="shared" si="11"/>
        <v>100</v>
      </c>
      <c r="L546" s="108"/>
      <c r="M546" s="109"/>
    </row>
    <row r="547" spans="1:13" s="110" customFormat="1" ht="17.25" x14ac:dyDescent="0.25">
      <c r="B547" s="117">
        <v>12</v>
      </c>
      <c r="C547" s="118">
        <v>31</v>
      </c>
      <c r="D547" s="118"/>
      <c r="E547" s="118"/>
      <c r="F547" s="119"/>
      <c r="G547" s="120" t="s">
        <v>57</v>
      </c>
      <c r="H547" s="115" t="s">
        <v>58</v>
      </c>
      <c r="I547" s="115">
        <v>1</v>
      </c>
      <c r="J547" s="116">
        <v>100</v>
      </c>
      <c r="K547" s="116">
        <f t="shared" si="11"/>
        <v>100</v>
      </c>
      <c r="L547" s="108"/>
      <c r="M547" s="109"/>
    </row>
    <row r="548" spans="1:13" s="110" customFormat="1" ht="17.25" x14ac:dyDescent="0.25">
      <c r="B548" s="117">
        <v>12</v>
      </c>
      <c r="C548" s="118">
        <v>32</v>
      </c>
      <c r="D548" s="118"/>
      <c r="E548" s="118"/>
      <c r="F548" s="119"/>
      <c r="G548" s="120" t="s">
        <v>57</v>
      </c>
      <c r="H548" s="115" t="s">
        <v>58</v>
      </c>
      <c r="I548" s="115">
        <v>1</v>
      </c>
      <c r="J548" s="116">
        <v>100</v>
      </c>
      <c r="K548" s="116">
        <f t="shared" si="11"/>
        <v>100</v>
      </c>
      <c r="L548" s="108"/>
      <c r="M548" s="109"/>
    </row>
    <row r="549" spans="1:13" s="110" customFormat="1" ht="17.25" x14ac:dyDescent="0.25">
      <c r="B549" s="117">
        <v>12</v>
      </c>
      <c r="C549" s="118">
        <v>33</v>
      </c>
      <c r="D549" s="118"/>
      <c r="E549" s="118"/>
      <c r="F549" s="119"/>
      <c r="G549" s="120" t="s">
        <v>57</v>
      </c>
      <c r="H549" s="115" t="s">
        <v>58</v>
      </c>
      <c r="I549" s="115">
        <v>1</v>
      </c>
      <c r="J549" s="116">
        <v>100</v>
      </c>
      <c r="K549" s="116">
        <f t="shared" si="11"/>
        <v>100</v>
      </c>
      <c r="L549" s="108"/>
      <c r="M549" s="109"/>
    </row>
    <row r="550" spans="1:13" s="110" customFormat="1" ht="17.25" x14ac:dyDescent="0.25">
      <c r="B550" s="117">
        <v>12</v>
      </c>
      <c r="C550" s="118">
        <v>34</v>
      </c>
      <c r="D550" s="118"/>
      <c r="E550" s="118"/>
      <c r="F550" s="119"/>
      <c r="G550" s="120" t="s">
        <v>57</v>
      </c>
      <c r="H550" s="115" t="s">
        <v>58</v>
      </c>
      <c r="I550" s="115">
        <v>1</v>
      </c>
      <c r="J550" s="116">
        <v>100</v>
      </c>
      <c r="K550" s="116">
        <f t="shared" si="11"/>
        <v>100</v>
      </c>
      <c r="L550" s="108"/>
      <c r="M550" s="109"/>
    </row>
    <row r="551" spans="1:13" s="110" customFormat="1" ht="17.25" x14ac:dyDescent="0.25">
      <c r="B551" s="117">
        <v>12</v>
      </c>
      <c r="C551" s="118">
        <v>35</v>
      </c>
      <c r="D551" s="118"/>
      <c r="E551" s="118"/>
      <c r="F551" s="119"/>
      <c r="G551" s="120" t="s">
        <v>57</v>
      </c>
      <c r="H551" s="115" t="s">
        <v>58</v>
      </c>
      <c r="I551" s="115">
        <v>1</v>
      </c>
      <c r="J551" s="116">
        <v>100</v>
      </c>
      <c r="K551" s="116">
        <f t="shared" si="11"/>
        <v>100</v>
      </c>
      <c r="L551" s="108"/>
      <c r="M551" s="109"/>
    </row>
    <row r="552" spans="1:13" s="110" customFormat="1" ht="17.25" x14ac:dyDescent="0.25">
      <c r="B552" s="117">
        <v>12</v>
      </c>
      <c r="C552" s="118">
        <v>36</v>
      </c>
      <c r="D552" s="118"/>
      <c r="E552" s="118"/>
      <c r="F552" s="119"/>
      <c r="G552" s="120" t="s">
        <v>57</v>
      </c>
      <c r="H552" s="115" t="s">
        <v>58</v>
      </c>
      <c r="I552" s="115">
        <v>1</v>
      </c>
      <c r="J552" s="116">
        <v>100</v>
      </c>
      <c r="K552" s="116">
        <f t="shared" si="11"/>
        <v>100</v>
      </c>
      <c r="L552" s="108"/>
      <c r="M552" s="109"/>
    </row>
    <row r="553" spans="1:13" s="110" customFormat="1" ht="17.25" x14ac:dyDescent="0.25">
      <c r="B553" s="117">
        <v>12</v>
      </c>
      <c r="C553" s="118">
        <v>37</v>
      </c>
      <c r="D553" s="118"/>
      <c r="E553" s="118"/>
      <c r="F553" s="119"/>
      <c r="G553" s="120" t="s">
        <v>57</v>
      </c>
      <c r="H553" s="115" t="s">
        <v>58</v>
      </c>
      <c r="I553" s="115">
        <v>1</v>
      </c>
      <c r="J553" s="116">
        <v>100</v>
      </c>
      <c r="K553" s="116">
        <f t="shared" si="11"/>
        <v>100</v>
      </c>
      <c r="L553" s="108"/>
      <c r="M553" s="109"/>
    </row>
    <row r="554" spans="1:13" s="110" customFormat="1" ht="17.25" x14ac:dyDescent="0.25">
      <c r="B554" s="117">
        <v>12</v>
      </c>
      <c r="C554" s="118">
        <v>38</v>
      </c>
      <c r="D554" s="118"/>
      <c r="E554" s="118"/>
      <c r="F554" s="119"/>
      <c r="G554" s="120" t="s">
        <v>57</v>
      </c>
      <c r="H554" s="115" t="s">
        <v>58</v>
      </c>
      <c r="I554" s="115">
        <v>1</v>
      </c>
      <c r="J554" s="116">
        <v>100</v>
      </c>
      <c r="K554" s="116">
        <f t="shared" si="11"/>
        <v>100</v>
      </c>
      <c r="L554" s="108"/>
      <c r="M554" s="109"/>
    </row>
    <row r="555" spans="1:13" s="110" customFormat="1" ht="17.25" x14ac:dyDescent="0.25">
      <c r="B555" s="117">
        <v>12</v>
      </c>
      <c r="C555" s="118">
        <v>39</v>
      </c>
      <c r="D555" s="118"/>
      <c r="E555" s="118"/>
      <c r="F555" s="119"/>
      <c r="G555" s="120" t="s">
        <v>57</v>
      </c>
      <c r="H555" s="115" t="s">
        <v>58</v>
      </c>
      <c r="I555" s="115">
        <v>1</v>
      </c>
      <c r="J555" s="116">
        <v>100</v>
      </c>
      <c r="K555" s="116">
        <f t="shared" si="11"/>
        <v>100</v>
      </c>
      <c r="L555" s="108"/>
      <c r="M555" s="109"/>
    </row>
    <row r="556" spans="1:13" s="110" customFormat="1" ht="17.25" x14ac:dyDescent="0.25">
      <c r="B556" s="117">
        <v>12</v>
      </c>
      <c r="C556" s="118">
        <v>40</v>
      </c>
      <c r="D556" s="118"/>
      <c r="E556" s="118"/>
      <c r="F556" s="119"/>
      <c r="G556" s="120" t="s">
        <v>57</v>
      </c>
      <c r="H556" s="115" t="s">
        <v>58</v>
      </c>
      <c r="I556" s="115">
        <v>1</v>
      </c>
      <c r="J556" s="116">
        <v>100</v>
      </c>
      <c r="K556" s="116">
        <f t="shared" si="11"/>
        <v>100</v>
      </c>
      <c r="L556" s="108"/>
      <c r="M556" s="109"/>
    </row>
    <row r="557" spans="1:13" s="110" customFormat="1" ht="17.25" x14ac:dyDescent="0.25">
      <c r="B557" s="117"/>
      <c r="C557" s="118"/>
      <c r="D557" s="118"/>
      <c r="E557" s="118"/>
      <c r="F557" s="119"/>
      <c r="G557" s="120"/>
      <c r="H557" s="115"/>
      <c r="I557" s="115"/>
      <c r="J557" s="116"/>
      <c r="K557" s="116"/>
      <c r="L557" s="108"/>
      <c r="M557" s="109"/>
    </row>
    <row r="558" spans="1:13" s="130" customFormat="1" ht="15" x14ac:dyDescent="0.2">
      <c r="A558" s="110"/>
      <c r="B558" s="121"/>
      <c r="C558" s="122"/>
      <c r="D558" s="122"/>
      <c r="E558" s="122"/>
      <c r="F558" s="123"/>
      <c r="G558" s="124" t="s">
        <v>71</v>
      </c>
      <c r="H558" s="125"/>
      <c r="I558" s="125"/>
      <c r="J558" s="126"/>
      <c r="K558" s="127">
        <f>SUM(K517:K557)</f>
        <v>4000</v>
      </c>
      <c r="L558" s="128"/>
      <c r="M558" s="129"/>
    </row>
    <row r="559" spans="1:13" s="130" customFormat="1" x14ac:dyDescent="0.2"/>
    <row r="560" spans="1:13" s="110" customFormat="1" ht="11.1" customHeight="1" x14ac:dyDescent="0.25">
      <c r="B560" s="102"/>
      <c r="C560" s="103"/>
      <c r="D560" s="103"/>
      <c r="E560" s="103"/>
      <c r="F560" s="104"/>
      <c r="G560" s="105"/>
      <c r="H560" s="106"/>
      <c r="I560" s="106"/>
      <c r="J560" s="107"/>
      <c r="K560" s="107"/>
      <c r="L560" s="108"/>
      <c r="M560" s="109"/>
    </row>
    <row r="561" spans="2:13" s="110" customFormat="1" ht="17.25" x14ac:dyDescent="0.25">
      <c r="B561" s="111">
        <v>13</v>
      </c>
      <c r="C561" s="112"/>
      <c r="D561" s="112"/>
      <c r="E561" s="112"/>
      <c r="F561" s="113"/>
      <c r="G561" s="114" t="s">
        <v>56</v>
      </c>
      <c r="H561" s="115"/>
      <c r="I561" s="115"/>
      <c r="J561" s="116"/>
      <c r="K561" s="116"/>
      <c r="L561" s="108"/>
      <c r="M561" s="109"/>
    </row>
    <row r="562" spans="2:13" s="110" customFormat="1" ht="9.9499999999999993" customHeight="1" x14ac:dyDescent="0.25">
      <c r="B562" s="117"/>
      <c r="C562" s="118"/>
      <c r="D562" s="118"/>
      <c r="E562" s="118"/>
      <c r="F562" s="119"/>
      <c r="G562" s="120"/>
      <c r="H562" s="115"/>
      <c r="I562" s="115"/>
      <c r="J562" s="116"/>
      <c r="K562" s="116"/>
      <c r="L562" s="108"/>
      <c r="M562" s="109"/>
    </row>
    <row r="563" spans="2:13" s="110" customFormat="1" ht="17.25" x14ac:dyDescent="0.25">
      <c r="B563" s="117">
        <v>13</v>
      </c>
      <c r="C563" s="118">
        <v>1</v>
      </c>
      <c r="D563" s="118"/>
      <c r="E563" s="118"/>
      <c r="F563" s="119"/>
      <c r="G563" s="120" t="s">
        <v>57</v>
      </c>
      <c r="H563" s="115" t="s">
        <v>58</v>
      </c>
      <c r="I563" s="115">
        <v>1</v>
      </c>
      <c r="J563" s="116">
        <v>100</v>
      </c>
      <c r="K563" s="116">
        <f>J563*I563</f>
        <v>100</v>
      </c>
      <c r="L563" s="108"/>
      <c r="M563" s="109"/>
    </row>
    <row r="564" spans="2:13" s="110" customFormat="1" ht="17.25" x14ac:dyDescent="0.25">
      <c r="B564" s="117">
        <v>13</v>
      </c>
      <c r="C564" s="118">
        <v>2</v>
      </c>
      <c r="D564" s="118"/>
      <c r="E564" s="118"/>
      <c r="F564" s="119"/>
      <c r="G564" s="120" t="s">
        <v>57</v>
      </c>
      <c r="H564" s="115" t="s">
        <v>58</v>
      </c>
      <c r="I564" s="115">
        <v>1</v>
      </c>
      <c r="J564" s="116">
        <v>100</v>
      </c>
      <c r="K564" s="116">
        <f t="shared" ref="K564:K602" si="12">J564*I564</f>
        <v>100</v>
      </c>
      <c r="L564" s="108"/>
      <c r="M564" s="109"/>
    </row>
    <row r="565" spans="2:13" s="110" customFormat="1" ht="17.25" x14ac:dyDescent="0.25">
      <c r="B565" s="117">
        <v>13</v>
      </c>
      <c r="C565" s="118">
        <v>3</v>
      </c>
      <c r="D565" s="118"/>
      <c r="E565" s="118"/>
      <c r="F565" s="119"/>
      <c r="G565" s="120" t="s">
        <v>57</v>
      </c>
      <c r="H565" s="115" t="s">
        <v>58</v>
      </c>
      <c r="I565" s="115">
        <v>1</v>
      </c>
      <c r="J565" s="116">
        <v>100</v>
      </c>
      <c r="K565" s="116">
        <f t="shared" si="12"/>
        <v>100</v>
      </c>
      <c r="L565" s="108"/>
      <c r="M565" s="109"/>
    </row>
    <row r="566" spans="2:13" s="110" customFormat="1" ht="17.25" x14ac:dyDescent="0.25">
      <c r="B566" s="117">
        <v>13</v>
      </c>
      <c r="C566" s="118">
        <v>4</v>
      </c>
      <c r="D566" s="118"/>
      <c r="E566" s="118"/>
      <c r="F566" s="119"/>
      <c r="G566" s="120" t="s">
        <v>57</v>
      </c>
      <c r="H566" s="115" t="s">
        <v>58</v>
      </c>
      <c r="I566" s="115">
        <v>1</v>
      </c>
      <c r="J566" s="116">
        <v>100</v>
      </c>
      <c r="K566" s="116">
        <f t="shared" si="12"/>
        <v>100</v>
      </c>
      <c r="L566" s="108"/>
      <c r="M566" s="109"/>
    </row>
    <row r="567" spans="2:13" s="110" customFormat="1" ht="17.25" x14ac:dyDescent="0.25">
      <c r="B567" s="117">
        <v>13</v>
      </c>
      <c r="C567" s="118">
        <v>5</v>
      </c>
      <c r="D567" s="118"/>
      <c r="E567" s="118"/>
      <c r="F567" s="119"/>
      <c r="G567" s="120" t="s">
        <v>57</v>
      </c>
      <c r="H567" s="115" t="s">
        <v>58</v>
      </c>
      <c r="I567" s="115">
        <v>1</v>
      </c>
      <c r="J567" s="116">
        <v>100</v>
      </c>
      <c r="K567" s="116">
        <f t="shared" si="12"/>
        <v>100</v>
      </c>
      <c r="L567" s="108"/>
      <c r="M567" s="109"/>
    </row>
    <row r="568" spans="2:13" s="110" customFormat="1" ht="17.25" x14ac:dyDescent="0.25">
      <c r="B568" s="117">
        <v>13</v>
      </c>
      <c r="C568" s="118">
        <v>6</v>
      </c>
      <c r="D568" s="118"/>
      <c r="E568" s="118"/>
      <c r="F568" s="119"/>
      <c r="G568" s="120" t="s">
        <v>57</v>
      </c>
      <c r="H568" s="115" t="s">
        <v>58</v>
      </c>
      <c r="I568" s="115">
        <v>1</v>
      </c>
      <c r="J568" s="116">
        <v>100</v>
      </c>
      <c r="K568" s="116">
        <f t="shared" si="12"/>
        <v>100</v>
      </c>
      <c r="L568" s="108"/>
      <c r="M568" s="109"/>
    </row>
    <row r="569" spans="2:13" s="110" customFormat="1" ht="17.25" x14ac:dyDescent="0.25">
      <c r="B569" s="117">
        <v>13</v>
      </c>
      <c r="C569" s="118">
        <v>7</v>
      </c>
      <c r="D569" s="118"/>
      <c r="E569" s="118"/>
      <c r="F569" s="119"/>
      <c r="G569" s="120" t="s">
        <v>57</v>
      </c>
      <c r="H569" s="115" t="s">
        <v>58</v>
      </c>
      <c r="I569" s="115">
        <v>1</v>
      </c>
      <c r="J569" s="116">
        <v>100</v>
      </c>
      <c r="K569" s="116">
        <f t="shared" si="12"/>
        <v>100</v>
      </c>
      <c r="L569" s="108"/>
      <c r="M569" s="109"/>
    </row>
    <row r="570" spans="2:13" s="110" customFormat="1" ht="17.25" x14ac:dyDescent="0.25">
      <c r="B570" s="117">
        <v>13</v>
      </c>
      <c r="C570" s="118">
        <v>8</v>
      </c>
      <c r="D570" s="118"/>
      <c r="E570" s="118"/>
      <c r="F570" s="119"/>
      <c r="G570" s="120" t="s">
        <v>57</v>
      </c>
      <c r="H570" s="115" t="s">
        <v>58</v>
      </c>
      <c r="I570" s="115">
        <v>1</v>
      </c>
      <c r="J570" s="116">
        <v>100</v>
      </c>
      <c r="K570" s="116">
        <f t="shared" si="12"/>
        <v>100</v>
      </c>
      <c r="L570" s="108"/>
      <c r="M570" s="109"/>
    </row>
    <row r="571" spans="2:13" s="110" customFormat="1" ht="17.25" x14ac:dyDescent="0.25">
      <c r="B571" s="117">
        <v>13</v>
      </c>
      <c r="C571" s="118">
        <v>9</v>
      </c>
      <c r="D571" s="118"/>
      <c r="E571" s="118"/>
      <c r="F571" s="119"/>
      <c r="G571" s="120" t="s">
        <v>57</v>
      </c>
      <c r="H571" s="115" t="s">
        <v>58</v>
      </c>
      <c r="I571" s="115">
        <v>1</v>
      </c>
      <c r="J571" s="116">
        <v>100</v>
      </c>
      <c r="K571" s="116">
        <f t="shared" si="12"/>
        <v>100</v>
      </c>
      <c r="L571" s="108"/>
      <c r="M571" s="109"/>
    </row>
    <row r="572" spans="2:13" s="110" customFormat="1" ht="17.25" x14ac:dyDescent="0.25">
      <c r="B572" s="117">
        <v>13</v>
      </c>
      <c r="C572" s="118">
        <v>10</v>
      </c>
      <c r="D572" s="118"/>
      <c r="E572" s="118"/>
      <c r="F572" s="119"/>
      <c r="G572" s="120" t="s">
        <v>57</v>
      </c>
      <c r="H572" s="115" t="s">
        <v>58</v>
      </c>
      <c r="I572" s="115">
        <v>1</v>
      </c>
      <c r="J572" s="116">
        <v>100</v>
      </c>
      <c r="K572" s="116">
        <f t="shared" si="12"/>
        <v>100</v>
      </c>
      <c r="L572" s="108"/>
      <c r="M572" s="109"/>
    </row>
    <row r="573" spans="2:13" s="110" customFormat="1" ht="17.25" x14ac:dyDescent="0.25">
      <c r="B573" s="117">
        <v>13</v>
      </c>
      <c r="C573" s="118">
        <v>11</v>
      </c>
      <c r="D573" s="118"/>
      <c r="E573" s="118"/>
      <c r="F573" s="119"/>
      <c r="G573" s="120" t="s">
        <v>57</v>
      </c>
      <c r="H573" s="115" t="s">
        <v>58</v>
      </c>
      <c r="I573" s="115">
        <v>1</v>
      </c>
      <c r="J573" s="116">
        <v>100</v>
      </c>
      <c r="K573" s="116">
        <f t="shared" si="12"/>
        <v>100</v>
      </c>
      <c r="L573" s="108"/>
      <c r="M573" s="109"/>
    </row>
    <row r="574" spans="2:13" s="110" customFormat="1" ht="17.25" x14ac:dyDescent="0.25">
      <c r="B574" s="117">
        <v>13</v>
      </c>
      <c r="C574" s="118">
        <v>12</v>
      </c>
      <c r="D574" s="118"/>
      <c r="E574" s="118"/>
      <c r="F574" s="119"/>
      <c r="G574" s="120" t="s">
        <v>57</v>
      </c>
      <c r="H574" s="115" t="s">
        <v>58</v>
      </c>
      <c r="I574" s="115">
        <v>1</v>
      </c>
      <c r="J574" s="116">
        <v>100</v>
      </c>
      <c r="K574" s="116">
        <f t="shared" si="12"/>
        <v>100</v>
      </c>
      <c r="L574" s="108"/>
      <c r="M574" s="109"/>
    </row>
    <row r="575" spans="2:13" s="110" customFormat="1" ht="17.25" x14ac:dyDescent="0.25">
      <c r="B575" s="117">
        <v>13</v>
      </c>
      <c r="C575" s="118">
        <v>13</v>
      </c>
      <c r="D575" s="118"/>
      <c r="E575" s="118"/>
      <c r="F575" s="119"/>
      <c r="G575" s="120" t="s">
        <v>57</v>
      </c>
      <c r="H575" s="115" t="s">
        <v>58</v>
      </c>
      <c r="I575" s="115">
        <v>1</v>
      </c>
      <c r="J575" s="116">
        <v>100</v>
      </c>
      <c r="K575" s="116">
        <f t="shared" si="12"/>
        <v>100</v>
      </c>
      <c r="L575" s="108"/>
      <c r="M575" s="109"/>
    </row>
    <row r="576" spans="2:13" s="110" customFormat="1" ht="17.25" x14ac:dyDescent="0.25">
      <c r="B576" s="117">
        <v>13</v>
      </c>
      <c r="C576" s="118">
        <v>14</v>
      </c>
      <c r="D576" s="118"/>
      <c r="E576" s="118"/>
      <c r="F576" s="119"/>
      <c r="G576" s="120" t="s">
        <v>57</v>
      </c>
      <c r="H576" s="115" t="s">
        <v>58</v>
      </c>
      <c r="I576" s="115">
        <v>1</v>
      </c>
      <c r="J576" s="116">
        <v>100</v>
      </c>
      <c r="K576" s="116">
        <f t="shared" si="12"/>
        <v>100</v>
      </c>
      <c r="L576" s="108"/>
      <c r="M576" s="109"/>
    </row>
    <row r="577" spans="2:13" s="110" customFormat="1" ht="17.25" x14ac:dyDescent="0.25">
      <c r="B577" s="117">
        <v>13</v>
      </c>
      <c r="C577" s="118">
        <v>15</v>
      </c>
      <c r="D577" s="118"/>
      <c r="E577" s="118"/>
      <c r="F577" s="119"/>
      <c r="G577" s="120" t="s">
        <v>57</v>
      </c>
      <c r="H577" s="115" t="s">
        <v>58</v>
      </c>
      <c r="I577" s="115">
        <v>1</v>
      </c>
      <c r="J577" s="116">
        <v>100</v>
      </c>
      <c r="K577" s="116">
        <f t="shared" si="12"/>
        <v>100</v>
      </c>
      <c r="L577" s="108"/>
      <c r="M577" s="109"/>
    </row>
    <row r="578" spans="2:13" s="110" customFormat="1" ht="17.25" x14ac:dyDescent="0.25">
      <c r="B578" s="117">
        <v>13</v>
      </c>
      <c r="C578" s="118">
        <v>16</v>
      </c>
      <c r="D578" s="118"/>
      <c r="E578" s="118"/>
      <c r="F578" s="119"/>
      <c r="G578" s="120" t="s">
        <v>57</v>
      </c>
      <c r="H578" s="115" t="s">
        <v>58</v>
      </c>
      <c r="I578" s="115">
        <v>1</v>
      </c>
      <c r="J578" s="116">
        <v>100</v>
      </c>
      <c r="K578" s="116">
        <f t="shared" si="12"/>
        <v>100</v>
      </c>
      <c r="L578" s="108"/>
      <c r="M578" s="109"/>
    </row>
    <row r="579" spans="2:13" s="110" customFormat="1" ht="17.25" x14ac:dyDescent="0.25">
      <c r="B579" s="117">
        <v>13</v>
      </c>
      <c r="C579" s="118">
        <v>17</v>
      </c>
      <c r="D579" s="118"/>
      <c r="E579" s="118"/>
      <c r="F579" s="119"/>
      <c r="G579" s="120" t="s">
        <v>57</v>
      </c>
      <c r="H579" s="115" t="s">
        <v>58</v>
      </c>
      <c r="I579" s="115">
        <v>1</v>
      </c>
      <c r="J579" s="116">
        <v>100</v>
      </c>
      <c r="K579" s="116">
        <f t="shared" si="12"/>
        <v>100</v>
      </c>
      <c r="L579" s="108"/>
      <c r="M579" s="109"/>
    </row>
    <row r="580" spans="2:13" s="110" customFormat="1" ht="17.25" x14ac:dyDescent="0.25">
      <c r="B580" s="117">
        <v>13</v>
      </c>
      <c r="C580" s="118">
        <v>18</v>
      </c>
      <c r="D580" s="118"/>
      <c r="E580" s="118"/>
      <c r="F580" s="119"/>
      <c r="G580" s="120" t="s">
        <v>57</v>
      </c>
      <c r="H580" s="115" t="s">
        <v>58</v>
      </c>
      <c r="I580" s="115">
        <v>1</v>
      </c>
      <c r="J580" s="116">
        <v>100</v>
      </c>
      <c r="K580" s="116">
        <f t="shared" si="12"/>
        <v>100</v>
      </c>
      <c r="L580" s="108"/>
      <c r="M580" s="109"/>
    </row>
    <row r="581" spans="2:13" s="110" customFormat="1" ht="17.25" x14ac:dyDescent="0.25">
      <c r="B581" s="117">
        <v>13</v>
      </c>
      <c r="C581" s="118">
        <v>19</v>
      </c>
      <c r="D581" s="118"/>
      <c r="E581" s="118"/>
      <c r="F581" s="119"/>
      <c r="G581" s="120" t="s">
        <v>57</v>
      </c>
      <c r="H581" s="115" t="s">
        <v>58</v>
      </c>
      <c r="I581" s="115">
        <v>1</v>
      </c>
      <c r="J581" s="116">
        <v>100</v>
      </c>
      <c r="K581" s="116">
        <f t="shared" si="12"/>
        <v>100</v>
      </c>
      <c r="L581" s="108"/>
      <c r="M581" s="109"/>
    </row>
    <row r="582" spans="2:13" s="110" customFormat="1" ht="17.25" x14ac:dyDescent="0.25">
      <c r="B582" s="117">
        <v>13</v>
      </c>
      <c r="C582" s="118">
        <v>20</v>
      </c>
      <c r="D582" s="118"/>
      <c r="E582" s="118"/>
      <c r="F582" s="119"/>
      <c r="G582" s="120" t="s">
        <v>57</v>
      </c>
      <c r="H582" s="115" t="s">
        <v>58</v>
      </c>
      <c r="I582" s="115">
        <v>1</v>
      </c>
      <c r="J582" s="116">
        <v>100</v>
      </c>
      <c r="K582" s="116">
        <f t="shared" si="12"/>
        <v>100</v>
      </c>
      <c r="L582" s="108"/>
      <c r="M582" s="109"/>
    </row>
    <row r="583" spans="2:13" s="110" customFormat="1" ht="17.25" x14ac:dyDescent="0.25">
      <c r="B583" s="117">
        <v>13</v>
      </c>
      <c r="C583" s="118">
        <v>21</v>
      </c>
      <c r="D583" s="118"/>
      <c r="E583" s="118"/>
      <c r="F583" s="119"/>
      <c r="G583" s="120" t="s">
        <v>57</v>
      </c>
      <c r="H583" s="115" t="s">
        <v>58</v>
      </c>
      <c r="I583" s="115">
        <v>1</v>
      </c>
      <c r="J583" s="116">
        <v>100</v>
      </c>
      <c r="K583" s="116">
        <f t="shared" si="12"/>
        <v>100</v>
      </c>
      <c r="L583" s="108"/>
      <c r="M583" s="109"/>
    </row>
    <row r="584" spans="2:13" s="110" customFormat="1" ht="17.25" x14ac:dyDescent="0.25">
      <c r="B584" s="117">
        <v>13</v>
      </c>
      <c r="C584" s="118">
        <v>22</v>
      </c>
      <c r="D584" s="118"/>
      <c r="E584" s="118"/>
      <c r="F584" s="119"/>
      <c r="G584" s="120" t="s">
        <v>57</v>
      </c>
      <c r="H584" s="115" t="s">
        <v>58</v>
      </c>
      <c r="I584" s="115">
        <v>1</v>
      </c>
      <c r="J584" s="116">
        <v>100</v>
      </c>
      <c r="K584" s="116">
        <f t="shared" si="12"/>
        <v>100</v>
      </c>
      <c r="L584" s="108"/>
      <c r="M584" s="109"/>
    </row>
    <row r="585" spans="2:13" s="110" customFormat="1" ht="17.25" x14ac:dyDescent="0.25">
      <c r="B585" s="117">
        <v>13</v>
      </c>
      <c r="C585" s="118">
        <v>23</v>
      </c>
      <c r="D585" s="118"/>
      <c r="E585" s="118"/>
      <c r="F585" s="119"/>
      <c r="G585" s="120" t="s">
        <v>57</v>
      </c>
      <c r="H585" s="115" t="s">
        <v>58</v>
      </c>
      <c r="I585" s="115">
        <v>1</v>
      </c>
      <c r="J585" s="116">
        <v>100</v>
      </c>
      <c r="K585" s="116">
        <f t="shared" si="12"/>
        <v>100</v>
      </c>
      <c r="L585" s="108"/>
      <c r="M585" s="109"/>
    </row>
    <row r="586" spans="2:13" s="110" customFormat="1" ht="17.25" x14ac:dyDescent="0.25">
      <c r="B586" s="117">
        <v>13</v>
      </c>
      <c r="C586" s="118">
        <v>24</v>
      </c>
      <c r="D586" s="118"/>
      <c r="E586" s="118"/>
      <c r="F586" s="119"/>
      <c r="G586" s="120" t="s">
        <v>57</v>
      </c>
      <c r="H586" s="115" t="s">
        <v>58</v>
      </c>
      <c r="I586" s="115">
        <v>1</v>
      </c>
      <c r="J586" s="116">
        <v>100</v>
      </c>
      <c r="K586" s="116">
        <f t="shared" si="12"/>
        <v>100</v>
      </c>
      <c r="L586" s="108"/>
      <c r="M586" s="109"/>
    </row>
    <row r="587" spans="2:13" s="110" customFormat="1" ht="17.25" x14ac:dyDescent="0.25">
      <c r="B587" s="117">
        <v>13</v>
      </c>
      <c r="C587" s="118">
        <v>25</v>
      </c>
      <c r="D587" s="118"/>
      <c r="E587" s="118"/>
      <c r="F587" s="119"/>
      <c r="G587" s="120" t="s">
        <v>57</v>
      </c>
      <c r="H587" s="115" t="s">
        <v>58</v>
      </c>
      <c r="I587" s="115">
        <v>1</v>
      </c>
      <c r="J587" s="116">
        <v>100</v>
      </c>
      <c r="K587" s="116">
        <f t="shared" si="12"/>
        <v>100</v>
      </c>
      <c r="L587" s="108"/>
      <c r="M587" s="109"/>
    </row>
    <row r="588" spans="2:13" s="110" customFormat="1" ht="17.25" x14ac:dyDescent="0.25">
      <c r="B588" s="117">
        <v>13</v>
      </c>
      <c r="C588" s="118">
        <v>26</v>
      </c>
      <c r="D588" s="118"/>
      <c r="E588" s="118"/>
      <c r="F588" s="119"/>
      <c r="G588" s="120" t="s">
        <v>57</v>
      </c>
      <c r="H588" s="115" t="s">
        <v>58</v>
      </c>
      <c r="I588" s="115">
        <v>1</v>
      </c>
      <c r="J588" s="116">
        <v>100</v>
      </c>
      <c r="K588" s="116">
        <f t="shared" si="12"/>
        <v>100</v>
      </c>
      <c r="L588" s="108"/>
      <c r="M588" s="109"/>
    </row>
    <row r="589" spans="2:13" s="110" customFormat="1" ht="17.25" x14ac:dyDescent="0.25">
      <c r="B589" s="117">
        <v>13</v>
      </c>
      <c r="C589" s="118">
        <v>27</v>
      </c>
      <c r="D589" s="118"/>
      <c r="E589" s="118"/>
      <c r="F589" s="119"/>
      <c r="G589" s="120" t="s">
        <v>57</v>
      </c>
      <c r="H589" s="115" t="s">
        <v>58</v>
      </c>
      <c r="I589" s="115">
        <v>1</v>
      </c>
      <c r="J589" s="116">
        <v>100</v>
      </c>
      <c r="K589" s="116">
        <f t="shared" si="12"/>
        <v>100</v>
      </c>
      <c r="L589" s="108"/>
      <c r="M589" s="109"/>
    </row>
    <row r="590" spans="2:13" s="110" customFormat="1" ht="17.25" x14ac:dyDescent="0.25">
      <c r="B590" s="117">
        <v>13</v>
      </c>
      <c r="C590" s="118">
        <v>28</v>
      </c>
      <c r="D590" s="118"/>
      <c r="E590" s="118"/>
      <c r="F590" s="119"/>
      <c r="G590" s="120" t="s">
        <v>57</v>
      </c>
      <c r="H590" s="115" t="s">
        <v>58</v>
      </c>
      <c r="I590" s="115">
        <v>1</v>
      </c>
      <c r="J590" s="116">
        <v>100</v>
      </c>
      <c r="K590" s="116">
        <f t="shared" si="12"/>
        <v>100</v>
      </c>
      <c r="L590" s="108"/>
      <c r="M590" s="109"/>
    </row>
    <row r="591" spans="2:13" s="110" customFormat="1" ht="17.25" x14ac:dyDescent="0.25">
      <c r="B591" s="117">
        <v>13</v>
      </c>
      <c r="C591" s="118">
        <v>29</v>
      </c>
      <c r="D591" s="118"/>
      <c r="E591" s="118"/>
      <c r="F591" s="119"/>
      <c r="G591" s="120" t="s">
        <v>57</v>
      </c>
      <c r="H591" s="115" t="s">
        <v>58</v>
      </c>
      <c r="I591" s="115">
        <v>1</v>
      </c>
      <c r="J591" s="116">
        <v>100</v>
      </c>
      <c r="K591" s="116">
        <f t="shared" si="12"/>
        <v>100</v>
      </c>
      <c r="L591" s="108"/>
      <c r="M591" s="109"/>
    </row>
    <row r="592" spans="2:13" s="110" customFormat="1" ht="17.25" x14ac:dyDescent="0.25">
      <c r="B592" s="117">
        <v>13</v>
      </c>
      <c r="C592" s="118">
        <v>30</v>
      </c>
      <c r="D592" s="118"/>
      <c r="E592" s="118"/>
      <c r="F592" s="119"/>
      <c r="G592" s="120" t="s">
        <v>57</v>
      </c>
      <c r="H592" s="115" t="s">
        <v>58</v>
      </c>
      <c r="I592" s="115">
        <v>1</v>
      </c>
      <c r="J592" s="116">
        <v>100</v>
      </c>
      <c r="K592" s="116">
        <f t="shared" si="12"/>
        <v>100</v>
      </c>
      <c r="L592" s="108"/>
      <c r="M592" s="109"/>
    </row>
    <row r="593" spans="2:13" s="110" customFormat="1" ht="17.25" x14ac:dyDescent="0.25">
      <c r="B593" s="117">
        <v>13</v>
      </c>
      <c r="C593" s="118">
        <v>31</v>
      </c>
      <c r="D593" s="118"/>
      <c r="E593" s="118"/>
      <c r="F593" s="119"/>
      <c r="G593" s="120" t="s">
        <v>57</v>
      </c>
      <c r="H593" s="115" t="s">
        <v>58</v>
      </c>
      <c r="I593" s="115">
        <v>1</v>
      </c>
      <c r="J593" s="116">
        <v>100</v>
      </c>
      <c r="K593" s="116">
        <f t="shared" si="12"/>
        <v>100</v>
      </c>
      <c r="L593" s="108"/>
      <c r="M593" s="109"/>
    </row>
    <row r="594" spans="2:13" s="110" customFormat="1" ht="17.25" x14ac:dyDescent="0.25">
      <c r="B594" s="117">
        <v>13</v>
      </c>
      <c r="C594" s="118">
        <v>32</v>
      </c>
      <c r="D594" s="118"/>
      <c r="E594" s="118"/>
      <c r="F594" s="119"/>
      <c r="G594" s="120" t="s">
        <v>57</v>
      </c>
      <c r="H594" s="115" t="s">
        <v>58</v>
      </c>
      <c r="I594" s="115">
        <v>1</v>
      </c>
      <c r="J594" s="116">
        <v>100</v>
      </c>
      <c r="K594" s="116">
        <f t="shared" si="12"/>
        <v>100</v>
      </c>
      <c r="L594" s="108"/>
      <c r="M594" s="109"/>
    </row>
    <row r="595" spans="2:13" s="110" customFormat="1" ht="17.25" x14ac:dyDescent="0.25">
      <c r="B595" s="117">
        <v>13</v>
      </c>
      <c r="C595" s="118">
        <v>33</v>
      </c>
      <c r="D595" s="118"/>
      <c r="E595" s="118"/>
      <c r="F595" s="119"/>
      <c r="G595" s="120" t="s">
        <v>57</v>
      </c>
      <c r="H595" s="115" t="s">
        <v>58</v>
      </c>
      <c r="I595" s="115">
        <v>1</v>
      </c>
      <c r="J595" s="116">
        <v>100</v>
      </c>
      <c r="K595" s="116">
        <f t="shared" si="12"/>
        <v>100</v>
      </c>
      <c r="L595" s="108"/>
      <c r="M595" s="109"/>
    </row>
    <row r="596" spans="2:13" s="110" customFormat="1" ht="17.25" x14ac:dyDescent="0.25">
      <c r="B596" s="117">
        <v>13</v>
      </c>
      <c r="C596" s="118">
        <v>34</v>
      </c>
      <c r="D596" s="118"/>
      <c r="E596" s="118"/>
      <c r="F596" s="119"/>
      <c r="G596" s="120" t="s">
        <v>57</v>
      </c>
      <c r="H596" s="115" t="s">
        <v>58</v>
      </c>
      <c r="I596" s="115">
        <v>1</v>
      </c>
      <c r="J596" s="116">
        <v>100</v>
      </c>
      <c r="K596" s="116">
        <f t="shared" si="12"/>
        <v>100</v>
      </c>
      <c r="L596" s="108"/>
      <c r="M596" s="109"/>
    </row>
    <row r="597" spans="2:13" s="110" customFormat="1" ht="17.25" x14ac:dyDescent="0.25">
      <c r="B597" s="117">
        <v>13</v>
      </c>
      <c r="C597" s="118">
        <v>35</v>
      </c>
      <c r="D597" s="118"/>
      <c r="E597" s="118"/>
      <c r="F597" s="119"/>
      <c r="G597" s="120" t="s">
        <v>57</v>
      </c>
      <c r="H597" s="115" t="s">
        <v>58</v>
      </c>
      <c r="I597" s="115">
        <v>1</v>
      </c>
      <c r="J597" s="116">
        <v>100</v>
      </c>
      <c r="K597" s="116">
        <f t="shared" si="12"/>
        <v>100</v>
      </c>
      <c r="L597" s="108"/>
      <c r="M597" s="109"/>
    </row>
    <row r="598" spans="2:13" s="110" customFormat="1" ht="17.25" x14ac:dyDescent="0.25">
      <c r="B598" s="117">
        <v>13</v>
      </c>
      <c r="C598" s="118">
        <v>36</v>
      </c>
      <c r="D598" s="118"/>
      <c r="E598" s="118"/>
      <c r="F598" s="119"/>
      <c r="G598" s="120" t="s">
        <v>57</v>
      </c>
      <c r="H598" s="115" t="s">
        <v>58</v>
      </c>
      <c r="I598" s="115">
        <v>1</v>
      </c>
      <c r="J598" s="116">
        <v>100</v>
      </c>
      <c r="K598" s="116">
        <f t="shared" si="12"/>
        <v>100</v>
      </c>
      <c r="L598" s="108"/>
      <c r="M598" s="109"/>
    </row>
    <row r="599" spans="2:13" s="110" customFormat="1" ht="17.25" x14ac:dyDescent="0.25">
      <c r="B599" s="117">
        <v>13</v>
      </c>
      <c r="C599" s="118">
        <v>37</v>
      </c>
      <c r="D599" s="118"/>
      <c r="E599" s="118"/>
      <c r="F599" s="119"/>
      <c r="G599" s="120" t="s">
        <v>57</v>
      </c>
      <c r="H599" s="115" t="s">
        <v>58</v>
      </c>
      <c r="I599" s="115">
        <v>1</v>
      </c>
      <c r="J599" s="116">
        <v>100</v>
      </c>
      <c r="K599" s="116">
        <f t="shared" si="12"/>
        <v>100</v>
      </c>
      <c r="L599" s="108"/>
      <c r="M599" s="109"/>
    </row>
    <row r="600" spans="2:13" s="110" customFormat="1" ht="17.25" x14ac:dyDescent="0.25">
      <c r="B600" s="117">
        <v>13</v>
      </c>
      <c r="C600" s="118">
        <v>38</v>
      </c>
      <c r="D600" s="118"/>
      <c r="E600" s="118"/>
      <c r="F600" s="119"/>
      <c r="G600" s="120" t="s">
        <v>57</v>
      </c>
      <c r="H600" s="115" t="s">
        <v>58</v>
      </c>
      <c r="I600" s="115">
        <v>1</v>
      </c>
      <c r="J600" s="116">
        <v>100</v>
      </c>
      <c r="K600" s="116">
        <f t="shared" si="12"/>
        <v>100</v>
      </c>
      <c r="L600" s="108"/>
      <c r="M600" s="109"/>
    </row>
    <row r="601" spans="2:13" s="110" customFormat="1" ht="17.25" x14ac:dyDescent="0.25">
      <c r="B601" s="117">
        <v>13</v>
      </c>
      <c r="C601" s="118">
        <v>39</v>
      </c>
      <c r="D601" s="118"/>
      <c r="E601" s="118"/>
      <c r="F601" s="119"/>
      <c r="G601" s="120" t="s">
        <v>57</v>
      </c>
      <c r="H601" s="115" t="s">
        <v>58</v>
      </c>
      <c r="I601" s="115">
        <v>1</v>
      </c>
      <c r="J601" s="116">
        <v>100</v>
      </c>
      <c r="K601" s="116">
        <f t="shared" si="12"/>
        <v>100</v>
      </c>
      <c r="L601" s="108"/>
      <c r="M601" s="109"/>
    </row>
    <row r="602" spans="2:13" s="110" customFormat="1" ht="17.25" x14ac:dyDescent="0.25">
      <c r="B602" s="117">
        <v>13</v>
      </c>
      <c r="C602" s="118">
        <v>40</v>
      </c>
      <c r="D602" s="118"/>
      <c r="E602" s="118"/>
      <c r="F602" s="119"/>
      <c r="G602" s="120" t="s">
        <v>57</v>
      </c>
      <c r="H602" s="115" t="s">
        <v>58</v>
      </c>
      <c r="I602" s="115">
        <v>1</v>
      </c>
      <c r="J602" s="116">
        <v>100</v>
      </c>
      <c r="K602" s="116">
        <f t="shared" si="12"/>
        <v>100</v>
      </c>
      <c r="L602" s="108"/>
      <c r="M602" s="109"/>
    </row>
    <row r="603" spans="2:13" s="110" customFormat="1" ht="17.25" x14ac:dyDescent="0.25">
      <c r="B603" s="117"/>
      <c r="C603" s="118"/>
      <c r="D603" s="118"/>
      <c r="E603" s="118"/>
      <c r="F603" s="119"/>
      <c r="G603" s="120"/>
      <c r="H603" s="115"/>
      <c r="I603" s="115"/>
      <c r="J603" s="116"/>
      <c r="K603" s="116"/>
      <c r="L603" s="108"/>
      <c r="M603" s="109"/>
    </row>
    <row r="604" spans="2:13" s="130" customFormat="1" ht="15" x14ac:dyDescent="0.2">
      <c r="B604" s="121"/>
      <c r="C604" s="122"/>
      <c r="D604" s="122"/>
      <c r="E604" s="122"/>
      <c r="F604" s="123"/>
      <c r="G604" s="124" t="s">
        <v>72</v>
      </c>
      <c r="H604" s="125"/>
      <c r="I604" s="125"/>
      <c r="J604" s="126"/>
      <c r="K604" s="127">
        <f>SUM(K563:K603)</f>
        <v>4000</v>
      </c>
      <c r="L604" s="128"/>
      <c r="M604" s="129"/>
    </row>
    <row r="605" spans="2:13" s="130" customFormat="1" x14ac:dyDescent="0.2"/>
    <row r="606" spans="2:13" s="110" customFormat="1" ht="11.1" customHeight="1" x14ac:dyDescent="0.25">
      <c r="B606" s="102"/>
      <c r="C606" s="103"/>
      <c r="D606" s="103"/>
      <c r="E606" s="103"/>
      <c r="F606" s="104"/>
      <c r="G606" s="105"/>
      <c r="H606" s="106"/>
      <c r="I606" s="106"/>
      <c r="J606" s="107"/>
      <c r="K606" s="107"/>
      <c r="L606" s="108"/>
      <c r="M606" s="109"/>
    </row>
    <row r="607" spans="2:13" s="110" customFormat="1" ht="17.25" x14ac:dyDescent="0.25">
      <c r="B607" s="111">
        <v>14</v>
      </c>
      <c r="C607" s="112"/>
      <c r="D607" s="112"/>
      <c r="E607" s="112"/>
      <c r="F607" s="113"/>
      <c r="G607" s="114" t="s">
        <v>56</v>
      </c>
      <c r="H607" s="115"/>
      <c r="I607" s="115"/>
      <c r="J607" s="116"/>
      <c r="K607" s="116"/>
      <c r="L607" s="108"/>
      <c r="M607" s="109"/>
    </row>
    <row r="608" spans="2:13" s="110" customFormat="1" ht="9.9499999999999993" customHeight="1" x14ac:dyDescent="0.25">
      <c r="B608" s="117"/>
      <c r="C608" s="118"/>
      <c r="D608" s="118"/>
      <c r="E608" s="118"/>
      <c r="F608" s="119"/>
      <c r="G608" s="120"/>
      <c r="H608" s="115"/>
      <c r="I608" s="115"/>
      <c r="J608" s="116"/>
      <c r="K608" s="116"/>
      <c r="L608" s="108"/>
      <c r="M608" s="109"/>
    </row>
    <row r="609" spans="2:13" s="110" customFormat="1" ht="17.25" x14ac:dyDescent="0.25">
      <c r="B609" s="117">
        <v>14</v>
      </c>
      <c r="C609" s="118">
        <v>1</v>
      </c>
      <c r="D609" s="118"/>
      <c r="E609" s="118"/>
      <c r="F609" s="119"/>
      <c r="G609" s="120" t="s">
        <v>57</v>
      </c>
      <c r="H609" s="115" t="s">
        <v>58</v>
      </c>
      <c r="I609" s="115">
        <v>1</v>
      </c>
      <c r="J609" s="116">
        <v>100</v>
      </c>
      <c r="K609" s="116">
        <f>J609*I609</f>
        <v>100</v>
      </c>
      <c r="L609" s="108"/>
      <c r="M609" s="109"/>
    </row>
    <row r="610" spans="2:13" s="110" customFormat="1" ht="17.25" x14ac:dyDescent="0.25">
      <c r="B610" s="117">
        <v>14</v>
      </c>
      <c r="C610" s="118">
        <v>2</v>
      </c>
      <c r="D610" s="118"/>
      <c r="E610" s="118"/>
      <c r="F610" s="119"/>
      <c r="G610" s="120" t="s">
        <v>57</v>
      </c>
      <c r="H610" s="115" t="s">
        <v>58</v>
      </c>
      <c r="I610" s="115">
        <v>1</v>
      </c>
      <c r="J610" s="116">
        <v>100</v>
      </c>
      <c r="K610" s="116">
        <f t="shared" ref="K610:K648" si="13">J610*I610</f>
        <v>100</v>
      </c>
      <c r="L610" s="108"/>
      <c r="M610" s="109"/>
    </row>
    <row r="611" spans="2:13" s="110" customFormat="1" ht="17.25" x14ac:dyDescent="0.25">
      <c r="B611" s="117">
        <v>14</v>
      </c>
      <c r="C611" s="118">
        <v>3</v>
      </c>
      <c r="D611" s="118"/>
      <c r="E611" s="118"/>
      <c r="F611" s="119"/>
      <c r="G611" s="120" t="s">
        <v>57</v>
      </c>
      <c r="H611" s="115" t="s">
        <v>58</v>
      </c>
      <c r="I611" s="115">
        <v>1</v>
      </c>
      <c r="J611" s="116">
        <v>100</v>
      </c>
      <c r="K611" s="116">
        <f t="shared" si="13"/>
        <v>100</v>
      </c>
      <c r="L611" s="108"/>
      <c r="M611" s="109"/>
    </row>
    <row r="612" spans="2:13" s="110" customFormat="1" ht="17.25" x14ac:dyDescent="0.25">
      <c r="B612" s="117">
        <v>14</v>
      </c>
      <c r="C612" s="118">
        <v>4</v>
      </c>
      <c r="D612" s="118"/>
      <c r="E612" s="118"/>
      <c r="F612" s="119"/>
      <c r="G612" s="120" t="s">
        <v>57</v>
      </c>
      <c r="H612" s="115" t="s">
        <v>58</v>
      </c>
      <c r="I612" s="115">
        <v>1</v>
      </c>
      <c r="J612" s="116">
        <v>100</v>
      </c>
      <c r="K612" s="116">
        <f t="shared" si="13"/>
        <v>100</v>
      </c>
      <c r="L612" s="108"/>
      <c r="M612" s="109"/>
    </row>
    <row r="613" spans="2:13" s="110" customFormat="1" ht="17.25" x14ac:dyDescent="0.25">
      <c r="B613" s="117">
        <v>14</v>
      </c>
      <c r="C613" s="118">
        <v>5</v>
      </c>
      <c r="D613" s="118"/>
      <c r="E613" s="118"/>
      <c r="F613" s="119"/>
      <c r="G613" s="120" t="s">
        <v>57</v>
      </c>
      <c r="H613" s="115" t="s">
        <v>58</v>
      </c>
      <c r="I613" s="115">
        <v>1</v>
      </c>
      <c r="J613" s="116">
        <v>100</v>
      </c>
      <c r="K613" s="116">
        <f t="shared" si="13"/>
        <v>100</v>
      </c>
      <c r="L613" s="108"/>
      <c r="M613" s="109"/>
    </row>
    <row r="614" spans="2:13" s="110" customFormat="1" ht="17.25" x14ac:dyDescent="0.25">
      <c r="B614" s="117">
        <v>14</v>
      </c>
      <c r="C614" s="118">
        <v>6</v>
      </c>
      <c r="D614" s="118"/>
      <c r="E614" s="118"/>
      <c r="F614" s="119"/>
      <c r="G614" s="120" t="s">
        <v>57</v>
      </c>
      <c r="H614" s="115" t="s">
        <v>58</v>
      </c>
      <c r="I614" s="115">
        <v>1</v>
      </c>
      <c r="J614" s="116">
        <v>100</v>
      </c>
      <c r="K614" s="116">
        <f t="shared" si="13"/>
        <v>100</v>
      </c>
      <c r="L614" s="108"/>
      <c r="M614" s="109"/>
    </row>
    <row r="615" spans="2:13" s="110" customFormat="1" ht="17.25" x14ac:dyDescent="0.25">
      <c r="B615" s="117">
        <v>14</v>
      </c>
      <c r="C615" s="118">
        <v>7</v>
      </c>
      <c r="D615" s="118"/>
      <c r="E615" s="118"/>
      <c r="F615" s="119"/>
      <c r="G615" s="120" t="s">
        <v>57</v>
      </c>
      <c r="H615" s="115" t="s">
        <v>58</v>
      </c>
      <c r="I615" s="115">
        <v>1</v>
      </c>
      <c r="J615" s="116">
        <v>100</v>
      </c>
      <c r="K615" s="116">
        <f t="shared" si="13"/>
        <v>100</v>
      </c>
      <c r="L615" s="108"/>
      <c r="M615" s="109"/>
    </row>
    <row r="616" spans="2:13" s="110" customFormat="1" ht="17.25" x14ac:dyDescent="0.25">
      <c r="B616" s="117">
        <v>14</v>
      </c>
      <c r="C616" s="118">
        <v>8</v>
      </c>
      <c r="D616" s="118"/>
      <c r="E616" s="118"/>
      <c r="F616" s="119"/>
      <c r="G616" s="120" t="s">
        <v>57</v>
      </c>
      <c r="H616" s="115" t="s">
        <v>58</v>
      </c>
      <c r="I616" s="115">
        <v>1</v>
      </c>
      <c r="J616" s="116">
        <v>100</v>
      </c>
      <c r="K616" s="116">
        <f t="shared" si="13"/>
        <v>100</v>
      </c>
      <c r="L616" s="108"/>
      <c r="M616" s="109"/>
    </row>
    <row r="617" spans="2:13" s="110" customFormat="1" ht="17.25" x14ac:dyDescent="0.25">
      <c r="B617" s="117">
        <v>14</v>
      </c>
      <c r="C617" s="118">
        <v>9</v>
      </c>
      <c r="D617" s="118"/>
      <c r="E617" s="118"/>
      <c r="F617" s="119"/>
      <c r="G617" s="120" t="s">
        <v>57</v>
      </c>
      <c r="H617" s="115" t="s">
        <v>58</v>
      </c>
      <c r="I617" s="115">
        <v>1</v>
      </c>
      <c r="J617" s="116">
        <v>100</v>
      </c>
      <c r="K617" s="116">
        <f t="shared" si="13"/>
        <v>100</v>
      </c>
      <c r="L617" s="108"/>
      <c r="M617" s="109"/>
    </row>
    <row r="618" spans="2:13" s="110" customFormat="1" ht="17.25" x14ac:dyDescent="0.25">
      <c r="B618" s="117">
        <v>14</v>
      </c>
      <c r="C618" s="118">
        <v>10</v>
      </c>
      <c r="D618" s="118"/>
      <c r="E618" s="118"/>
      <c r="F618" s="119"/>
      <c r="G618" s="120" t="s">
        <v>57</v>
      </c>
      <c r="H618" s="115" t="s">
        <v>58</v>
      </c>
      <c r="I618" s="115">
        <v>1</v>
      </c>
      <c r="J618" s="116">
        <v>100</v>
      </c>
      <c r="K618" s="116">
        <f t="shared" si="13"/>
        <v>100</v>
      </c>
      <c r="L618" s="108"/>
      <c r="M618" s="109"/>
    </row>
    <row r="619" spans="2:13" s="110" customFormat="1" ht="17.25" x14ac:dyDescent="0.25">
      <c r="B619" s="117">
        <v>14</v>
      </c>
      <c r="C619" s="118">
        <v>11</v>
      </c>
      <c r="D619" s="118"/>
      <c r="E619" s="118"/>
      <c r="F619" s="119"/>
      <c r="G619" s="120" t="s">
        <v>57</v>
      </c>
      <c r="H619" s="115" t="s">
        <v>58</v>
      </c>
      <c r="I619" s="115">
        <v>1</v>
      </c>
      <c r="J619" s="116">
        <v>100</v>
      </c>
      <c r="K619" s="116">
        <f t="shared" si="13"/>
        <v>100</v>
      </c>
      <c r="L619" s="108"/>
      <c r="M619" s="109"/>
    </row>
    <row r="620" spans="2:13" s="110" customFormat="1" ht="17.25" x14ac:dyDescent="0.25">
      <c r="B620" s="117">
        <v>14</v>
      </c>
      <c r="C620" s="118">
        <v>12</v>
      </c>
      <c r="D620" s="118"/>
      <c r="E620" s="118"/>
      <c r="F620" s="119"/>
      <c r="G620" s="120" t="s">
        <v>57</v>
      </c>
      <c r="H620" s="115" t="s">
        <v>58</v>
      </c>
      <c r="I620" s="115">
        <v>1</v>
      </c>
      <c r="J620" s="116">
        <v>100</v>
      </c>
      <c r="K620" s="116">
        <f t="shared" si="13"/>
        <v>100</v>
      </c>
      <c r="L620" s="108"/>
      <c r="M620" s="109"/>
    </row>
    <row r="621" spans="2:13" s="110" customFormat="1" ht="17.25" x14ac:dyDescent="0.25">
      <c r="B621" s="117">
        <v>14</v>
      </c>
      <c r="C621" s="118">
        <v>13</v>
      </c>
      <c r="D621" s="118"/>
      <c r="E621" s="118"/>
      <c r="F621" s="119"/>
      <c r="G621" s="120" t="s">
        <v>57</v>
      </c>
      <c r="H621" s="115" t="s">
        <v>58</v>
      </c>
      <c r="I621" s="115">
        <v>1</v>
      </c>
      <c r="J621" s="116">
        <v>100</v>
      </c>
      <c r="K621" s="116">
        <f t="shared" si="13"/>
        <v>100</v>
      </c>
      <c r="L621" s="108"/>
      <c r="M621" s="109"/>
    </row>
    <row r="622" spans="2:13" s="110" customFormat="1" ht="17.25" x14ac:dyDescent="0.25">
      <c r="B622" s="117">
        <v>14</v>
      </c>
      <c r="C622" s="118">
        <v>14</v>
      </c>
      <c r="D622" s="118"/>
      <c r="E622" s="118"/>
      <c r="F622" s="119"/>
      <c r="G622" s="120" t="s">
        <v>57</v>
      </c>
      <c r="H622" s="115" t="s">
        <v>58</v>
      </c>
      <c r="I622" s="115">
        <v>1</v>
      </c>
      <c r="J622" s="116">
        <v>100</v>
      </c>
      <c r="K622" s="116">
        <f t="shared" si="13"/>
        <v>100</v>
      </c>
      <c r="L622" s="108"/>
      <c r="M622" s="109"/>
    </row>
    <row r="623" spans="2:13" s="110" customFormat="1" ht="17.25" x14ac:dyDescent="0.25">
      <c r="B623" s="117">
        <v>14</v>
      </c>
      <c r="C623" s="118">
        <v>15</v>
      </c>
      <c r="D623" s="118"/>
      <c r="E623" s="118"/>
      <c r="F623" s="119"/>
      <c r="G623" s="120" t="s">
        <v>57</v>
      </c>
      <c r="H623" s="115" t="s">
        <v>58</v>
      </c>
      <c r="I623" s="115">
        <v>1</v>
      </c>
      <c r="J623" s="116">
        <v>100</v>
      </c>
      <c r="K623" s="116">
        <f t="shared" si="13"/>
        <v>100</v>
      </c>
      <c r="L623" s="108"/>
      <c r="M623" s="109"/>
    </row>
    <row r="624" spans="2:13" s="110" customFormat="1" ht="17.25" x14ac:dyDescent="0.25">
      <c r="B624" s="117">
        <v>14</v>
      </c>
      <c r="C624" s="118">
        <v>16</v>
      </c>
      <c r="D624" s="118"/>
      <c r="E624" s="118"/>
      <c r="F624" s="119"/>
      <c r="G624" s="120" t="s">
        <v>57</v>
      </c>
      <c r="H624" s="115" t="s">
        <v>58</v>
      </c>
      <c r="I624" s="115">
        <v>1</v>
      </c>
      <c r="J624" s="116">
        <v>100</v>
      </c>
      <c r="K624" s="116">
        <f t="shared" si="13"/>
        <v>100</v>
      </c>
      <c r="L624" s="108"/>
      <c r="M624" s="109"/>
    </row>
    <row r="625" spans="2:13" s="110" customFormat="1" ht="17.25" x14ac:dyDescent="0.25">
      <c r="B625" s="117">
        <v>14</v>
      </c>
      <c r="C625" s="118">
        <v>17</v>
      </c>
      <c r="D625" s="118"/>
      <c r="E625" s="118"/>
      <c r="F625" s="119"/>
      <c r="G625" s="120" t="s">
        <v>57</v>
      </c>
      <c r="H625" s="115" t="s">
        <v>58</v>
      </c>
      <c r="I625" s="115">
        <v>1</v>
      </c>
      <c r="J625" s="116">
        <v>100</v>
      </c>
      <c r="K625" s="116">
        <f t="shared" si="13"/>
        <v>100</v>
      </c>
      <c r="L625" s="108"/>
      <c r="M625" s="109"/>
    </row>
    <row r="626" spans="2:13" s="110" customFormat="1" ht="17.25" x14ac:dyDescent="0.25">
      <c r="B626" s="117">
        <v>14</v>
      </c>
      <c r="C626" s="118">
        <v>18</v>
      </c>
      <c r="D626" s="118"/>
      <c r="E626" s="118"/>
      <c r="F626" s="119"/>
      <c r="G626" s="120" t="s">
        <v>57</v>
      </c>
      <c r="H626" s="115" t="s">
        <v>58</v>
      </c>
      <c r="I626" s="115">
        <v>1</v>
      </c>
      <c r="J626" s="116">
        <v>100</v>
      </c>
      <c r="K626" s="116">
        <f t="shared" si="13"/>
        <v>100</v>
      </c>
      <c r="L626" s="108"/>
      <c r="M626" s="109"/>
    </row>
    <row r="627" spans="2:13" s="110" customFormat="1" ht="17.25" x14ac:dyDescent="0.25">
      <c r="B627" s="117">
        <v>14</v>
      </c>
      <c r="C627" s="118">
        <v>19</v>
      </c>
      <c r="D627" s="118"/>
      <c r="E627" s="118"/>
      <c r="F627" s="119"/>
      <c r="G627" s="120" t="s">
        <v>57</v>
      </c>
      <c r="H627" s="115" t="s">
        <v>58</v>
      </c>
      <c r="I627" s="115">
        <v>1</v>
      </c>
      <c r="J627" s="116">
        <v>100</v>
      </c>
      <c r="K627" s="116">
        <f t="shared" si="13"/>
        <v>100</v>
      </c>
      <c r="L627" s="108"/>
      <c r="M627" s="109"/>
    </row>
    <row r="628" spans="2:13" s="110" customFormat="1" ht="17.25" x14ac:dyDescent="0.25">
      <c r="B628" s="117">
        <v>14</v>
      </c>
      <c r="C628" s="118">
        <v>20</v>
      </c>
      <c r="D628" s="118"/>
      <c r="E628" s="118"/>
      <c r="F628" s="119"/>
      <c r="G628" s="120" t="s">
        <v>57</v>
      </c>
      <c r="H628" s="115" t="s">
        <v>58</v>
      </c>
      <c r="I628" s="115">
        <v>1</v>
      </c>
      <c r="J628" s="116">
        <v>100</v>
      </c>
      <c r="K628" s="116">
        <f t="shared" si="13"/>
        <v>100</v>
      </c>
      <c r="L628" s="108"/>
      <c r="M628" s="109"/>
    </row>
    <row r="629" spans="2:13" s="110" customFormat="1" ht="17.25" x14ac:dyDescent="0.25">
      <c r="B629" s="117">
        <v>14</v>
      </c>
      <c r="C629" s="118">
        <v>21</v>
      </c>
      <c r="D629" s="118"/>
      <c r="E629" s="118"/>
      <c r="F629" s="119"/>
      <c r="G629" s="120" t="s">
        <v>57</v>
      </c>
      <c r="H629" s="115" t="s">
        <v>58</v>
      </c>
      <c r="I629" s="115">
        <v>1</v>
      </c>
      <c r="J629" s="116">
        <v>100</v>
      </c>
      <c r="K629" s="116">
        <f t="shared" si="13"/>
        <v>100</v>
      </c>
      <c r="L629" s="108"/>
      <c r="M629" s="109"/>
    </row>
    <row r="630" spans="2:13" s="110" customFormat="1" ht="17.25" x14ac:dyDescent="0.25">
      <c r="B630" s="117">
        <v>14</v>
      </c>
      <c r="C630" s="118">
        <v>22</v>
      </c>
      <c r="D630" s="118"/>
      <c r="E630" s="118"/>
      <c r="F630" s="119"/>
      <c r="G630" s="120" t="s">
        <v>57</v>
      </c>
      <c r="H630" s="115" t="s">
        <v>58</v>
      </c>
      <c r="I630" s="115">
        <v>1</v>
      </c>
      <c r="J630" s="116">
        <v>100</v>
      </c>
      <c r="K630" s="116">
        <f t="shared" si="13"/>
        <v>100</v>
      </c>
      <c r="L630" s="108"/>
      <c r="M630" s="109"/>
    </row>
    <row r="631" spans="2:13" s="110" customFormat="1" ht="17.25" x14ac:dyDescent="0.25">
      <c r="B631" s="117">
        <v>14</v>
      </c>
      <c r="C631" s="118">
        <v>23</v>
      </c>
      <c r="D631" s="118"/>
      <c r="E631" s="118"/>
      <c r="F631" s="119"/>
      <c r="G631" s="120" t="s">
        <v>57</v>
      </c>
      <c r="H631" s="115" t="s">
        <v>58</v>
      </c>
      <c r="I631" s="115">
        <v>1</v>
      </c>
      <c r="J631" s="116">
        <v>100</v>
      </c>
      <c r="K631" s="116">
        <f t="shared" si="13"/>
        <v>100</v>
      </c>
      <c r="L631" s="108"/>
      <c r="M631" s="109"/>
    </row>
    <row r="632" spans="2:13" s="110" customFormat="1" ht="17.25" x14ac:dyDescent="0.25">
      <c r="B632" s="117">
        <v>14</v>
      </c>
      <c r="C632" s="118">
        <v>24</v>
      </c>
      <c r="D632" s="118"/>
      <c r="E632" s="118"/>
      <c r="F632" s="119"/>
      <c r="G632" s="120" t="s">
        <v>57</v>
      </c>
      <c r="H632" s="115" t="s">
        <v>58</v>
      </c>
      <c r="I632" s="115">
        <v>1</v>
      </c>
      <c r="J632" s="116">
        <v>100</v>
      </c>
      <c r="K632" s="116">
        <f t="shared" si="13"/>
        <v>100</v>
      </c>
      <c r="L632" s="108"/>
      <c r="M632" s="109"/>
    </row>
    <row r="633" spans="2:13" s="110" customFormat="1" ht="17.25" x14ac:dyDescent="0.25">
      <c r="B633" s="117">
        <v>14</v>
      </c>
      <c r="C633" s="118">
        <v>25</v>
      </c>
      <c r="D633" s="118"/>
      <c r="E633" s="118"/>
      <c r="F633" s="119"/>
      <c r="G633" s="120" t="s">
        <v>57</v>
      </c>
      <c r="H633" s="115" t="s">
        <v>58</v>
      </c>
      <c r="I633" s="115">
        <v>1</v>
      </c>
      <c r="J633" s="116">
        <v>100</v>
      </c>
      <c r="K633" s="116">
        <f t="shared" si="13"/>
        <v>100</v>
      </c>
      <c r="L633" s="108"/>
      <c r="M633" s="109"/>
    </row>
    <row r="634" spans="2:13" s="110" customFormat="1" ht="17.25" x14ac:dyDescent="0.25">
      <c r="B634" s="117">
        <v>14</v>
      </c>
      <c r="C634" s="118">
        <v>26</v>
      </c>
      <c r="D634" s="118"/>
      <c r="E634" s="118"/>
      <c r="F634" s="119"/>
      <c r="G634" s="120" t="s">
        <v>57</v>
      </c>
      <c r="H634" s="115" t="s">
        <v>58</v>
      </c>
      <c r="I634" s="115">
        <v>1</v>
      </c>
      <c r="J634" s="116">
        <v>100</v>
      </c>
      <c r="K634" s="116">
        <f t="shared" si="13"/>
        <v>100</v>
      </c>
      <c r="L634" s="108"/>
      <c r="M634" s="109"/>
    </row>
    <row r="635" spans="2:13" s="110" customFormat="1" ht="17.25" x14ac:dyDescent="0.25">
      <c r="B635" s="117">
        <v>14</v>
      </c>
      <c r="C635" s="118">
        <v>27</v>
      </c>
      <c r="D635" s="118"/>
      <c r="E635" s="118"/>
      <c r="F635" s="119"/>
      <c r="G635" s="120" t="s">
        <v>57</v>
      </c>
      <c r="H635" s="115" t="s">
        <v>58</v>
      </c>
      <c r="I635" s="115">
        <v>1</v>
      </c>
      <c r="J635" s="116">
        <v>100</v>
      </c>
      <c r="K635" s="116">
        <f t="shared" si="13"/>
        <v>100</v>
      </c>
      <c r="L635" s="108"/>
      <c r="M635" s="109"/>
    </row>
    <row r="636" spans="2:13" s="110" customFormat="1" ht="17.25" x14ac:dyDescent="0.25">
      <c r="B636" s="117">
        <v>14</v>
      </c>
      <c r="C636" s="118">
        <v>28</v>
      </c>
      <c r="D636" s="118"/>
      <c r="E636" s="118"/>
      <c r="F636" s="119"/>
      <c r="G636" s="120" t="s">
        <v>57</v>
      </c>
      <c r="H636" s="115" t="s">
        <v>58</v>
      </c>
      <c r="I636" s="115">
        <v>1</v>
      </c>
      <c r="J636" s="116">
        <v>100</v>
      </c>
      <c r="K636" s="116">
        <f t="shared" si="13"/>
        <v>100</v>
      </c>
      <c r="L636" s="108"/>
      <c r="M636" s="109"/>
    </row>
    <row r="637" spans="2:13" s="110" customFormat="1" ht="17.25" x14ac:dyDescent="0.25">
      <c r="B637" s="117">
        <v>14</v>
      </c>
      <c r="C637" s="118">
        <v>29</v>
      </c>
      <c r="D637" s="118"/>
      <c r="E637" s="118"/>
      <c r="F637" s="119"/>
      <c r="G637" s="120" t="s">
        <v>57</v>
      </c>
      <c r="H637" s="115" t="s">
        <v>58</v>
      </c>
      <c r="I637" s="115">
        <v>1</v>
      </c>
      <c r="J637" s="116">
        <v>100</v>
      </c>
      <c r="K637" s="116">
        <f t="shared" si="13"/>
        <v>100</v>
      </c>
      <c r="L637" s="108"/>
      <c r="M637" s="109"/>
    </row>
    <row r="638" spans="2:13" s="110" customFormat="1" ht="17.25" x14ac:dyDescent="0.25">
      <c r="B638" s="117">
        <v>14</v>
      </c>
      <c r="C638" s="118">
        <v>30</v>
      </c>
      <c r="D638" s="118"/>
      <c r="E638" s="118"/>
      <c r="F638" s="119"/>
      <c r="G638" s="120" t="s">
        <v>57</v>
      </c>
      <c r="H638" s="115" t="s">
        <v>58</v>
      </c>
      <c r="I638" s="115">
        <v>1</v>
      </c>
      <c r="J638" s="116">
        <v>100</v>
      </c>
      <c r="K638" s="116">
        <f t="shared" si="13"/>
        <v>100</v>
      </c>
      <c r="L638" s="108"/>
      <c r="M638" s="109"/>
    </row>
    <row r="639" spans="2:13" s="110" customFormat="1" ht="17.25" x14ac:dyDescent="0.25">
      <c r="B639" s="117">
        <v>14</v>
      </c>
      <c r="C639" s="118">
        <v>31</v>
      </c>
      <c r="D639" s="118"/>
      <c r="E639" s="118"/>
      <c r="F639" s="119"/>
      <c r="G639" s="120" t="s">
        <v>57</v>
      </c>
      <c r="H639" s="115" t="s">
        <v>58</v>
      </c>
      <c r="I639" s="115">
        <v>1</v>
      </c>
      <c r="J639" s="116">
        <v>100</v>
      </c>
      <c r="K639" s="116">
        <f t="shared" si="13"/>
        <v>100</v>
      </c>
      <c r="L639" s="108"/>
      <c r="M639" s="109"/>
    </row>
    <row r="640" spans="2:13" s="110" customFormat="1" ht="17.25" x14ac:dyDescent="0.25">
      <c r="B640" s="117">
        <v>14</v>
      </c>
      <c r="C640" s="118">
        <v>32</v>
      </c>
      <c r="D640" s="118"/>
      <c r="E640" s="118"/>
      <c r="F640" s="119"/>
      <c r="G640" s="120" t="s">
        <v>57</v>
      </c>
      <c r="H640" s="115" t="s">
        <v>58</v>
      </c>
      <c r="I640" s="115">
        <v>1</v>
      </c>
      <c r="J640" s="116">
        <v>100</v>
      </c>
      <c r="K640" s="116">
        <f t="shared" si="13"/>
        <v>100</v>
      </c>
      <c r="L640" s="108"/>
      <c r="M640" s="109"/>
    </row>
    <row r="641" spans="1:13" s="110" customFormat="1" ht="17.25" x14ac:dyDescent="0.25">
      <c r="B641" s="117">
        <v>14</v>
      </c>
      <c r="C641" s="118">
        <v>33</v>
      </c>
      <c r="D641" s="118"/>
      <c r="E641" s="118"/>
      <c r="F641" s="119"/>
      <c r="G641" s="120" t="s">
        <v>57</v>
      </c>
      <c r="H641" s="115" t="s">
        <v>58</v>
      </c>
      <c r="I641" s="115">
        <v>1</v>
      </c>
      <c r="J641" s="116">
        <v>100</v>
      </c>
      <c r="K641" s="116">
        <f t="shared" si="13"/>
        <v>100</v>
      </c>
      <c r="L641" s="108"/>
      <c r="M641" s="109"/>
    </row>
    <row r="642" spans="1:13" s="110" customFormat="1" ht="17.25" x14ac:dyDescent="0.25">
      <c r="B642" s="117">
        <v>14</v>
      </c>
      <c r="C642" s="118">
        <v>34</v>
      </c>
      <c r="D642" s="118"/>
      <c r="E642" s="118"/>
      <c r="F642" s="119"/>
      <c r="G642" s="120" t="s">
        <v>57</v>
      </c>
      <c r="H642" s="115" t="s">
        <v>58</v>
      </c>
      <c r="I642" s="115">
        <v>1</v>
      </c>
      <c r="J642" s="116">
        <v>100</v>
      </c>
      <c r="K642" s="116">
        <f t="shared" si="13"/>
        <v>100</v>
      </c>
      <c r="L642" s="108"/>
      <c r="M642" s="109"/>
    </row>
    <row r="643" spans="1:13" s="110" customFormat="1" ht="17.25" x14ac:dyDescent="0.25">
      <c r="B643" s="117">
        <v>14</v>
      </c>
      <c r="C643" s="118">
        <v>35</v>
      </c>
      <c r="D643" s="118"/>
      <c r="E643" s="118"/>
      <c r="F643" s="119"/>
      <c r="G643" s="120" t="s">
        <v>57</v>
      </c>
      <c r="H643" s="115" t="s">
        <v>58</v>
      </c>
      <c r="I643" s="115">
        <v>1</v>
      </c>
      <c r="J643" s="116">
        <v>100</v>
      </c>
      <c r="K643" s="116">
        <f t="shared" si="13"/>
        <v>100</v>
      </c>
      <c r="L643" s="108"/>
      <c r="M643" s="109"/>
    </row>
    <row r="644" spans="1:13" s="110" customFormat="1" ht="17.25" x14ac:dyDescent="0.25">
      <c r="B644" s="117">
        <v>14</v>
      </c>
      <c r="C644" s="118">
        <v>36</v>
      </c>
      <c r="D644" s="118"/>
      <c r="E644" s="118"/>
      <c r="F644" s="119"/>
      <c r="G644" s="120" t="s">
        <v>57</v>
      </c>
      <c r="H644" s="115" t="s">
        <v>58</v>
      </c>
      <c r="I644" s="115">
        <v>1</v>
      </c>
      <c r="J644" s="116">
        <v>100</v>
      </c>
      <c r="K644" s="116">
        <f t="shared" si="13"/>
        <v>100</v>
      </c>
      <c r="L644" s="108"/>
      <c r="M644" s="109"/>
    </row>
    <row r="645" spans="1:13" s="110" customFormat="1" ht="17.25" x14ac:dyDescent="0.25">
      <c r="B645" s="117">
        <v>14</v>
      </c>
      <c r="C645" s="118">
        <v>37</v>
      </c>
      <c r="D645" s="118"/>
      <c r="E645" s="118"/>
      <c r="F645" s="119"/>
      <c r="G645" s="120" t="s">
        <v>57</v>
      </c>
      <c r="H645" s="115" t="s">
        <v>58</v>
      </c>
      <c r="I645" s="115">
        <v>1</v>
      </c>
      <c r="J645" s="116">
        <v>100</v>
      </c>
      <c r="K645" s="116">
        <f t="shared" si="13"/>
        <v>100</v>
      </c>
      <c r="L645" s="108"/>
      <c r="M645" s="109"/>
    </row>
    <row r="646" spans="1:13" s="110" customFormat="1" ht="17.25" x14ac:dyDescent="0.25">
      <c r="B646" s="117">
        <v>14</v>
      </c>
      <c r="C646" s="118">
        <v>38</v>
      </c>
      <c r="D646" s="118"/>
      <c r="E646" s="118"/>
      <c r="F646" s="119"/>
      <c r="G646" s="120" t="s">
        <v>57</v>
      </c>
      <c r="H646" s="115" t="s">
        <v>58</v>
      </c>
      <c r="I646" s="115">
        <v>1</v>
      </c>
      <c r="J646" s="116">
        <v>100</v>
      </c>
      <c r="K646" s="116">
        <f t="shared" si="13"/>
        <v>100</v>
      </c>
      <c r="L646" s="108"/>
      <c r="M646" s="109"/>
    </row>
    <row r="647" spans="1:13" s="110" customFormat="1" ht="17.25" x14ac:dyDescent="0.25">
      <c r="B647" s="117">
        <v>14</v>
      </c>
      <c r="C647" s="118">
        <v>39</v>
      </c>
      <c r="D647" s="118"/>
      <c r="E647" s="118"/>
      <c r="F647" s="119"/>
      <c r="G647" s="120" t="s">
        <v>57</v>
      </c>
      <c r="H647" s="115" t="s">
        <v>58</v>
      </c>
      <c r="I647" s="115">
        <v>1</v>
      </c>
      <c r="J647" s="116">
        <v>100</v>
      </c>
      <c r="K647" s="116">
        <f t="shared" si="13"/>
        <v>100</v>
      </c>
      <c r="L647" s="108"/>
      <c r="M647" s="109"/>
    </row>
    <row r="648" spans="1:13" s="110" customFormat="1" ht="17.25" x14ac:dyDescent="0.25">
      <c r="B648" s="117">
        <v>14</v>
      </c>
      <c r="C648" s="118">
        <v>40</v>
      </c>
      <c r="D648" s="118"/>
      <c r="E648" s="118"/>
      <c r="F648" s="119"/>
      <c r="G648" s="120" t="s">
        <v>57</v>
      </c>
      <c r="H648" s="115" t="s">
        <v>58</v>
      </c>
      <c r="I648" s="115">
        <v>1</v>
      </c>
      <c r="J648" s="116">
        <v>100</v>
      </c>
      <c r="K648" s="116">
        <f t="shared" si="13"/>
        <v>100</v>
      </c>
      <c r="L648" s="108"/>
      <c r="M648" s="109"/>
    </row>
    <row r="649" spans="1:13" s="110" customFormat="1" ht="17.25" x14ac:dyDescent="0.25">
      <c r="B649" s="117"/>
      <c r="C649" s="118"/>
      <c r="D649" s="118"/>
      <c r="E649" s="118"/>
      <c r="F649" s="119"/>
      <c r="G649" s="120"/>
      <c r="H649" s="115"/>
      <c r="I649" s="115"/>
      <c r="J649" s="116"/>
      <c r="K649" s="116"/>
      <c r="L649" s="108"/>
      <c r="M649" s="109"/>
    </row>
    <row r="650" spans="1:13" s="130" customFormat="1" ht="15" x14ac:dyDescent="0.2">
      <c r="A650" s="110"/>
      <c r="B650" s="121"/>
      <c r="C650" s="122"/>
      <c r="D650" s="122"/>
      <c r="E650" s="122"/>
      <c r="F650" s="123"/>
      <c r="G650" s="124" t="s">
        <v>71</v>
      </c>
      <c r="H650" s="125"/>
      <c r="I650" s="125"/>
      <c r="J650" s="126"/>
      <c r="K650" s="127">
        <f>SUM(K609:K649)</f>
        <v>4000</v>
      </c>
      <c r="L650" s="128"/>
      <c r="M650" s="129"/>
    </row>
    <row r="651" spans="1:13" s="130" customFormat="1" x14ac:dyDescent="0.2"/>
    <row r="652" spans="1:13" s="110" customFormat="1" ht="11.1" customHeight="1" x14ac:dyDescent="0.25">
      <c r="B652" s="102"/>
      <c r="C652" s="103"/>
      <c r="D652" s="103"/>
      <c r="E652" s="103"/>
      <c r="F652" s="104"/>
      <c r="G652" s="105"/>
      <c r="H652" s="106"/>
      <c r="I652" s="106"/>
      <c r="J652" s="107"/>
      <c r="K652" s="107"/>
      <c r="L652" s="108"/>
      <c r="M652" s="109"/>
    </row>
    <row r="653" spans="1:13" s="110" customFormat="1" ht="17.25" x14ac:dyDescent="0.25">
      <c r="B653" s="111">
        <v>15</v>
      </c>
      <c r="C653" s="112"/>
      <c r="D653" s="112"/>
      <c r="E653" s="112"/>
      <c r="F653" s="113"/>
      <c r="G653" s="114" t="s">
        <v>56</v>
      </c>
      <c r="H653" s="115"/>
      <c r="I653" s="115"/>
      <c r="J653" s="116"/>
      <c r="K653" s="116"/>
      <c r="L653" s="108"/>
      <c r="M653" s="109"/>
    </row>
    <row r="654" spans="1:13" s="110" customFormat="1" ht="9.9499999999999993" customHeight="1" x14ac:dyDescent="0.25">
      <c r="B654" s="117"/>
      <c r="C654" s="118"/>
      <c r="D654" s="118"/>
      <c r="E654" s="118"/>
      <c r="F654" s="119"/>
      <c r="G654" s="120"/>
      <c r="H654" s="115"/>
      <c r="I654" s="115"/>
      <c r="J654" s="116"/>
      <c r="K654" s="116"/>
      <c r="L654" s="108"/>
      <c r="M654" s="109"/>
    </row>
    <row r="655" spans="1:13" s="110" customFormat="1" ht="17.25" x14ac:dyDescent="0.25">
      <c r="B655" s="117">
        <v>15</v>
      </c>
      <c r="C655" s="118">
        <v>1</v>
      </c>
      <c r="D655" s="118"/>
      <c r="E655" s="118"/>
      <c r="F655" s="119"/>
      <c r="G655" s="120" t="s">
        <v>57</v>
      </c>
      <c r="H655" s="115" t="s">
        <v>58</v>
      </c>
      <c r="I655" s="115">
        <v>1</v>
      </c>
      <c r="J655" s="116">
        <v>100</v>
      </c>
      <c r="K655" s="116">
        <f>J655*I655</f>
        <v>100</v>
      </c>
      <c r="L655" s="108"/>
      <c r="M655" s="109"/>
    </row>
    <row r="656" spans="1:13" s="110" customFormat="1" ht="17.25" x14ac:dyDescent="0.25">
      <c r="B656" s="117">
        <v>15</v>
      </c>
      <c r="C656" s="118">
        <v>2</v>
      </c>
      <c r="D656" s="118"/>
      <c r="E656" s="118"/>
      <c r="F656" s="119"/>
      <c r="G656" s="120" t="s">
        <v>57</v>
      </c>
      <c r="H656" s="115" t="s">
        <v>58</v>
      </c>
      <c r="I656" s="115">
        <v>1</v>
      </c>
      <c r="J656" s="116">
        <v>100</v>
      </c>
      <c r="K656" s="116">
        <f t="shared" ref="K656:K694" si="14">J656*I656</f>
        <v>100</v>
      </c>
      <c r="L656" s="108"/>
      <c r="M656" s="109"/>
    </row>
    <row r="657" spans="2:13" s="110" customFormat="1" ht="17.25" x14ac:dyDescent="0.25">
      <c r="B657" s="117">
        <v>15</v>
      </c>
      <c r="C657" s="118">
        <v>3</v>
      </c>
      <c r="D657" s="118"/>
      <c r="E657" s="118"/>
      <c r="F657" s="119"/>
      <c r="G657" s="120" t="s">
        <v>57</v>
      </c>
      <c r="H657" s="115" t="s">
        <v>58</v>
      </c>
      <c r="I657" s="115">
        <v>1</v>
      </c>
      <c r="J657" s="116">
        <v>100</v>
      </c>
      <c r="K657" s="116">
        <f t="shared" si="14"/>
        <v>100</v>
      </c>
      <c r="L657" s="108"/>
      <c r="M657" s="109"/>
    </row>
    <row r="658" spans="2:13" s="110" customFormat="1" ht="17.25" x14ac:dyDescent="0.25">
      <c r="B658" s="117">
        <v>15</v>
      </c>
      <c r="C658" s="118">
        <v>4</v>
      </c>
      <c r="D658" s="118"/>
      <c r="E658" s="118"/>
      <c r="F658" s="119"/>
      <c r="G658" s="120" t="s">
        <v>57</v>
      </c>
      <c r="H658" s="115" t="s">
        <v>58</v>
      </c>
      <c r="I658" s="115">
        <v>1</v>
      </c>
      <c r="J658" s="116">
        <v>100</v>
      </c>
      <c r="K658" s="116">
        <f t="shared" si="14"/>
        <v>100</v>
      </c>
      <c r="L658" s="108"/>
      <c r="M658" s="109"/>
    </row>
    <row r="659" spans="2:13" s="110" customFormat="1" ht="17.25" x14ac:dyDescent="0.25">
      <c r="B659" s="117">
        <v>15</v>
      </c>
      <c r="C659" s="118">
        <v>5</v>
      </c>
      <c r="D659" s="118"/>
      <c r="E659" s="118"/>
      <c r="F659" s="119"/>
      <c r="G659" s="120" t="s">
        <v>57</v>
      </c>
      <c r="H659" s="115" t="s">
        <v>58</v>
      </c>
      <c r="I659" s="115">
        <v>1</v>
      </c>
      <c r="J659" s="116">
        <v>100</v>
      </c>
      <c r="K659" s="116">
        <f t="shared" si="14"/>
        <v>100</v>
      </c>
      <c r="L659" s="108"/>
      <c r="M659" s="109"/>
    </row>
    <row r="660" spans="2:13" s="110" customFormat="1" ht="17.25" x14ac:dyDescent="0.25">
      <c r="B660" s="117">
        <v>15</v>
      </c>
      <c r="C660" s="118">
        <v>6</v>
      </c>
      <c r="D660" s="118"/>
      <c r="E660" s="118"/>
      <c r="F660" s="119"/>
      <c r="G660" s="120" t="s">
        <v>57</v>
      </c>
      <c r="H660" s="115" t="s">
        <v>58</v>
      </c>
      <c r="I660" s="115">
        <v>1</v>
      </c>
      <c r="J660" s="116">
        <v>100</v>
      </c>
      <c r="K660" s="116">
        <f t="shared" si="14"/>
        <v>100</v>
      </c>
      <c r="L660" s="108"/>
      <c r="M660" s="109"/>
    </row>
    <row r="661" spans="2:13" s="110" customFormat="1" ht="17.25" x14ac:dyDescent="0.25">
      <c r="B661" s="117">
        <v>15</v>
      </c>
      <c r="C661" s="118">
        <v>7</v>
      </c>
      <c r="D661" s="118"/>
      <c r="E661" s="118"/>
      <c r="F661" s="119"/>
      <c r="G661" s="120" t="s">
        <v>57</v>
      </c>
      <c r="H661" s="115" t="s">
        <v>58</v>
      </c>
      <c r="I661" s="115">
        <v>1</v>
      </c>
      <c r="J661" s="116">
        <v>100</v>
      </c>
      <c r="K661" s="116">
        <f t="shared" si="14"/>
        <v>100</v>
      </c>
      <c r="L661" s="108"/>
      <c r="M661" s="109"/>
    </row>
    <row r="662" spans="2:13" s="110" customFormat="1" ht="17.25" x14ac:dyDescent="0.25">
      <c r="B662" s="117">
        <v>15</v>
      </c>
      <c r="C662" s="118">
        <v>8</v>
      </c>
      <c r="D662" s="118"/>
      <c r="E662" s="118"/>
      <c r="F662" s="119"/>
      <c r="G662" s="120" t="s">
        <v>57</v>
      </c>
      <c r="H662" s="115" t="s">
        <v>58</v>
      </c>
      <c r="I662" s="115">
        <v>1</v>
      </c>
      <c r="J662" s="116">
        <v>100</v>
      </c>
      <c r="K662" s="116">
        <f t="shared" si="14"/>
        <v>100</v>
      </c>
      <c r="L662" s="108"/>
      <c r="M662" s="109"/>
    </row>
    <row r="663" spans="2:13" s="110" customFormat="1" ht="17.25" x14ac:dyDescent="0.25">
      <c r="B663" s="117">
        <v>15</v>
      </c>
      <c r="C663" s="118">
        <v>9</v>
      </c>
      <c r="D663" s="118"/>
      <c r="E663" s="118"/>
      <c r="F663" s="119"/>
      <c r="G663" s="120" t="s">
        <v>57</v>
      </c>
      <c r="H663" s="115" t="s">
        <v>58</v>
      </c>
      <c r="I663" s="115">
        <v>1</v>
      </c>
      <c r="J663" s="116">
        <v>100</v>
      </c>
      <c r="K663" s="116">
        <f t="shared" si="14"/>
        <v>100</v>
      </c>
      <c r="L663" s="108"/>
      <c r="M663" s="109"/>
    </row>
    <row r="664" spans="2:13" s="110" customFormat="1" ht="17.25" x14ac:dyDescent="0.25">
      <c r="B664" s="117">
        <v>15</v>
      </c>
      <c r="C664" s="118">
        <v>10</v>
      </c>
      <c r="D664" s="118"/>
      <c r="E664" s="118"/>
      <c r="F664" s="119"/>
      <c r="G664" s="120" t="s">
        <v>57</v>
      </c>
      <c r="H664" s="115" t="s">
        <v>58</v>
      </c>
      <c r="I664" s="115">
        <v>1</v>
      </c>
      <c r="J664" s="116">
        <v>100</v>
      </c>
      <c r="K664" s="116">
        <f t="shared" si="14"/>
        <v>100</v>
      </c>
      <c r="L664" s="108"/>
      <c r="M664" s="109"/>
    </row>
    <row r="665" spans="2:13" s="110" customFormat="1" ht="17.25" x14ac:dyDescent="0.25">
      <c r="B665" s="117">
        <v>15</v>
      </c>
      <c r="C665" s="118">
        <v>11</v>
      </c>
      <c r="D665" s="118"/>
      <c r="E665" s="118"/>
      <c r="F665" s="119"/>
      <c r="G665" s="120" t="s">
        <v>57</v>
      </c>
      <c r="H665" s="115" t="s">
        <v>58</v>
      </c>
      <c r="I665" s="115">
        <v>1</v>
      </c>
      <c r="J665" s="116">
        <v>100</v>
      </c>
      <c r="K665" s="116">
        <f t="shared" si="14"/>
        <v>100</v>
      </c>
      <c r="L665" s="108"/>
      <c r="M665" s="109"/>
    </row>
    <row r="666" spans="2:13" s="110" customFormat="1" ht="17.25" x14ac:dyDescent="0.25">
      <c r="B666" s="117">
        <v>15</v>
      </c>
      <c r="C666" s="118">
        <v>12</v>
      </c>
      <c r="D666" s="118"/>
      <c r="E666" s="118"/>
      <c r="F666" s="119"/>
      <c r="G666" s="120" t="s">
        <v>57</v>
      </c>
      <c r="H666" s="115" t="s">
        <v>58</v>
      </c>
      <c r="I666" s="115">
        <v>1</v>
      </c>
      <c r="J666" s="116">
        <v>100</v>
      </c>
      <c r="K666" s="116">
        <f t="shared" si="14"/>
        <v>100</v>
      </c>
      <c r="L666" s="108"/>
      <c r="M666" s="109"/>
    </row>
    <row r="667" spans="2:13" s="110" customFormat="1" ht="17.25" x14ac:dyDescent="0.25">
      <c r="B667" s="117">
        <v>15</v>
      </c>
      <c r="C667" s="118">
        <v>13</v>
      </c>
      <c r="D667" s="118"/>
      <c r="E667" s="118"/>
      <c r="F667" s="119"/>
      <c r="G667" s="120" t="s">
        <v>57</v>
      </c>
      <c r="H667" s="115" t="s">
        <v>58</v>
      </c>
      <c r="I667" s="115">
        <v>1</v>
      </c>
      <c r="J667" s="116">
        <v>100</v>
      </c>
      <c r="K667" s="116">
        <f t="shared" si="14"/>
        <v>100</v>
      </c>
      <c r="L667" s="108"/>
      <c r="M667" s="109"/>
    </row>
    <row r="668" spans="2:13" s="110" customFormat="1" ht="17.25" x14ac:dyDescent="0.25">
      <c r="B668" s="117">
        <v>15</v>
      </c>
      <c r="C668" s="118">
        <v>14</v>
      </c>
      <c r="D668" s="118"/>
      <c r="E668" s="118"/>
      <c r="F668" s="119"/>
      <c r="G668" s="120" t="s">
        <v>57</v>
      </c>
      <c r="H668" s="115" t="s">
        <v>58</v>
      </c>
      <c r="I668" s="115">
        <v>1</v>
      </c>
      <c r="J668" s="116">
        <v>100</v>
      </c>
      <c r="K668" s="116">
        <f t="shared" si="14"/>
        <v>100</v>
      </c>
      <c r="L668" s="108"/>
      <c r="M668" s="109"/>
    </row>
    <row r="669" spans="2:13" s="110" customFormat="1" ht="17.25" x14ac:dyDescent="0.25">
      <c r="B669" s="117">
        <v>15</v>
      </c>
      <c r="C669" s="118">
        <v>15</v>
      </c>
      <c r="D669" s="118"/>
      <c r="E669" s="118"/>
      <c r="F669" s="119"/>
      <c r="G669" s="120" t="s">
        <v>57</v>
      </c>
      <c r="H669" s="115" t="s">
        <v>58</v>
      </c>
      <c r="I669" s="115">
        <v>1</v>
      </c>
      <c r="J669" s="116">
        <v>100</v>
      </c>
      <c r="K669" s="116">
        <f t="shared" si="14"/>
        <v>100</v>
      </c>
      <c r="L669" s="108"/>
      <c r="M669" s="109"/>
    </row>
    <row r="670" spans="2:13" s="110" customFormat="1" ht="17.25" x14ac:dyDescent="0.25">
      <c r="B670" s="117">
        <v>15</v>
      </c>
      <c r="C670" s="118">
        <v>16</v>
      </c>
      <c r="D670" s="118"/>
      <c r="E670" s="118"/>
      <c r="F670" s="119"/>
      <c r="G670" s="120" t="s">
        <v>57</v>
      </c>
      <c r="H670" s="115" t="s">
        <v>58</v>
      </c>
      <c r="I670" s="115">
        <v>1</v>
      </c>
      <c r="J670" s="116">
        <v>100</v>
      </c>
      <c r="K670" s="116">
        <f t="shared" si="14"/>
        <v>100</v>
      </c>
      <c r="L670" s="108"/>
      <c r="M670" s="109"/>
    </row>
    <row r="671" spans="2:13" s="110" customFormat="1" ht="17.25" x14ac:dyDescent="0.25">
      <c r="B671" s="117">
        <v>15</v>
      </c>
      <c r="C671" s="118">
        <v>17</v>
      </c>
      <c r="D671" s="118"/>
      <c r="E671" s="118"/>
      <c r="F671" s="119"/>
      <c r="G671" s="120" t="s">
        <v>57</v>
      </c>
      <c r="H671" s="115" t="s">
        <v>58</v>
      </c>
      <c r="I671" s="115">
        <v>1</v>
      </c>
      <c r="J671" s="116">
        <v>100</v>
      </c>
      <c r="K671" s="116">
        <f t="shared" si="14"/>
        <v>100</v>
      </c>
      <c r="L671" s="108"/>
      <c r="M671" s="109"/>
    </row>
    <row r="672" spans="2:13" s="110" customFormat="1" ht="17.25" x14ac:dyDescent="0.25">
      <c r="B672" s="117">
        <v>15</v>
      </c>
      <c r="C672" s="118">
        <v>18</v>
      </c>
      <c r="D672" s="118"/>
      <c r="E672" s="118"/>
      <c r="F672" s="119"/>
      <c r="G672" s="120" t="s">
        <v>57</v>
      </c>
      <c r="H672" s="115" t="s">
        <v>58</v>
      </c>
      <c r="I672" s="115">
        <v>1</v>
      </c>
      <c r="J672" s="116">
        <v>100</v>
      </c>
      <c r="K672" s="116">
        <f t="shared" si="14"/>
        <v>100</v>
      </c>
      <c r="L672" s="108"/>
      <c r="M672" s="109"/>
    </row>
    <row r="673" spans="2:13" s="110" customFormat="1" ht="17.25" x14ac:dyDescent="0.25">
      <c r="B673" s="117">
        <v>15</v>
      </c>
      <c r="C673" s="118">
        <v>19</v>
      </c>
      <c r="D673" s="118"/>
      <c r="E673" s="118"/>
      <c r="F673" s="119"/>
      <c r="G673" s="120" t="s">
        <v>57</v>
      </c>
      <c r="H673" s="115" t="s">
        <v>58</v>
      </c>
      <c r="I673" s="115">
        <v>1</v>
      </c>
      <c r="J673" s="116">
        <v>100</v>
      </c>
      <c r="K673" s="116">
        <f t="shared" si="14"/>
        <v>100</v>
      </c>
      <c r="L673" s="108"/>
      <c r="M673" s="109"/>
    </row>
    <row r="674" spans="2:13" s="110" customFormat="1" ht="17.25" x14ac:dyDescent="0.25">
      <c r="B674" s="117">
        <v>15</v>
      </c>
      <c r="C674" s="118">
        <v>20</v>
      </c>
      <c r="D674" s="118"/>
      <c r="E674" s="118"/>
      <c r="F674" s="119"/>
      <c r="G674" s="120" t="s">
        <v>57</v>
      </c>
      <c r="H674" s="115" t="s">
        <v>58</v>
      </c>
      <c r="I674" s="115">
        <v>1</v>
      </c>
      <c r="J674" s="116">
        <v>100</v>
      </c>
      <c r="K674" s="116">
        <f t="shared" si="14"/>
        <v>100</v>
      </c>
      <c r="L674" s="108"/>
      <c r="M674" s="109"/>
    </row>
    <row r="675" spans="2:13" s="110" customFormat="1" ht="17.25" x14ac:dyDescent="0.25">
      <c r="B675" s="117">
        <v>15</v>
      </c>
      <c r="C675" s="118">
        <v>21</v>
      </c>
      <c r="D675" s="118"/>
      <c r="E675" s="118"/>
      <c r="F675" s="119"/>
      <c r="G675" s="120" t="s">
        <v>57</v>
      </c>
      <c r="H675" s="115" t="s">
        <v>58</v>
      </c>
      <c r="I675" s="115">
        <v>1</v>
      </c>
      <c r="J675" s="116">
        <v>100</v>
      </c>
      <c r="K675" s="116">
        <f t="shared" si="14"/>
        <v>100</v>
      </c>
      <c r="L675" s="108"/>
      <c r="M675" s="109"/>
    </row>
    <row r="676" spans="2:13" s="110" customFormat="1" ht="17.25" x14ac:dyDescent="0.25">
      <c r="B676" s="117">
        <v>15</v>
      </c>
      <c r="C676" s="118">
        <v>22</v>
      </c>
      <c r="D676" s="118"/>
      <c r="E676" s="118"/>
      <c r="F676" s="119"/>
      <c r="G676" s="120" t="s">
        <v>57</v>
      </c>
      <c r="H676" s="115" t="s">
        <v>58</v>
      </c>
      <c r="I676" s="115">
        <v>1</v>
      </c>
      <c r="J676" s="116">
        <v>100</v>
      </c>
      <c r="K676" s="116">
        <f t="shared" si="14"/>
        <v>100</v>
      </c>
      <c r="L676" s="108"/>
      <c r="M676" s="109"/>
    </row>
    <row r="677" spans="2:13" s="110" customFormat="1" ht="17.25" x14ac:dyDescent="0.25">
      <c r="B677" s="117">
        <v>15</v>
      </c>
      <c r="C677" s="118">
        <v>23</v>
      </c>
      <c r="D677" s="118"/>
      <c r="E677" s="118"/>
      <c r="F677" s="119"/>
      <c r="G677" s="120" t="s">
        <v>57</v>
      </c>
      <c r="H677" s="115" t="s">
        <v>58</v>
      </c>
      <c r="I677" s="115">
        <v>1</v>
      </c>
      <c r="J677" s="116">
        <v>100</v>
      </c>
      <c r="K677" s="116">
        <f t="shared" si="14"/>
        <v>100</v>
      </c>
      <c r="L677" s="108"/>
      <c r="M677" s="109"/>
    </row>
    <row r="678" spans="2:13" s="110" customFormat="1" ht="17.25" x14ac:dyDescent="0.25">
      <c r="B678" s="117">
        <v>15</v>
      </c>
      <c r="C678" s="118">
        <v>24</v>
      </c>
      <c r="D678" s="118"/>
      <c r="E678" s="118"/>
      <c r="F678" s="119"/>
      <c r="G678" s="120" t="s">
        <v>57</v>
      </c>
      <c r="H678" s="115" t="s">
        <v>58</v>
      </c>
      <c r="I678" s="115">
        <v>1</v>
      </c>
      <c r="J678" s="116">
        <v>100</v>
      </c>
      <c r="K678" s="116">
        <f t="shared" si="14"/>
        <v>100</v>
      </c>
      <c r="L678" s="108"/>
      <c r="M678" s="109"/>
    </row>
    <row r="679" spans="2:13" s="110" customFormat="1" ht="17.25" x14ac:dyDescent="0.25">
      <c r="B679" s="117">
        <v>15</v>
      </c>
      <c r="C679" s="118">
        <v>25</v>
      </c>
      <c r="D679" s="118"/>
      <c r="E679" s="118"/>
      <c r="F679" s="119"/>
      <c r="G679" s="120" t="s">
        <v>57</v>
      </c>
      <c r="H679" s="115" t="s">
        <v>58</v>
      </c>
      <c r="I679" s="115">
        <v>1</v>
      </c>
      <c r="J679" s="116">
        <v>100</v>
      </c>
      <c r="K679" s="116">
        <f t="shared" si="14"/>
        <v>100</v>
      </c>
      <c r="L679" s="108"/>
      <c r="M679" s="109"/>
    </row>
    <row r="680" spans="2:13" s="110" customFormat="1" ht="17.25" x14ac:dyDescent="0.25">
      <c r="B680" s="117">
        <v>15</v>
      </c>
      <c r="C680" s="118">
        <v>26</v>
      </c>
      <c r="D680" s="118"/>
      <c r="E680" s="118"/>
      <c r="F680" s="119"/>
      <c r="G680" s="120" t="s">
        <v>57</v>
      </c>
      <c r="H680" s="115" t="s">
        <v>58</v>
      </c>
      <c r="I680" s="115">
        <v>1</v>
      </c>
      <c r="J680" s="116">
        <v>100</v>
      </c>
      <c r="K680" s="116">
        <f t="shared" si="14"/>
        <v>100</v>
      </c>
      <c r="L680" s="108"/>
      <c r="M680" s="109"/>
    </row>
    <row r="681" spans="2:13" s="110" customFormat="1" ht="17.25" x14ac:dyDescent="0.25">
      <c r="B681" s="117">
        <v>15</v>
      </c>
      <c r="C681" s="118">
        <v>27</v>
      </c>
      <c r="D681" s="118"/>
      <c r="E681" s="118"/>
      <c r="F681" s="119"/>
      <c r="G681" s="120" t="s">
        <v>57</v>
      </c>
      <c r="H681" s="115" t="s">
        <v>58</v>
      </c>
      <c r="I681" s="115">
        <v>1</v>
      </c>
      <c r="J681" s="116">
        <v>100</v>
      </c>
      <c r="K681" s="116">
        <f t="shared" si="14"/>
        <v>100</v>
      </c>
      <c r="L681" s="108"/>
      <c r="M681" s="109"/>
    </row>
    <row r="682" spans="2:13" s="110" customFormat="1" ht="17.25" x14ac:dyDescent="0.25">
      <c r="B682" s="117">
        <v>15</v>
      </c>
      <c r="C682" s="118">
        <v>28</v>
      </c>
      <c r="D682" s="118"/>
      <c r="E682" s="118"/>
      <c r="F682" s="119"/>
      <c r="G682" s="120" t="s">
        <v>57</v>
      </c>
      <c r="H682" s="115" t="s">
        <v>58</v>
      </c>
      <c r="I682" s="115">
        <v>1</v>
      </c>
      <c r="J682" s="116">
        <v>100</v>
      </c>
      <c r="K682" s="116">
        <f t="shared" si="14"/>
        <v>100</v>
      </c>
      <c r="L682" s="108"/>
      <c r="M682" s="109"/>
    </row>
    <row r="683" spans="2:13" s="110" customFormat="1" ht="17.25" x14ac:dyDescent="0.25">
      <c r="B683" s="117">
        <v>15</v>
      </c>
      <c r="C683" s="118">
        <v>29</v>
      </c>
      <c r="D683" s="118"/>
      <c r="E683" s="118"/>
      <c r="F683" s="119"/>
      <c r="G683" s="120" t="s">
        <v>57</v>
      </c>
      <c r="H683" s="115" t="s">
        <v>58</v>
      </c>
      <c r="I683" s="115">
        <v>1</v>
      </c>
      <c r="J683" s="116">
        <v>100</v>
      </c>
      <c r="K683" s="116">
        <f t="shared" si="14"/>
        <v>100</v>
      </c>
      <c r="L683" s="108"/>
      <c r="M683" s="109"/>
    </row>
    <row r="684" spans="2:13" s="110" customFormat="1" ht="17.25" x14ac:dyDescent="0.25">
      <c r="B684" s="117">
        <v>15</v>
      </c>
      <c r="C684" s="118">
        <v>30</v>
      </c>
      <c r="D684" s="118"/>
      <c r="E684" s="118"/>
      <c r="F684" s="119"/>
      <c r="G684" s="120" t="s">
        <v>57</v>
      </c>
      <c r="H684" s="115" t="s">
        <v>58</v>
      </c>
      <c r="I684" s="115">
        <v>1</v>
      </c>
      <c r="J684" s="116">
        <v>100</v>
      </c>
      <c r="K684" s="116">
        <f t="shared" si="14"/>
        <v>100</v>
      </c>
      <c r="L684" s="108"/>
      <c r="M684" s="109"/>
    </row>
    <row r="685" spans="2:13" s="110" customFormat="1" ht="17.25" x14ac:dyDescent="0.25">
      <c r="B685" s="117">
        <v>15</v>
      </c>
      <c r="C685" s="118">
        <v>31</v>
      </c>
      <c r="D685" s="118"/>
      <c r="E685" s="118"/>
      <c r="F685" s="119"/>
      <c r="G685" s="120" t="s">
        <v>57</v>
      </c>
      <c r="H685" s="115" t="s">
        <v>58</v>
      </c>
      <c r="I685" s="115">
        <v>1</v>
      </c>
      <c r="J685" s="116">
        <v>100</v>
      </c>
      <c r="K685" s="116">
        <f t="shared" si="14"/>
        <v>100</v>
      </c>
      <c r="L685" s="108"/>
      <c r="M685" s="109"/>
    </row>
    <row r="686" spans="2:13" s="110" customFormat="1" ht="17.25" x14ac:dyDescent="0.25">
      <c r="B686" s="117">
        <v>15</v>
      </c>
      <c r="C686" s="118">
        <v>32</v>
      </c>
      <c r="D686" s="118"/>
      <c r="E686" s="118"/>
      <c r="F686" s="119"/>
      <c r="G686" s="120" t="s">
        <v>57</v>
      </c>
      <c r="H686" s="115" t="s">
        <v>58</v>
      </c>
      <c r="I686" s="115">
        <v>1</v>
      </c>
      <c r="J686" s="116">
        <v>100</v>
      </c>
      <c r="K686" s="116">
        <f t="shared" si="14"/>
        <v>100</v>
      </c>
      <c r="L686" s="108"/>
      <c r="M686" s="109"/>
    </row>
    <row r="687" spans="2:13" s="110" customFormat="1" ht="17.25" x14ac:dyDescent="0.25">
      <c r="B687" s="117">
        <v>15</v>
      </c>
      <c r="C687" s="118">
        <v>33</v>
      </c>
      <c r="D687" s="118"/>
      <c r="E687" s="118"/>
      <c r="F687" s="119"/>
      <c r="G687" s="120" t="s">
        <v>57</v>
      </c>
      <c r="H687" s="115" t="s">
        <v>58</v>
      </c>
      <c r="I687" s="115">
        <v>1</v>
      </c>
      <c r="J687" s="116">
        <v>100</v>
      </c>
      <c r="K687" s="116">
        <f t="shared" si="14"/>
        <v>100</v>
      </c>
      <c r="L687" s="108"/>
      <c r="M687" s="109"/>
    </row>
    <row r="688" spans="2:13" s="110" customFormat="1" ht="17.25" x14ac:dyDescent="0.25">
      <c r="B688" s="117">
        <v>15</v>
      </c>
      <c r="C688" s="118">
        <v>34</v>
      </c>
      <c r="D688" s="118"/>
      <c r="E688" s="118"/>
      <c r="F688" s="119"/>
      <c r="G688" s="120" t="s">
        <v>57</v>
      </c>
      <c r="H688" s="115" t="s">
        <v>58</v>
      </c>
      <c r="I688" s="115">
        <v>1</v>
      </c>
      <c r="J688" s="116">
        <v>100</v>
      </c>
      <c r="K688" s="116">
        <f t="shared" si="14"/>
        <v>100</v>
      </c>
      <c r="L688" s="108"/>
      <c r="M688" s="109"/>
    </row>
    <row r="689" spans="2:21" s="110" customFormat="1" ht="17.25" x14ac:dyDescent="0.25">
      <c r="B689" s="117">
        <v>15</v>
      </c>
      <c r="C689" s="118">
        <v>35</v>
      </c>
      <c r="D689" s="118"/>
      <c r="E689" s="118"/>
      <c r="F689" s="119"/>
      <c r="G689" s="120" t="s">
        <v>57</v>
      </c>
      <c r="H689" s="115" t="s">
        <v>58</v>
      </c>
      <c r="I689" s="115">
        <v>1</v>
      </c>
      <c r="J689" s="116">
        <v>100</v>
      </c>
      <c r="K689" s="116">
        <f t="shared" si="14"/>
        <v>100</v>
      </c>
      <c r="L689" s="108"/>
      <c r="M689" s="109"/>
    </row>
    <row r="690" spans="2:21" s="110" customFormat="1" ht="17.25" x14ac:dyDescent="0.25">
      <c r="B690" s="117">
        <v>15</v>
      </c>
      <c r="C690" s="118">
        <v>36</v>
      </c>
      <c r="D690" s="118"/>
      <c r="E690" s="118"/>
      <c r="F690" s="119"/>
      <c r="G690" s="120" t="s">
        <v>57</v>
      </c>
      <c r="H690" s="115" t="s">
        <v>58</v>
      </c>
      <c r="I690" s="115">
        <v>1</v>
      </c>
      <c r="J690" s="116">
        <v>100</v>
      </c>
      <c r="K690" s="116">
        <f t="shared" si="14"/>
        <v>100</v>
      </c>
      <c r="L690" s="108"/>
      <c r="M690" s="109"/>
    </row>
    <row r="691" spans="2:21" s="110" customFormat="1" ht="17.25" x14ac:dyDescent="0.25">
      <c r="B691" s="117">
        <v>15</v>
      </c>
      <c r="C691" s="118">
        <v>37</v>
      </c>
      <c r="D691" s="118"/>
      <c r="E691" s="118"/>
      <c r="F691" s="119"/>
      <c r="G691" s="120" t="s">
        <v>57</v>
      </c>
      <c r="H691" s="115" t="s">
        <v>58</v>
      </c>
      <c r="I691" s="115">
        <v>1</v>
      </c>
      <c r="J691" s="116">
        <v>100</v>
      </c>
      <c r="K691" s="116">
        <f t="shared" si="14"/>
        <v>100</v>
      </c>
      <c r="L691" s="108"/>
      <c r="M691" s="109"/>
    </row>
    <row r="692" spans="2:21" s="110" customFormat="1" ht="17.25" x14ac:dyDescent="0.25">
      <c r="B692" s="117">
        <v>15</v>
      </c>
      <c r="C692" s="118">
        <v>38</v>
      </c>
      <c r="D692" s="118"/>
      <c r="E692" s="118"/>
      <c r="F692" s="119"/>
      <c r="G692" s="120" t="s">
        <v>57</v>
      </c>
      <c r="H692" s="115" t="s">
        <v>58</v>
      </c>
      <c r="I692" s="115">
        <v>1</v>
      </c>
      <c r="J692" s="116">
        <v>100</v>
      </c>
      <c r="K692" s="116">
        <f t="shared" si="14"/>
        <v>100</v>
      </c>
      <c r="L692" s="108"/>
      <c r="M692" s="109"/>
    </row>
    <row r="693" spans="2:21" s="110" customFormat="1" ht="17.25" x14ac:dyDescent="0.25">
      <c r="B693" s="117">
        <v>15</v>
      </c>
      <c r="C693" s="118">
        <v>39</v>
      </c>
      <c r="D693" s="118"/>
      <c r="E693" s="118"/>
      <c r="F693" s="119"/>
      <c r="G693" s="120" t="s">
        <v>57</v>
      </c>
      <c r="H693" s="115" t="s">
        <v>58</v>
      </c>
      <c r="I693" s="115">
        <v>1</v>
      </c>
      <c r="J693" s="116">
        <v>100</v>
      </c>
      <c r="K693" s="116">
        <f t="shared" si="14"/>
        <v>100</v>
      </c>
      <c r="L693" s="108"/>
      <c r="M693" s="109"/>
    </row>
    <row r="694" spans="2:21" s="110" customFormat="1" ht="17.25" x14ac:dyDescent="0.25">
      <c r="B694" s="117">
        <v>15</v>
      </c>
      <c r="C694" s="118">
        <v>40</v>
      </c>
      <c r="D694" s="118"/>
      <c r="E694" s="118"/>
      <c r="F694" s="119"/>
      <c r="G694" s="120" t="s">
        <v>57</v>
      </c>
      <c r="H694" s="115" t="s">
        <v>58</v>
      </c>
      <c r="I694" s="115">
        <v>1</v>
      </c>
      <c r="J694" s="116">
        <v>100</v>
      </c>
      <c r="K694" s="116">
        <f t="shared" si="14"/>
        <v>100</v>
      </c>
      <c r="L694" s="108"/>
      <c r="M694" s="109"/>
    </row>
    <row r="695" spans="2:21" s="110" customFormat="1" ht="17.25" x14ac:dyDescent="0.25">
      <c r="B695" s="117"/>
      <c r="C695" s="118"/>
      <c r="D695" s="118"/>
      <c r="E695" s="118"/>
      <c r="F695" s="119"/>
      <c r="G695" s="120"/>
      <c r="H695" s="115"/>
      <c r="I695" s="115"/>
      <c r="J695" s="116"/>
      <c r="K695" s="116"/>
      <c r="L695" s="108"/>
      <c r="M695" s="109"/>
    </row>
    <row r="696" spans="2:21" s="130" customFormat="1" ht="15" x14ac:dyDescent="0.2">
      <c r="B696" s="121"/>
      <c r="C696" s="122"/>
      <c r="D696" s="122"/>
      <c r="E696" s="122"/>
      <c r="F696" s="123"/>
      <c r="G696" s="124" t="s">
        <v>72</v>
      </c>
      <c r="H696" s="125"/>
      <c r="I696" s="125"/>
      <c r="J696" s="126"/>
      <c r="K696" s="127">
        <f>SUM(K655:K695)</f>
        <v>4000</v>
      </c>
      <c r="L696" s="128"/>
      <c r="M696" s="129"/>
    </row>
    <row r="698" spans="2:21" s="86" customFormat="1" ht="11.1" customHeight="1" x14ac:dyDescent="0.25">
      <c r="B698" s="131" t="s">
        <v>73</v>
      </c>
      <c r="C698" s="131"/>
      <c r="D698" s="131"/>
      <c r="E698" s="131"/>
      <c r="F698" s="131"/>
      <c r="G698" s="132"/>
      <c r="H698" s="133"/>
      <c r="I698" s="133"/>
      <c r="J698" s="134"/>
      <c r="K698" s="134"/>
      <c r="L698" s="134"/>
      <c r="M698" s="135"/>
      <c r="N698" s="91"/>
      <c r="O698" s="91"/>
      <c r="P698" s="91"/>
      <c r="Q698" s="91"/>
      <c r="R698" s="91"/>
      <c r="S698" s="91"/>
      <c r="T698" s="91"/>
    </row>
    <row r="699" spans="2:21" s="86" customFormat="1" ht="9.9499999999999993" customHeight="1" thickBot="1" x14ac:dyDescent="0.3">
      <c r="B699" s="131"/>
      <c r="C699" s="131"/>
      <c r="D699" s="131"/>
      <c r="E699" s="131"/>
      <c r="F699" s="131"/>
      <c r="G699" s="132"/>
      <c r="H699" s="133"/>
      <c r="I699" s="133"/>
      <c r="J699" s="134"/>
      <c r="K699" s="134"/>
      <c r="L699" s="134"/>
      <c r="M699" s="135"/>
      <c r="O699" s="110"/>
      <c r="P699" s="110"/>
      <c r="Q699" s="110"/>
      <c r="R699" s="110"/>
      <c r="S699" s="110"/>
      <c r="T699" s="110"/>
      <c r="U699" s="110"/>
    </row>
    <row r="700" spans="2:21" s="59" customFormat="1" ht="18" thickBot="1" x14ac:dyDescent="0.3">
      <c r="B700" s="139" t="s">
        <v>74</v>
      </c>
      <c r="C700" s="140"/>
      <c r="D700" s="140"/>
      <c r="E700" s="140"/>
      <c r="F700" s="140"/>
      <c r="G700" s="141"/>
      <c r="H700" s="142"/>
      <c r="I700" s="142"/>
      <c r="J700" s="143"/>
      <c r="K700" s="144"/>
      <c r="L700" s="108"/>
      <c r="M700" s="109"/>
      <c r="O700" s="110"/>
      <c r="P700" s="110"/>
      <c r="Q700" s="110"/>
      <c r="R700" s="110"/>
      <c r="S700" s="110"/>
      <c r="T700" s="110"/>
      <c r="U700" s="110"/>
    </row>
    <row r="701" spans="2:21" s="59" customFormat="1" ht="18" customHeight="1" x14ac:dyDescent="0.25">
      <c r="B701" s="145"/>
      <c r="C701" s="145"/>
      <c r="D701" s="145"/>
      <c r="E701" s="145"/>
      <c r="F701" s="145"/>
      <c r="G701" s="146"/>
      <c r="H701" s="147"/>
      <c r="I701" s="147"/>
      <c r="J701" s="148"/>
      <c r="K701" s="148"/>
      <c r="L701" s="108"/>
      <c r="M701" s="109"/>
      <c r="O701" s="110"/>
      <c r="P701" s="110"/>
      <c r="Q701" s="110"/>
      <c r="R701" s="110"/>
      <c r="S701" s="110"/>
      <c r="T701" s="110"/>
      <c r="U701" s="110"/>
    </row>
    <row r="702" spans="2:21" s="154" customFormat="1" ht="24.95" customHeight="1" x14ac:dyDescent="0.25">
      <c r="B702" s="102"/>
      <c r="C702" s="103"/>
      <c r="D702" s="103"/>
      <c r="E702" s="103"/>
      <c r="F702" s="104"/>
      <c r="G702" s="149" t="str">
        <f>G12</f>
        <v>LOT X</v>
      </c>
      <c r="H702" s="150"/>
      <c r="I702" s="151"/>
      <c r="J702" s="152" t="s">
        <v>75</v>
      </c>
      <c r="K702" s="153">
        <f>K54</f>
        <v>4000</v>
      </c>
      <c r="L702" s="134"/>
      <c r="M702" s="109"/>
      <c r="O702" s="110"/>
      <c r="P702" s="110"/>
      <c r="Q702" s="110"/>
      <c r="R702" s="110"/>
      <c r="S702" s="110"/>
      <c r="T702" s="110"/>
      <c r="U702" s="110"/>
    </row>
    <row r="703" spans="2:21" s="154" customFormat="1" ht="24.95" customHeight="1" x14ac:dyDescent="0.25">
      <c r="B703" s="117"/>
      <c r="C703" s="118"/>
      <c r="D703" s="118"/>
      <c r="E703" s="118"/>
      <c r="F703" s="119"/>
      <c r="G703" s="155" t="str">
        <f>G57</f>
        <v>LOT X</v>
      </c>
      <c r="H703" s="156"/>
      <c r="I703" s="157"/>
      <c r="J703" s="158" t="s">
        <v>76</v>
      </c>
      <c r="K703" s="159">
        <f>K100</f>
        <v>4000</v>
      </c>
      <c r="L703" s="134"/>
      <c r="M703" s="109"/>
      <c r="O703" s="110"/>
      <c r="P703" s="110"/>
      <c r="Q703" s="110"/>
      <c r="R703" s="110"/>
      <c r="S703" s="110"/>
      <c r="T703" s="110"/>
      <c r="U703" s="110"/>
    </row>
    <row r="704" spans="2:21" s="154" customFormat="1" ht="24.95" customHeight="1" x14ac:dyDescent="0.25">
      <c r="B704" s="117"/>
      <c r="C704" s="118"/>
      <c r="D704" s="118"/>
      <c r="E704" s="118"/>
      <c r="F704" s="119"/>
      <c r="G704" s="155" t="str">
        <f>G103</f>
        <v>LOT X</v>
      </c>
      <c r="H704" s="156"/>
      <c r="I704" s="157"/>
      <c r="J704" s="158" t="s">
        <v>77</v>
      </c>
      <c r="K704" s="159">
        <f>K146</f>
        <v>4000</v>
      </c>
      <c r="L704" s="134"/>
      <c r="M704" s="109"/>
      <c r="O704" s="110"/>
      <c r="P704" s="110"/>
      <c r="Q704" s="110"/>
      <c r="R704" s="110"/>
      <c r="S704" s="110"/>
      <c r="T704" s="110"/>
      <c r="U704" s="110"/>
    </row>
    <row r="705" spans="2:21" s="154" customFormat="1" ht="24.95" customHeight="1" x14ac:dyDescent="0.25">
      <c r="B705" s="117"/>
      <c r="C705" s="118"/>
      <c r="D705" s="118"/>
      <c r="E705" s="118"/>
      <c r="F705" s="119"/>
      <c r="G705" s="155" t="str">
        <f>G149</f>
        <v>LOT X</v>
      </c>
      <c r="H705" s="156"/>
      <c r="I705" s="157"/>
      <c r="J705" s="158" t="s">
        <v>78</v>
      </c>
      <c r="K705" s="159">
        <f>K192</f>
        <v>4000</v>
      </c>
      <c r="L705" s="134"/>
      <c r="M705" s="109"/>
      <c r="O705" s="110"/>
      <c r="P705" s="110"/>
      <c r="Q705" s="110"/>
      <c r="R705" s="110"/>
      <c r="S705" s="110"/>
      <c r="T705" s="110"/>
      <c r="U705" s="110"/>
    </row>
    <row r="706" spans="2:21" s="154" customFormat="1" ht="24.95" customHeight="1" x14ac:dyDescent="0.25">
      <c r="B706" s="117"/>
      <c r="C706" s="118"/>
      <c r="D706" s="118"/>
      <c r="E706" s="118"/>
      <c r="F706" s="119"/>
      <c r="G706" s="155" t="str">
        <f>G195</f>
        <v>LOT X</v>
      </c>
      <c r="H706" s="156"/>
      <c r="I706" s="157"/>
      <c r="J706" s="158" t="s">
        <v>79</v>
      </c>
      <c r="K706" s="159">
        <f>K237</f>
        <v>4000</v>
      </c>
      <c r="L706" s="134"/>
      <c r="M706" s="109"/>
      <c r="O706" s="110"/>
      <c r="P706" s="110"/>
      <c r="Q706" s="110"/>
      <c r="R706" s="110"/>
      <c r="S706" s="110"/>
      <c r="T706" s="110"/>
      <c r="U706" s="110"/>
    </row>
    <row r="707" spans="2:21" s="154" customFormat="1" ht="24.95" customHeight="1" x14ac:dyDescent="0.25">
      <c r="B707" s="117"/>
      <c r="C707" s="118"/>
      <c r="D707" s="118"/>
      <c r="E707" s="118"/>
      <c r="F707" s="119"/>
      <c r="G707" s="155" t="str">
        <f>G240</f>
        <v>LOT X</v>
      </c>
      <c r="H707" s="156"/>
      <c r="I707" s="157"/>
      <c r="J707" s="158" t="s">
        <v>80</v>
      </c>
      <c r="K707" s="159">
        <f>K283</f>
        <v>4000</v>
      </c>
      <c r="L707" s="134"/>
      <c r="M707" s="109"/>
      <c r="O707" s="110"/>
      <c r="P707" s="110"/>
      <c r="Q707" s="110"/>
      <c r="R707" s="110"/>
      <c r="S707" s="110"/>
      <c r="T707" s="110"/>
      <c r="U707" s="110"/>
    </row>
    <row r="708" spans="2:21" s="154" customFormat="1" ht="24.95" customHeight="1" x14ac:dyDescent="0.25">
      <c r="B708" s="117"/>
      <c r="C708" s="118"/>
      <c r="D708" s="118"/>
      <c r="E708" s="118"/>
      <c r="F708" s="119"/>
      <c r="G708" s="155" t="str">
        <f>G286</f>
        <v>LOT X</v>
      </c>
      <c r="H708" s="156"/>
      <c r="I708" s="157"/>
      <c r="J708" s="158" t="s">
        <v>81</v>
      </c>
      <c r="K708" s="159">
        <f>K329</f>
        <v>4000</v>
      </c>
      <c r="L708" s="134"/>
      <c r="M708" s="109"/>
      <c r="O708" s="110"/>
      <c r="P708" s="110"/>
      <c r="Q708" s="110"/>
      <c r="R708" s="110"/>
      <c r="S708" s="110"/>
      <c r="T708" s="110"/>
      <c r="U708" s="110"/>
    </row>
    <row r="709" spans="2:21" s="154" customFormat="1" ht="24.95" customHeight="1" x14ac:dyDescent="0.25">
      <c r="B709" s="117"/>
      <c r="C709" s="118"/>
      <c r="D709" s="118"/>
      <c r="E709" s="118"/>
      <c r="F709" s="119"/>
      <c r="G709" s="155" t="str">
        <f>G332</f>
        <v>LOT X</v>
      </c>
      <c r="H709" s="156"/>
      <c r="I709" s="157"/>
      <c r="J709" s="158" t="s">
        <v>82</v>
      </c>
      <c r="K709" s="159">
        <f>K375</f>
        <v>4000</v>
      </c>
      <c r="L709" s="134"/>
      <c r="M709" s="109"/>
      <c r="O709" s="110"/>
      <c r="P709" s="110"/>
      <c r="Q709" s="110"/>
      <c r="R709" s="110"/>
      <c r="S709" s="110"/>
      <c r="T709" s="110"/>
      <c r="U709" s="110"/>
    </row>
    <row r="710" spans="2:21" s="154" customFormat="1" ht="24.95" customHeight="1" x14ac:dyDescent="0.25">
      <c r="B710" s="117"/>
      <c r="C710" s="118"/>
      <c r="D710" s="118"/>
      <c r="E710" s="118"/>
      <c r="F710" s="119"/>
      <c r="G710" s="155" t="str">
        <f>G378</f>
        <v>LOT X</v>
      </c>
      <c r="H710" s="156"/>
      <c r="I710" s="157"/>
      <c r="J710" s="158" t="s">
        <v>83</v>
      </c>
      <c r="K710" s="159">
        <f>K421</f>
        <v>4000</v>
      </c>
      <c r="L710" s="134"/>
      <c r="M710" s="109"/>
      <c r="O710" s="110"/>
      <c r="P710" s="110"/>
      <c r="Q710" s="110"/>
      <c r="R710" s="110"/>
      <c r="S710" s="110"/>
      <c r="T710" s="110"/>
      <c r="U710" s="110"/>
    </row>
    <row r="711" spans="2:21" s="154" customFormat="1" ht="24.95" customHeight="1" x14ac:dyDescent="0.25">
      <c r="B711" s="117"/>
      <c r="C711" s="118"/>
      <c r="D711" s="118"/>
      <c r="E711" s="118"/>
      <c r="F711" s="119"/>
      <c r="G711" s="155" t="str">
        <f>G424</f>
        <v>LOT X</v>
      </c>
      <c r="H711" s="156"/>
      <c r="I711" s="157"/>
      <c r="J711" s="158" t="s">
        <v>84</v>
      </c>
      <c r="K711" s="159">
        <f>K466</f>
        <v>4000</v>
      </c>
      <c r="L711" s="134"/>
      <c r="M711" s="109"/>
      <c r="O711" s="110"/>
      <c r="P711" s="110"/>
      <c r="Q711" s="110"/>
      <c r="R711" s="110"/>
      <c r="S711" s="110"/>
      <c r="T711" s="110"/>
      <c r="U711" s="110"/>
    </row>
    <row r="712" spans="2:21" s="154" customFormat="1" ht="24.95" customHeight="1" x14ac:dyDescent="0.25">
      <c r="B712" s="117"/>
      <c r="C712" s="118"/>
      <c r="D712" s="118"/>
      <c r="E712" s="118"/>
      <c r="F712" s="119"/>
      <c r="G712" s="155" t="str">
        <f>G469</f>
        <v>LOT X</v>
      </c>
      <c r="H712" s="156"/>
      <c r="I712" s="157"/>
      <c r="J712" s="158" t="s">
        <v>85</v>
      </c>
      <c r="K712" s="159">
        <f>K512</f>
        <v>4000</v>
      </c>
      <c r="L712" s="134"/>
      <c r="M712" s="109"/>
      <c r="O712" s="110"/>
      <c r="P712" s="110"/>
      <c r="Q712" s="110"/>
      <c r="R712" s="110"/>
      <c r="S712" s="110"/>
      <c r="T712" s="110"/>
      <c r="U712" s="110"/>
    </row>
    <row r="713" spans="2:21" s="154" customFormat="1" ht="24.95" customHeight="1" x14ac:dyDescent="0.25">
      <c r="B713" s="117"/>
      <c r="C713" s="118"/>
      <c r="D713" s="118"/>
      <c r="E713" s="118"/>
      <c r="F713" s="119"/>
      <c r="G713" s="155" t="str">
        <f>G515</f>
        <v>LOT X</v>
      </c>
      <c r="H713" s="156"/>
      <c r="I713" s="157"/>
      <c r="J713" s="158" t="s">
        <v>86</v>
      </c>
      <c r="K713" s="159">
        <f>K558</f>
        <v>4000</v>
      </c>
      <c r="L713" s="134"/>
      <c r="M713" s="109"/>
      <c r="O713" s="110"/>
      <c r="P713" s="110"/>
      <c r="Q713" s="110"/>
      <c r="R713" s="110"/>
      <c r="S713" s="110"/>
      <c r="T713" s="110"/>
      <c r="U713" s="110"/>
    </row>
    <row r="714" spans="2:21" s="154" customFormat="1" ht="24.95" customHeight="1" x14ac:dyDescent="0.25">
      <c r="B714" s="117"/>
      <c r="C714" s="118"/>
      <c r="D714" s="118"/>
      <c r="E714" s="118"/>
      <c r="F714" s="119"/>
      <c r="G714" s="155" t="str">
        <f>G561</f>
        <v>LOT X</v>
      </c>
      <c r="H714" s="156"/>
      <c r="I714" s="157"/>
      <c r="J714" s="158" t="s">
        <v>87</v>
      </c>
      <c r="K714" s="159">
        <f>K604</f>
        <v>4000</v>
      </c>
      <c r="L714" s="134"/>
      <c r="M714" s="109"/>
      <c r="O714" s="110"/>
      <c r="P714" s="110"/>
      <c r="Q714" s="110"/>
      <c r="R714" s="110"/>
      <c r="S714" s="110"/>
      <c r="T714" s="110"/>
      <c r="U714" s="110"/>
    </row>
    <row r="715" spans="2:21" s="154" customFormat="1" ht="24.95" customHeight="1" x14ac:dyDescent="0.25">
      <c r="B715" s="117"/>
      <c r="C715" s="118"/>
      <c r="D715" s="118"/>
      <c r="E715" s="118"/>
      <c r="F715" s="119"/>
      <c r="G715" s="155" t="str">
        <f>G607</f>
        <v>LOT X</v>
      </c>
      <c r="H715" s="156"/>
      <c r="I715" s="157"/>
      <c r="J715" s="158" t="s">
        <v>88</v>
      </c>
      <c r="K715" s="159">
        <f>K650</f>
        <v>4000</v>
      </c>
      <c r="L715" s="134"/>
      <c r="M715" s="109"/>
      <c r="O715" s="110"/>
      <c r="P715" s="110"/>
      <c r="Q715" s="110"/>
      <c r="R715" s="110"/>
      <c r="S715" s="110"/>
      <c r="T715" s="110"/>
      <c r="U715" s="110"/>
    </row>
    <row r="716" spans="2:21" s="154" customFormat="1" ht="24.95" customHeight="1" thickBot="1" x14ac:dyDescent="0.3">
      <c r="B716" s="117"/>
      <c r="C716" s="118"/>
      <c r="D716" s="118"/>
      <c r="E716" s="118"/>
      <c r="F716" s="119"/>
      <c r="G716" s="155" t="str">
        <f>G653</f>
        <v>LOT X</v>
      </c>
      <c r="H716" s="156"/>
      <c r="I716" s="157"/>
      <c r="J716" s="158" t="s">
        <v>89</v>
      </c>
      <c r="K716" s="159">
        <f>K696</f>
        <v>4000</v>
      </c>
      <c r="L716" s="134"/>
      <c r="M716" s="109"/>
      <c r="O716" s="110"/>
      <c r="P716" s="110"/>
      <c r="Q716" s="110"/>
      <c r="R716" s="110"/>
      <c r="S716" s="110"/>
      <c r="T716" s="110"/>
      <c r="U716" s="110"/>
    </row>
    <row r="717" spans="2:21" s="59" customFormat="1" ht="17.25" x14ac:dyDescent="0.25">
      <c r="D717" s="160"/>
      <c r="E717" s="160"/>
      <c r="F717" s="160"/>
      <c r="G717" s="161" t="s">
        <v>90</v>
      </c>
      <c r="H717" s="161"/>
      <c r="I717" s="161"/>
      <c r="J717" s="162" t="s">
        <v>55</v>
      </c>
      <c r="K717" s="163">
        <f>SUM(K702:K716)</f>
        <v>60000</v>
      </c>
      <c r="L717" s="108"/>
      <c r="M717" s="109"/>
      <c r="O717" s="110"/>
      <c r="P717" s="110"/>
      <c r="Q717" s="110"/>
      <c r="R717" s="110"/>
      <c r="S717" s="110"/>
      <c r="T717" s="110"/>
      <c r="U717" s="110"/>
    </row>
    <row r="718" spans="2:21" s="59" customFormat="1" ht="17.25" x14ac:dyDescent="0.25">
      <c r="D718" s="160"/>
      <c r="E718" s="160"/>
      <c r="F718" s="160"/>
      <c r="G718" s="109"/>
      <c r="H718" s="164"/>
      <c r="I718" s="164"/>
      <c r="J718" s="165" t="s">
        <v>91</v>
      </c>
      <c r="K718" s="166">
        <f>K717*0.2</f>
        <v>12000</v>
      </c>
      <c r="L718" s="108"/>
      <c r="M718" s="109"/>
      <c r="O718" s="110"/>
      <c r="P718" s="110"/>
      <c r="Q718" s="110"/>
      <c r="R718" s="110"/>
      <c r="S718" s="110"/>
      <c r="T718" s="110"/>
      <c r="U718" s="110"/>
    </row>
    <row r="719" spans="2:21" s="59" customFormat="1" ht="17.25" x14ac:dyDescent="0.25">
      <c r="D719" s="160"/>
      <c r="E719" s="160"/>
      <c r="F719" s="160"/>
      <c r="G719" s="109"/>
      <c r="H719" s="164"/>
      <c r="I719" s="164"/>
      <c r="J719" s="167"/>
      <c r="K719" s="168"/>
      <c r="L719" s="108"/>
      <c r="M719" s="109"/>
      <c r="O719" s="110"/>
      <c r="P719" s="110"/>
      <c r="Q719" s="110"/>
      <c r="R719" s="110"/>
      <c r="S719" s="110"/>
      <c r="T719" s="110"/>
      <c r="U719" s="110"/>
    </row>
    <row r="720" spans="2:21" s="59" customFormat="1" ht="18" thickBot="1" x14ac:dyDescent="0.3">
      <c r="D720" s="160"/>
      <c r="E720" s="160"/>
      <c r="F720" s="160"/>
      <c r="G720" s="160"/>
      <c r="H720" s="160"/>
      <c r="I720" s="160"/>
      <c r="J720" s="169" t="s">
        <v>92</v>
      </c>
      <c r="K720" s="170">
        <f>SUM(K717:K718)</f>
        <v>72000</v>
      </c>
      <c r="L720" s="108"/>
      <c r="M720" s="109"/>
      <c r="O720" s="110"/>
      <c r="P720" s="110"/>
      <c r="Q720" s="110"/>
      <c r="R720" s="110"/>
      <c r="S720" s="110"/>
      <c r="T720" s="110"/>
      <c r="U720" s="110"/>
    </row>
    <row r="721" spans="2:13" ht="13.5" thickBot="1" x14ac:dyDescent="0.25"/>
    <row r="722" spans="2:13" s="59" customFormat="1" ht="18" thickBot="1" x14ac:dyDescent="0.3">
      <c r="B722" s="139" t="s">
        <v>93</v>
      </c>
      <c r="C722" s="140"/>
      <c r="D722" s="140"/>
      <c r="E722" s="140"/>
      <c r="F722" s="140"/>
      <c r="G722" s="141"/>
      <c r="H722" s="142"/>
      <c r="I722" s="142"/>
      <c r="J722" s="143"/>
      <c r="K722" s="144"/>
      <c r="L722" s="108"/>
      <c r="M722" s="109"/>
    </row>
    <row r="723" spans="2:13" s="59" customFormat="1" x14ac:dyDescent="0.25">
      <c r="B723" s="174"/>
      <c r="C723" s="174"/>
      <c r="D723" s="174"/>
      <c r="E723" s="174"/>
      <c r="F723" s="174"/>
      <c r="H723" s="175"/>
      <c r="I723" s="176"/>
      <c r="L723" s="63"/>
      <c r="M723" s="64"/>
    </row>
    <row r="724" spans="2:13" s="154" customFormat="1" ht="17.25" x14ac:dyDescent="0.25">
      <c r="B724" s="177"/>
      <c r="C724" s="178"/>
      <c r="D724" s="178"/>
      <c r="E724" s="178"/>
      <c r="F724" s="178"/>
      <c r="G724" s="179" t="s">
        <v>94</v>
      </c>
      <c r="H724" s="180"/>
      <c r="I724" s="180"/>
      <c r="J724" s="181" t="s">
        <v>84</v>
      </c>
      <c r="K724" s="182">
        <v>0</v>
      </c>
      <c r="L724" s="134"/>
      <c r="M724" s="109"/>
    </row>
    <row r="725" spans="2:13" s="154" customFormat="1" ht="17.25" x14ac:dyDescent="0.25">
      <c r="B725" s="183"/>
      <c r="C725" s="184"/>
      <c r="D725" s="184"/>
      <c r="E725" s="184"/>
      <c r="F725" s="184"/>
      <c r="G725" s="185" t="s">
        <v>95</v>
      </c>
      <c r="H725" s="186"/>
      <c r="I725" s="186"/>
      <c r="J725" s="187" t="s">
        <v>85</v>
      </c>
      <c r="K725" s="188">
        <v>0</v>
      </c>
      <c r="L725" s="134"/>
      <c r="M725" s="109"/>
    </row>
    <row r="726" spans="2:13" s="154" customFormat="1" ht="17.25" x14ac:dyDescent="0.25">
      <c r="B726" s="183"/>
      <c r="C726" s="184"/>
      <c r="D726" s="184"/>
      <c r="E726" s="184"/>
      <c r="F726" s="184"/>
      <c r="G726" s="185" t="s">
        <v>96</v>
      </c>
      <c r="H726" s="186"/>
      <c r="I726" s="186"/>
      <c r="J726" s="187" t="s">
        <v>86</v>
      </c>
      <c r="K726" s="188">
        <v>0</v>
      </c>
      <c r="L726" s="134"/>
      <c r="M726" s="109"/>
    </row>
    <row r="727" spans="2:13" s="154" customFormat="1" ht="18" thickBot="1" x14ac:dyDescent="0.3">
      <c r="B727" s="189"/>
      <c r="C727" s="190"/>
      <c r="D727" s="190"/>
      <c r="E727" s="190"/>
      <c r="F727" s="190"/>
      <c r="G727" s="191" t="s">
        <v>97</v>
      </c>
      <c r="H727" s="192"/>
      <c r="I727" s="192"/>
      <c r="J727" s="187" t="s">
        <v>87</v>
      </c>
      <c r="K727" s="188">
        <f>(K717*1.13)-K717</f>
        <v>7800</v>
      </c>
      <c r="L727" s="134"/>
      <c r="M727" s="109"/>
    </row>
    <row r="728" spans="2:13" s="59" customFormat="1" ht="17.25" x14ac:dyDescent="0.25">
      <c r="B728" s="193"/>
      <c r="C728" s="160"/>
      <c r="D728" s="160"/>
      <c r="E728" s="160"/>
      <c r="F728" s="160"/>
      <c r="G728" s="161" t="s">
        <v>98</v>
      </c>
      <c r="H728" s="161"/>
      <c r="I728" s="161"/>
      <c r="J728" s="162" t="s">
        <v>55</v>
      </c>
      <c r="K728" s="163">
        <f>K724+K725+K726+K727</f>
        <v>7800</v>
      </c>
      <c r="L728" s="108"/>
      <c r="M728" s="109"/>
    </row>
    <row r="729" spans="2:13" s="59" customFormat="1" ht="17.25" x14ac:dyDescent="0.25">
      <c r="B729" s="193"/>
      <c r="C729" s="160"/>
      <c r="D729" s="160"/>
      <c r="E729" s="160"/>
      <c r="F729" s="160"/>
      <c r="G729" s="109"/>
      <c r="H729" s="164"/>
      <c r="I729" s="164"/>
      <c r="J729" s="165" t="s">
        <v>91</v>
      </c>
      <c r="K729" s="166">
        <f>K728*0.2</f>
        <v>1560</v>
      </c>
      <c r="L729" s="108"/>
      <c r="M729" s="109"/>
    </row>
    <row r="730" spans="2:13" s="59" customFormat="1" ht="17.25" x14ac:dyDescent="0.25">
      <c r="B730" s="193"/>
      <c r="C730" s="160"/>
      <c r="D730" s="160"/>
      <c r="E730" s="160"/>
      <c r="F730" s="160"/>
      <c r="G730" s="109"/>
      <c r="H730" s="164"/>
      <c r="I730" s="164"/>
      <c r="J730" s="167"/>
      <c r="K730" s="168"/>
      <c r="L730" s="108"/>
      <c r="M730" s="109"/>
    </row>
    <row r="731" spans="2:13" s="70" customFormat="1" ht="15.75" thickBot="1" x14ac:dyDescent="0.3">
      <c r="B731" s="194"/>
      <c r="C731" s="195"/>
      <c r="D731" s="195"/>
      <c r="E731" s="195"/>
      <c r="F731" s="195"/>
      <c r="G731" s="196"/>
      <c r="H731" s="197"/>
      <c r="I731" s="197"/>
      <c r="J731" s="169" t="s">
        <v>92</v>
      </c>
      <c r="K731" s="170">
        <f>SUM(K728:K729)</f>
        <v>9360</v>
      </c>
      <c r="L731" s="198"/>
      <c r="M731" s="199"/>
    </row>
    <row r="732" spans="2:13" ht="13.5" thickBot="1" x14ac:dyDescent="0.25">
      <c r="K732" s="200"/>
    </row>
    <row r="733" spans="2:13" s="59" customFormat="1" ht="18" thickBot="1" x14ac:dyDescent="0.3">
      <c r="B733" s="139" t="s">
        <v>99</v>
      </c>
      <c r="C733" s="140"/>
      <c r="D733" s="140"/>
      <c r="E733" s="140"/>
      <c r="F733" s="140"/>
      <c r="G733" s="141"/>
      <c r="H733" s="142"/>
      <c r="I733" s="142"/>
      <c r="J733" s="143"/>
      <c r="K733" s="144"/>
      <c r="L733" s="108"/>
      <c r="M733" s="109"/>
    </row>
    <row r="734" spans="2:13" ht="13.5" thickBot="1" x14ac:dyDescent="0.25">
      <c r="B734" s="201"/>
      <c r="C734" s="201"/>
      <c r="D734" s="201"/>
      <c r="E734" s="201"/>
      <c r="F734" s="201"/>
      <c r="G734" s="173"/>
      <c r="K734" s="200"/>
    </row>
    <row r="735" spans="2:13" s="59" customFormat="1" ht="17.25" x14ac:dyDescent="0.25">
      <c r="B735" s="202"/>
      <c r="C735" s="203"/>
      <c r="D735" s="203"/>
      <c r="E735" s="203"/>
      <c r="F735" s="203"/>
      <c r="G735" s="204" t="s">
        <v>100</v>
      </c>
      <c r="H735" s="205"/>
      <c r="I735" s="205"/>
      <c r="J735" s="206" t="s">
        <v>55</v>
      </c>
      <c r="K735" s="207">
        <f>K728+K717</f>
        <v>67800</v>
      </c>
      <c r="L735" s="108"/>
      <c r="M735" s="109"/>
    </row>
    <row r="736" spans="2:13" s="59" customFormat="1" ht="17.25" x14ac:dyDescent="0.25">
      <c r="B736" s="160"/>
      <c r="C736" s="160"/>
      <c r="D736" s="160"/>
      <c r="E736" s="160"/>
      <c r="F736" s="160"/>
      <c r="G736" s="109"/>
      <c r="H736" s="164"/>
      <c r="I736" s="164"/>
      <c r="J736" s="208" t="s">
        <v>91</v>
      </c>
      <c r="K736" s="209">
        <f>K735*0.2</f>
        <v>13560</v>
      </c>
      <c r="L736" s="108"/>
      <c r="M736" s="109"/>
    </row>
    <row r="737" spans="2:13" s="59" customFormat="1" ht="17.25" x14ac:dyDescent="0.25">
      <c r="B737" s="160"/>
      <c r="C737" s="160"/>
      <c r="D737" s="160"/>
      <c r="E737" s="160"/>
      <c r="F737" s="160"/>
      <c r="G737" s="109"/>
      <c r="H737" s="164"/>
      <c r="I737" s="164"/>
      <c r="J737" s="210"/>
      <c r="K737" s="211"/>
      <c r="L737" s="108"/>
      <c r="M737" s="109"/>
    </row>
    <row r="738" spans="2:13" s="70" customFormat="1" ht="15.75" thickBot="1" x14ac:dyDescent="0.3">
      <c r="B738" s="212"/>
      <c r="C738" s="212"/>
      <c r="D738" s="212"/>
      <c r="E738" s="212"/>
      <c r="F738" s="212"/>
      <c r="G738" s="199"/>
      <c r="H738" s="100"/>
      <c r="I738" s="100"/>
      <c r="J738" s="213" t="s">
        <v>92</v>
      </c>
      <c r="K738" s="214">
        <f>SUM(K735:K736)</f>
        <v>81360</v>
      </c>
      <c r="L738" s="198"/>
      <c r="M738" s="199"/>
    </row>
  </sheetData>
  <mergeCells count="6">
    <mergeCell ref="B8:K8"/>
    <mergeCell ref="H2:I2"/>
    <mergeCell ref="J2:K2"/>
    <mergeCell ref="H3:I3"/>
    <mergeCell ref="J3:K5"/>
    <mergeCell ref="B7:K7"/>
  </mergeCells>
  <printOptions horizontalCentered="1"/>
  <pageMargins left="0.59055118110236227" right="0.59055118110236227" top="0.74803149606299213" bottom="0.74803149606299213" header="0.31496062992125984" footer="0.31496062992125984"/>
  <pageSetup paperSize="9" scale="77" fitToHeight="0" orientation="portrait"/>
  <headerFooter alignWithMargins="0">
    <oddFooter>&amp;C&amp;K000000&amp;F&amp;R&amp;K000000Page &amp;P</oddFooter>
  </headerFooter>
  <rowBreaks count="4" manualBreakCount="4">
    <brk id="54" min="1" max="11" man="1"/>
    <brk id="325" min="1" max="11" man="1"/>
    <brk id="697" min="1" max="11" man="1"/>
    <brk id="698" min="1" max="11" man="1"/>
  </rowBreaks>
  <colBreaks count="1" manualBreakCount="1">
    <brk id="12" max="1048575" man="1"/>
  </colBreak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EDFACDC-8120-41D3-93D7-437E779E8210}">
  <sheetPr codeName="Feuil9">
    <pageSetUpPr fitToPage="1"/>
  </sheetPr>
  <dimension ref="A1:S45"/>
  <sheetViews>
    <sheetView tabSelected="1" workbookViewId="0">
      <selection sqref="A1:S45"/>
    </sheetView>
  </sheetViews>
  <sheetFormatPr baseColWidth="10" defaultRowHeight="15" x14ac:dyDescent="0.25"/>
  <cols>
    <col min="11" max="11" width="14" bestFit="1" customWidth="1"/>
    <col min="14" max="14" width="12" bestFit="1" customWidth="1"/>
  </cols>
  <sheetData>
    <row r="1" spans="1:19" ht="22.5" x14ac:dyDescent="0.3">
      <c r="A1" s="175"/>
      <c r="B1" s="215"/>
      <c r="C1" s="216"/>
      <c r="D1" s="216"/>
      <c r="E1" s="216"/>
      <c r="F1" s="216"/>
      <c r="G1" s="3"/>
      <c r="H1" s="5"/>
      <c r="I1" s="5"/>
      <c r="J1" s="171"/>
      <c r="K1" s="200"/>
      <c r="L1" s="172"/>
      <c r="M1" s="3"/>
      <c r="N1" s="3"/>
      <c r="O1" s="3"/>
      <c r="P1" s="3"/>
      <c r="Q1" s="3"/>
      <c r="R1" s="3"/>
      <c r="S1" s="3"/>
    </row>
    <row r="2" spans="1:19" ht="17.25" x14ac:dyDescent="0.3">
      <c r="A2" s="175"/>
      <c r="B2" s="217"/>
      <c r="C2" s="218"/>
      <c r="D2" s="218"/>
      <c r="E2" s="218"/>
      <c r="F2" s="218"/>
      <c r="G2" s="3"/>
      <c r="H2" s="5"/>
      <c r="I2" s="5"/>
      <c r="J2" s="171"/>
      <c r="K2" s="200"/>
      <c r="L2" s="172"/>
      <c r="M2" s="3"/>
      <c r="N2" s="3"/>
      <c r="O2" s="3"/>
      <c r="P2" s="3"/>
      <c r="Q2" s="3"/>
      <c r="R2" s="3"/>
      <c r="S2" s="3"/>
    </row>
    <row r="3" spans="1:19" ht="15.75" x14ac:dyDescent="0.25">
      <c r="A3" s="175"/>
      <c r="B3" s="219"/>
      <c r="C3" s="218"/>
      <c r="D3" s="218"/>
      <c r="E3" s="218"/>
      <c r="F3" s="218"/>
      <c r="G3" s="3"/>
      <c r="H3" s="5"/>
      <c r="I3" s="5"/>
      <c r="J3" s="171"/>
      <c r="K3" s="200"/>
      <c r="L3" s="172"/>
      <c r="M3" s="3"/>
      <c r="N3" s="3"/>
      <c r="O3" s="3"/>
      <c r="P3" s="3"/>
      <c r="Q3" s="3"/>
      <c r="R3" s="3"/>
      <c r="S3" s="3"/>
    </row>
    <row r="4" spans="1:19" x14ac:dyDescent="0.25">
      <c r="A4" s="175"/>
      <c r="B4" s="174"/>
      <c r="C4" s="174"/>
      <c r="D4" s="174"/>
      <c r="E4" s="174"/>
      <c r="F4" s="174"/>
      <c r="G4" s="59"/>
      <c r="H4" s="175"/>
      <c r="I4" s="175"/>
      <c r="J4" s="220"/>
      <c r="K4" s="221"/>
      <c r="L4" s="63"/>
      <c r="M4" s="59"/>
      <c r="N4" s="59"/>
      <c r="O4" s="59"/>
      <c r="P4" s="59"/>
      <c r="Q4" s="59"/>
      <c r="R4" s="59"/>
      <c r="S4" s="59"/>
    </row>
    <row r="5" spans="1:19" ht="18" x14ac:dyDescent="0.25">
      <c r="A5" s="175"/>
      <c r="B5" s="222" t="s">
        <v>0</v>
      </c>
      <c r="C5" s="223"/>
      <c r="D5" s="223"/>
      <c r="E5" s="223"/>
      <c r="F5" s="223"/>
      <c r="G5" s="453">
        <v>0</v>
      </c>
      <c r="H5" s="454"/>
      <c r="I5" s="455"/>
      <c r="J5" s="456"/>
      <c r="K5" s="456"/>
      <c r="L5" s="63"/>
      <c r="M5" s="3"/>
      <c r="N5" s="3"/>
      <c r="O5" s="3"/>
      <c r="P5" s="3"/>
      <c r="Q5" s="224" t="s">
        <v>101</v>
      </c>
      <c r="R5" s="225">
        <v>43586</v>
      </c>
      <c r="S5" s="59"/>
    </row>
    <row r="6" spans="1:19" x14ac:dyDescent="0.25">
      <c r="A6" s="176"/>
      <c r="B6" s="226" t="s">
        <v>47</v>
      </c>
      <c r="C6" s="227"/>
      <c r="D6" s="227"/>
      <c r="E6" s="227"/>
      <c r="F6" s="227"/>
      <c r="G6" s="457" t="s">
        <v>4</v>
      </c>
      <c r="H6" s="458"/>
      <c r="I6" s="459"/>
      <c r="J6" s="220"/>
      <c r="K6" s="221" t="s">
        <v>102</v>
      </c>
      <c r="L6" s="68"/>
      <c r="M6" s="59"/>
      <c r="N6" s="70"/>
      <c r="O6" s="70"/>
      <c r="P6" s="70"/>
      <c r="Q6" s="70"/>
      <c r="R6" s="70"/>
      <c r="S6" s="70"/>
    </row>
    <row r="7" spans="1:19" x14ac:dyDescent="0.25">
      <c r="A7" s="176"/>
      <c r="B7" s="228"/>
      <c r="C7" s="212"/>
      <c r="D7" s="212"/>
      <c r="E7" s="212"/>
      <c r="F7" s="212"/>
      <c r="G7" s="460">
        <v>0</v>
      </c>
      <c r="H7" s="461"/>
      <c r="I7" s="462"/>
      <c r="J7" s="220"/>
      <c r="K7" s="221"/>
      <c r="L7" s="68"/>
      <c r="M7" s="70"/>
      <c r="N7" s="70"/>
      <c r="O7" s="70"/>
      <c r="P7" s="70"/>
      <c r="Q7" s="70"/>
      <c r="R7" s="70"/>
      <c r="S7" s="70"/>
    </row>
    <row r="8" spans="1:19" ht="19.5" x14ac:dyDescent="0.25">
      <c r="A8" s="176"/>
      <c r="B8" s="194"/>
      <c r="C8" s="195"/>
      <c r="D8" s="195"/>
      <c r="E8" s="195"/>
      <c r="F8" s="195"/>
      <c r="G8" s="463"/>
      <c r="H8" s="464"/>
      <c r="I8" s="465"/>
      <c r="J8" s="229"/>
      <c r="K8" s="230"/>
      <c r="L8" s="68"/>
      <c r="M8" s="231" t="s">
        <v>103</v>
      </c>
      <c r="N8" s="232"/>
      <c r="O8" s="233"/>
      <c r="P8" s="70"/>
      <c r="Q8" s="231" t="s">
        <v>104</v>
      </c>
      <c r="R8" s="232"/>
      <c r="S8" s="233"/>
    </row>
    <row r="9" spans="1:19" x14ac:dyDescent="0.25">
      <c r="A9" s="175"/>
      <c r="B9" s="174"/>
      <c r="C9" s="174"/>
      <c r="D9" s="174"/>
      <c r="E9" s="174"/>
      <c r="F9" s="174"/>
      <c r="G9" s="59"/>
      <c r="H9" s="175"/>
      <c r="I9" s="175"/>
      <c r="J9" s="220"/>
      <c r="K9" s="221"/>
      <c r="L9" s="63"/>
      <c r="M9" s="234"/>
      <c r="N9" s="235"/>
      <c r="O9" s="236"/>
      <c r="P9" s="59"/>
      <c r="Q9" s="237"/>
      <c r="R9" s="238"/>
      <c r="S9" s="239"/>
    </row>
    <row r="10" spans="1:19" ht="15.75" x14ac:dyDescent="0.25">
      <c r="A10" s="175"/>
      <c r="B10" s="174"/>
      <c r="C10" s="174"/>
      <c r="D10" s="174"/>
      <c r="E10" s="174"/>
      <c r="F10" s="174"/>
      <c r="G10" s="240" t="s">
        <v>105</v>
      </c>
      <c r="H10" s="241" t="s">
        <v>232</v>
      </c>
      <c r="I10" s="242"/>
      <c r="J10" s="243"/>
      <c r="K10" s="221"/>
      <c r="L10" s="63"/>
      <c r="M10" s="234"/>
      <c r="N10" s="235"/>
      <c r="O10" s="236"/>
      <c r="P10" s="59"/>
      <c r="Q10" s="237"/>
      <c r="R10" s="238"/>
      <c r="S10" s="239"/>
    </row>
    <row r="11" spans="1:19" x14ac:dyDescent="0.25">
      <c r="A11" s="175"/>
      <c r="B11" s="174"/>
      <c r="C11" s="174"/>
      <c r="D11" s="174"/>
      <c r="E11" s="174"/>
      <c r="F11" s="174"/>
      <c r="G11" s="59"/>
      <c r="H11" s="175"/>
      <c r="I11" s="175"/>
      <c r="J11" s="220"/>
      <c r="K11" s="221"/>
      <c r="L11" s="63"/>
      <c r="M11" s="234"/>
      <c r="N11" s="235"/>
      <c r="O11" s="236"/>
      <c r="P11" s="59"/>
      <c r="Q11" s="237"/>
      <c r="R11" s="238"/>
      <c r="S11" s="239"/>
    </row>
    <row r="12" spans="1:19" ht="19.5" x14ac:dyDescent="0.25">
      <c r="A12" s="175"/>
      <c r="B12" s="244" t="s">
        <v>106</v>
      </c>
      <c r="C12" s="245"/>
      <c r="D12" s="245"/>
      <c r="E12" s="245"/>
      <c r="F12" s="245"/>
      <c r="G12" s="246"/>
      <c r="H12" s="247"/>
      <c r="I12" s="247"/>
      <c r="J12" s="248"/>
      <c r="K12" s="249"/>
      <c r="L12" s="63"/>
      <c r="M12" s="250"/>
      <c r="N12" s="251"/>
      <c r="O12" s="252"/>
      <c r="P12" s="59"/>
      <c r="Q12" s="253"/>
      <c r="R12" s="254"/>
      <c r="S12" s="255"/>
    </row>
    <row r="13" spans="1:19" x14ac:dyDescent="0.25">
      <c r="A13" s="380"/>
      <c r="B13" s="85"/>
      <c r="C13" s="85"/>
      <c r="D13" s="85"/>
      <c r="E13" s="85"/>
      <c r="F13" s="85"/>
      <c r="G13" s="86"/>
      <c r="H13" s="87"/>
      <c r="I13" s="87"/>
      <c r="J13" s="88"/>
      <c r="K13" s="256"/>
      <c r="L13" s="86"/>
      <c r="M13" s="86"/>
      <c r="N13" s="86"/>
      <c r="O13" s="86"/>
      <c r="P13" s="86"/>
      <c r="Q13" s="86"/>
      <c r="R13" s="86"/>
      <c r="S13" s="86"/>
    </row>
    <row r="14" spans="1:19" ht="17.25" x14ac:dyDescent="0.25">
      <c r="A14" s="381" t="s">
        <v>108</v>
      </c>
      <c r="B14" s="177"/>
      <c r="C14" s="178"/>
      <c r="D14" s="178"/>
      <c r="E14" s="178"/>
      <c r="F14" s="178"/>
      <c r="G14" s="266"/>
      <c r="H14" s="180"/>
      <c r="I14" s="180"/>
      <c r="J14" s="267"/>
      <c r="K14" s="268"/>
      <c r="L14" s="108"/>
      <c r="M14" s="269" t="s">
        <v>109</v>
      </c>
      <c r="N14" s="270">
        <v>100</v>
      </c>
      <c r="O14" s="271"/>
      <c r="P14" s="110"/>
      <c r="Q14" s="272"/>
      <c r="R14" s="116"/>
      <c r="S14" s="271"/>
    </row>
    <row r="15" spans="1:19" ht="17.25" x14ac:dyDescent="0.25">
      <c r="A15" s="381" t="s">
        <v>108</v>
      </c>
      <c r="B15" s="274">
        <v>1</v>
      </c>
      <c r="C15" s="275"/>
      <c r="D15" s="275"/>
      <c r="E15" s="275"/>
      <c r="F15" s="275"/>
      <c r="G15" s="276" t="s">
        <v>56</v>
      </c>
      <c r="H15" s="186"/>
      <c r="I15" s="186"/>
      <c r="J15" s="108"/>
      <c r="K15" s="277"/>
      <c r="L15" s="108"/>
      <c r="M15" s="278" t="s">
        <v>109</v>
      </c>
      <c r="N15" s="270">
        <v>200</v>
      </c>
      <c r="O15" s="279"/>
      <c r="P15" s="110"/>
      <c r="Q15" s="280"/>
      <c r="R15" s="116"/>
      <c r="S15" s="279"/>
    </row>
    <row r="16" spans="1:19" ht="17.25" x14ac:dyDescent="0.3">
      <c r="A16" s="383" t="s">
        <v>108</v>
      </c>
      <c r="B16" s="281"/>
      <c r="C16" s="282"/>
      <c r="D16" s="282"/>
      <c r="E16" s="282"/>
      <c r="F16" s="282"/>
      <c r="G16" s="283" t="s">
        <v>59</v>
      </c>
      <c r="H16" s="284"/>
      <c r="I16" s="284"/>
      <c r="J16" s="285"/>
      <c r="K16" s="286">
        <v>80</v>
      </c>
      <c r="L16" s="128"/>
      <c r="M16" s="287" t="s">
        <v>109</v>
      </c>
      <c r="N16" s="288">
        <v>300</v>
      </c>
      <c r="O16" s="289"/>
      <c r="P16" s="130"/>
      <c r="Q16" s="126"/>
      <c r="R16" s="290">
        <v>100</v>
      </c>
      <c r="S16" s="289"/>
    </row>
    <row r="17" spans="1:19" ht="17.25" x14ac:dyDescent="0.3">
      <c r="A17" s="383" t="s">
        <v>108</v>
      </c>
      <c r="B17" s="292"/>
      <c r="C17" s="292"/>
      <c r="D17" s="292"/>
      <c r="E17" s="292"/>
      <c r="F17" s="292"/>
      <c r="G17" s="292"/>
      <c r="H17" s="130"/>
      <c r="I17" s="130"/>
      <c r="J17" s="130"/>
      <c r="K17" s="130"/>
      <c r="L17" s="130"/>
      <c r="M17" s="97" t="s">
        <v>54</v>
      </c>
      <c r="N17" s="265" t="s">
        <v>55</v>
      </c>
      <c r="O17" s="97" t="s">
        <v>107</v>
      </c>
      <c r="P17" s="101"/>
      <c r="Q17" s="97" t="s">
        <v>54</v>
      </c>
      <c r="R17" s="265" t="s">
        <v>55</v>
      </c>
      <c r="S17" s="97" t="s">
        <v>107</v>
      </c>
    </row>
    <row r="18" spans="1:19" ht="17.25" x14ac:dyDescent="0.25">
      <c r="A18" s="381" t="s">
        <v>108</v>
      </c>
      <c r="B18" s="177"/>
      <c r="C18" s="178"/>
      <c r="D18" s="178"/>
      <c r="E18" s="178"/>
      <c r="F18" s="178"/>
      <c r="G18" s="266"/>
      <c r="H18" s="180"/>
      <c r="I18" s="180"/>
      <c r="J18" s="267"/>
      <c r="K18" s="268"/>
      <c r="L18" s="108"/>
      <c r="M18" s="269" t="s">
        <v>109</v>
      </c>
      <c r="N18" s="270">
        <v>100</v>
      </c>
      <c r="O18" s="271"/>
      <c r="P18" s="110"/>
      <c r="Q18" s="272"/>
      <c r="R18" s="116"/>
      <c r="S18" s="271"/>
    </row>
    <row r="19" spans="1:19" ht="17.25" x14ac:dyDescent="0.25">
      <c r="A19" s="381" t="s">
        <v>108</v>
      </c>
      <c r="B19" s="274">
        <v>3</v>
      </c>
      <c r="C19" s="275"/>
      <c r="D19" s="275"/>
      <c r="E19" s="275"/>
      <c r="F19" s="275"/>
      <c r="G19" s="276" t="s">
        <v>56</v>
      </c>
      <c r="H19" s="186"/>
      <c r="I19" s="186"/>
      <c r="J19" s="108"/>
      <c r="K19" s="277"/>
      <c r="L19" s="108"/>
      <c r="M19" s="278" t="s">
        <v>109</v>
      </c>
      <c r="N19" s="270">
        <v>200</v>
      </c>
      <c r="O19" s="279"/>
      <c r="P19" s="110"/>
      <c r="Q19" s="280"/>
      <c r="R19" s="116"/>
      <c r="S19" s="279"/>
    </row>
    <row r="20" spans="1:19" ht="17.25" x14ac:dyDescent="0.3">
      <c r="A20" s="383" t="s">
        <v>108</v>
      </c>
      <c r="B20" s="281"/>
      <c r="C20" s="282"/>
      <c r="D20" s="282"/>
      <c r="E20" s="282"/>
      <c r="F20" s="282"/>
      <c r="G20" s="283" t="s">
        <v>62</v>
      </c>
      <c r="H20" s="284"/>
      <c r="I20" s="284"/>
      <c r="J20" s="285"/>
      <c r="K20" s="286">
        <v>500</v>
      </c>
      <c r="L20" s="128"/>
      <c r="M20" s="287" t="s">
        <v>109</v>
      </c>
      <c r="N20" s="288">
        <v>300</v>
      </c>
      <c r="O20" s="289"/>
      <c r="P20" s="130"/>
      <c r="Q20" s="126"/>
      <c r="R20" s="290">
        <v>100</v>
      </c>
      <c r="S20" s="289"/>
    </row>
    <row r="21" spans="1:19" ht="17.25" x14ac:dyDescent="0.25">
      <c r="A21" s="383" t="s">
        <v>108</v>
      </c>
      <c r="B21" s="273"/>
      <c r="C21" s="273"/>
      <c r="D21" s="273"/>
      <c r="E21" s="273"/>
      <c r="F21" s="273"/>
      <c r="G21" s="273"/>
      <c r="H21" s="273"/>
      <c r="I21" s="273"/>
      <c r="J21" s="273"/>
      <c r="K21" s="273"/>
      <c r="L21" s="273"/>
      <c r="M21" s="97" t="s">
        <v>54</v>
      </c>
      <c r="N21" s="265" t="s">
        <v>55</v>
      </c>
      <c r="O21" s="97" t="s">
        <v>107</v>
      </c>
      <c r="P21" s="101"/>
      <c r="Q21" s="97" t="s">
        <v>54</v>
      </c>
      <c r="R21" s="265" t="s">
        <v>55</v>
      </c>
      <c r="S21" s="97" t="s">
        <v>107</v>
      </c>
    </row>
    <row r="22" spans="1:19" ht="17.25" x14ac:dyDescent="0.25">
      <c r="A22" s="381" t="s">
        <v>108</v>
      </c>
      <c r="B22" s="177"/>
      <c r="C22" s="178"/>
      <c r="D22" s="178"/>
      <c r="E22" s="178"/>
      <c r="F22" s="178"/>
      <c r="G22" s="266"/>
      <c r="H22" s="180"/>
      <c r="I22" s="180"/>
      <c r="J22" s="267"/>
      <c r="K22" s="268"/>
      <c r="L22" s="108"/>
      <c r="M22" s="269" t="s">
        <v>109</v>
      </c>
      <c r="N22" s="270">
        <v>100</v>
      </c>
      <c r="O22" s="271"/>
      <c r="P22" s="110"/>
      <c r="Q22" s="272"/>
      <c r="R22" s="116"/>
      <c r="S22" s="271"/>
    </row>
    <row r="23" spans="1:19" ht="17.25" x14ac:dyDescent="0.25">
      <c r="A23" s="381" t="s">
        <v>108</v>
      </c>
      <c r="B23" s="274">
        <v>7</v>
      </c>
      <c r="C23" s="275"/>
      <c r="D23" s="275"/>
      <c r="E23" s="275"/>
      <c r="F23" s="275"/>
      <c r="G23" s="276" t="s">
        <v>56</v>
      </c>
      <c r="H23" s="293"/>
      <c r="I23" s="294"/>
      <c r="J23" s="108"/>
      <c r="K23" s="277"/>
      <c r="L23" s="108"/>
      <c r="M23" s="278" t="s">
        <v>109</v>
      </c>
      <c r="N23" s="270">
        <v>200</v>
      </c>
      <c r="O23" s="279"/>
      <c r="P23" s="110"/>
      <c r="Q23" s="280"/>
      <c r="R23" s="116"/>
      <c r="S23" s="279"/>
    </row>
    <row r="24" spans="1:19" ht="17.25" x14ac:dyDescent="0.3">
      <c r="A24" s="383" t="s">
        <v>108</v>
      </c>
      <c r="B24" s="281"/>
      <c r="C24" s="282"/>
      <c r="D24" s="282"/>
      <c r="E24" s="282"/>
      <c r="F24" s="282"/>
      <c r="G24" s="283" t="s">
        <v>66</v>
      </c>
      <c r="H24" s="284"/>
      <c r="I24" s="284"/>
      <c r="J24" s="285"/>
      <c r="K24" s="286">
        <v>80</v>
      </c>
      <c r="L24" s="128"/>
      <c r="M24" s="287" t="s">
        <v>109</v>
      </c>
      <c r="N24" s="288">
        <v>300</v>
      </c>
      <c r="O24" s="289"/>
      <c r="P24" s="130"/>
      <c r="Q24" s="126"/>
      <c r="R24" s="290">
        <v>100</v>
      </c>
      <c r="S24" s="289"/>
    </row>
    <row r="25" spans="1:19" ht="17.25" x14ac:dyDescent="0.25">
      <c r="A25" s="381" t="s">
        <v>108</v>
      </c>
      <c r="B25" s="177"/>
      <c r="C25" s="178"/>
      <c r="D25" s="178"/>
      <c r="E25" s="178"/>
      <c r="F25" s="178"/>
      <c r="G25" s="266"/>
      <c r="H25" s="180"/>
      <c r="I25" s="180"/>
      <c r="J25" s="267"/>
      <c r="K25" s="268"/>
      <c r="L25" s="108"/>
      <c r="M25" s="269" t="s">
        <v>109</v>
      </c>
      <c r="N25" s="270">
        <v>100</v>
      </c>
      <c r="O25" s="271"/>
      <c r="P25" s="110"/>
      <c r="Q25" s="272"/>
      <c r="R25" s="116"/>
      <c r="S25" s="271"/>
    </row>
    <row r="26" spans="1:19" ht="17.25" x14ac:dyDescent="0.25">
      <c r="A26" s="381" t="s">
        <v>108</v>
      </c>
      <c r="B26" s="274">
        <v>15</v>
      </c>
      <c r="C26" s="275"/>
      <c r="D26" s="275"/>
      <c r="E26" s="275"/>
      <c r="F26" s="275"/>
      <c r="G26" s="276" t="s">
        <v>56</v>
      </c>
      <c r="H26" s="186"/>
      <c r="I26" s="186"/>
      <c r="J26" s="108"/>
      <c r="K26" s="277"/>
      <c r="L26" s="108"/>
      <c r="M26" s="278" t="s">
        <v>109</v>
      </c>
      <c r="N26" s="270">
        <v>200</v>
      </c>
      <c r="O26" s="279"/>
      <c r="P26" s="110"/>
      <c r="Q26" s="280"/>
      <c r="R26" s="116"/>
      <c r="S26" s="279"/>
    </row>
    <row r="27" spans="1:19" ht="17.25" x14ac:dyDescent="0.3">
      <c r="A27" s="383" t="s">
        <v>108</v>
      </c>
      <c r="B27" s="281"/>
      <c r="C27" s="282"/>
      <c r="D27" s="282"/>
      <c r="E27" s="282"/>
      <c r="F27" s="282"/>
      <c r="G27" s="283" t="s">
        <v>111</v>
      </c>
      <c r="H27" s="284"/>
      <c r="I27" s="284"/>
      <c r="J27" s="285"/>
      <c r="K27" s="286">
        <v>500</v>
      </c>
      <c r="L27" s="128"/>
      <c r="M27" s="287" t="s">
        <v>109</v>
      </c>
      <c r="N27" s="288">
        <v>300</v>
      </c>
      <c r="O27" s="289"/>
      <c r="P27" s="130"/>
      <c r="Q27" s="126"/>
      <c r="R27" s="290">
        <v>100</v>
      </c>
      <c r="S27" s="289"/>
    </row>
    <row r="28" spans="1:19" ht="15.75" thickBot="1" x14ac:dyDescent="0.3">
      <c r="A28" s="175"/>
      <c r="B28" s="174"/>
      <c r="C28" s="174"/>
      <c r="D28" s="174"/>
      <c r="E28" s="174"/>
      <c r="F28" s="174"/>
      <c r="G28" s="59"/>
      <c r="H28" s="175"/>
      <c r="I28" s="175"/>
      <c r="J28" s="220"/>
      <c r="K28" s="221"/>
      <c r="L28" s="63"/>
      <c r="M28" s="59"/>
      <c r="N28" s="59"/>
      <c r="O28" s="59"/>
      <c r="P28" s="59"/>
      <c r="Q28" s="59"/>
      <c r="R28" s="59"/>
      <c r="S28" s="59"/>
    </row>
    <row r="29" spans="1:19" ht="18" thickBot="1" x14ac:dyDescent="0.3">
      <c r="A29" s="175"/>
      <c r="B29" s="303" t="s">
        <v>93</v>
      </c>
      <c r="C29" s="140"/>
      <c r="D29" s="140"/>
      <c r="E29" s="140"/>
      <c r="F29" s="140"/>
      <c r="G29" s="141"/>
      <c r="H29" s="142"/>
      <c r="I29" s="142"/>
      <c r="J29" s="143"/>
      <c r="K29" s="144"/>
      <c r="L29" s="108"/>
      <c r="M29" s="59"/>
      <c r="N29" s="59"/>
      <c r="O29" s="59"/>
      <c r="P29" s="59"/>
      <c r="Q29" s="59"/>
      <c r="R29" s="59"/>
      <c r="S29" s="59"/>
    </row>
    <row r="30" spans="1:19" x14ac:dyDescent="0.25">
      <c r="A30" s="175"/>
      <c r="B30" s="174"/>
      <c r="C30" s="174"/>
      <c r="D30" s="174"/>
      <c r="E30" s="174"/>
      <c r="F30" s="174"/>
      <c r="G30" s="59"/>
      <c r="H30" s="175"/>
      <c r="I30" s="176"/>
      <c r="J30" s="59"/>
      <c r="K30" s="59"/>
      <c r="L30" s="63"/>
      <c r="M30" s="59"/>
      <c r="N30" s="59"/>
      <c r="O30" s="59"/>
      <c r="P30" s="59"/>
      <c r="Q30" s="59"/>
      <c r="R30" s="59"/>
      <c r="S30" s="59"/>
    </row>
    <row r="31" spans="1:19" ht="17.25" x14ac:dyDescent="0.25">
      <c r="A31" s="385"/>
      <c r="B31" s="177"/>
      <c r="C31" s="178"/>
      <c r="D31" s="178"/>
      <c r="E31" s="178"/>
      <c r="F31" s="178"/>
      <c r="G31" s="179" t="s">
        <v>94</v>
      </c>
      <c r="H31" s="180"/>
      <c r="I31" s="180"/>
      <c r="J31" s="181" t="s">
        <v>84</v>
      </c>
      <c r="K31" s="182">
        <v>0</v>
      </c>
      <c r="L31" s="134"/>
      <c r="M31" s="154"/>
      <c r="N31" s="154"/>
      <c r="O31" s="154"/>
      <c r="P31" s="154"/>
      <c r="Q31" s="154"/>
      <c r="R31" s="154"/>
      <c r="S31" s="154"/>
    </row>
    <row r="32" spans="1:19" ht="17.25" x14ac:dyDescent="0.25">
      <c r="A32" s="385"/>
      <c r="B32" s="183"/>
      <c r="C32" s="184"/>
      <c r="D32" s="184"/>
      <c r="E32" s="184"/>
      <c r="F32" s="184"/>
      <c r="G32" s="185" t="s">
        <v>95</v>
      </c>
      <c r="H32" s="186"/>
      <c r="I32" s="186"/>
      <c r="J32" s="187" t="s">
        <v>85</v>
      </c>
      <c r="K32" s="188">
        <v>0</v>
      </c>
      <c r="L32" s="134"/>
      <c r="M32" s="154"/>
      <c r="N32" s="154"/>
      <c r="O32" s="154"/>
      <c r="P32" s="154"/>
      <c r="Q32" s="154"/>
      <c r="R32" s="154"/>
      <c r="S32" s="154"/>
    </row>
    <row r="33" spans="1:19" ht="17.25" x14ac:dyDescent="0.25">
      <c r="A33" s="385"/>
      <c r="B33" s="183"/>
      <c r="C33" s="184"/>
      <c r="D33" s="184"/>
      <c r="E33" s="184"/>
      <c r="F33" s="184"/>
      <c r="G33" s="185" t="s">
        <v>96</v>
      </c>
      <c r="H33" s="186"/>
      <c r="I33" s="186"/>
      <c r="J33" s="187" t="s">
        <v>86</v>
      </c>
      <c r="K33" s="188">
        <v>1200</v>
      </c>
      <c r="L33" s="134"/>
      <c r="M33" s="154"/>
      <c r="N33" s="154"/>
      <c r="O33" s="154"/>
      <c r="P33" s="154"/>
      <c r="Q33" s="154"/>
      <c r="R33" s="154"/>
      <c r="S33" s="154"/>
    </row>
    <row r="34" spans="1:19" ht="18" thickBot="1" x14ac:dyDescent="0.3">
      <c r="A34" s="385"/>
      <c r="B34" s="189"/>
      <c r="C34" s="190"/>
      <c r="D34" s="190"/>
      <c r="E34" s="190"/>
      <c r="F34" s="190"/>
      <c r="G34" s="191" t="s">
        <v>97</v>
      </c>
      <c r="H34" s="192"/>
      <c r="I34" s="192"/>
      <c r="J34" s="187"/>
      <c r="K34" s="188">
        <v>442</v>
      </c>
      <c r="L34" s="134"/>
      <c r="M34" s="154"/>
      <c r="N34" s="154"/>
      <c r="O34" s="154"/>
      <c r="P34" s="154"/>
      <c r="Q34" s="154"/>
      <c r="R34" s="154"/>
      <c r="S34" s="154"/>
    </row>
    <row r="35" spans="1:19" ht="17.25" x14ac:dyDescent="0.25">
      <c r="A35" s="175"/>
      <c r="B35" s="193"/>
      <c r="C35" s="160"/>
      <c r="D35" s="160"/>
      <c r="E35" s="160"/>
      <c r="F35" s="160"/>
      <c r="G35" s="161" t="s">
        <v>98</v>
      </c>
      <c r="H35" s="161"/>
      <c r="I35" s="161"/>
      <c r="J35" s="162" t="s">
        <v>55</v>
      </c>
      <c r="K35" s="163">
        <v>1642</v>
      </c>
      <c r="L35" s="108"/>
      <c r="M35" s="59"/>
      <c r="N35" s="59"/>
      <c r="O35" s="59"/>
      <c r="P35" s="59"/>
      <c r="Q35" s="59"/>
      <c r="R35" s="59"/>
      <c r="S35" s="59"/>
    </row>
    <row r="36" spans="1:19" ht="17.25" x14ac:dyDescent="0.25">
      <c r="A36" s="175"/>
      <c r="B36" s="193"/>
      <c r="C36" s="160"/>
      <c r="D36" s="160"/>
      <c r="E36" s="160"/>
      <c r="F36" s="160"/>
      <c r="G36" s="109"/>
      <c r="H36" s="164"/>
      <c r="I36" s="164"/>
      <c r="J36" s="165" t="s">
        <v>91</v>
      </c>
      <c r="K36" s="166">
        <v>328.40000000000003</v>
      </c>
      <c r="L36" s="108"/>
      <c r="M36" s="59"/>
      <c r="N36" s="59"/>
      <c r="O36" s="59"/>
      <c r="P36" s="59"/>
      <c r="Q36" s="59"/>
      <c r="R36" s="59"/>
      <c r="S36" s="59"/>
    </row>
    <row r="37" spans="1:19" ht="17.25" x14ac:dyDescent="0.25">
      <c r="A37" s="175"/>
      <c r="B37" s="193"/>
      <c r="C37" s="160"/>
      <c r="D37" s="160"/>
      <c r="E37" s="160"/>
      <c r="F37" s="160"/>
      <c r="G37" s="109"/>
      <c r="H37" s="164"/>
      <c r="I37" s="164"/>
      <c r="J37" s="167"/>
      <c r="K37" s="168"/>
      <c r="L37" s="108"/>
      <c r="M37" s="59"/>
      <c r="N37" s="59"/>
      <c r="O37" s="59"/>
      <c r="P37" s="59"/>
      <c r="Q37" s="59"/>
      <c r="R37" s="59"/>
      <c r="S37" s="59"/>
    </row>
    <row r="38" spans="1:19" ht="15.75" thickBot="1" x14ac:dyDescent="0.3">
      <c r="A38" s="176"/>
      <c r="B38" s="194"/>
      <c r="C38" s="195"/>
      <c r="D38" s="195"/>
      <c r="E38" s="195"/>
      <c r="F38" s="195"/>
      <c r="G38" s="196"/>
      <c r="H38" s="197"/>
      <c r="I38" s="197"/>
      <c r="J38" s="169" t="s">
        <v>92</v>
      </c>
      <c r="K38" s="170">
        <v>1970.4</v>
      </c>
      <c r="L38" s="198"/>
      <c r="M38" s="70"/>
      <c r="N38" s="70"/>
      <c r="O38" s="70"/>
      <c r="P38" s="70"/>
      <c r="Q38" s="70"/>
      <c r="R38" s="70"/>
      <c r="S38" s="70"/>
    </row>
    <row r="39" spans="1:19" ht="15.75" thickBot="1" x14ac:dyDescent="0.3">
      <c r="A39" s="175"/>
      <c r="B39" s="2"/>
      <c r="C39" s="2"/>
      <c r="D39" s="2"/>
      <c r="E39" s="2"/>
      <c r="F39" s="2"/>
      <c r="G39" s="3"/>
      <c r="H39" s="5"/>
      <c r="I39" s="5"/>
      <c r="J39" s="171"/>
      <c r="K39" s="200"/>
      <c r="L39" s="172"/>
      <c r="M39" s="3"/>
      <c r="N39" s="3"/>
      <c r="O39" s="3"/>
      <c r="P39" s="3"/>
      <c r="Q39" s="3"/>
      <c r="R39" s="3"/>
      <c r="S39" s="3"/>
    </row>
    <row r="40" spans="1:19" ht="18" thickBot="1" x14ac:dyDescent="0.3">
      <c r="A40" s="175"/>
      <c r="B40" s="303" t="s">
        <v>93</v>
      </c>
      <c r="C40" s="140"/>
      <c r="D40" s="140"/>
      <c r="E40" s="140"/>
      <c r="F40" s="140"/>
      <c r="G40" s="141"/>
      <c r="H40" s="142"/>
      <c r="I40" s="142"/>
      <c r="J40" s="143"/>
      <c r="K40" s="144"/>
      <c r="L40" s="108"/>
      <c r="M40" s="59"/>
      <c r="N40" s="59"/>
      <c r="O40" s="59"/>
      <c r="P40" s="59"/>
      <c r="Q40" s="59"/>
      <c r="R40" s="59"/>
      <c r="S40" s="59"/>
    </row>
    <row r="41" spans="1:19" ht="15.75" thickBot="1" x14ac:dyDescent="0.3">
      <c r="A41" s="175"/>
      <c r="B41" s="201"/>
      <c r="C41" s="201"/>
      <c r="D41" s="201"/>
      <c r="E41" s="201"/>
      <c r="F41" s="201"/>
      <c r="G41" s="173"/>
      <c r="H41" s="5"/>
      <c r="I41" s="5"/>
      <c r="J41" s="171"/>
      <c r="K41" s="200"/>
      <c r="L41" s="172"/>
      <c r="M41" s="3"/>
      <c r="N41" s="3"/>
      <c r="O41" s="3"/>
      <c r="P41" s="3"/>
      <c r="Q41" s="3"/>
      <c r="R41" s="3"/>
      <c r="S41" s="3"/>
    </row>
    <row r="42" spans="1:19" ht="17.25" x14ac:dyDescent="0.25">
      <c r="A42" s="175"/>
      <c r="B42" s="202"/>
      <c r="C42" s="203"/>
      <c r="D42" s="203"/>
      <c r="E42" s="203"/>
      <c r="F42" s="203"/>
      <c r="G42" s="204" t="s">
        <v>100</v>
      </c>
      <c r="H42" s="205"/>
      <c r="I42" s="205"/>
      <c r="J42" s="206" t="s">
        <v>55</v>
      </c>
      <c r="K42" s="207">
        <v>5042</v>
      </c>
      <c r="L42" s="108"/>
      <c r="M42" s="59"/>
      <c r="N42" s="59"/>
      <c r="O42" s="59"/>
      <c r="P42" s="59"/>
      <c r="Q42" s="59"/>
      <c r="R42" s="59"/>
      <c r="S42" s="59"/>
    </row>
    <row r="43" spans="1:19" ht="17.25" x14ac:dyDescent="0.25">
      <c r="A43" s="175"/>
      <c r="B43" s="160"/>
      <c r="C43" s="160"/>
      <c r="D43" s="160"/>
      <c r="E43" s="160"/>
      <c r="F43" s="160"/>
      <c r="G43" s="109"/>
      <c r="H43" s="164"/>
      <c r="I43" s="164"/>
      <c r="J43" s="208" t="s">
        <v>91</v>
      </c>
      <c r="K43" s="209">
        <v>1008.4000000000001</v>
      </c>
      <c r="L43" s="108"/>
      <c r="M43" s="59"/>
      <c r="N43" s="59"/>
      <c r="O43" s="59"/>
      <c r="P43" s="59"/>
      <c r="Q43" s="59"/>
      <c r="R43" s="59"/>
      <c r="S43" s="59"/>
    </row>
    <row r="44" spans="1:19" ht="17.25" x14ac:dyDescent="0.25">
      <c r="A44" s="175"/>
      <c r="B44" s="160"/>
      <c r="C44" s="160"/>
      <c r="D44" s="160"/>
      <c r="E44" s="160"/>
      <c r="F44" s="160"/>
      <c r="G44" s="109"/>
      <c r="H44" s="164"/>
      <c r="I44" s="164"/>
      <c r="J44" s="210"/>
      <c r="K44" s="211"/>
      <c r="L44" s="108"/>
      <c r="M44" s="59"/>
      <c r="N44" s="59"/>
      <c r="O44" s="59"/>
      <c r="P44" s="59"/>
      <c r="Q44" s="59"/>
      <c r="R44" s="59"/>
      <c r="S44" s="59"/>
    </row>
    <row r="45" spans="1:19" ht="15.75" thickBot="1" x14ac:dyDescent="0.3">
      <c r="A45" s="176"/>
      <c r="B45" s="212"/>
      <c r="C45" s="212"/>
      <c r="D45" s="212"/>
      <c r="E45" s="212"/>
      <c r="F45" s="212"/>
      <c r="G45" s="199"/>
      <c r="H45" s="100"/>
      <c r="I45" s="100"/>
      <c r="J45" s="213" t="s">
        <v>92</v>
      </c>
      <c r="K45" s="214">
        <v>6050.4</v>
      </c>
      <c r="L45" s="198"/>
      <c r="M45" s="70"/>
      <c r="N45" s="70"/>
      <c r="O45" s="70"/>
      <c r="P45" s="70"/>
      <c r="Q45" s="70"/>
      <c r="R45" s="70"/>
      <c r="S45" s="70"/>
    </row>
  </sheetData>
  <mergeCells count="5">
    <mergeCell ref="G5:I5"/>
    <mergeCell ref="J5:K5"/>
    <mergeCell ref="G6:I6"/>
    <mergeCell ref="G7:I7"/>
    <mergeCell ref="G8:I8"/>
  </mergeCells>
  <printOptions horizontalCentered="1" verticalCentered="1"/>
  <pageMargins left="0.70866141732283505" right="0.70866141732283505" top="0.39370078740157499" bottom="0.39370078740157499" header="0" footer="0"/>
  <pageSetup paperSize="9" scale="59" fitToHeight="0" orientation="landscape" cellComments="atEnd" horizontalDpi="4294967293" verticalDpi="4294967293" r:id="rId1"/>
  <legacyDrawing r:id="rId2"/>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15DF1D-196E-45C6-91E5-3FA9EEEB32FD}">
  <sheetPr codeName="Feuil5">
    <pageSetUpPr fitToPage="1"/>
  </sheetPr>
  <dimension ref="A1:T118"/>
  <sheetViews>
    <sheetView topLeftCell="A25" zoomScaleNormal="100" workbookViewId="0">
      <selection activeCell="G26" sqref="G26"/>
    </sheetView>
  </sheetViews>
  <sheetFormatPr baseColWidth="10" defaultColWidth="9.28515625" defaultRowHeight="12.75" outlineLevelCol="1" x14ac:dyDescent="0.2"/>
  <cols>
    <col min="1" max="1" width="2.42578125" style="175" customWidth="1"/>
    <col min="2" max="2" width="4.28515625" style="2" customWidth="1"/>
    <col min="3" max="6" width="2.85546875" style="2" customWidth="1"/>
    <col min="7" max="7" width="48.140625" style="3" customWidth="1"/>
    <col min="8" max="8" width="5" style="5" customWidth="1"/>
    <col min="9" max="9" width="8.42578125" style="5" customWidth="1"/>
    <col min="10" max="10" width="13.42578125" style="171" customWidth="1" outlineLevel="1"/>
    <col min="11" max="11" width="17.7109375" style="200" customWidth="1" outlineLevel="1"/>
    <col min="12" max="12" width="1.5703125" style="172" customWidth="1"/>
    <col min="13" max="15" width="13.140625" style="3" customWidth="1"/>
    <col min="16" max="16" width="4.140625" style="3" customWidth="1"/>
    <col min="17" max="19" width="13.140625" style="3" customWidth="1"/>
    <col min="20" max="20" width="8.85546875" style="3" bestFit="1" customWidth="1"/>
    <col min="21" max="16384" width="9.28515625" style="3"/>
  </cols>
  <sheetData>
    <row r="1" spans="1:20" ht="22.5" x14ac:dyDescent="0.3">
      <c r="B1" s="215"/>
      <c r="C1" s="216"/>
      <c r="D1" s="216"/>
      <c r="E1" s="216"/>
      <c r="F1" s="216"/>
    </row>
    <row r="2" spans="1:20" ht="17.25" x14ac:dyDescent="0.3">
      <c r="B2" s="217"/>
      <c r="C2" s="218"/>
      <c r="D2" s="218"/>
      <c r="E2" s="218"/>
      <c r="F2" s="218"/>
    </row>
    <row r="3" spans="1:20" ht="15.75" x14ac:dyDescent="0.25">
      <c r="B3" s="219"/>
      <c r="C3" s="218"/>
      <c r="D3" s="218"/>
      <c r="E3" s="218"/>
      <c r="F3" s="218"/>
    </row>
    <row r="4" spans="1:20" s="59" customFormat="1" x14ac:dyDescent="0.25">
      <c r="A4" s="175"/>
      <c r="B4" s="174"/>
      <c r="C4" s="174"/>
      <c r="D4" s="174"/>
      <c r="E4" s="174"/>
      <c r="F4" s="174"/>
      <c r="H4" s="175"/>
      <c r="I4" s="175"/>
      <c r="J4" s="220"/>
      <c r="K4" s="221"/>
      <c r="L4" s="63"/>
    </row>
    <row r="5" spans="1:20" s="59" customFormat="1" ht="30" x14ac:dyDescent="0.2">
      <c r="A5" s="175"/>
      <c r="B5" s="222" t="s">
        <v>0</v>
      </c>
      <c r="C5" s="223"/>
      <c r="D5" s="223"/>
      <c r="E5" s="223"/>
      <c r="F5" s="223"/>
      <c r="G5" s="453">
        <f>'BASE DE DONNÉ'!C3</f>
        <v>0</v>
      </c>
      <c r="H5" s="454"/>
      <c r="I5" s="455"/>
      <c r="J5" s="456"/>
      <c r="K5" s="456"/>
      <c r="L5" s="63"/>
      <c r="M5" s="3"/>
      <c r="N5" s="3"/>
      <c r="O5" s="3"/>
      <c r="P5" s="3"/>
      <c r="Q5" s="224" t="s">
        <v>101</v>
      </c>
      <c r="R5" s="225">
        <v>43586</v>
      </c>
    </row>
    <row r="6" spans="1:20" s="70" customFormat="1" ht="15" x14ac:dyDescent="0.25">
      <c r="A6" s="176"/>
      <c r="B6" s="226" t="s">
        <v>47</v>
      </c>
      <c r="C6" s="227"/>
      <c r="D6" s="227"/>
      <c r="E6" s="227"/>
      <c r="F6" s="227"/>
      <c r="G6" s="457" t="str">
        <f>'BASE DE DONNÉ'!C9</f>
        <v xml:space="preserve">EXTENSION CUISINE D'ÉTÉ </v>
      </c>
      <c r="H6" s="458"/>
      <c r="I6" s="459"/>
      <c r="J6" s="220"/>
      <c r="K6" s="221" t="s">
        <v>102</v>
      </c>
      <c r="L6" s="68"/>
      <c r="M6" s="59"/>
    </row>
    <row r="7" spans="1:20" s="70" customFormat="1" ht="15" x14ac:dyDescent="0.25">
      <c r="A7" s="176"/>
      <c r="B7" s="228"/>
      <c r="C7" s="212"/>
      <c r="D7" s="212"/>
      <c r="E7" s="212"/>
      <c r="F7" s="212"/>
      <c r="G7" s="460">
        <f>'BASE DE DONNÉ'!C11</f>
        <v>0</v>
      </c>
      <c r="H7" s="461"/>
      <c r="I7" s="462"/>
      <c r="J7" s="220"/>
      <c r="K7" s="221"/>
      <c r="L7" s="68"/>
    </row>
    <row r="8" spans="1:20" s="70" customFormat="1" ht="19.5" x14ac:dyDescent="0.25">
      <c r="A8" s="176"/>
      <c r="B8" s="194"/>
      <c r="C8" s="195"/>
      <c r="D8" s="195"/>
      <c r="E8" s="195"/>
      <c r="F8" s="195"/>
      <c r="G8" s="463"/>
      <c r="H8" s="464"/>
      <c r="I8" s="465"/>
      <c r="J8" s="229"/>
      <c r="K8" s="230"/>
      <c r="L8" s="68"/>
      <c r="M8" s="231" t="s">
        <v>103</v>
      </c>
      <c r="N8" s="232"/>
      <c r="O8" s="233"/>
      <c r="Q8" s="231" t="s">
        <v>104</v>
      </c>
      <c r="R8" s="232"/>
      <c r="S8" s="233"/>
    </row>
    <row r="9" spans="1:20" s="59" customFormat="1" ht="12" customHeight="1" x14ac:dyDescent="0.25">
      <c r="A9" s="175"/>
      <c r="B9" s="174"/>
      <c r="C9" s="174"/>
      <c r="D9" s="174"/>
      <c r="E9" s="174"/>
      <c r="F9" s="174"/>
      <c r="H9" s="175"/>
      <c r="I9" s="175"/>
      <c r="J9" s="220"/>
      <c r="K9" s="221"/>
      <c r="L9" s="63"/>
      <c r="M9" s="234"/>
      <c r="N9" s="235"/>
      <c r="O9" s="236"/>
      <c r="Q9" s="237"/>
      <c r="R9" s="238"/>
      <c r="S9" s="239"/>
    </row>
    <row r="10" spans="1:20" s="59" customFormat="1" ht="18" customHeight="1" x14ac:dyDescent="0.25">
      <c r="A10" s="175"/>
      <c r="B10" s="174"/>
      <c r="C10" s="174"/>
      <c r="D10" s="174"/>
      <c r="E10" s="174"/>
      <c r="F10" s="174"/>
      <c r="G10" s="240" t="s">
        <v>105</v>
      </c>
      <c r="H10" s="241" t="str">
        <f>'BASE DE DONNÉ'!C15 &amp; " m²"</f>
        <v>66,12 m²</v>
      </c>
      <c r="I10" s="242"/>
      <c r="J10" s="243"/>
      <c r="K10" s="221"/>
      <c r="L10" s="63"/>
      <c r="M10" s="234"/>
      <c r="N10" s="235"/>
      <c r="O10" s="236"/>
      <c r="Q10" s="237"/>
      <c r="R10" s="238"/>
      <c r="S10" s="239"/>
    </row>
    <row r="11" spans="1:20" s="59" customFormat="1" ht="12" customHeight="1" x14ac:dyDescent="0.25">
      <c r="A11" s="175"/>
      <c r="B11" s="174"/>
      <c r="C11" s="174"/>
      <c r="D11" s="174"/>
      <c r="E11" s="174"/>
      <c r="F11" s="174"/>
      <c r="H11" s="175"/>
      <c r="I11" s="175"/>
      <c r="J11" s="220"/>
      <c r="K11" s="221"/>
      <c r="L11" s="63"/>
      <c r="M11" s="234"/>
      <c r="N11" s="235"/>
      <c r="O11" s="236"/>
      <c r="Q11" s="237"/>
      <c r="R11" s="238"/>
      <c r="S11" s="239"/>
    </row>
    <row r="12" spans="1:20" s="59" customFormat="1" ht="19.5" x14ac:dyDescent="0.25">
      <c r="A12" s="175"/>
      <c r="B12" s="244" t="s">
        <v>106</v>
      </c>
      <c r="C12" s="245"/>
      <c r="D12" s="245"/>
      <c r="E12" s="245"/>
      <c r="F12" s="245"/>
      <c r="G12" s="246"/>
      <c r="H12" s="247"/>
      <c r="I12" s="247"/>
      <c r="J12" s="248"/>
      <c r="K12" s="249"/>
      <c r="L12" s="63"/>
      <c r="M12" s="250"/>
      <c r="N12" s="251"/>
      <c r="O12" s="252"/>
      <c r="Q12" s="253"/>
      <c r="R12" s="254"/>
      <c r="S12" s="255"/>
    </row>
    <row r="13" spans="1:20" s="86" customFormat="1" x14ac:dyDescent="0.25">
      <c r="A13" s="380"/>
      <c r="B13" s="85"/>
      <c r="C13" s="85"/>
      <c r="D13" s="85"/>
      <c r="E13" s="85"/>
      <c r="F13" s="85"/>
      <c r="H13" s="87"/>
      <c r="I13" s="87"/>
      <c r="J13" s="88"/>
      <c r="K13" s="256"/>
    </row>
    <row r="14" spans="1:20" s="101" customFormat="1" ht="15" x14ac:dyDescent="0.25">
      <c r="B14" s="257" t="s">
        <v>50</v>
      </c>
      <c r="C14" s="258"/>
      <c r="D14" s="259"/>
      <c r="E14" s="259"/>
      <c r="F14" s="260"/>
      <c r="G14" s="261" t="s">
        <v>51</v>
      </c>
      <c r="H14" s="262" t="s">
        <v>52</v>
      </c>
      <c r="I14" s="262" t="s">
        <v>53</v>
      </c>
      <c r="J14" s="263" t="s">
        <v>54</v>
      </c>
      <c r="K14" s="264" t="s">
        <v>55</v>
      </c>
      <c r="L14" s="99"/>
      <c r="M14" s="97" t="s">
        <v>54</v>
      </c>
      <c r="N14" s="265" t="s">
        <v>55</v>
      </c>
      <c r="O14" s="97" t="s">
        <v>107</v>
      </c>
      <c r="Q14" s="97" t="s">
        <v>54</v>
      </c>
      <c r="R14" s="265" t="s">
        <v>55</v>
      </c>
      <c r="S14" s="97" t="s">
        <v>107</v>
      </c>
      <c r="T14" s="100"/>
    </row>
    <row r="15" spans="1:20" s="110" customFormat="1" ht="17.25" x14ac:dyDescent="0.25">
      <c r="A15" s="381" t="s">
        <v>108</v>
      </c>
      <c r="B15" s="177"/>
      <c r="C15" s="178"/>
      <c r="D15" s="178"/>
      <c r="E15" s="178"/>
      <c r="F15" s="178"/>
      <c r="G15" s="266"/>
      <c r="H15" s="180"/>
      <c r="I15" s="180"/>
      <c r="J15" s="267"/>
      <c r="K15" s="268"/>
      <c r="L15" s="108"/>
      <c r="M15" s="269" t="s">
        <v>109</v>
      </c>
      <c r="N15" s="270">
        <v>100</v>
      </c>
      <c r="O15" s="271"/>
      <c r="Q15" s="272"/>
      <c r="R15" s="116"/>
      <c r="S15" s="271"/>
      <c r="T15" s="273"/>
    </row>
    <row r="16" spans="1:20" s="110" customFormat="1" ht="17.25" x14ac:dyDescent="0.25">
      <c r="A16" s="381" t="s">
        <v>108</v>
      </c>
      <c r="B16" s="274">
        <v>1</v>
      </c>
      <c r="C16" s="275"/>
      <c r="D16" s="275"/>
      <c r="E16" s="275"/>
      <c r="F16" s="275"/>
      <c r="G16" s="276" t="str">
        <f>ACT!G12</f>
        <v>LOT X</v>
      </c>
      <c r="H16" s="186"/>
      <c r="I16" s="186"/>
      <c r="J16" s="108"/>
      <c r="K16" s="277"/>
      <c r="L16" s="108"/>
      <c r="M16" s="278" t="s">
        <v>109</v>
      </c>
      <c r="N16" s="270">
        <v>200</v>
      </c>
      <c r="O16" s="279"/>
      <c r="Q16" s="280"/>
      <c r="R16" s="116"/>
      <c r="S16" s="279"/>
      <c r="T16" s="273"/>
    </row>
    <row r="17" spans="1:20" s="130" customFormat="1" ht="25.5" customHeight="1" collapsed="1" x14ac:dyDescent="0.3">
      <c r="A17" s="383" t="s">
        <v>108</v>
      </c>
      <c r="B17" s="281"/>
      <c r="C17" s="282"/>
      <c r="D17" s="282"/>
      <c r="E17" s="282"/>
      <c r="F17" s="282"/>
      <c r="G17" s="283" t="s">
        <v>59</v>
      </c>
      <c r="H17" s="284"/>
      <c r="I17" s="284"/>
      <c r="J17" s="285"/>
      <c r="K17" s="286">
        <v>80</v>
      </c>
      <c r="L17" s="128"/>
      <c r="M17" s="287" t="s">
        <v>109</v>
      </c>
      <c r="N17" s="288">
        <v>300</v>
      </c>
      <c r="O17" s="289"/>
      <c r="Q17" s="126"/>
      <c r="R17" s="290">
        <f>SMALL(N15:N25,1)</f>
        <v>100</v>
      </c>
      <c r="S17" s="289"/>
      <c r="T17" s="291"/>
    </row>
    <row r="18" spans="1:20" s="130" customFormat="1" ht="25.5" customHeight="1" x14ac:dyDescent="0.3">
      <c r="A18" s="383" t="s">
        <v>108</v>
      </c>
      <c r="B18" s="292"/>
      <c r="C18" s="292"/>
      <c r="D18" s="292"/>
      <c r="E18" s="292"/>
      <c r="F18" s="292"/>
      <c r="G18" s="292"/>
      <c r="M18" s="97" t="s">
        <v>54</v>
      </c>
      <c r="N18" s="265" t="s">
        <v>55</v>
      </c>
      <c r="O18" s="97" t="s">
        <v>107</v>
      </c>
      <c r="P18" s="101"/>
      <c r="Q18" s="97" t="s">
        <v>54</v>
      </c>
      <c r="R18" s="265" t="s">
        <v>55</v>
      </c>
      <c r="S18" s="97" t="s">
        <v>107</v>
      </c>
      <c r="T18" s="100"/>
    </row>
    <row r="19" spans="1:20" s="110" customFormat="1" ht="17.25" x14ac:dyDescent="0.25">
      <c r="A19" s="382"/>
      <c r="B19" s="177"/>
      <c r="C19" s="178"/>
      <c r="D19" s="178"/>
      <c r="E19" s="178"/>
      <c r="F19" s="178"/>
      <c r="G19" s="266"/>
      <c r="H19" s="180"/>
      <c r="I19" s="180"/>
      <c r="J19" s="267"/>
      <c r="K19" s="268"/>
      <c r="L19" s="108"/>
      <c r="M19" s="269" t="s">
        <v>109</v>
      </c>
      <c r="N19" s="270">
        <v>100</v>
      </c>
      <c r="O19" s="271"/>
      <c r="Q19" s="272"/>
      <c r="R19" s="116"/>
      <c r="S19" s="271"/>
      <c r="T19" s="273"/>
    </row>
    <row r="20" spans="1:20" s="110" customFormat="1" ht="17.25" x14ac:dyDescent="0.25">
      <c r="A20" s="382"/>
      <c r="B20" s="274">
        <v>2</v>
      </c>
      <c r="C20" s="275"/>
      <c r="D20" s="275"/>
      <c r="E20" s="275"/>
      <c r="F20" s="275"/>
      <c r="G20" s="276" t="str">
        <f>ACT!G57</f>
        <v>LOT X</v>
      </c>
      <c r="H20" s="186"/>
      <c r="I20" s="186"/>
      <c r="J20" s="108"/>
      <c r="K20" s="277"/>
      <c r="L20" s="108"/>
      <c r="M20" s="278" t="s">
        <v>109</v>
      </c>
      <c r="N20" s="270">
        <v>200</v>
      </c>
      <c r="O20" s="279"/>
      <c r="Q20" s="280"/>
      <c r="R20" s="116"/>
      <c r="S20" s="279"/>
      <c r="T20" s="273"/>
    </row>
    <row r="21" spans="1:20" s="130" customFormat="1" ht="25.5" customHeight="1" collapsed="1" x14ac:dyDescent="0.3">
      <c r="A21" s="379"/>
      <c r="B21" s="281"/>
      <c r="C21" s="282"/>
      <c r="D21" s="282"/>
      <c r="E21" s="282"/>
      <c r="F21" s="282"/>
      <c r="G21" s="283" t="s">
        <v>61</v>
      </c>
      <c r="H21" s="284"/>
      <c r="I21" s="284"/>
      <c r="J21" s="285"/>
      <c r="K21" s="286">
        <v>100</v>
      </c>
      <c r="L21" s="128"/>
      <c r="M21" s="287" t="s">
        <v>109</v>
      </c>
      <c r="N21" s="288">
        <v>300</v>
      </c>
      <c r="O21" s="289"/>
      <c r="Q21" s="126"/>
      <c r="R21" s="290">
        <f t="shared" ref="R21" si="0">SMALL(N19:N29,1)</f>
        <v>100</v>
      </c>
      <c r="S21" s="289"/>
      <c r="T21" s="291"/>
    </row>
    <row r="22" spans="1:20" s="130" customFormat="1" ht="25.5" customHeight="1" x14ac:dyDescent="0.3">
      <c r="A22" s="379"/>
      <c r="B22" s="292"/>
      <c r="C22" s="292"/>
      <c r="D22" s="292"/>
      <c r="E22" s="292"/>
      <c r="F22" s="292"/>
      <c r="G22" s="292"/>
      <c r="H22" s="292"/>
      <c r="I22" s="292"/>
      <c r="J22" s="292"/>
      <c r="M22" s="97" t="s">
        <v>54</v>
      </c>
      <c r="N22" s="265" t="s">
        <v>55</v>
      </c>
      <c r="O22" s="97" t="s">
        <v>107</v>
      </c>
      <c r="P22" s="101"/>
      <c r="Q22" s="97" t="s">
        <v>54</v>
      </c>
      <c r="R22" s="265" t="s">
        <v>55</v>
      </c>
      <c r="S22" s="97" t="s">
        <v>107</v>
      </c>
      <c r="T22" s="100"/>
    </row>
    <row r="23" spans="1:20" s="110" customFormat="1" ht="17.25" x14ac:dyDescent="0.25">
      <c r="A23" s="381" t="s">
        <v>108</v>
      </c>
      <c r="B23" s="177"/>
      <c r="C23" s="178"/>
      <c r="D23" s="178"/>
      <c r="E23" s="178"/>
      <c r="F23" s="178"/>
      <c r="G23" s="266"/>
      <c r="H23" s="180"/>
      <c r="I23" s="180"/>
      <c r="J23" s="267"/>
      <c r="K23" s="268"/>
      <c r="L23" s="108"/>
      <c r="M23" s="269" t="s">
        <v>109</v>
      </c>
      <c r="N23" s="270">
        <v>100</v>
      </c>
      <c r="O23" s="271"/>
      <c r="Q23" s="272"/>
      <c r="R23" s="116"/>
      <c r="S23" s="271"/>
      <c r="T23" s="273"/>
    </row>
    <row r="24" spans="1:20" s="110" customFormat="1" ht="17.25" x14ac:dyDescent="0.25">
      <c r="A24" s="381" t="s">
        <v>108</v>
      </c>
      <c r="B24" s="274">
        <v>3</v>
      </c>
      <c r="C24" s="275"/>
      <c r="D24" s="275"/>
      <c r="E24" s="275"/>
      <c r="F24" s="275"/>
      <c r="G24" s="276" t="str">
        <f>ACT!G103</f>
        <v>LOT X</v>
      </c>
      <c r="H24" s="186"/>
      <c r="I24" s="186"/>
      <c r="J24" s="108"/>
      <c r="K24" s="277"/>
      <c r="L24" s="108"/>
      <c r="M24" s="278" t="s">
        <v>109</v>
      </c>
      <c r="N24" s="270">
        <v>200</v>
      </c>
      <c r="O24" s="279"/>
      <c r="Q24" s="280"/>
      <c r="R24" s="116"/>
      <c r="S24" s="279"/>
      <c r="T24" s="273"/>
    </row>
    <row r="25" spans="1:20" s="130" customFormat="1" ht="25.5" customHeight="1" x14ac:dyDescent="0.3">
      <c r="A25" s="383" t="s">
        <v>108</v>
      </c>
      <c r="B25" s="281"/>
      <c r="C25" s="282"/>
      <c r="D25" s="282"/>
      <c r="E25" s="282"/>
      <c r="F25" s="282"/>
      <c r="G25" s="283" t="s">
        <v>62</v>
      </c>
      <c r="H25" s="284"/>
      <c r="I25" s="284"/>
      <c r="J25" s="285"/>
      <c r="K25" s="286">
        <v>500</v>
      </c>
      <c r="L25" s="128"/>
      <c r="M25" s="287" t="s">
        <v>109</v>
      </c>
      <c r="N25" s="288">
        <v>300</v>
      </c>
      <c r="O25" s="289"/>
      <c r="Q25" s="126"/>
      <c r="R25" s="290">
        <f t="shared" ref="R25" si="1">SMALL(N23:N33,1)</f>
        <v>100</v>
      </c>
      <c r="S25" s="289"/>
      <c r="T25" s="291"/>
    </row>
    <row r="26" spans="1:20" s="130" customFormat="1" ht="25.5" customHeight="1" x14ac:dyDescent="0.2">
      <c r="A26" s="383" t="s">
        <v>108</v>
      </c>
      <c r="B26" s="273"/>
      <c r="C26" s="273"/>
      <c r="D26" s="273"/>
      <c r="E26" s="273"/>
      <c r="F26" s="273"/>
      <c r="G26" s="273"/>
      <c r="H26" s="273"/>
      <c r="I26" s="273"/>
      <c r="J26" s="273"/>
      <c r="K26" s="273"/>
      <c r="L26" s="273"/>
      <c r="M26" s="97" t="s">
        <v>54</v>
      </c>
      <c r="N26" s="265" t="s">
        <v>55</v>
      </c>
      <c r="O26" s="97" t="s">
        <v>107</v>
      </c>
      <c r="P26" s="101"/>
      <c r="Q26" s="97" t="s">
        <v>54</v>
      </c>
      <c r="R26" s="265" t="s">
        <v>55</v>
      </c>
      <c r="S26" s="97" t="s">
        <v>107</v>
      </c>
      <c r="T26" s="100"/>
    </row>
    <row r="27" spans="1:20" s="110" customFormat="1" ht="17.25" x14ac:dyDescent="0.25">
      <c r="A27" s="382"/>
      <c r="B27" s="177"/>
      <c r="C27" s="178"/>
      <c r="D27" s="178"/>
      <c r="E27" s="178"/>
      <c r="F27" s="178"/>
      <c r="G27" s="266"/>
      <c r="H27" s="180"/>
      <c r="I27" s="180"/>
      <c r="J27" s="267"/>
      <c r="K27" s="268"/>
      <c r="L27" s="108"/>
      <c r="M27" s="269" t="s">
        <v>109</v>
      </c>
      <c r="N27" s="270">
        <v>100</v>
      </c>
      <c r="O27" s="271"/>
      <c r="Q27" s="272"/>
      <c r="R27" s="116"/>
      <c r="S27" s="271"/>
      <c r="T27" s="273"/>
    </row>
    <row r="28" spans="1:20" s="110" customFormat="1" ht="17.25" x14ac:dyDescent="0.25">
      <c r="A28" s="382"/>
      <c r="B28" s="274">
        <v>4</v>
      </c>
      <c r="C28" s="275"/>
      <c r="D28" s="275"/>
      <c r="E28" s="275"/>
      <c r="F28" s="275"/>
      <c r="G28" s="276" t="str">
        <f>ACT!G149</f>
        <v>LOT X</v>
      </c>
      <c r="H28" s="186"/>
      <c r="I28" s="186"/>
      <c r="J28" s="108"/>
      <c r="K28" s="277"/>
      <c r="L28" s="108"/>
      <c r="M28" s="278" t="s">
        <v>109</v>
      </c>
      <c r="N28" s="270">
        <v>200</v>
      </c>
      <c r="O28" s="279"/>
      <c r="Q28" s="280"/>
      <c r="R28" s="116"/>
      <c r="S28" s="279"/>
      <c r="T28" s="273"/>
    </row>
    <row r="29" spans="1:20" s="130" customFormat="1" ht="25.5" customHeight="1" x14ac:dyDescent="0.3">
      <c r="A29" s="379"/>
      <c r="B29" s="281"/>
      <c r="C29" s="282"/>
      <c r="D29" s="282"/>
      <c r="E29" s="282"/>
      <c r="F29" s="282"/>
      <c r="G29" s="283" t="s">
        <v>63</v>
      </c>
      <c r="H29" s="284"/>
      <c r="I29" s="284"/>
      <c r="J29" s="285"/>
      <c r="K29" s="286">
        <v>80</v>
      </c>
      <c r="L29" s="128"/>
      <c r="M29" s="287" t="s">
        <v>109</v>
      </c>
      <c r="N29" s="288">
        <v>300</v>
      </c>
      <c r="O29" s="289"/>
      <c r="Q29" s="126"/>
      <c r="R29" s="290">
        <f t="shared" ref="R29" si="2">SMALL(N27:N37,1)</f>
        <v>100</v>
      </c>
      <c r="S29" s="289"/>
      <c r="T29" s="291"/>
    </row>
    <row r="30" spans="1:20" s="130" customFormat="1" ht="25.5" customHeight="1" x14ac:dyDescent="0.2">
      <c r="A30" s="379"/>
      <c r="M30" s="97" t="s">
        <v>54</v>
      </c>
      <c r="N30" s="265" t="s">
        <v>55</v>
      </c>
      <c r="O30" s="97" t="s">
        <v>107</v>
      </c>
      <c r="P30" s="101"/>
      <c r="Q30" s="97" t="s">
        <v>54</v>
      </c>
      <c r="R30" s="265" t="s">
        <v>55</v>
      </c>
      <c r="S30" s="97" t="s">
        <v>107</v>
      </c>
      <c r="T30" s="100"/>
    </row>
    <row r="31" spans="1:20" s="110" customFormat="1" ht="17.25" x14ac:dyDescent="0.25">
      <c r="A31" s="382"/>
      <c r="B31" s="177"/>
      <c r="C31" s="178"/>
      <c r="D31" s="178"/>
      <c r="E31" s="178"/>
      <c r="F31" s="178"/>
      <c r="G31" s="266"/>
      <c r="H31" s="180"/>
      <c r="I31" s="180"/>
      <c r="J31" s="267"/>
      <c r="K31" s="268"/>
      <c r="L31" s="108"/>
      <c r="M31" s="269" t="s">
        <v>109</v>
      </c>
      <c r="N31" s="270">
        <v>100</v>
      </c>
      <c r="O31" s="271"/>
      <c r="Q31" s="272"/>
      <c r="R31" s="116"/>
      <c r="S31" s="271"/>
      <c r="T31" s="273"/>
    </row>
    <row r="32" spans="1:20" s="110" customFormat="1" ht="17.25" x14ac:dyDescent="0.25">
      <c r="A32" s="382"/>
      <c r="B32" s="274">
        <v>5</v>
      </c>
      <c r="C32" s="275"/>
      <c r="D32" s="275"/>
      <c r="E32" s="275"/>
      <c r="F32" s="275"/>
      <c r="G32" s="276" t="str">
        <f>ACT!G195</f>
        <v>LOT X</v>
      </c>
      <c r="H32" s="186"/>
      <c r="I32" s="186"/>
      <c r="J32" s="108"/>
      <c r="K32" s="277"/>
      <c r="L32" s="108"/>
      <c r="M32" s="278" t="s">
        <v>109</v>
      </c>
      <c r="N32" s="270">
        <v>200</v>
      </c>
      <c r="O32" s="279"/>
      <c r="Q32" s="280"/>
      <c r="R32" s="116"/>
      <c r="S32" s="279"/>
      <c r="T32" s="273"/>
    </row>
    <row r="33" spans="1:20" s="130" customFormat="1" ht="24.95" customHeight="1" x14ac:dyDescent="0.3">
      <c r="A33" s="379"/>
      <c r="B33" s="281"/>
      <c r="C33" s="282"/>
      <c r="D33" s="282"/>
      <c r="E33" s="282"/>
      <c r="F33" s="282"/>
      <c r="G33" s="283" t="s">
        <v>64</v>
      </c>
      <c r="H33" s="284"/>
      <c r="I33" s="284"/>
      <c r="J33" s="285"/>
      <c r="K33" s="286">
        <v>100</v>
      </c>
      <c r="L33" s="128"/>
      <c r="M33" s="287" t="s">
        <v>109</v>
      </c>
      <c r="N33" s="288">
        <v>300</v>
      </c>
      <c r="O33" s="289"/>
      <c r="Q33" s="126"/>
      <c r="R33" s="290">
        <f t="shared" ref="R33" si="3">SMALL(N31:N41,1)</f>
        <v>100</v>
      </c>
      <c r="S33" s="289"/>
      <c r="T33" s="291"/>
    </row>
    <row r="34" spans="1:20" s="130" customFormat="1" ht="24.95" customHeight="1" x14ac:dyDescent="0.2">
      <c r="A34" s="379"/>
      <c r="M34" s="97" t="s">
        <v>54</v>
      </c>
      <c r="N34" s="265" t="s">
        <v>55</v>
      </c>
      <c r="O34" s="97" t="s">
        <v>107</v>
      </c>
      <c r="P34" s="101"/>
      <c r="Q34" s="97" t="s">
        <v>54</v>
      </c>
      <c r="R34" s="265" t="s">
        <v>55</v>
      </c>
      <c r="S34" s="97" t="s">
        <v>107</v>
      </c>
      <c r="T34" s="100"/>
    </row>
    <row r="35" spans="1:20" s="110" customFormat="1" ht="17.25" x14ac:dyDescent="0.25">
      <c r="A35" s="382"/>
      <c r="B35" s="177"/>
      <c r="C35" s="178"/>
      <c r="D35" s="178"/>
      <c r="E35" s="178"/>
      <c r="F35" s="178"/>
      <c r="G35" s="266"/>
      <c r="H35" s="180"/>
      <c r="I35" s="180"/>
      <c r="J35" s="267"/>
      <c r="K35" s="268"/>
      <c r="L35" s="108"/>
      <c r="M35" s="269" t="s">
        <v>109</v>
      </c>
      <c r="N35" s="270">
        <v>100</v>
      </c>
      <c r="O35" s="271"/>
      <c r="Q35" s="272"/>
      <c r="R35" s="116"/>
      <c r="S35" s="271"/>
      <c r="T35" s="273"/>
    </row>
    <row r="36" spans="1:20" s="110" customFormat="1" ht="17.25" x14ac:dyDescent="0.25">
      <c r="A36" s="382"/>
      <c r="B36" s="274">
        <v>6</v>
      </c>
      <c r="C36" s="275"/>
      <c r="D36" s="275"/>
      <c r="E36" s="275"/>
      <c r="F36" s="275"/>
      <c r="G36" s="276" t="str">
        <f>ACT!G240</f>
        <v>LOT X</v>
      </c>
      <c r="H36" s="293"/>
      <c r="I36" s="293"/>
      <c r="J36" s="108"/>
      <c r="K36" s="277"/>
      <c r="L36" s="108"/>
      <c r="M36" s="278" t="s">
        <v>109</v>
      </c>
      <c r="N36" s="270">
        <v>200</v>
      </c>
      <c r="O36" s="279"/>
      <c r="Q36" s="280"/>
      <c r="R36" s="116"/>
      <c r="S36" s="279"/>
      <c r="T36" s="273"/>
    </row>
    <row r="37" spans="1:20" s="130" customFormat="1" ht="25.5" customHeight="1" x14ac:dyDescent="0.3">
      <c r="A37" s="379"/>
      <c r="B37" s="281"/>
      <c r="C37" s="282"/>
      <c r="D37" s="282"/>
      <c r="E37" s="282"/>
      <c r="F37" s="282"/>
      <c r="G37" s="283" t="s">
        <v>65</v>
      </c>
      <c r="H37" s="284"/>
      <c r="I37" s="284"/>
      <c r="J37" s="285"/>
      <c r="K37" s="286">
        <v>500</v>
      </c>
      <c r="L37" s="128"/>
      <c r="M37" s="287" t="s">
        <v>109</v>
      </c>
      <c r="N37" s="288">
        <v>300</v>
      </c>
      <c r="O37" s="289"/>
      <c r="Q37" s="126"/>
      <c r="R37" s="290">
        <f t="shared" ref="R37" si="4">SMALL(N35:N45,1)</f>
        <v>100</v>
      </c>
      <c r="S37" s="289"/>
      <c r="T37" s="291"/>
    </row>
    <row r="38" spans="1:20" s="130" customFormat="1" ht="25.5" customHeight="1" x14ac:dyDescent="0.2">
      <c r="A38" s="379"/>
      <c r="M38" s="97" t="s">
        <v>54</v>
      </c>
      <c r="N38" s="265" t="s">
        <v>55</v>
      </c>
      <c r="O38" s="97" t="s">
        <v>107</v>
      </c>
      <c r="P38" s="101"/>
      <c r="Q38" s="97" t="s">
        <v>54</v>
      </c>
      <c r="R38" s="265" t="s">
        <v>55</v>
      </c>
      <c r="S38" s="97" t="s">
        <v>107</v>
      </c>
      <c r="T38" s="100"/>
    </row>
    <row r="39" spans="1:20" s="110" customFormat="1" ht="17.25" x14ac:dyDescent="0.25">
      <c r="A39" s="381" t="s">
        <v>108</v>
      </c>
      <c r="B39" s="177"/>
      <c r="C39" s="178"/>
      <c r="D39" s="178"/>
      <c r="E39" s="178"/>
      <c r="F39" s="178"/>
      <c r="G39" s="266"/>
      <c r="H39" s="180"/>
      <c r="I39" s="180"/>
      <c r="J39" s="267"/>
      <c r="K39" s="268"/>
      <c r="L39" s="108"/>
      <c r="M39" s="269" t="s">
        <v>109</v>
      </c>
      <c r="N39" s="270">
        <v>100</v>
      </c>
      <c r="O39" s="271"/>
      <c r="Q39" s="272"/>
      <c r="R39" s="116"/>
      <c r="S39" s="271"/>
      <c r="T39" s="273"/>
    </row>
    <row r="40" spans="1:20" s="110" customFormat="1" ht="17.25" x14ac:dyDescent="0.25">
      <c r="A40" s="381" t="s">
        <v>108</v>
      </c>
      <c r="B40" s="274">
        <v>7</v>
      </c>
      <c r="C40" s="275"/>
      <c r="D40" s="275"/>
      <c r="E40" s="275"/>
      <c r="F40" s="275"/>
      <c r="G40" s="276" t="str">
        <f>ACT!G286</f>
        <v>LOT X</v>
      </c>
      <c r="H40" s="293"/>
      <c r="I40" s="294"/>
      <c r="J40" s="108"/>
      <c r="K40" s="277"/>
      <c r="L40" s="108"/>
      <c r="M40" s="278" t="s">
        <v>109</v>
      </c>
      <c r="N40" s="270">
        <v>200</v>
      </c>
      <c r="O40" s="279"/>
      <c r="Q40" s="280"/>
      <c r="R40" s="116"/>
      <c r="S40" s="279"/>
      <c r="T40" s="273"/>
    </row>
    <row r="41" spans="1:20" s="130" customFormat="1" ht="25.5" customHeight="1" x14ac:dyDescent="0.3">
      <c r="A41" s="383" t="s">
        <v>108</v>
      </c>
      <c r="B41" s="281"/>
      <c r="C41" s="282"/>
      <c r="D41" s="282"/>
      <c r="E41" s="282"/>
      <c r="F41" s="282"/>
      <c r="G41" s="283" t="s">
        <v>66</v>
      </c>
      <c r="H41" s="284"/>
      <c r="I41" s="284"/>
      <c r="J41" s="285"/>
      <c r="K41" s="286">
        <v>80</v>
      </c>
      <c r="L41" s="128"/>
      <c r="M41" s="287" t="s">
        <v>109</v>
      </c>
      <c r="N41" s="288">
        <v>300</v>
      </c>
      <c r="O41" s="289"/>
      <c r="Q41" s="126"/>
      <c r="R41" s="290">
        <f t="shared" ref="R41" si="5">SMALL(N39:N49,1)</f>
        <v>100</v>
      </c>
      <c r="S41" s="289"/>
      <c r="T41" s="291"/>
    </row>
    <row r="42" spans="1:20" s="130" customFormat="1" ht="25.5" customHeight="1" x14ac:dyDescent="0.2">
      <c r="A42" s="379"/>
      <c r="M42" s="97" t="s">
        <v>54</v>
      </c>
      <c r="N42" s="265" t="s">
        <v>55</v>
      </c>
      <c r="O42" s="97" t="s">
        <v>107</v>
      </c>
      <c r="P42" s="101"/>
      <c r="Q42" s="97" t="s">
        <v>54</v>
      </c>
      <c r="R42" s="265" t="s">
        <v>55</v>
      </c>
      <c r="S42" s="97" t="s">
        <v>107</v>
      </c>
      <c r="T42" s="100"/>
    </row>
    <row r="43" spans="1:20" s="110" customFormat="1" ht="17.25" x14ac:dyDescent="0.25">
      <c r="A43" s="382"/>
      <c r="B43" s="177"/>
      <c r="C43" s="178"/>
      <c r="D43" s="178"/>
      <c r="E43" s="178"/>
      <c r="F43" s="178"/>
      <c r="G43" s="295"/>
      <c r="H43" s="180"/>
      <c r="I43" s="180"/>
      <c r="J43" s="267"/>
      <c r="K43" s="268"/>
      <c r="L43" s="108"/>
      <c r="M43" s="269" t="s">
        <v>109</v>
      </c>
      <c r="N43" s="270">
        <v>100</v>
      </c>
      <c r="O43" s="271"/>
      <c r="Q43" s="272"/>
      <c r="R43" s="116"/>
      <c r="S43" s="271"/>
      <c r="T43" s="273"/>
    </row>
    <row r="44" spans="1:20" s="110" customFormat="1" ht="17.25" x14ac:dyDescent="0.25">
      <c r="A44" s="382"/>
      <c r="B44" s="274">
        <v>8</v>
      </c>
      <c r="C44" s="275"/>
      <c r="D44" s="275"/>
      <c r="E44" s="275"/>
      <c r="F44" s="275"/>
      <c r="G44" s="276" t="str">
        <f>ACT!G332</f>
        <v>LOT X</v>
      </c>
      <c r="H44" s="293"/>
      <c r="I44" s="293"/>
      <c r="J44" s="108"/>
      <c r="K44" s="277"/>
      <c r="L44" s="108"/>
      <c r="M44" s="278" t="s">
        <v>109</v>
      </c>
      <c r="N44" s="270">
        <v>200</v>
      </c>
      <c r="O44" s="279"/>
      <c r="Q44" s="280"/>
      <c r="R44" s="116"/>
      <c r="S44" s="279"/>
      <c r="T44" s="273"/>
    </row>
    <row r="45" spans="1:20" s="130" customFormat="1" ht="21.95" customHeight="1" x14ac:dyDescent="0.3">
      <c r="A45" s="379"/>
      <c r="B45" s="281"/>
      <c r="C45" s="282"/>
      <c r="D45" s="282"/>
      <c r="E45" s="282"/>
      <c r="F45" s="282"/>
      <c r="G45" s="296" t="s">
        <v>67</v>
      </c>
      <c r="H45" s="284"/>
      <c r="I45" s="284"/>
      <c r="J45" s="285"/>
      <c r="K45" s="286">
        <v>100</v>
      </c>
      <c r="L45" s="128"/>
      <c r="M45" s="287" t="s">
        <v>109</v>
      </c>
      <c r="N45" s="288">
        <v>300</v>
      </c>
      <c r="O45" s="289"/>
      <c r="Q45" s="126"/>
      <c r="R45" s="290">
        <f t="shared" ref="R45" si="6">SMALL(N43:N53,1)</f>
        <v>100</v>
      </c>
      <c r="S45" s="289"/>
      <c r="T45" s="291"/>
    </row>
    <row r="46" spans="1:20" s="130" customFormat="1" ht="21.95" customHeight="1" x14ac:dyDescent="0.2">
      <c r="A46" s="379"/>
      <c r="M46" s="97" t="s">
        <v>54</v>
      </c>
      <c r="N46" s="265" t="s">
        <v>55</v>
      </c>
      <c r="O46" s="97" t="s">
        <v>107</v>
      </c>
      <c r="P46" s="101"/>
      <c r="Q46" s="97" t="s">
        <v>54</v>
      </c>
      <c r="R46" s="265" t="s">
        <v>55</v>
      </c>
      <c r="S46" s="97" t="s">
        <v>107</v>
      </c>
      <c r="T46" s="100"/>
    </row>
    <row r="47" spans="1:20" s="110" customFormat="1" ht="17.25" x14ac:dyDescent="0.25">
      <c r="A47" s="382"/>
      <c r="B47" s="177"/>
      <c r="C47" s="178"/>
      <c r="D47" s="178"/>
      <c r="E47" s="178"/>
      <c r="F47" s="178"/>
      <c r="G47" s="266"/>
      <c r="H47" s="180"/>
      <c r="I47" s="180"/>
      <c r="J47" s="267"/>
      <c r="K47" s="268"/>
      <c r="L47" s="108"/>
      <c r="M47" s="269" t="s">
        <v>109</v>
      </c>
      <c r="N47" s="270">
        <v>100</v>
      </c>
      <c r="O47" s="271"/>
      <c r="Q47" s="272"/>
      <c r="R47" s="116"/>
      <c r="S47" s="271"/>
      <c r="T47" s="273"/>
    </row>
    <row r="48" spans="1:20" s="110" customFormat="1" ht="17.25" x14ac:dyDescent="0.25">
      <c r="A48" s="382"/>
      <c r="B48" s="274">
        <v>9</v>
      </c>
      <c r="C48" s="275"/>
      <c r="D48" s="275"/>
      <c r="E48" s="275"/>
      <c r="F48" s="275"/>
      <c r="G48" s="276" t="str">
        <f>ACT!G378</f>
        <v>LOT X</v>
      </c>
      <c r="H48" s="186"/>
      <c r="I48" s="186"/>
      <c r="J48" s="108"/>
      <c r="K48" s="277"/>
      <c r="L48" s="108"/>
      <c r="M48" s="278" t="s">
        <v>109</v>
      </c>
      <c r="N48" s="270">
        <v>200</v>
      </c>
      <c r="O48" s="279"/>
      <c r="Q48" s="280"/>
      <c r="R48" s="116"/>
      <c r="S48" s="279"/>
      <c r="T48" s="273"/>
    </row>
    <row r="49" spans="1:20" s="130" customFormat="1" ht="25.5" customHeight="1" collapsed="1" x14ac:dyDescent="0.3">
      <c r="A49" s="379"/>
      <c r="B49" s="281"/>
      <c r="C49" s="282"/>
      <c r="D49" s="282"/>
      <c r="E49" s="282"/>
      <c r="F49" s="282"/>
      <c r="G49" s="283" t="s">
        <v>68</v>
      </c>
      <c r="H49" s="284"/>
      <c r="I49" s="284"/>
      <c r="J49" s="285"/>
      <c r="K49" s="286">
        <v>500</v>
      </c>
      <c r="L49" s="128"/>
      <c r="M49" s="287" t="s">
        <v>109</v>
      </c>
      <c r="N49" s="288">
        <v>300</v>
      </c>
      <c r="O49" s="289"/>
      <c r="Q49" s="126"/>
      <c r="R49" s="290">
        <f t="shared" ref="R49" si="7">SMALL(N47:N57,1)</f>
        <v>100</v>
      </c>
      <c r="S49" s="289"/>
      <c r="T49" s="291"/>
    </row>
    <row r="50" spans="1:20" s="130" customFormat="1" ht="25.5" customHeight="1" x14ac:dyDescent="0.2">
      <c r="A50" s="379"/>
      <c r="B50" s="297"/>
      <c r="C50" s="298"/>
      <c r="D50" s="298"/>
      <c r="E50" s="298"/>
      <c r="F50" s="298"/>
      <c r="G50" s="299"/>
      <c r="H50" s="300"/>
      <c r="I50" s="300"/>
      <c r="J50" s="128"/>
      <c r="K50" s="301"/>
      <c r="L50" s="128"/>
      <c r="M50" s="97" t="s">
        <v>54</v>
      </c>
      <c r="N50" s="265" t="s">
        <v>55</v>
      </c>
      <c r="O50" s="97" t="s">
        <v>107</v>
      </c>
      <c r="P50" s="101"/>
      <c r="Q50" s="97" t="s">
        <v>54</v>
      </c>
      <c r="R50" s="265" t="s">
        <v>55</v>
      </c>
      <c r="S50" s="97" t="s">
        <v>107</v>
      </c>
      <c r="T50" s="100"/>
    </row>
    <row r="51" spans="1:20" s="110" customFormat="1" ht="17.25" x14ac:dyDescent="0.25">
      <c r="A51" s="382"/>
      <c r="B51" s="177"/>
      <c r="C51" s="178"/>
      <c r="D51" s="178"/>
      <c r="E51" s="178"/>
      <c r="F51" s="178"/>
      <c r="G51" s="266"/>
      <c r="H51" s="180"/>
      <c r="I51" s="180"/>
      <c r="J51" s="267"/>
      <c r="K51" s="268"/>
      <c r="L51" s="108"/>
      <c r="M51" s="269" t="s">
        <v>109</v>
      </c>
      <c r="N51" s="270">
        <v>100</v>
      </c>
      <c r="O51" s="271"/>
      <c r="Q51" s="272"/>
      <c r="R51" s="116"/>
      <c r="S51" s="271"/>
      <c r="T51" s="273"/>
    </row>
    <row r="52" spans="1:20" s="110" customFormat="1" ht="17.25" x14ac:dyDescent="0.25">
      <c r="A52" s="382"/>
      <c r="B52" s="274">
        <v>10</v>
      </c>
      <c r="C52" s="275"/>
      <c r="D52" s="275"/>
      <c r="E52" s="275"/>
      <c r="F52" s="275"/>
      <c r="G52" s="276" t="str">
        <f>ACT!G424</f>
        <v>LOT X</v>
      </c>
      <c r="H52" s="186"/>
      <c r="I52" s="186"/>
      <c r="J52" s="108"/>
      <c r="K52" s="277"/>
      <c r="L52" s="108"/>
      <c r="M52" s="278" t="s">
        <v>109</v>
      </c>
      <c r="N52" s="270">
        <v>200</v>
      </c>
      <c r="O52" s="279"/>
      <c r="Q52" s="280"/>
      <c r="R52" s="116"/>
      <c r="S52" s="279"/>
      <c r="T52" s="273"/>
    </row>
    <row r="53" spans="1:20" s="130" customFormat="1" ht="25.5" customHeight="1" collapsed="1" x14ac:dyDescent="0.3">
      <c r="A53" s="379"/>
      <c r="B53" s="281"/>
      <c r="C53" s="282"/>
      <c r="D53" s="282"/>
      <c r="E53" s="282"/>
      <c r="F53" s="282"/>
      <c r="G53" s="283" t="s">
        <v>69</v>
      </c>
      <c r="H53" s="284"/>
      <c r="I53" s="284"/>
      <c r="J53" s="285"/>
      <c r="K53" s="286">
        <v>80</v>
      </c>
      <c r="L53" s="128"/>
      <c r="M53" s="287" t="s">
        <v>109</v>
      </c>
      <c r="N53" s="288">
        <v>300</v>
      </c>
      <c r="O53" s="289"/>
      <c r="Q53" s="126"/>
      <c r="R53" s="290">
        <f t="shared" ref="R53" si="8">SMALL(N51:N61,1)</f>
        <v>100</v>
      </c>
      <c r="S53" s="289"/>
      <c r="T53" s="291"/>
    </row>
    <row r="54" spans="1:20" s="130" customFormat="1" ht="25.5" customHeight="1" x14ac:dyDescent="0.2">
      <c r="A54" s="379"/>
      <c r="B54" s="297"/>
      <c r="C54" s="298"/>
      <c r="D54" s="298"/>
      <c r="E54" s="298"/>
      <c r="F54" s="298"/>
      <c r="G54" s="299"/>
      <c r="H54" s="300"/>
      <c r="I54" s="300"/>
      <c r="J54" s="128"/>
      <c r="K54" s="301"/>
      <c r="L54" s="128"/>
      <c r="M54" s="97" t="s">
        <v>54</v>
      </c>
      <c r="N54" s="265" t="s">
        <v>55</v>
      </c>
      <c r="O54" s="97" t="s">
        <v>107</v>
      </c>
      <c r="P54" s="101"/>
      <c r="Q54" s="97" t="s">
        <v>54</v>
      </c>
      <c r="R54" s="265" t="s">
        <v>55</v>
      </c>
      <c r="S54" s="97" t="s">
        <v>107</v>
      </c>
      <c r="T54" s="100"/>
    </row>
    <row r="55" spans="1:20" s="110" customFormat="1" ht="17.25" x14ac:dyDescent="0.25">
      <c r="A55" s="382"/>
      <c r="B55" s="177"/>
      <c r="C55" s="178"/>
      <c r="D55" s="178"/>
      <c r="E55" s="178"/>
      <c r="F55" s="178"/>
      <c r="G55" s="266"/>
      <c r="H55" s="180"/>
      <c r="I55" s="180"/>
      <c r="J55" s="267"/>
      <c r="K55" s="268"/>
      <c r="L55" s="108"/>
      <c r="M55" s="269" t="s">
        <v>109</v>
      </c>
      <c r="N55" s="270">
        <v>100</v>
      </c>
      <c r="O55" s="271"/>
      <c r="Q55" s="272"/>
      <c r="R55" s="116"/>
      <c r="S55" s="271"/>
      <c r="T55" s="273"/>
    </row>
    <row r="56" spans="1:20" s="110" customFormat="1" ht="17.25" x14ac:dyDescent="0.25">
      <c r="A56" s="382"/>
      <c r="B56" s="274">
        <v>11</v>
      </c>
      <c r="C56" s="275"/>
      <c r="D56" s="275"/>
      <c r="E56" s="275"/>
      <c r="F56" s="275"/>
      <c r="G56" s="276" t="str">
        <f>ACT!G469</f>
        <v>LOT X</v>
      </c>
      <c r="H56" s="186"/>
      <c r="I56" s="186"/>
      <c r="J56" s="108"/>
      <c r="K56" s="277"/>
      <c r="L56" s="108"/>
      <c r="M56" s="278" t="s">
        <v>109</v>
      </c>
      <c r="N56" s="270">
        <v>200</v>
      </c>
      <c r="O56" s="279"/>
      <c r="Q56" s="280"/>
      <c r="R56" s="116"/>
      <c r="S56" s="279"/>
      <c r="T56" s="273"/>
    </row>
    <row r="57" spans="1:20" s="130" customFormat="1" ht="25.5" customHeight="1" collapsed="1" x14ac:dyDescent="0.3">
      <c r="A57" s="379"/>
      <c r="B57" s="281"/>
      <c r="C57" s="282"/>
      <c r="D57" s="282"/>
      <c r="E57" s="282"/>
      <c r="F57" s="282"/>
      <c r="G57" s="283" t="s">
        <v>70</v>
      </c>
      <c r="H57" s="284"/>
      <c r="I57" s="284"/>
      <c r="J57" s="285"/>
      <c r="K57" s="286">
        <v>100</v>
      </c>
      <c r="L57" s="128"/>
      <c r="M57" s="287" t="s">
        <v>109</v>
      </c>
      <c r="N57" s="288">
        <v>300</v>
      </c>
      <c r="O57" s="289"/>
      <c r="Q57" s="126"/>
      <c r="R57" s="290">
        <f t="shared" ref="R57" si="9">SMALL(N55:N65,1)</f>
        <v>100</v>
      </c>
      <c r="S57" s="289"/>
      <c r="T57" s="291"/>
    </row>
    <row r="58" spans="1:20" s="130" customFormat="1" ht="25.5" customHeight="1" x14ac:dyDescent="0.2">
      <c r="A58" s="379"/>
      <c r="B58" s="297"/>
      <c r="C58" s="298"/>
      <c r="D58" s="298"/>
      <c r="E58" s="298"/>
      <c r="F58" s="298"/>
      <c r="G58" s="299"/>
      <c r="H58" s="300"/>
      <c r="I58" s="300"/>
      <c r="J58" s="128"/>
      <c r="K58" s="301"/>
      <c r="L58" s="128"/>
      <c r="M58" s="97" t="s">
        <v>54</v>
      </c>
      <c r="N58" s="265" t="s">
        <v>55</v>
      </c>
      <c r="O58" s="97" t="s">
        <v>107</v>
      </c>
      <c r="P58" s="101"/>
      <c r="Q58" s="97" t="s">
        <v>54</v>
      </c>
      <c r="R58" s="265" t="s">
        <v>55</v>
      </c>
      <c r="S58" s="97" t="s">
        <v>107</v>
      </c>
      <c r="T58" s="100"/>
    </row>
    <row r="59" spans="1:20" s="130" customFormat="1" ht="25.5" customHeight="1" x14ac:dyDescent="0.2">
      <c r="A59" s="379"/>
      <c r="B59" s="177"/>
      <c r="C59" s="178"/>
      <c r="D59" s="178"/>
      <c r="E59" s="178"/>
      <c r="F59" s="178"/>
      <c r="G59" s="266"/>
      <c r="H59" s="180"/>
      <c r="I59" s="180"/>
      <c r="J59" s="267"/>
      <c r="K59" s="268"/>
      <c r="L59" s="128"/>
      <c r="M59" s="269" t="s">
        <v>109</v>
      </c>
      <c r="N59" s="270">
        <v>100</v>
      </c>
      <c r="O59" s="271"/>
      <c r="P59" s="110"/>
      <c r="Q59" s="272"/>
      <c r="R59" s="116"/>
      <c r="S59" s="271"/>
      <c r="T59" s="273"/>
    </row>
    <row r="60" spans="1:20" s="130" customFormat="1" ht="25.5" customHeight="1" x14ac:dyDescent="0.2">
      <c r="A60" s="379"/>
      <c r="B60" s="274">
        <v>12</v>
      </c>
      <c r="C60" s="275"/>
      <c r="D60" s="275"/>
      <c r="E60" s="275"/>
      <c r="F60" s="275"/>
      <c r="G60" s="276" t="str">
        <f>ACT!G515</f>
        <v>LOT X</v>
      </c>
      <c r="H60" s="186"/>
      <c r="I60" s="186"/>
      <c r="J60" s="108"/>
      <c r="K60" s="277"/>
      <c r="L60" s="128"/>
      <c r="M60" s="278" t="s">
        <v>109</v>
      </c>
      <c r="N60" s="270">
        <v>200</v>
      </c>
      <c r="O60" s="279"/>
      <c r="P60" s="110"/>
      <c r="Q60" s="280"/>
      <c r="R60" s="116"/>
      <c r="S60" s="279"/>
      <c r="T60" s="273"/>
    </row>
    <row r="61" spans="1:20" s="130" customFormat="1" ht="25.5" customHeight="1" x14ac:dyDescent="0.3">
      <c r="A61" s="379"/>
      <c r="B61" s="281"/>
      <c r="C61" s="282"/>
      <c r="D61" s="282"/>
      <c r="E61" s="282"/>
      <c r="F61" s="282"/>
      <c r="G61" s="283" t="s">
        <v>71</v>
      </c>
      <c r="H61" s="284"/>
      <c r="I61" s="284"/>
      <c r="J61" s="285"/>
      <c r="K61" s="286">
        <v>500</v>
      </c>
      <c r="L61" s="128"/>
      <c r="M61" s="287" t="s">
        <v>109</v>
      </c>
      <c r="N61" s="288">
        <v>300</v>
      </c>
      <c r="O61" s="289"/>
      <c r="Q61" s="126"/>
      <c r="R61" s="290">
        <f t="shared" ref="R61" si="10">SMALL(N59:N69,1)</f>
        <v>100</v>
      </c>
      <c r="S61" s="289"/>
      <c r="T61" s="291"/>
    </row>
    <row r="62" spans="1:20" s="130" customFormat="1" ht="25.5" customHeight="1" x14ac:dyDescent="0.2">
      <c r="A62" s="379"/>
      <c r="B62" s="297"/>
      <c r="C62" s="298"/>
      <c r="D62" s="298"/>
      <c r="E62" s="298"/>
      <c r="F62" s="298"/>
      <c r="G62" s="299"/>
      <c r="H62" s="300"/>
      <c r="I62" s="300"/>
      <c r="J62" s="128"/>
      <c r="K62" s="301"/>
      <c r="L62" s="128"/>
      <c r="M62" s="97" t="s">
        <v>54</v>
      </c>
      <c r="N62" s="265" t="s">
        <v>55</v>
      </c>
      <c r="O62" s="97" t="s">
        <v>107</v>
      </c>
      <c r="P62" s="101"/>
      <c r="Q62" s="97" t="s">
        <v>54</v>
      </c>
      <c r="R62" s="265" t="s">
        <v>55</v>
      </c>
      <c r="S62" s="97" t="s">
        <v>107</v>
      </c>
      <c r="T62" s="100"/>
    </row>
    <row r="63" spans="1:20" s="130" customFormat="1" ht="25.5" customHeight="1" x14ac:dyDescent="0.2">
      <c r="A63" s="379"/>
      <c r="B63" s="177"/>
      <c r="C63" s="178"/>
      <c r="D63" s="178"/>
      <c r="E63" s="178"/>
      <c r="F63" s="178"/>
      <c r="G63" s="266"/>
      <c r="H63" s="180"/>
      <c r="I63" s="180"/>
      <c r="J63" s="267"/>
      <c r="K63" s="268"/>
      <c r="L63" s="128"/>
      <c r="M63" s="269" t="s">
        <v>109</v>
      </c>
      <c r="N63" s="270">
        <v>100</v>
      </c>
      <c r="O63" s="271"/>
      <c r="P63" s="110"/>
      <c r="Q63" s="272"/>
      <c r="R63" s="116"/>
      <c r="S63" s="271"/>
      <c r="T63" s="273"/>
    </row>
    <row r="64" spans="1:20" s="130" customFormat="1" ht="25.5" customHeight="1" x14ac:dyDescent="0.2">
      <c r="A64" s="379"/>
      <c r="B64" s="274">
        <v>13</v>
      </c>
      <c r="C64" s="275"/>
      <c r="D64" s="275"/>
      <c r="E64" s="275"/>
      <c r="F64" s="275"/>
      <c r="G64" s="276" t="str">
        <f>ACT!G561</f>
        <v>LOT X</v>
      </c>
      <c r="H64" s="186"/>
      <c r="I64" s="186"/>
      <c r="J64" s="108"/>
      <c r="K64" s="277"/>
      <c r="L64" s="128"/>
      <c r="M64" s="278" t="s">
        <v>109</v>
      </c>
      <c r="N64" s="270">
        <v>200</v>
      </c>
      <c r="O64" s="279"/>
      <c r="P64" s="110"/>
      <c r="Q64" s="280"/>
      <c r="R64" s="116"/>
      <c r="S64" s="279"/>
      <c r="T64" s="273"/>
    </row>
    <row r="65" spans="1:20" s="130" customFormat="1" ht="25.5" customHeight="1" x14ac:dyDescent="0.3">
      <c r="A65" s="379"/>
      <c r="B65" s="281"/>
      <c r="C65" s="282"/>
      <c r="D65" s="282"/>
      <c r="E65" s="282"/>
      <c r="F65" s="282"/>
      <c r="G65" s="283" t="s">
        <v>72</v>
      </c>
      <c r="H65" s="284"/>
      <c r="I65" s="284"/>
      <c r="J65" s="285"/>
      <c r="K65" s="286">
        <v>80</v>
      </c>
      <c r="L65" s="128"/>
      <c r="M65" s="287" t="s">
        <v>109</v>
      </c>
      <c r="N65" s="288">
        <v>300</v>
      </c>
      <c r="O65" s="289"/>
      <c r="Q65" s="126"/>
      <c r="R65" s="290">
        <f t="shared" ref="R65" si="11">SMALL(N63:N73,1)</f>
        <v>100</v>
      </c>
      <c r="S65" s="289"/>
      <c r="T65" s="291"/>
    </row>
    <row r="66" spans="1:20" s="130" customFormat="1" ht="25.5" customHeight="1" x14ac:dyDescent="0.2">
      <c r="A66" s="379"/>
      <c r="B66" s="297"/>
      <c r="C66" s="298"/>
      <c r="D66" s="298"/>
      <c r="E66" s="298"/>
      <c r="F66" s="298"/>
      <c r="G66" s="299"/>
      <c r="H66" s="300"/>
      <c r="I66" s="300"/>
      <c r="J66" s="128"/>
      <c r="K66" s="301"/>
      <c r="L66" s="128"/>
      <c r="M66" s="97" t="s">
        <v>54</v>
      </c>
      <c r="N66" s="265" t="s">
        <v>55</v>
      </c>
      <c r="O66" s="97" t="s">
        <v>107</v>
      </c>
      <c r="P66" s="101"/>
      <c r="Q66" s="97" t="s">
        <v>54</v>
      </c>
      <c r="R66" s="265" t="s">
        <v>55</v>
      </c>
      <c r="S66" s="97" t="s">
        <v>107</v>
      </c>
      <c r="T66" s="100"/>
    </row>
    <row r="67" spans="1:20" s="130" customFormat="1" ht="25.5" customHeight="1" x14ac:dyDescent="0.2">
      <c r="A67" s="379"/>
      <c r="B67" s="177"/>
      <c r="C67" s="178"/>
      <c r="D67" s="178"/>
      <c r="E67" s="178"/>
      <c r="F67" s="178"/>
      <c r="G67" s="266"/>
      <c r="H67" s="180"/>
      <c r="I67" s="180"/>
      <c r="J67" s="267"/>
      <c r="K67" s="268"/>
      <c r="L67" s="128"/>
      <c r="M67" s="269" t="s">
        <v>109</v>
      </c>
      <c r="N67" s="270">
        <v>100</v>
      </c>
      <c r="O67" s="271"/>
      <c r="P67" s="110"/>
      <c r="Q67" s="272"/>
      <c r="R67" s="116"/>
      <c r="S67" s="271"/>
      <c r="T67" s="273"/>
    </row>
    <row r="68" spans="1:20" s="130" customFormat="1" ht="25.5" customHeight="1" x14ac:dyDescent="0.2">
      <c r="A68" s="379"/>
      <c r="B68" s="274">
        <v>14</v>
      </c>
      <c r="C68" s="275"/>
      <c r="D68" s="275"/>
      <c r="E68" s="275"/>
      <c r="F68" s="275"/>
      <c r="G68" s="276" t="str">
        <f>ACT!G607</f>
        <v>LOT X</v>
      </c>
      <c r="H68" s="186"/>
      <c r="I68" s="186"/>
      <c r="J68" s="108"/>
      <c r="K68" s="277"/>
      <c r="L68" s="128"/>
      <c r="M68" s="278" t="s">
        <v>109</v>
      </c>
      <c r="N68" s="270">
        <v>200</v>
      </c>
      <c r="O68" s="279"/>
      <c r="P68" s="110"/>
      <c r="Q68" s="280"/>
      <c r="R68" s="116"/>
      <c r="S68" s="279"/>
      <c r="T68" s="273"/>
    </row>
    <row r="69" spans="1:20" s="130" customFormat="1" ht="25.5" customHeight="1" x14ac:dyDescent="0.3">
      <c r="A69" s="379"/>
      <c r="B69" s="281"/>
      <c r="C69" s="282"/>
      <c r="D69" s="282"/>
      <c r="E69" s="282"/>
      <c r="F69" s="282"/>
      <c r="G69" s="283" t="s">
        <v>110</v>
      </c>
      <c r="H69" s="284"/>
      <c r="I69" s="284"/>
      <c r="J69" s="285"/>
      <c r="K69" s="286">
        <v>100</v>
      </c>
      <c r="L69" s="128"/>
      <c r="M69" s="287" t="s">
        <v>109</v>
      </c>
      <c r="N69" s="288">
        <v>300</v>
      </c>
      <c r="O69" s="289"/>
      <c r="Q69" s="126"/>
      <c r="R69" s="290">
        <f t="shared" ref="R69" si="12">SMALL(N67:N77,1)</f>
        <v>100</v>
      </c>
      <c r="S69" s="289"/>
      <c r="T69" s="291"/>
    </row>
    <row r="70" spans="1:20" s="130" customFormat="1" ht="25.5" customHeight="1" x14ac:dyDescent="0.2">
      <c r="A70" s="379"/>
      <c r="B70" s="297"/>
      <c r="C70" s="298"/>
      <c r="D70" s="298"/>
      <c r="E70" s="298"/>
      <c r="F70" s="298"/>
      <c r="G70" s="299"/>
      <c r="H70" s="300"/>
      <c r="I70" s="300"/>
      <c r="J70" s="128"/>
      <c r="K70" s="301"/>
      <c r="L70" s="128"/>
      <c r="M70" s="97" t="s">
        <v>54</v>
      </c>
      <c r="N70" s="265" t="s">
        <v>55</v>
      </c>
      <c r="O70" s="97" t="s">
        <v>107</v>
      </c>
      <c r="P70" s="101"/>
      <c r="Q70" s="97" t="s">
        <v>54</v>
      </c>
      <c r="R70" s="265" t="s">
        <v>55</v>
      </c>
      <c r="S70" s="97" t="s">
        <v>107</v>
      </c>
      <c r="T70" s="100"/>
    </row>
    <row r="71" spans="1:20" s="110" customFormat="1" ht="17.25" x14ac:dyDescent="0.25">
      <c r="A71" s="381" t="s">
        <v>108</v>
      </c>
      <c r="B71" s="177"/>
      <c r="C71" s="178"/>
      <c r="D71" s="178"/>
      <c r="E71" s="178"/>
      <c r="F71" s="178"/>
      <c r="G71" s="266"/>
      <c r="H71" s="180"/>
      <c r="I71" s="180"/>
      <c r="J71" s="267"/>
      <c r="K71" s="268"/>
      <c r="L71" s="108"/>
      <c r="M71" s="269" t="s">
        <v>109</v>
      </c>
      <c r="N71" s="270">
        <v>100</v>
      </c>
      <c r="O71" s="271"/>
      <c r="Q71" s="272"/>
      <c r="R71" s="116"/>
      <c r="S71" s="271"/>
      <c r="T71" s="273"/>
    </row>
    <row r="72" spans="1:20" s="110" customFormat="1" ht="24.95" customHeight="1" x14ac:dyDescent="0.25">
      <c r="A72" s="381" t="s">
        <v>108</v>
      </c>
      <c r="B72" s="274">
        <v>15</v>
      </c>
      <c r="C72" s="275"/>
      <c r="D72" s="275"/>
      <c r="E72" s="275"/>
      <c r="F72" s="275"/>
      <c r="G72" s="276" t="str">
        <f>ACT!G653</f>
        <v>LOT X</v>
      </c>
      <c r="H72" s="186"/>
      <c r="I72" s="186"/>
      <c r="J72" s="108"/>
      <c r="K72" s="277"/>
      <c r="L72" s="108"/>
      <c r="M72" s="278" t="s">
        <v>109</v>
      </c>
      <c r="N72" s="270">
        <v>200</v>
      </c>
      <c r="O72" s="279"/>
      <c r="Q72" s="280"/>
      <c r="R72" s="116"/>
      <c r="S72" s="279"/>
      <c r="T72" s="273"/>
    </row>
    <row r="73" spans="1:20" s="130" customFormat="1" ht="25.5" customHeight="1" collapsed="1" x14ac:dyDescent="0.3">
      <c r="A73" s="383" t="s">
        <v>108</v>
      </c>
      <c r="B73" s="281"/>
      <c r="C73" s="282"/>
      <c r="D73" s="282"/>
      <c r="E73" s="282"/>
      <c r="F73" s="282"/>
      <c r="G73" s="283" t="s">
        <v>111</v>
      </c>
      <c r="H73" s="284"/>
      <c r="I73" s="284"/>
      <c r="J73" s="285"/>
      <c r="K73" s="286">
        <v>500</v>
      </c>
      <c r="L73" s="128"/>
      <c r="M73" s="287" t="s">
        <v>109</v>
      </c>
      <c r="N73" s="288">
        <v>300</v>
      </c>
      <c r="O73" s="289"/>
      <c r="Q73" s="126"/>
      <c r="R73" s="290">
        <f t="shared" ref="R73" si="13">SMALL(N71:N81,1)</f>
        <v>100</v>
      </c>
      <c r="S73" s="289"/>
      <c r="T73" s="291"/>
    </row>
    <row r="74" spans="1:20" s="86" customFormat="1" ht="11.1" customHeight="1" thickBot="1" x14ac:dyDescent="0.3">
      <c r="A74" s="380"/>
      <c r="B74" s="131"/>
      <c r="C74" s="131"/>
      <c r="D74" s="131"/>
      <c r="E74" s="131"/>
      <c r="F74" s="131"/>
      <c r="G74" s="132"/>
      <c r="H74" s="133"/>
      <c r="I74" s="133"/>
      <c r="J74" s="134"/>
      <c r="K74" s="302"/>
      <c r="L74" s="134"/>
    </row>
    <row r="75" spans="1:20" s="59" customFormat="1" ht="18" thickBot="1" x14ac:dyDescent="0.3">
      <c r="A75" s="175"/>
      <c r="B75" s="303" t="s">
        <v>74</v>
      </c>
      <c r="C75" s="140"/>
      <c r="D75" s="140"/>
      <c r="E75" s="140"/>
      <c r="F75" s="140"/>
      <c r="G75" s="141"/>
      <c r="H75" s="142"/>
      <c r="I75" s="142"/>
      <c r="J75" s="143"/>
      <c r="K75" s="144"/>
      <c r="L75" s="108"/>
    </row>
    <row r="76" spans="1:20" s="59" customFormat="1" ht="17.25" x14ac:dyDescent="0.25">
      <c r="A76" s="175"/>
      <c r="B76" s="145"/>
      <c r="C76" s="145"/>
      <c r="D76" s="145"/>
      <c r="E76" s="145"/>
      <c r="F76" s="145"/>
      <c r="G76" s="146"/>
      <c r="H76" s="147"/>
      <c r="I76" s="147"/>
      <c r="J76" s="148"/>
      <c r="K76" s="304"/>
      <c r="L76" s="108"/>
    </row>
    <row r="77" spans="1:20" s="154" customFormat="1" ht="17.25" x14ac:dyDescent="0.25">
      <c r="A77" s="379"/>
      <c r="B77" s="177"/>
      <c r="C77" s="178"/>
      <c r="D77" s="178"/>
      <c r="E77" s="178"/>
      <c r="F77" s="178"/>
      <c r="G77" s="179" t="str">
        <f>G16</f>
        <v>LOT X</v>
      </c>
      <c r="H77" s="180"/>
      <c r="I77" s="180"/>
      <c r="J77" s="181" t="s">
        <v>75</v>
      </c>
      <c r="K77" s="305">
        <f>K17</f>
        <v>80</v>
      </c>
      <c r="L77" s="134"/>
    </row>
    <row r="78" spans="1:20" s="154" customFormat="1" ht="17.25" x14ac:dyDescent="0.25">
      <c r="A78" s="379"/>
      <c r="B78" s="183"/>
      <c r="C78" s="184"/>
      <c r="D78" s="184"/>
      <c r="E78" s="184"/>
      <c r="F78" s="184"/>
      <c r="G78" s="185" t="str">
        <f>G20</f>
        <v>LOT X</v>
      </c>
      <c r="H78" s="186"/>
      <c r="I78" s="186"/>
      <c r="J78" s="187" t="s">
        <v>76</v>
      </c>
      <c r="K78" s="306">
        <f>K21</f>
        <v>100</v>
      </c>
      <c r="L78" s="134"/>
    </row>
    <row r="79" spans="1:20" s="154" customFormat="1" ht="17.25" x14ac:dyDescent="0.25">
      <c r="A79" s="379"/>
      <c r="B79" s="183"/>
      <c r="C79" s="184"/>
      <c r="D79" s="184"/>
      <c r="E79" s="184"/>
      <c r="F79" s="184"/>
      <c r="G79" s="185" t="str">
        <f>G24</f>
        <v>LOT X</v>
      </c>
      <c r="H79" s="186"/>
      <c r="I79" s="186"/>
      <c r="J79" s="187" t="s">
        <v>77</v>
      </c>
      <c r="K79" s="306">
        <f>K25</f>
        <v>500</v>
      </c>
      <c r="L79" s="134"/>
    </row>
    <row r="80" spans="1:20" s="154" customFormat="1" ht="17.25" x14ac:dyDescent="0.25">
      <c r="A80" s="379"/>
      <c r="B80" s="183"/>
      <c r="C80" s="184"/>
      <c r="D80" s="184"/>
      <c r="E80" s="184"/>
      <c r="F80" s="184"/>
      <c r="G80" s="185" t="str">
        <f>G28</f>
        <v>LOT X</v>
      </c>
      <c r="H80" s="186"/>
      <c r="I80" s="186"/>
      <c r="J80" s="187" t="s">
        <v>78</v>
      </c>
      <c r="K80" s="306">
        <f>K29</f>
        <v>80</v>
      </c>
      <c r="L80" s="134"/>
    </row>
    <row r="81" spans="1:12" s="154" customFormat="1" ht="17.25" x14ac:dyDescent="0.25">
      <c r="A81" s="379"/>
      <c r="B81" s="183"/>
      <c r="C81" s="184"/>
      <c r="D81" s="184"/>
      <c r="E81" s="184"/>
      <c r="F81" s="184"/>
      <c r="G81" s="185" t="str">
        <f>G32</f>
        <v>LOT X</v>
      </c>
      <c r="H81" s="186"/>
      <c r="I81" s="186"/>
      <c r="J81" s="187" t="s">
        <v>79</v>
      </c>
      <c r="K81" s="306">
        <f>K33</f>
        <v>100</v>
      </c>
      <c r="L81" s="134"/>
    </row>
    <row r="82" spans="1:12" s="154" customFormat="1" ht="17.25" x14ac:dyDescent="0.25">
      <c r="A82" s="379"/>
      <c r="B82" s="183"/>
      <c r="C82" s="184"/>
      <c r="D82" s="184"/>
      <c r="E82" s="184"/>
      <c r="F82" s="184"/>
      <c r="G82" s="185" t="str">
        <f>G36</f>
        <v>LOT X</v>
      </c>
      <c r="H82" s="186"/>
      <c r="I82" s="186"/>
      <c r="J82" s="187" t="s">
        <v>80</v>
      </c>
      <c r="K82" s="306">
        <f>K37</f>
        <v>500</v>
      </c>
      <c r="L82" s="134"/>
    </row>
    <row r="83" spans="1:12" s="154" customFormat="1" ht="17.25" x14ac:dyDescent="0.25">
      <c r="A83" s="379"/>
      <c r="B83" s="183"/>
      <c r="C83" s="184"/>
      <c r="D83" s="184"/>
      <c r="E83" s="184"/>
      <c r="F83" s="184"/>
      <c r="G83" s="185" t="str">
        <f>G40</f>
        <v>LOT X</v>
      </c>
      <c r="H83" s="186"/>
      <c r="I83" s="186"/>
      <c r="J83" s="187" t="s">
        <v>81</v>
      </c>
      <c r="K83" s="306">
        <f>K41</f>
        <v>80</v>
      </c>
      <c r="L83" s="134"/>
    </row>
    <row r="84" spans="1:12" s="154" customFormat="1" ht="17.25" x14ac:dyDescent="0.25">
      <c r="A84" s="379"/>
      <c r="B84" s="183"/>
      <c r="C84" s="184"/>
      <c r="D84" s="184"/>
      <c r="E84" s="184"/>
      <c r="F84" s="184"/>
      <c r="G84" s="185" t="str">
        <f>G44</f>
        <v>LOT X</v>
      </c>
      <c r="H84" s="186"/>
      <c r="I84" s="186"/>
      <c r="J84" s="187" t="s">
        <v>82</v>
      </c>
      <c r="K84" s="306">
        <f>K45</f>
        <v>100</v>
      </c>
      <c r="L84" s="134"/>
    </row>
    <row r="85" spans="1:12" s="154" customFormat="1" ht="17.25" x14ac:dyDescent="0.25">
      <c r="A85" s="379"/>
      <c r="B85" s="183"/>
      <c r="C85" s="184"/>
      <c r="D85" s="184"/>
      <c r="E85" s="184"/>
      <c r="F85" s="184"/>
      <c r="G85" s="185" t="str">
        <f>G48</f>
        <v>LOT X</v>
      </c>
      <c r="H85" s="186"/>
      <c r="I85" s="186"/>
      <c r="J85" s="187" t="s">
        <v>83</v>
      </c>
      <c r="K85" s="306">
        <f>K49</f>
        <v>500</v>
      </c>
      <c r="L85" s="134"/>
    </row>
    <row r="86" spans="1:12" s="154" customFormat="1" ht="17.25" x14ac:dyDescent="0.25">
      <c r="A86" s="379"/>
      <c r="B86" s="183"/>
      <c r="C86" s="184"/>
      <c r="D86" s="184"/>
      <c r="E86" s="184"/>
      <c r="F86" s="184"/>
      <c r="G86" s="185"/>
      <c r="H86" s="186"/>
      <c r="I86" s="186"/>
      <c r="J86" s="187"/>
      <c r="K86" s="306"/>
      <c r="L86" s="134"/>
    </row>
    <row r="87" spans="1:12" s="154" customFormat="1" ht="17.25" x14ac:dyDescent="0.25">
      <c r="A87" s="379"/>
      <c r="B87" s="183"/>
      <c r="C87" s="184"/>
      <c r="D87" s="184"/>
      <c r="E87" s="184"/>
      <c r="F87" s="184"/>
      <c r="G87" s="185" t="str">
        <f>G52</f>
        <v>LOT X</v>
      </c>
      <c r="H87" s="186"/>
      <c r="I87" s="186"/>
      <c r="J87" s="187" t="s">
        <v>84</v>
      </c>
      <c r="K87" s="306">
        <f>K53</f>
        <v>80</v>
      </c>
      <c r="L87" s="134"/>
    </row>
    <row r="88" spans="1:12" s="154" customFormat="1" ht="17.25" x14ac:dyDescent="0.25">
      <c r="A88" s="379"/>
      <c r="B88" s="183"/>
      <c r="C88" s="184"/>
      <c r="D88" s="184"/>
      <c r="E88" s="184"/>
      <c r="F88" s="184"/>
      <c r="G88" s="185" t="str">
        <f>G56</f>
        <v>LOT X</v>
      </c>
      <c r="H88" s="186"/>
      <c r="I88" s="186"/>
      <c r="J88" s="187" t="s">
        <v>85</v>
      </c>
      <c r="K88" s="306">
        <f>K57</f>
        <v>100</v>
      </c>
      <c r="L88" s="134"/>
    </row>
    <row r="89" spans="1:12" s="154" customFormat="1" ht="17.25" x14ac:dyDescent="0.25">
      <c r="A89" s="379"/>
      <c r="B89" s="183"/>
      <c r="C89" s="184"/>
      <c r="D89" s="184"/>
      <c r="E89" s="184"/>
      <c r="F89" s="184"/>
      <c r="G89" s="185" t="str">
        <f>G60</f>
        <v>LOT X</v>
      </c>
      <c r="H89" s="186"/>
      <c r="I89" s="186"/>
      <c r="J89" s="187" t="s">
        <v>86</v>
      </c>
      <c r="K89" s="306">
        <f>K61</f>
        <v>500</v>
      </c>
      <c r="L89" s="134"/>
    </row>
    <row r="90" spans="1:12" s="154" customFormat="1" ht="17.25" x14ac:dyDescent="0.25">
      <c r="A90" s="379"/>
      <c r="B90" s="183"/>
      <c r="C90" s="184"/>
      <c r="D90" s="184"/>
      <c r="E90" s="184"/>
      <c r="F90" s="184"/>
      <c r="G90" s="185" t="str">
        <f>G64</f>
        <v>LOT X</v>
      </c>
      <c r="H90" s="186"/>
      <c r="I90" s="186"/>
      <c r="J90" s="187" t="s">
        <v>87</v>
      </c>
      <c r="K90" s="306">
        <f>K65</f>
        <v>80</v>
      </c>
      <c r="L90" s="134"/>
    </row>
    <row r="91" spans="1:12" s="154" customFormat="1" ht="17.25" x14ac:dyDescent="0.25">
      <c r="A91" s="379"/>
      <c r="B91" s="183"/>
      <c r="C91" s="184"/>
      <c r="D91" s="184"/>
      <c r="E91" s="184"/>
      <c r="F91" s="184"/>
      <c r="G91" s="185" t="str">
        <f>G68</f>
        <v>LOT X</v>
      </c>
      <c r="H91" s="186"/>
      <c r="I91" s="186"/>
      <c r="J91" s="187" t="s">
        <v>88</v>
      </c>
      <c r="K91" s="306">
        <f>K69</f>
        <v>100</v>
      </c>
      <c r="L91" s="134"/>
    </row>
    <row r="92" spans="1:12" s="154" customFormat="1" ht="17.25" x14ac:dyDescent="0.25">
      <c r="A92" s="379"/>
      <c r="B92" s="183"/>
      <c r="C92" s="184"/>
      <c r="D92" s="184"/>
      <c r="E92" s="184"/>
      <c r="F92" s="184"/>
      <c r="G92" s="185" t="str">
        <f>G72</f>
        <v>LOT X</v>
      </c>
      <c r="H92" s="186"/>
      <c r="I92" s="186"/>
      <c r="J92" s="187" t="s">
        <v>89</v>
      </c>
      <c r="K92" s="306">
        <f>K73</f>
        <v>500</v>
      </c>
      <c r="L92" s="134"/>
    </row>
    <row r="93" spans="1:12" s="154" customFormat="1" ht="18" thickBot="1" x14ac:dyDescent="0.3">
      <c r="A93" s="379"/>
      <c r="B93" s="189"/>
      <c r="C93" s="190"/>
      <c r="D93" s="190"/>
      <c r="E93" s="190"/>
      <c r="F93" s="190"/>
      <c r="G93" s="191"/>
      <c r="H93" s="192"/>
      <c r="I93" s="192"/>
      <c r="J93" s="187"/>
      <c r="K93" s="306"/>
      <c r="L93" s="134"/>
    </row>
    <row r="94" spans="1:12" s="59" customFormat="1" ht="17.25" x14ac:dyDescent="0.25">
      <c r="A94" s="175"/>
      <c r="B94" s="193"/>
      <c r="C94" s="160"/>
      <c r="D94" s="160"/>
      <c r="E94" s="160"/>
      <c r="F94" s="160"/>
      <c r="G94" s="161" t="s">
        <v>90</v>
      </c>
      <c r="H94" s="161"/>
      <c r="I94" s="161"/>
      <c r="J94" s="162" t="s">
        <v>55</v>
      </c>
      <c r="K94" s="163">
        <f>SUM(K77:K93)</f>
        <v>3400</v>
      </c>
      <c r="L94" s="108"/>
    </row>
    <row r="95" spans="1:12" s="59" customFormat="1" ht="17.25" x14ac:dyDescent="0.25">
      <c r="A95" s="175"/>
      <c r="B95" s="193"/>
      <c r="C95" s="160"/>
      <c r="D95" s="160"/>
      <c r="E95" s="160"/>
      <c r="F95" s="160"/>
      <c r="G95" s="109"/>
      <c r="H95" s="164"/>
      <c r="I95" s="164"/>
      <c r="J95" s="165" t="s">
        <v>91</v>
      </c>
      <c r="K95" s="166">
        <f>K94*0.2</f>
        <v>680</v>
      </c>
      <c r="L95" s="108"/>
    </row>
    <row r="96" spans="1:12" s="59" customFormat="1" ht="17.25" x14ac:dyDescent="0.25">
      <c r="A96" s="175"/>
      <c r="B96" s="193"/>
      <c r="C96" s="160"/>
      <c r="D96" s="160"/>
      <c r="E96" s="160"/>
      <c r="F96" s="160"/>
      <c r="G96" s="109"/>
      <c r="H96" s="164"/>
      <c r="I96" s="164"/>
      <c r="J96" s="167"/>
      <c r="K96" s="168"/>
      <c r="L96" s="108"/>
    </row>
    <row r="97" spans="1:12" s="70" customFormat="1" ht="15.75" thickBot="1" x14ac:dyDescent="0.3">
      <c r="A97" s="176"/>
      <c r="B97" s="194"/>
      <c r="C97" s="195"/>
      <c r="D97" s="195"/>
      <c r="E97" s="195"/>
      <c r="F97" s="195"/>
      <c r="G97" s="196"/>
      <c r="H97" s="197"/>
      <c r="I97" s="197"/>
      <c r="J97" s="169" t="s">
        <v>92</v>
      </c>
      <c r="K97" s="170">
        <f>SUM(K94:K95)</f>
        <v>4080</v>
      </c>
      <c r="L97" s="198"/>
    </row>
    <row r="98" spans="1:12" s="59" customFormat="1" ht="13.5" thickBot="1" x14ac:dyDescent="0.3">
      <c r="A98" s="175"/>
      <c r="B98" s="174"/>
      <c r="C98" s="174"/>
      <c r="D98" s="174"/>
      <c r="E98" s="174"/>
      <c r="F98" s="174"/>
      <c r="H98" s="175"/>
      <c r="I98" s="175"/>
      <c r="J98" s="220"/>
      <c r="K98" s="221"/>
      <c r="L98" s="63"/>
    </row>
    <row r="99" spans="1:12" s="59" customFormat="1" ht="18" thickBot="1" x14ac:dyDescent="0.3">
      <c r="A99" s="175"/>
      <c r="B99" s="303" t="s">
        <v>93</v>
      </c>
      <c r="C99" s="140"/>
      <c r="D99" s="140"/>
      <c r="E99" s="140"/>
      <c r="F99" s="140"/>
      <c r="G99" s="141"/>
      <c r="H99" s="142"/>
      <c r="I99" s="142"/>
      <c r="J99" s="143"/>
      <c r="K99" s="144"/>
      <c r="L99" s="108"/>
    </row>
    <row r="100" spans="1:12" s="59" customFormat="1" x14ac:dyDescent="0.25">
      <c r="A100" s="175"/>
      <c r="B100" s="174"/>
      <c r="C100" s="174"/>
      <c r="D100" s="174"/>
      <c r="E100" s="174"/>
      <c r="F100" s="174"/>
      <c r="H100" s="175"/>
      <c r="I100" s="176"/>
      <c r="L100" s="63"/>
    </row>
    <row r="101" spans="1:12" s="154" customFormat="1" ht="17.25" x14ac:dyDescent="0.25">
      <c r="A101" s="379"/>
      <c r="B101" s="177"/>
      <c r="C101" s="178"/>
      <c r="D101" s="178"/>
      <c r="E101" s="178"/>
      <c r="F101" s="178"/>
      <c r="G101" s="179" t="s">
        <v>94</v>
      </c>
      <c r="H101" s="180"/>
      <c r="I101" s="180"/>
      <c r="J101" s="181" t="s">
        <v>84</v>
      </c>
      <c r="K101" s="182">
        <v>0</v>
      </c>
      <c r="L101" s="134"/>
    </row>
    <row r="102" spans="1:12" s="154" customFormat="1" ht="17.25" x14ac:dyDescent="0.25">
      <c r="A102" s="379"/>
      <c r="B102" s="183"/>
      <c r="C102" s="184"/>
      <c r="D102" s="184"/>
      <c r="E102" s="184"/>
      <c r="F102" s="184"/>
      <c r="G102" s="185" t="s">
        <v>95</v>
      </c>
      <c r="H102" s="186"/>
      <c r="I102" s="186"/>
      <c r="J102" s="187" t="s">
        <v>85</v>
      </c>
      <c r="K102" s="188">
        <v>0</v>
      </c>
      <c r="L102" s="134"/>
    </row>
    <row r="103" spans="1:12" s="154" customFormat="1" ht="17.25" x14ac:dyDescent="0.25">
      <c r="A103" s="379"/>
      <c r="B103" s="183"/>
      <c r="C103" s="184"/>
      <c r="D103" s="184"/>
      <c r="E103" s="184"/>
      <c r="F103" s="184"/>
      <c r="G103" s="185" t="s">
        <v>96</v>
      </c>
      <c r="H103" s="186"/>
      <c r="I103" s="186"/>
      <c r="J103" s="187" t="s">
        <v>86</v>
      </c>
      <c r="K103" s="188">
        <v>1200</v>
      </c>
      <c r="L103" s="134"/>
    </row>
    <row r="104" spans="1:12" s="154" customFormat="1" ht="18" thickBot="1" x14ac:dyDescent="0.3">
      <c r="A104" s="379"/>
      <c r="B104" s="189"/>
      <c r="C104" s="190"/>
      <c r="D104" s="190"/>
      <c r="E104" s="190"/>
      <c r="F104" s="190"/>
      <c r="G104" s="191" t="s">
        <v>97</v>
      </c>
      <c r="H104" s="192"/>
      <c r="I104" s="192"/>
      <c r="J104" s="187"/>
      <c r="K104" s="188">
        <f>K94*0.13</f>
        <v>442</v>
      </c>
      <c r="L104" s="134"/>
    </row>
    <row r="105" spans="1:12" s="59" customFormat="1" ht="17.25" x14ac:dyDescent="0.25">
      <c r="A105" s="175"/>
      <c r="B105" s="193"/>
      <c r="C105" s="160"/>
      <c r="D105" s="160"/>
      <c r="E105" s="160"/>
      <c r="F105" s="160"/>
      <c r="G105" s="161" t="s">
        <v>98</v>
      </c>
      <c r="H105" s="161"/>
      <c r="I105" s="161"/>
      <c r="J105" s="162" t="s">
        <v>55</v>
      </c>
      <c r="K105" s="163">
        <f>K101+K102+K103+K104</f>
        <v>1642</v>
      </c>
      <c r="L105" s="108"/>
    </row>
    <row r="106" spans="1:12" s="59" customFormat="1" ht="17.25" x14ac:dyDescent="0.25">
      <c r="A106" s="175"/>
      <c r="B106" s="193"/>
      <c r="C106" s="160"/>
      <c r="D106" s="160"/>
      <c r="E106" s="160"/>
      <c r="F106" s="160"/>
      <c r="G106" s="109"/>
      <c r="H106" s="164"/>
      <c r="I106" s="164"/>
      <c r="J106" s="165" t="s">
        <v>91</v>
      </c>
      <c r="K106" s="166">
        <f>K105*0.2</f>
        <v>328.40000000000003</v>
      </c>
      <c r="L106" s="108"/>
    </row>
    <row r="107" spans="1:12" s="59" customFormat="1" ht="17.25" x14ac:dyDescent="0.25">
      <c r="A107" s="175"/>
      <c r="B107" s="193"/>
      <c r="C107" s="160"/>
      <c r="D107" s="160"/>
      <c r="E107" s="160"/>
      <c r="F107" s="160"/>
      <c r="G107" s="109"/>
      <c r="H107" s="164"/>
      <c r="I107" s="164"/>
      <c r="J107" s="167"/>
      <c r="K107" s="168"/>
      <c r="L107" s="108"/>
    </row>
    <row r="108" spans="1:12" s="70" customFormat="1" ht="15.75" thickBot="1" x14ac:dyDescent="0.3">
      <c r="A108" s="176"/>
      <c r="B108" s="194"/>
      <c r="C108" s="195"/>
      <c r="D108" s="195"/>
      <c r="E108" s="195"/>
      <c r="F108" s="195"/>
      <c r="G108" s="196"/>
      <c r="H108" s="197"/>
      <c r="I108" s="197"/>
      <c r="J108" s="169" t="s">
        <v>92</v>
      </c>
      <c r="K108" s="170">
        <f>SUM(K105:K106)</f>
        <v>1970.4</v>
      </c>
      <c r="L108" s="198"/>
    </row>
    <row r="109" spans="1:12" ht="13.5" thickBot="1" x14ac:dyDescent="0.25"/>
    <row r="110" spans="1:12" s="59" customFormat="1" ht="18" thickBot="1" x14ac:dyDescent="0.3">
      <c r="A110" s="175"/>
      <c r="B110" s="303" t="s">
        <v>93</v>
      </c>
      <c r="C110" s="140"/>
      <c r="D110" s="140"/>
      <c r="E110" s="140"/>
      <c r="F110" s="140"/>
      <c r="G110" s="141"/>
      <c r="H110" s="142"/>
      <c r="I110" s="142"/>
      <c r="J110" s="143"/>
      <c r="K110" s="144"/>
      <c r="L110" s="108"/>
    </row>
    <row r="111" spans="1:12" ht="13.5" thickBot="1" x14ac:dyDescent="0.25">
      <c r="B111" s="201"/>
      <c r="C111" s="201"/>
      <c r="D111" s="201"/>
      <c r="E111" s="201"/>
      <c r="F111" s="201"/>
      <c r="G111" s="173"/>
    </row>
    <row r="112" spans="1:12" s="59" customFormat="1" ht="17.25" x14ac:dyDescent="0.25">
      <c r="A112" s="175"/>
      <c r="B112" s="202"/>
      <c r="C112" s="203"/>
      <c r="D112" s="203"/>
      <c r="E112" s="203"/>
      <c r="F112" s="203"/>
      <c r="G112" s="204" t="s">
        <v>100</v>
      </c>
      <c r="H112" s="205"/>
      <c r="I112" s="205"/>
      <c r="J112" s="206" t="s">
        <v>55</v>
      </c>
      <c r="K112" s="207">
        <f>K105+K94</f>
        <v>5042</v>
      </c>
      <c r="L112" s="108"/>
    </row>
    <row r="113" spans="1:12" s="59" customFormat="1" ht="17.25" x14ac:dyDescent="0.25">
      <c r="A113" s="175"/>
      <c r="B113" s="160"/>
      <c r="C113" s="160"/>
      <c r="D113" s="160"/>
      <c r="E113" s="160"/>
      <c r="F113" s="160"/>
      <c r="G113" s="109"/>
      <c r="H113" s="164"/>
      <c r="I113" s="164"/>
      <c r="J113" s="208" t="s">
        <v>91</v>
      </c>
      <c r="K113" s="209">
        <f>K112*0.2</f>
        <v>1008.4000000000001</v>
      </c>
      <c r="L113" s="108"/>
    </row>
    <row r="114" spans="1:12" s="59" customFormat="1" ht="17.25" x14ac:dyDescent="0.25">
      <c r="A114" s="175"/>
      <c r="B114" s="160"/>
      <c r="C114" s="160"/>
      <c r="D114" s="160"/>
      <c r="E114" s="160"/>
      <c r="F114" s="160"/>
      <c r="G114" s="109"/>
      <c r="H114" s="164"/>
      <c r="I114" s="164"/>
      <c r="J114" s="210"/>
      <c r="K114" s="211"/>
      <c r="L114" s="108"/>
    </row>
    <row r="115" spans="1:12" s="70" customFormat="1" ht="15.75" thickBot="1" x14ac:dyDescent="0.3">
      <c r="A115" s="176"/>
      <c r="B115" s="212"/>
      <c r="C115" s="212"/>
      <c r="D115" s="212"/>
      <c r="E115" s="212"/>
      <c r="F115" s="212"/>
      <c r="G115" s="199"/>
      <c r="H115" s="100"/>
      <c r="I115" s="100"/>
      <c r="J115" s="213" t="s">
        <v>92</v>
      </c>
      <c r="K115" s="214">
        <f>SUM(K112:K113)</f>
        <v>6050.4</v>
      </c>
      <c r="L115" s="198"/>
    </row>
    <row r="116" spans="1:12" x14ac:dyDescent="0.2">
      <c r="B116" s="201"/>
      <c r="C116" s="201"/>
      <c r="D116" s="201"/>
      <c r="E116" s="201"/>
      <c r="F116" s="201"/>
      <c r="G116" s="173"/>
    </row>
    <row r="117" spans="1:12" x14ac:dyDescent="0.2">
      <c r="B117" s="201"/>
      <c r="C117" s="201"/>
      <c r="D117" s="201"/>
      <c r="E117" s="201"/>
      <c r="F117" s="201"/>
      <c r="G117" s="173"/>
    </row>
    <row r="118" spans="1:12" x14ac:dyDescent="0.2">
      <c r="B118" s="201"/>
      <c r="C118" s="201"/>
      <c r="D118" s="201"/>
      <c r="E118" s="201"/>
      <c r="F118" s="201"/>
      <c r="G118" s="173"/>
    </row>
  </sheetData>
  <mergeCells count="5">
    <mergeCell ref="G5:I5"/>
    <mergeCell ref="J5:K5"/>
    <mergeCell ref="G6:I6"/>
    <mergeCell ref="G7:I7"/>
    <mergeCell ref="G8:I8"/>
  </mergeCells>
  <pageMargins left="0.25" right="0.25" top="0.75" bottom="0.75" header="0.3" footer="0.3"/>
  <pageSetup paperSize="9" scale="73" fitToHeight="0" orientation="landscape" horizontalDpi="4294967292" verticalDpi="4294967292" r:id="rId1"/>
  <rowBreaks count="1" manualBreakCount="1">
    <brk id="74" max="16383" man="1"/>
  </rowBreaks>
  <colBreaks count="1" manualBreakCount="1">
    <brk id="11" max="1048575" man="1"/>
  </colBreaks>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anchor moveWithCells="1">
                  <from>
                    <xdr:col>9</xdr:col>
                    <xdr:colOff>219075</xdr:colOff>
                    <xdr:row>116</xdr:row>
                    <xdr:rowOff>123825</xdr:rowOff>
                  </from>
                  <to>
                    <xdr:col>10</xdr:col>
                    <xdr:colOff>819150</xdr:colOff>
                    <xdr:row>118</xdr:row>
                    <xdr:rowOff>47625</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C2CD19-BA3F-421B-A0F5-25E11E10E5BD}">
  <sheetPr codeName="Feuil6"/>
  <dimension ref="A1:Z144"/>
  <sheetViews>
    <sheetView workbookViewId="0">
      <selection activeCell="C7" sqref="C7"/>
    </sheetView>
  </sheetViews>
  <sheetFormatPr baseColWidth="10" defaultColWidth="9.28515625" defaultRowHeight="12.75" outlineLevelRow="1" outlineLevelCol="2" x14ac:dyDescent="0.2"/>
  <cols>
    <col min="1" max="1" width="4.28515625" style="2" customWidth="1"/>
    <col min="2" max="5" width="2.85546875" style="2" customWidth="1"/>
    <col min="6" max="6" width="48.140625" style="3" customWidth="1"/>
    <col min="7" max="7" width="5" style="5" customWidth="1"/>
    <col min="8" max="8" width="8.42578125" style="5" customWidth="1"/>
    <col min="9" max="9" width="13.42578125" style="171" customWidth="1" outlineLevel="1"/>
    <col min="10" max="10" width="17.7109375" style="200" customWidth="1" outlineLevel="1"/>
    <col min="11" max="11" width="1.5703125" style="172" customWidth="1"/>
    <col min="12" max="12" width="1.5703125" style="173" customWidth="1"/>
    <col min="13" max="13" width="23.7109375" style="3" customWidth="1" outlineLevel="1"/>
    <col min="14" max="14" width="16.140625" style="3" customWidth="1" outlineLevel="1"/>
    <col min="15" max="15" width="5.140625" style="3" customWidth="1" outlineLevel="1"/>
    <col min="16" max="16" width="3.28515625" style="3" customWidth="1"/>
    <col min="17" max="17" width="19.7109375" style="3" customWidth="1" outlineLevel="1"/>
    <col min="18" max="18" width="16.140625" style="3" customWidth="1" outlineLevel="1"/>
    <col min="19" max="19" width="5.140625" style="3" customWidth="1" outlineLevel="1"/>
    <col min="20" max="20" width="9.140625" style="3" customWidth="1" outlineLevel="2"/>
    <col min="21" max="21" width="9.28515625" style="3" outlineLevel="1"/>
    <col min="22" max="16384" width="9.28515625" style="3"/>
  </cols>
  <sheetData>
    <row r="1" spans="1:26" ht="30" x14ac:dyDescent="0.4">
      <c r="A1" s="307" t="s">
        <v>112</v>
      </c>
      <c r="B1" s="216"/>
      <c r="C1" s="216"/>
      <c r="D1" s="216"/>
      <c r="E1" s="216"/>
    </row>
    <row r="2" spans="1:26" ht="17.25" x14ac:dyDescent="0.3">
      <c r="A2" s="217">
        <f>'BASE DE DONNÉ'!C7</f>
        <v>0</v>
      </c>
      <c r="B2" s="218"/>
      <c r="C2" s="218"/>
      <c r="D2" s="218"/>
      <c r="E2" s="218"/>
    </row>
    <row r="3" spans="1:26" ht="17.25" x14ac:dyDescent="0.3">
      <c r="A3" s="217" t="s">
        <v>113</v>
      </c>
      <c r="B3" s="218"/>
      <c r="C3" s="218"/>
      <c r="D3" s="218"/>
      <c r="E3" s="218"/>
    </row>
    <row r="4" spans="1:26" s="59" customFormat="1" x14ac:dyDescent="0.2">
      <c r="A4" s="174"/>
      <c r="B4" s="174"/>
      <c r="C4" s="174"/>
      <c r="D4" s="174"/>
      <c r="E4" s="174"/>
      <c r="G4" s="175"/>
      <c r="H4" s="175"/>
      <c r="I4" s="220"/>
      <c r="J4" s="221"/>
      <c r="K4" s="63"/>
      <c r="L4" s="64"/>
      <c r="M4" s="3"/>
      <c r="N4" s="3"/>
      <c r="O4" s="3"/>
      <c r="P4" s="3"/>
      <c r="U4" s="3"/>
    </row>
    <row r="5" spans="1:26" s="59" customFormat="1" ht="30" x14ac:dyDescent="0.2">
      <c r="A5" s="222" t="s">
        <v>0</v>
      </c>
      <c r="B5" s="223"/>
      <c r="C5" s="223"/>
      <c r="D5" s="223"/>
      <c r="E5" s="223"/>
      <c r="F5" s="453">
        <f>'BASE DE DONNÉ'!C3</f>
        <v>0</v>
      </c>
      <c r="G5" s="454"/>
      <c r="H5" s="454"/>
      <c r="I5" s="454"/>
      <c r="J5" s="455"/>
      <c r="K5" s="63"/>
      <c r="L5" s="64"/>
      <c r="M5" s="3"/>
      <c r="N5" s="3"/>
      <c r="O5" s="3"/>
      <c r="P5" s="3"/>
      <c r="Q5" s="224" t="s">
        <v>101</v>
      </c>
      <c r="R5" s="225">
        <v>43586</v>
      </c>
      <c r="U5" s="3"/>
    </row>
    <row r="6" spans="1:26" s="70" customFormat="1" ht="15" x14ac:dyDescent="0.2">
      <c r="A6" s="226" t="s">
        <v>47</v>
      </c>
      <c r="B6" s="227"/>
      <c r="C6" s="227"/>
      <c r="D6" s="227"/>
      <c r="E6" s="227"/>
      <c r="F6" s="457" t="str">
        <f>'BASE DE DONNÉ'!C9</f>
        <v xml:space="preserve">EXTENSION CUISINE D'ÉTÉ </v>
      </c>
      <c r="G6" s="458"/>
      <c r="H6" s="458"/>
      <c r="I6" s="458"/>
      <c r="J6" s="459"/>
      <c r="K6" s="68"/>
      <c r="L6" s="69"/>
      <c r="M6" s="59"/>
      <c r="U6" s="3"/>
      <c r="X6" s="59"/>
    </row>
    <row r="7" spans="1:26" s="70" customFormat="1" ht="17.100000000000001" customHeight="1" x14ac:dyDescent="0.2">
      <c r="A7" s="228"/>
      <c r="B7" s="212"/>
      <c r="C7" s="212"/>
      <c r="D7" s="212"/>
      <c r="E7" s="212"/>
      <c r="F7" s="460">
        <f>'BASE DE DONNÉ'!C11</f>
        <v>0</v>
      </c>
      <c r="G7" s="461"/>
      <c r="H7" s="461"/>
      <c r="I7" s="461"/>
      <c r="J7" s="462"/>
      <c r="K7" s="68"/>
      <c r="L7" s="69"/>
      <c r="U7" s="3"/>
      <c r="X7" s="59"/>
    </row>
    <row r="8" spans="1:26" s="70" customFormat="1" ht="19.5" x14ac:dyDescent="0.2">
      <c r="A8" s="194"/>
      <c r="B8" s="195"/>
      <c r="C8" s="195"/>
      <c r="D8" s="195"/>
      <c r="E8" s="195"/>
      <c r="F8" s="308"/>
      <c r="G8" s="309"/>
      <c r="H8" s="309"/>
      <c r="I8" s="309"/>
      <c r="J8" s="310"/>
      <c r="K8" s="68"/>
      <c r="L8" s="69"/>
      <c r="M8" s="231" t="s">
        <v>103</v>
      </c>
      <c r="N8" s="232"/>
      <c r="O8" s="233"/>
      <c r="Q8" s="231" t="s">
        <v>104</v>
      </c>
      <c r="R8" s="232"/>
      <c r="S8" s="233"/>
      <c r="U8" s="3"/>
      <c r="X8" s="59"/>
    </row>
    <row r="9" spans="1:26" s="59" customFormat="1" ht="12" customHeight="1" x14ac:dyDescent="0.2">
      <c r="A9" s="174"/>
      <c r="B9" s="174"/>
      <c r="C9" s="174"/>
      <c r="D9" s="174"/>
      <c r="E9" s="174"/>
      <c r="G9" s="175"/>
      <c r="H9" s="175"/>
      <c r="I9" s="220"/>
      <c r="J9" s="221"/>
      <c r="K9" s="63"/>
      <c r="L9" s="64"/>
      <c r="M9" s="234"/>
      <c r="N9" s="235"/>
      <c r="O9" s="236"/>
      <c r="Q9" s="237"/>
      <c r="R9" s="238"/>
      <c r="S9" s="239"/>
      <c r="T9" s="70"/>
      <c r="U9" s="3"/>
    </row>
    <row r="10" spans="1:26" s="59" customFormat="1" ht="18" customHeight="1" x14ac:dyDescent="0.2">
      <c r="A10" s="174"/>
      <c r="B10" s="174"/>
      <c r="C10" s="174"/>
      <c r="D10" s="174"/>
      <c r="E10" s="174"/>
      <c r="F10" s="311" t="s">
        <v>114</v>
      </c>
      <c r="G10" s="312">
        <f>'BASE DE DONNÉ'!C15</f>
        <v>66.12</v>
      </c>
      <c r="H10" s="313" t="s">
        <v>115</v>
      </c>
      <c r="I10" s="314">
        <f>J120/G10</f>
        <v>31.760435571687839</v>
      </c>
      <c r="J10" s="315" t="s">
        <v>116</v>
      </c>
      <c r="K10" s="63"/>
      <c r="L10" s="64"/>
      <c r="M10" s="234"/>
      <c r="N10" s="235"/>
      <c r="O10" s="236"/>
      <c r="Q10" s="237"/>
      <c r="R10" s="238"/>
      <c r="S10" s="239"/>
      <c r="T10" s="70"/>
      <c r="U10" s="3"/>
    </row>
    <row r="11" spans="1:26" s="59" customFormat="1" ht="12" customHeight="1" x14ac:dyDescent="0.2">
      <c r="A11" s="174"/>
      <c r="B11" s="174"/>
      <c r="C11" s="174"/>
      <c r="D11" s="174"/>
      <c r="E11" s="174"/>
      <c r="G11" s="175"/>
      <c r="H11" s="175"/>
      <c r="I11" s="220"/>
      <c r="J11" s="221"/>
      <c r="K11" s="63"/>
      <c r="L11" s="64"/>
      <c r="M11" s="234"/>
      <c r="N11" s="235"/>
      <c r="O11" s="236"/>
      <c r="Q11" s="237"/>
      <c r="R11" s="238"/>
      <c r="S11" s="239"/>
      <c r="T11" s="70"/>
      <c r="U11" s="3"/>
    </row>
    <row r="12" spans="1:26" s="59" customFormat="1" ht="22.5" x14ac:dyDescent="0.3">
      <c r="A12" s="244" t="s">
        <v>106</v>
      </c>
      <c r="B12" s="245"/>
      <c r="C12" s="245"/>
      <c r="D12" s="245"/>
      <c r="E12" s="245"/>
      <c r="F12" s="246"/>
      <c r="G12" s="247"/>
      <c r="H12" s="247"/>
      <c r="I12" s="248"/>
      <c r="J12" s="249"/>
      <c r="K12" s="63"/>
      <c r="L12" s="64"/>
      <c r="M12" s="250"/>
      <c r="N12" s="251"/>
      <c r="O12" s="252"/>
      <c r="Q12" s="253"/>
      <c r="R12" s="254"/>
      <c r="S12" s="255"/>
      <c r="T12" s="70"/>
      <c r="U12" s="3"/>
      <c r="V12" s="216"/>
      <c r="Y12" s="216"/>
      <c r="Z12" s="216"/>
    </row>
    <row r="13" spans="1:26" s="86" customFormat="1" x14ac:dyDescent="0.2">
      <c r="A13" s="85"/>
      <c r="B13" s="85"/>
      <c r="C13" s="85"/>
      <c r="D13" s="85"/>
      <c r="E13" s="85"/>
      <c r="G13" s="87"/>
      <c r="H13" s="87"/>
      <c r="I13" s="88"/>
      <c r="J13" s="256"/>
      <c r="T13" s="70"/>
      <c r="U13" s="3"/>
      <c r="W13" s="59"/>
      <c r="X13" s="59"/>
    </row>
    <row r="14" spans="1:26" s="101" customFormat="1" ht="15" x14ac:dyDescent="0.2">
      <c r="A14" s="92" t="s">
        <v>50</v>
      </c>
      <c r="B14" s="93"/>
      <c r="C14" s="94"/>
      <c r="D14" s="94"/>
      <c r="E14" s="95"/>
      <c r="F14" s="96" t="s">
        <v>51</v>
      </c>
      <c r="G14" s="97" t="s">
        <v>52</v>
      </c>
      <c r="H14" s="97" t="s">
        <v>53</v>
      </c>
      <c r="I14" s="98" t="s">
        <v>54</v>
      </c>
      <c r="J14" s="316" t="s">
        <v>55</v>
      </c>
      <c r="K14" s="99"/>
      <c r="L14" s="100"/>
      <c r="M14" s="97" t="s">
        <v>54</v>
      </c>
      <c r="N14" s="265" t="s">
        <v>55</v>
      </c>
      <c r="O14" s="97" t="s">
        <v>107</v>
      </c>
      <c r="Q14" s="97" t="s">
        <v>54</v>
      </c>
      <c r="R14" s="265" t="s">
        <v>55</v>
      </c>
      <c r="S14" s="97" t="s">
        <v>107</v>
      </c>
      <c r="T14" s="100"/>
      <c r="U14" s="3"/>
      <c r="W14" s="59"/>
      <c r="X14" s="59"/>
    </row>
    <row r="15" spans="1:26" s="110" customFormat="1" ht="17.25" x14ac:dyDescent="0.2">
      <c r="A15" s="177"/>
      <c r="B15" s="178"/>
      <c r="C15" s="178"/>
      <c r="D15" s="178"/>
      <c r="E15" s="178"/>
      <c r="F15" s="266"/>
      <c r="G15" s="317"/>
      <c r="H15" s="317"/>
      <c r="I15" s="318"/>
      <c r="J15" s="319"/>
      <c r="K15" s="108"/>
      <c r="L15" s="109"/>
      <c r="M15" s="269" t="s">
        <v>117</v>
      </c>
      <c r="N15" s="270">
        <v>2535</v>
      </c>
      <c r="O15" s="271"/>
      <c r="Q15" s="272"/>
      <c r="R15" s="116"/>
      <c r="S15" s="271"/>
      <c r="T15" s="273"/>
      <c r="U15" s="3"/>
      <c r="W15" s="59"/>
      <c r="X15" s="59"/>
    </row>
    <row r="16" spans="1:26" s="110" customFormat="1" ht="17.25" x14ac:dyDescent="0.2">
      <c r="A16" s="320">
        <v>1</v>
      </c>
      <c r="B16" s="321"/>
      <c r="C16" s="321"/>
      <c r="D16" s="321"/>
      <c r="E16" s="321"/>
      <c r="F16" s="322" t="s">
        <v>118</v>
      </c>
      <c r="G16" s="323"/>
      <c r="H16" s="323"/>
      <c r="I16" s="324"/>
      <c r="J16" s="325"/>
      <c r="K16" s="108"/>
      <c r="L16" s="109"/>
      <c r="M16" s="278"/>
      <c r="N16" s="270"/>
      <c r="O16" s="279"/>
      <c r="Q16" s="280"/>
      <c r="R16" s="116"/>
      <c r="S16" s="279"/>
      <c r="T16" s="273"/>
      <c r="U16" s="3"/>
      <c r="W16" s="59"/>
      <c r="X16" s="59"/>
    </row>
    <row r="17" spans="1:26" s="110" customFormat="1" ht="15.95" hidden="1" customHeight="1" outlineLevel="1" x14ac:dyDescent="0.2">
      <c r="A17" s="183">
        <v>1</v>
      </c>
      <c r="B17" s="184">
        <v>1</v>
      </c>
      <c r="C17" s="275"/>
      <c r="D17" s="275"/>
      <c r="E17" s="275"/>
      <c r="F17" s="326" t="s">
        <v>119</v>
      </c>
      <c r="G17" s="327"/>
      <c r="H17" s="327"/>
      <c r="I17" s="328"/>
      <c r="J17" s="329"/>
      <c r="K17" s="108"/>
      <c r="L17" s="109"/>
      <c r="M17" s="278"/>
      <c r="N17" s="270"/>
      <c r="O17" s="279"/>
      <c r="Q17" s="280"/>
      <c r="R17" s="116"/>
      <c r="S17" s="279"/>
      <c r="T17" s="273"/>
      <c r="U17" s="3"/>
      <c r="V17" s="330"/>
      <c r="W17" s="59"/>
      <c r="X17" s="59"/>
      <c r="Y17" s="330"/>
      <c r="Z17" s="330"/>
    </row>
    <row r="18" spans="1:26" s="110" customFormat="1" ht="17.25" hidden="1" outlineLevel="1" x14ac:dyDescent="0.2">
      <c r="A18" s="183">
        <v>1</v>
      </c>
      <c r="B18" s="184">
        <v>2</v>
      </c>
      <c r="C18" s="275"/>
      <c r="D18" s="275"/>
      <c r="E18" s="275"/>
      <c r="F18" s="326" t="s">
        <v>120</v>
      </c>
      <c r="G18" s="327"/>
      <c r="H18" s="327"/>
      <c r="I18" s="328"/>
      <c r="J18" s="329"/>
      <c r="K18" s="108"/>
      <c r="L18" s="109"/>
      <c r="M18" s="278"/>
      <c r="N18" s="270"/>
      <c r="O18" s="279"/>
      <c r="Q18" s="280"/>
      <c r="R18" s="116"/>
      <c r="S18" s="279"/>
      <c r="T18" s="273"/>
      <c r="U18" s="3"/>
      <c r="V18" s="330"/>
      <c r="W18" s="59"/>
      <c r="X18" s="59"/>
      <c r="Y18" s="330"/>
      <c r="Z18" s="330"/>
    </row>
    <row r="19" spans="1:26" s="110" customFormat="1" ht="15.95" hidden="1" customHeight="1" outlineLevel="1" x14ac:dyDescent="0.2">
      <c r="A19" s="183">
        <v>1</v>
      </c>
      <c r="B19" s="184">
        <v>3</v>
      </c>
      <c r="C19" s="275"/>
      <c r="D19" s="275"/>
      <c r="E19" s="275"/>
      <c r="F19" s="326" t="s">
        <v>121</v>
      </c>
      <c r="G19" s="327"/>
      <c r="H19" s="327"/>
      <c r="I19" s="328"/>
      <c r="J19" s="329"/>
      <c r="K19" s="108"/>
      <c r="L19" s="109"/>
      <c r="M19" s="278"/>
      <c r="N19" s="270"/>
      <c r="O19" s="279"/>
      <c r="Q19" s="280"/>
      <c r="R19" s="116"/>
      <c r="S19" s="279"/>
      <c r="T19" s="273"/>
      <c r="U19" s="3"/>
      <c r="V19" s="330"/>
      <c r="W19" s="59"/>
      <c r="X19" s="59"/>
      <c r="Y19" s="330"/>
      <c r="Z19" s="330"/>
    </row>
    <row r="20" spans="1:26" s="110" customFormat="1" ht="15.95" hidden="1" customHeight="1" outlineLevel="1" x14ac:dyDescent="0.2">
      <c r="A20" s="183">
        <v>1</v>
      </c>
      <c r="B20" s="184">
        <v>4</v>
      </c>
      <c r="C20" s="275"/>
      <c r="D20" s="275"/>
      <c r="E20" s="275"/>
      <c r="F20" s="326" t="s">
        <v>122</v>
      </c>
      <c r="G20" s="327"/>
      <c r="H20" s="327"/>
      <c r="I20" s="328"/>
      <c r="J20" s="329"/>
      <c r="K20" s="108"/>
      <c r="L20" s="109"/>
      <c r="M20" s="278"/>
      <c r="N20" s="270"/>
      <c r="O20" s="279"/>
      <c r="Q20" s="280"/>
      <c r="R20" s="116"/>
      <c r="S20" s="279"/>
      <c r="T20" s="273"/>
      <c r="U20" s="3"/>
      <c r="V20" s="330"/>
      <c r="W20" s="59"/>
      <c r="X20" s="59"/>
      <c r="Y20" s="330"/>
      <c r="Z20" s="330"/>
    </row>
    <row r="21" spans="1:26" s="110" customFormat="1" ht="15.95" hidden="1" customHeight="1" outlineLevel="1" x14ac:dyDescent="0.2">
      <c r="A21" s="183">
        <v>1</v>
      </c>
      <c r="B21" s="184">
        <v>5</v>
      </c>
      <c r="C21" s="275"/>
      <c r="D21" s="275"/>
      <c r="E21" s="275"/>
      <c r="F21" s="326" t="s">
        <v>123</v>
      </c>
      <c r="G21" s="327"/>
      <c r="H21" s="327"/>
      <c r="I21" s="328"/>
      <c r="J21" s="329"/>
      <c r="K21" s="108"/>
      <c r="L21" s="109"/>
      <c r="M21" s="278"/>
      <c r="N21" s="270"/>
      <c r="O21" s="279"/>
      <c r="Q21" s="280"/>
      <c r="R21" s="116"/>
      <c r="S21" s="279"/>
      <c r="T21" s="273"/>
      <c r="U21" s="3"/>
      <c r="V21" s="330"/>
      <c r="W21" s="59"/>
      <c r="X21" s="59"/>
      <c r="Y21" s="330"/>
      <c r="Z21" s="330"/>
    </row>
    <row r="22" spans="1:26" s="110" customFormat="1" ht="17.25" hidden="1" outlineLevel="1" x14ac:dyDescent="0.2">
      <c r="A22" s="183">
        <v>1</v>
      </c>
      <c r="B22" s="184">
        <v>6</v>
      </c>
      <c r="C22" s="275"/>
      <c r="D22" s="275"/>
      <c r="E22" s="275"/>
      <c r="F22" s="326" t="s">
        <v>124</v>
      </c>
      <c r="G22" s="327"/>
      <c r="H22" s="327"/>
      <c r="I22" s="328"/>
      <c r="J22" s="329"/>
      <c r="K22" s="108"/>
      <c r="L22" s="109"/>
      <c r="M22" s="278"/>
      <c r="N22" s="270"/>
      <c r="O22" s="279"/>
      <c r="Q22" s="280"/>
      <c r="R22" s="116"/>
      <c r="S22" s="279"/>
      <c r="T22" s="273"/>
      <c r="U22" s="3"/>
      <c r="V22" s="330"/>
      <c r="W22" s="59"/>
      <c r="X22" s="59"/>
      <c r="Y22" s="330"/>
      <c r="Z22" s="330"/>
    </row>
    <row r="23" spans="1:26" s="110" customFormat="1" ht="17.25" hidden="1" outlineLevel="1" x14ac:dyDescent="0.2">
      <c r="A23" s="189">
        <v>1</v>
      </c>
      <c r="B23" s="190">
        <v>7</v>
      </c>
      <c r="C23" s="321"/>
      <c r="D23" s="321"/>
      <c r="E23" s="321"/>
      <c r="F23" s="331" t="s">
        <v>125</v>
      </c>
      <c r="G23" s="323"/>
      <c r="H23" s="323"/>
      <c r="I23" s="324"/>
      <c r="J23" s="325"/>
      <c r="K23" s="108"/>
      <c r="L23" s="109"/>
      <c r="M23" s="278"/>
      <c r="N23" s="270"/>
      <c r="O23" s="279"/>
      <c r="Q23" s="280"/>
      <c r="R23" s="116"/>
      <c r="S23" s="279"/>
      <c r="T23" s="273"/>
      <c r="U23" s="3"/>
      <c r="V23" s="330"/>
      <c r="W23" s="59"/>
      <c r="X23" s="59"/>
      <c r="Y23" s="330"/>
      <c r="Z23" s="330"/>
    </row>
    <row r="24" spans="1:26" s="130" customFormat="1" ht="15.95" customHeight="1" collapsed="1" x14ac:dyDescent="0.3">
      <c r="A24" s="281"/>
      <c r="B24" s="282"/>
      <c r="C24" s="282"/>
      <c r="D24" s="282"/>
      <c r="E24" s="282"/>
      <c r="F24" s="283" t="s">
        <v>59</v>
      </c>
      <c r="G24" s="284"/>
      <c r="H24" s="284"/>
      <c r="I24" s="285"/>
      <c r="J24" s="332">
        <f>METRÉ!F6</f>
        <v>1100</v>
      </c>
      <c r="K24" s="128"/>
      <c r="L24" s="129"/>
      <c r="M24" s="287"/>
      <c r="N24" s="288"/>
      <c r="O24" s="289"/>
      <c r="Q24" s="126"/>
      <c r="R24" s="290">
        <f>SMALL(N15:N24,1)</f>
        <v>2535</v>
      </c>
      <c r="S24" s="289"/>
      <c r="T24" s="291">
        <f>(R24/J24)-1</f>
        <v>1.3045454545454547</v>
      </c>
      <c r="V24" s="330"/>
      <c r="W24" s="59"/>
      <c r="X24" s="330"/>
      <c r="Y24" s="330"/>
      <c r="Z24" s="330"/>
    </row>
    <row r="25" spans="1:26" s="110" customFormat="1" ht="17.25" x14ac:dyDescent="0.2">
      <c r="A25" s="177"/>
      <c r="B25" s="178"/>
      <c r="C25" s="178"/>
      <c r="D25" s="178"/>
      <c r="E25" s="178"/>
      <c r="F25" s="266"/>
      <c r="G25" s="333"/>
      <c r="H25" s="317"/>
      <c r="I25" s="334"/>
      <c r="J25" s="319"/>
      <c r="K25" s="108"/>
      <c r="L25" s="109"/>
      <c r="M25" s="269" t="s">
        <v>117</v>
      </c>
      <c r="N25" s="335">
        <v>9460</v>
      </c>
      <c r="O25" s="271"/>
      <c r="Q25" s="272"/>
      <c r="R25" s="336"/>
      <c r="S25" s="271"/>
      <c r="T25" s="273"/>
      <c r="U25" s="3"/>
      <c r="V25" s="330"/>
      <c r="W25" s="330"/>
      <c r="X25" s="330"/>
      <c r="Y25" s="330"/>
      <c r="Z25" s="330"/>
    </row>
    <row r="26" spans="1:26" s="110" customFormat="1" ht="30" x14ac:dyDescent="0.2">
      <c r="A26" s="320">
        <v>2</v>
      </c>
      <c r="B26" s="321"/>
      <c r="C26" s="321"/>
      <c r="D26" s="321"/>
      <c r="E26" s="321"/>
      <c r="F26" s="322" t="s">
        <v>126</v>
      </c>
      <c r="G26" s="337"/>
      <c r="H26" s="323"/>
      <c r="I26" s="338"/>
      <c r="J26" s="325"/>
      <c r="K26" s="108"/>
      <c r="L26" s="109"/>
      <c r="M26" s="278"/>
      <c r="N26" s="270"/>
      <c r="O26" s="279"/>
      <c r="Q26" s="280"/>
      <c r="R26" s="116"/>
      <c r="S26" s="279"/>
      <c r="T26" s="273"/>
      <c r="U26" s="3"/>
      <c r="V26" s="330"/>
      <c r="W26" s="330"/>
      <c r="X26" s="330"/>
      <c r="Y26" s="330"/>
      <c r="Z26" s="330"/>
    </row>
    <row r="27" spans="1:26" s="110" customFormat="1" ht="34.5" hidden="1" outlineLevel="1" x14ac:dyDescent="0.2">
      <c r="A27" s="183">
        <v>2</v>
      </c>
      <c r="B27" s="184">
        <v>1</v>
      </c>
      <c r="C27" s="275"/>
      <c r="D27" s="275"/>
      <c r="E27" s="275"/>
      <c r="F27" s="326" t="s">
        <v>127</v>
      </c>
      <c r="G27" s="339"/>
      <c r="H27" s="327"/>
      <c r="I27" s="340"/>
      <c r="J27" s="329"/>
      <c r="K27" s="108"/>
      <c r="L27" s="109"/>
      <c r="M27" s="278"/>
      <c r="N27" s="270"/>
      <c r="O27" s="279"/>
      <c r="Q27" s="280"/>
      <c r="R27" s="116"/>
      <c r="S27" s="279"/>
      <c r="T27" s="273"/>
      <c r="U27" s="3"/>
      <c r="V27" s="330"/>
      <c r="W27" s="330"/>
      <c r="X27" s="330"/>
      <c r="Y27" s="330"/>
      <c r="Z27" s="330"/>
    </row>
    <row r="28" spans="1:26" s="110" customFormat="1" ht="34.5" hidden="1" outlineLevel="1" x14ac:dyDescent="0.2">
      <c r="A28" s="183">
        <v>2</v>
      </c>
      <c r="B28" s="184">
        <v>2</v>
      </c>
      <c r="C28" s="275"/>
      <c r="D28" s="275"/>
      <c r="E28" s="275"/>
      <c r="F28" s="326" t="s">
        <v>128</v>
      </c>
      <c r="G28" s="339"/>
      <c r="H28" s="327"/>
      <c r="I28" s="340"/>
      <c r="J28" s="329"/>
      <c r="K28" s="108"/>
      <c r="L28" s="109"/>
      <c r="M28" s="278"/>
      <c r="N28" s="270"/>
      <c r="O28" s="279"/>
      <c r="Q28" s="280"/>
      <c r="R28" s="116"/>
      <c r="S28" s="279"/>
      <c r="T28" s="273"/>
      <c r="U28" s="3"/>
      <c r="V28" s="330"/>
      <c r="W28" s="330"/>
      <c r="X28" s="330"/>
      <c r="Y28" s="330"/>
      <c r="Z28" s="330"/>
    </row>
    <row r="29" spans="1:26" s="110" customFormat="1" ht="34.5" hidden="1" outlineLevel="1" x14ac:dyDescent="0.2">
      <c r="A29" s="183">
        <v>2</v>
      </c>
      <c r="B29" s="184">
        <v>3</v>
      </c>
      <c r="C29" s="275"/>
      <c r="D29" s="275"/>
      <c r="E29" s="275"/>
      <c r="F29" s="326" t="s">
        <v>129</v>
      </c>
      <c r="G29" s="339"/>
      <c r="H29" s="327"/>
      <c r="I29" s="340"/>
      <c r="J29" s="329"/>
      <c r="K29" s="108"/>
      <c r="L29" s="109"/>
      <c r="M29" s="278"/>
      <c r="N29" s="270"/>
      <c r="O29" s="279"/>
      <c r="Q29" s="280"/>
      <c r="R29" s="116"/>
      <c r="S29" s="279"/>
      <c r="T29" s="273"/>
      <c r="U29" s="3"/>
      <c r="V29" s="330"/>
      <c r="W29" s="330"/>
      <c r="X29" s="330"/>
      <c r="Y29" s="330"/>
      <c r="Z29" s="330"/>
    </row>
    <row r="30" spans="1:26" s="110" customFormat="1" ht="34.5" hidden="1" outlineLevel="1" x14ac:dyDescent="0.2">
      <c r="A30" s="183">
        <v>2</v>
      </c>
      <c r="B30" s="184">
        <v>4</v>
      </c>
      <c r="C30" s="275"/>
      <c r="D30" s="275"/>
      <c r="E30" s="275"/>
      <c r="F30" s="326" t="s">
        <v>130</v>
      </c>
      <c r="G30" s="339"/>
      <c r="H30" s="327"/>
      <c r="I30" s="340"/>
      <c r="J30" s="329"/>
      <c r="K30" s="108"/>
      <c r="L30" s="109"/>
      <c r="M30" s="278"/>
      <c r="N30" s="270"/>
      <c r="O30" s="279"/>
      <c r="Q30" s="280"/>
      <c r="R30" s="116"/>
      <c r="S30" s="279"/>
      <c r="T30" s="273"/>
      <c r="U30" s="3"/>
      <c r="V30" s="330"/>
      <c r="W30" s="330"/>
      <c r="X30" s="330"/>
      <c r="Y30" s="330"/>
      <c r="Z30" s="330"/>
    </row>
    <row r="31" spans="1:26" s="110" customFormat="1" ht="34.5" hidden="1" outlineLevel="1" x14ac:dyDescent="0.2">
      <c r="A31" s="183">
        <v>2</v>
      </c>
      <c r="B31" s="184">
        <v>5</v>
      </c>
      <c r="C31" s="275"/>
      <c r="D31" s="275"/>
      <c r="E31" s="275"/>
      <c r="F31" s="326" t="s">
        <v>131</v>
      </c>
      <c r="G31" s="339"/>
      <c r="H31" s="327"/>
      <c r="I31" s="340"/>
      <c r="J31" s="329"/>
      <c r="K31" s="108"/>
      <c r="L31" s="109"/>
      <c r="M31" s="278"/>
      <c r="N31" s="270"/>
      <c r="O31" s="279"/>
      <c r="Q31" s="280"/>
      <c r="R31" s="116"/>
      <c r="S31" s="279"/>
      <c r="T31" s="273"/>
      <c r="U31" s="3"/>
      <c r="V31" s="330"/>
      <c r="W31" s="330"/>
      <c r="X31" s="330"/>
      <c r="Y31" s="330"/>
      <c r="Z31" s="330"/>
    </row>
    <row r="32" spans="1:26" s="110" customFormat="1" ht="34.5" hidden="1" outlineLevel="1" x14ac:dyDescent="0.2">
      <c r="A32" s="183">
        <v>2</v>
      </c>
      <c r="B32" s="184">
        <v>6</v>
      </c>
      <c r="C32" s="275"/>
      <c r="D32" s="275"/>
      <c r="E32" s="275"/>
      <c r="F32" s="326" t="s">
        <v>132</v>
      </c>
      <c r="G32" s="339"/>
      <c r="H32" s="327"/>
      <c r="I32" s="340"/>
      <c r="J32" s="329"/>
      <c r="K32" s="108"/>
      <c r="L32" s="109"/>
      <c r="M32" s="278"/>
      <c r="N32" s="270"/>
      <c r="O32" s="279"/>
      <c r="Q32" s="280"/>
      <c r="R32" s="116"/>
      <c r="S32" s="279"/>
      <c r="T32" s="273"/>
      <c r="U32" s="3"/>
      <c r="V32" s="330"/>
      <c r="W32" s="330"/>
      <c r="X32" s="330"/>
      <c r="Y32" s="330"/>
      <c r="Z32" s="330"/>
    </row>
    <row r="33" spans="1:26" s="110" customFormat="1" ht="34.5" hidden="1" outlineLevel="1" x14ac:dyDescent="0.2">
      <c r="A33" s="183">
        <v>2</v>
      </c>
      <c r="B33" s="184">
        <v>7</v>
      </c>
      <c r="C33" s="275"/>
      <c r="D33" s="275"/>
      <c r="E33" s="275"/>
      <c r="F33" s="326" t="s">
        <v>133</v>
      </c>
      <c r="G33" s="339"/>
      <c r="H33" s="327"/>
      <c r="I33" s="340"/>
      <c r="J33" s="329"/>
      <c r="K33" s="108"/>
      <c r="L33" s="109"/>
      <c r="M33" s="278"/>
      <c r="N33" s="270"/>
      <c r="O33" s="279"/>
      <c r="Q33" s="280"/>
      <c r="R33" s="116"/>
      <c r="S33" s="279"/>
      <c r="T33" s="273"/>
      <c r="U33" s="3"/>
      <c r="V33" s="330"/>
      <c r="W33" s="330"/>
      <c r="X33" s="330"/>
      <c r="Y33" s="330"/>
      <c r="Z33" s="330"/>
    </row>
    <row r="34" spans="1:26" s="110" customFormat="1" ht="17.25" hidden="1" outlineLevel="1" x14ac:dyDescent="0.2">
      <c r="A34" s="189">
        <v>2</v>
      </c>
      <c r="B34" s="190">
        <v>8</v>
      </c>
      <c r="C34" s="321"/>
      <c r="D34" s="321"/>
      <c r="E34" s="321"/>
      <c r="F34" s="331" t="s">
        <v>134</v>
      </c>
      <c r="G34" s="337"/>
      <c r="H34" s="323"/>
      <c r="I34" s="338"/>
      <c r="J34" s="325"/>
      <c r="K34" s="108"/>
      <c r="L34" s="109"/>
      <c r="M34" s="278"/>
      <c r="N34" s="270"/>
      <c r="O34" s="279"/>
      <c r="Q34" s="280"/>
      <c r="R34" s="116"/>
      <c r="S34" s="279"/>
      <c r="T34" s="273"/>
      <c r="U34" s="3"/>
    </row>
    <row r="35" spans="1:26" s="130" customFormat="1" ht="18.95" customHeight="1" collapsed="1" x14ac:dyDescent="0.3">
      <c r="A35" s="281"/>
      <c r="B35" s="282"/>
      <c r="C35" s="282"/>
      <c r="D35" s="282"/>
      <c r="E35" s="282"/>
      <c r="F35" s="283" t="s">
        <v>61</v>
      </c>
      <c r="G35" s="284"/>
      <c r="H35" s="284"/>
      <c r="I35" s="285"/>
      <c r="J35" s="332">
        <f>METRÉ!F8+METRÉ!F9</f>
        <v>0</v>
      </c>
      <c r="K35" s="128"/>
      <c r="L35" s="129"/>
      <c r="M35" s="287"/>
      <c r="N35" s="288"/>
      <c r="O35" s="289"/>
      <c r="Q35" s="126"/>
      <c r="R35" s="290">
        <f>SMALL(N25:N35,1)</f>
        <v>9460</v>
      </c>
      <c r="S35" s="289"/>
      <c r="T35" s="291" t="e">
        <f>(R35/J35)-1</f>
        <v>#DIV/0!</v>
      </c>
      <c r="U35" s="3"/>
    </row>
    <row r="36" spans="1:26" s="110" customFormat="1" ht="17.25" x14ac:dyDescent="0.2">
      <c r="A36" s="177"/>
      <c r="B36" s="178"/>
      <c r="C36" s="178"/>
      <c r="D36" s="178"/>
      <c r="E36" s="178"/>
      <c r="F36" s="266"/>
      <c r="G36" s="317"/>
      <c r="H36" s="333"/>
      <c r="I36" s="318"/>
      <c r="J36" s="319"/>
      <c r="K36" s="108"/>
      <c r="L36" s="109"/>
      <c r="M36" s="269" t="s">
        <v>135</v>
      </c>
      <c r="N36" s="335">
        <v>7226</v>
      </c>
      <c r="O36" s="271"/>
      <c r="Q36" s="272"/>
      <c r="R36" s="107"/>
      <c r="S36" s="271"/>
      <c r="T36" s="273"/>
      <c r="U36" s="3"/>
    </row>
    <row r="37" spans="1:26" s="110" customFormat="1" ht="17.25" x14ac:dyDescent="0.2">
      <c r="A37" s="320">
        <v>3</v>
      </c>
      <c r="B37" s="321"/>
      <c r="C37" s="321"/>
      <c r="D37" s="321"/>
      <c r="E37" s="321"/>
      <c r="F37" s="322" t="s">
        <v>136</v>
      </c>
      <c r="G37" s="323"/>
      <c r="H37" s="337"/>
      <c r="I37" s="324"/>
      <c r="J37" s="325"/>
      <c r="K37" s="108"/>
      <c r="L37" s="109"/>
      <c r="M37" s="278"/>
      <c r="N37" s="270"/>
      <c r="O37" s="279"/>
      <c r="Q37" s="341" t="s">
        <v>137</v>
      </c>
      <c r="R37" s="116"/>
      <c r="S37" s="279"/>
      <c r="T37" s="273"/>
      <c r="U37" s="3"/>
    </row>
    <row r="38" spans="1:26" s="110" customFormat="1" ht="34.5" hidden="1" outlineLevel="1" x14ac:dyDescent="0.2">
      <c r="A38" s="183">
        <v>3</v>
      </c>
      <c r="B38" s="184">
        <v>1</v>
      </c>
      <c r="C38" s="184"/>
      <c r="D38" s="184"/>
      <c r="E38" s="184"/>
      <c r="F38" s="326" t="s">
        <v>138</v>
      </c>
      <c r="G38" s="327"/>
      <c r="H38" s="339"/>
      <c r="I38" s="328"/>
      <c r="J38" s="329"/>
      <c r="K38" s="108"/>
      <c r="L38" s="109"/>
      <c r="M38" s="278">
        <v>170.5</v>
      </c>
      <c r="N38" s="270">
        <f t="shared" ref="N38:N47" si="0">$H38*$M38</f>
        <v>0</v>
      </c>
      <c r="O38" s="279"/>
      <c r="Q38" s="342">
        <v>170.5</v>
      </c>
      <c r="R38" s="116">
        <f t="shared" ref="R38:R47" si="1">$H38*$M38</f>
        <v>0</v>
      </c>
      <c r="S38" s="279"/>
      <c r="T38" s="273"/>
      <c r="U38" s="3"/>
    </row>
    <row r="39" spans="1:26" s="110" customFormat="1" ht="17.25" hidden="1" outlineLevel="1" x14ac:dyDescent="0.2">
      <c r="A39" s="183">
        <v>3</v>
      </c>
      <c r="B39" s="184">
        <v>2</v>
      </c>
      <c r="C39" s="184"/>
      <c r="D39" s="184"/>
      <c r="E39" s="184"/>
      <c r="F39" s="326" t="s">
        <v>139</v>
      </c>
      <c r="G39" s="327"/>
      <c r="H39" s="339"/>
      <c r="I39" s="328"/>
      <c r="J39" s="329"/>
      <c r="K39" s="108"/>
      <c r="L39" s="109"/>
      <c r="M39" s="278"/>
      <c r="N39" s="270">
        <f t="shared" si="0"/>
        <v>0</v>
      </c>
      <c r="O39" s="279"/>
      <c r="Q39" s="280"/>
      <c r="R39" s="116">
        <f t="shared" si="1"/>
        <v>0</v>
      </c>
      <c r="S39" s="279"/>
      <c r="T39" s="273"/>
      <c r="U39" s="3"/>
    </row>
    <row r="40" spans="1:26" s="110" customFormat="1" ht="51.75" hidden="1" outlineLevel="1" x14ac:dyDescent="0.2">
      <c r="A40" s="183">
        <v>3</v>
      </c>
      <c r="B40" s="184">
        <v>2</v>
      </c>
      <c r="C40" s="184"/>
      <c r="D40" s="184"/>
      <c r="E40" s="184"/>
      <c r="F40" s="326" t="s">
        <v>140</v>
      </c>
      <c r="G40" s="327"/>
      <c r="H40" s="339"/>
      <c r="I40" s="328"/>
      <c r="J40" s="329"/>
      <c r="K40" s="108"/>
      <c r="L40" s="109"/>
      <c r="M40" s="278">
        <v>98.5</v>
      </c>
      <c r="N40" s="270">
        <f t="shared" si="0"/>
        <v>0</v>
      </c>
      <c r="O40" s="279"/>
      <c r="Q40" s="341">
        <v>98.5</v>
      </c>
      <c r="R40" s="116">
        <f t="shared" si="1"/>
        <v>0</v>
      </c>
      <c r="S40" s="279"/>
      <c r="T40" s="273"/>
      <c r="U40" s="3"/>
    </row>
    <row r="41" spans="1:26" s="110" customFormat="1" ht="34.5" hidden="1" outlineLevel="1" x14ac:dyDescent="0.2">
      <c r="A41" s="183">
        <v>3</v>
      </c>
      <c r="B41" s="184">
        <v>2</v>
      </c>
      <c r="C41" s="184"/>
      <c r="D41" s="184"/>
      <c r="E41" s="184"/>
      <c r="F41" s="326" t="s">
        <v>141</v>
      </c>
      <c r="G41" s="327"/>
      <c r="H41" s="339"/>
      <c r="I41" s="328"/>
      <c r="J41" s="329"/>
      <c r="K41" s="108"/>
      <c r="L41" s="109"/>
      <c r="M41" s="278">
        <v>48.7</v>
      </c>
      <c r="N41" s="270">
        <f t="shared" si="0"/>
        <v>0</v>
      </c>
      <c r="O41" s="279"/>
      <c r="Q41" s="280">
        <v>48.7</v>
      </c>
      <c r="R41" s="116">
        <f t="shared" si="1"/>
        <v>0</v>
      </c>
      <c r="S41" s="279"/>
      <c r="T41" s="273"/>
      <c r="U41" s="3"/>
    </row>
    <row r="42" spans="1:26" s="110" customFormat="1" ht="17.25" hidden="1" outlineLevel="1" x14ac:dyDescent="0.2">
      <c r="A42" s="183">
        <v>3</v>
      </c>
      <c r="B42" s="184">
        <v>2</v>
      </c>
      <c r="C42" s="184"/>
      <c r="D42" s="184"/>
      <c r="E42" s="184"/>
      <c r="F42" s="326" t="s">
        <v>142</v>
      </c>
      <c r="G42" s="327"/>
      <c r="H42" s="339"/>
      <c r="I42" s="328"/>
      <c r="J42" s="329"/>
      <c r="K42" s="108"/>
      <c r="L42" s="109"/>
      <c r="M42" s="278">
        <v>26.4</v>
      </c>
      <c r="N42" s="270">
        <f t="shared" si="0"/>
        <v>0</v>
      </c>
      <c r="O42" s="279"/>
      <c r="Q42" s="280">
        <v>26.4</v>
      </c>
      <c r="R42" s="116">
        <f t="shared" si="1"/>
        <v>0</v>
      </c>
      <c r="S42" s="279"/>
      <c r="T42" s="273"/>
      <c r="U42" s="3"/>
    </row>
    <row r="43" spans="1:26" s="110" customFormat="1" ht="34.5" hidden="1" outlineLevel="1" x14ac:dyDescent="0.2">
      <c r="A43" s="183">
        <v>3</v>
      </c>
      <c r="B43" s="184">
        <v>2</v>
      </c>
      <c r="C43" s="184"/>
      <c r="D43" s="184"/>
      <c r="E43" s="184"/>
      <c r="F43" s="326" t="s">
        <v>143</v>
      </c>
      <c r="G43" s="327"/>
      <c r="H43" s="339"/>
      <c r="I43" s="328"/>
      <c r="J43" s="329"/>
      <c r="K43" s="108"/>
      <c r="L43" s="109"/>
      <c r="M43" s="278">
        <v>70</v>
      </c>
      <c r="N43" s="270">
        <f t="shared" si="0"/>
        <v>0</v>
      </c>
      <c r="O43" s="279"/>
      <c r="Q43" s="280">
        <v>70</v>
      </c>
      <c r="R43" s="116">
        <f t="shared" si="1"/>
        <v>0</v>
      </c>
      <c r="S43" s="279"/>
      <c r="T43" s="273"/>
      <c r="U43" s="3"/>
    </row>
    <row r="44" spans="1:26" s="110" customFormat="1" ht="34.5" hidden="1" outlineLevel="1" x14ac:dyDescent="0.2">
      <c r="A44" s="183">
        <v>3</v>
      </c>
      <c r="B44" s="184">
        <v>2</v>
      </c>
      <c r="C44" s="184"/>
      <c r="D44" s="184"/>
      <c r="E44" s="184"/>
      <c r="F44" s="326" t="s">
        <v>144</v>
      </c>
      <c r="G44" s="327"/>
      <c r="H44" s="339"/>
      <c r="I44" s="328"/>
      <c r="J44" s="329"/>
      <c r="K44" s="108"/>
      <c r="L44" s="109"/>
      <c r="M44" s="278"/>
      <c r="N44" s="270">
        <f t="shared" si="0"/>
        <v>0</v>
      </c>
      <c r="O44" s="279"/>
      <c r="Q44" s="280"/>
      <c r="R44" s="116">
        <f t="shared" si="1"/>
        <v>0</v>
      </c>
      <c r="S44" s="279"/>
      <c r="T44" s="273"/>
      <c r="U44" s="3"/>
    </row>
    <row r="45" spans="1:26" s="110" customFormat="1" ht="34.5" hidden="1" outlineLevel="1" x14ac:dyDescent="0.2">
      <c r="A45" s="183">
        <v>3</v>
      </c>
      <c r="B45" s="184">
        <v>2</v>
      </c>
      <c r="C45" s="184"/>
      <c r="D45" s="184"/>
      <c r="E45" s="184"/>
      <c r="F45" s="326" t="s">
        <v>145</v>
      </c>
      <c r="G45" s="327"/>
      <c r="H45" s="339"/>
      <c r="I45" s="328"/>
      <c r="J45" s="329"/>
      <c r="K45" s="108"/>
      <c r="L45" s="109"/>
      <c r="M45" s="278"/>
      <c r="N45" s="270">
        <f t="shared" si="0"/>
        <v>0</v>
      </c>
      <c r="O45" s="279"/>
      <c r="Q45" s="280"/>
      <c r="R45" s="116">
        <f t="shared" si="1"/>
        <v>0</v>
      </c>
      <c r="S45" s="279"/>
      <c r="T45" s="273"/>
      <c r="U45" s="3"/>
    </row>
    <row r="46" spans="1:26" s="110" customFormat="1" ht="34.5" hidden="1" outlineLevel="1" x14ac:dyDescent="0.2">
      <c r="A46" s="183">
        <v>3</v>
      </c>
      <c r="B46" s="184">
        <v>2</v>
      </c>
      <c r="C46" s="184"/>
      <c r="D46" s="184"/>
      <c r="E46" s="184"/>
      <c r="F46" s="326" t="s">
        <v>146</v>
      </c>
      <c r="G46" s="327"/>
      <c r="H46" s="339"/>
      <c r="I46" s="328"/>
      <c r="J46" s="329"/>
      <c r="K46" s="108"/>
      <c r="L46" s="109"/>
      <c r="M46" s="278">
        <v>48.7</v>
      </c>
      <c r="N46" s="270">
        <f t="shared" si="0"/>
        <v>0</v>
      </c>
      <c r="O46" s="343"/>
      <c r="Q46" s="280">
        <v>48.7</v>
      </c>
      <c r="R46" s="116">
        <f t="shared" si="1"/>
        <v>0</v>
      </c>
      <c r="S46" s="343"/>
      <c r="T46" s="344"/>
      <c r="U46" s="3"/>
    </row>
    <row r="47" spans="1:26" s="110" customFormat="1" ht="17.25" hidden="1" outlineLevel="1" x14ac:dyDescent="0.2">
      <c r="A47" s="189">
        <v>3</v>
      </c>
      <c r="B47" s="190">
        <v>2</v>
      </c>
      <c r="C47" s="190"/>
      <c r="D47" s="190"/>
      <c r="E47" s="190"/>
      <c r="F47" s="331" t="s">
        <v>147</v>
      </c>
      <c r="G47" s="323"/>
      <c r="H47" s="337"/>
      <c r="I47" s="324"/>
      <c r="J47" s="325"/>
      <c r="K47" s="108"/>
      <c r="L47" s="109"/>
      <c r="M47" s="278">
        <v>174.6</v>
      </c>
      <c r="N47" s="270">
        <f t="shared" si="0"/>
        <v>0</v>
      </c>
      <c r="O47" s="271"/>
      <c r="Q47" s="280">
        <v>174.6</v>
      </c>
      <c r="R47" s="116">
        <f t="shared" si="1"/>
        <v>0</v>
      </c>
      <c r="S47" s="271"/>
      <c r="T47" s="273"/>
      <c r="U47" s="3"/>
    </row>
    <row r="48" spans="1:26" s="130" customFormat="1" ht="17.25" collapsed="1" x14ac:dyDescent="0.3">
      <c r="A48" s="281"/>
      <c r="B48" s="282"/>
      <c r="C48" s="282"/>
      <c r="D48" s="282"/>
      <c r="E48" s="282"/>
      <c r="F48" s="283" t="s">
        <v>62</v>
      </c>
      <c r="G48" s="284"/>
      <c r="H48" s="284"/>
      <c r="I48" s="285"/>
      <c r="J48" s="332">
        <f>METRÉ!F18</f>
        <v>0</v>
      </c>
      <c r="K48" s="128"/>
      <c r="L48" s="129"/>
      <c r="M48" s="287"/>
      <c r="N48" s="288"/>
      <c r="O48" s="345"/>
      <c r="Q48" s="126"/>
      <c r="R48" s="290">
        <f>SMALL(N36:N48,1)</f>
        <v>0</v>
      </c>
      <c r="S48" s="345"/>
      <c r="T48" s="291" t="e">
        <f>(R48/J48)-1</f>
        <v>#DIV/0!</v>
      </c>
      <c r="U48" s="3"/>
    </row>
    <row r="49" spans="1:26" s="110" customFormat="1" ht="17.25" x14ac:dyDescent="0.2">
      <c r="A49" s="177"/>
      <c r="B49" s="178"/>
      <c r="C49" s="178"/>
      <c r="D49" s="178"/>
      <c r="E49" s="178"/>
      <c r="F49" s="266"/>
      <c r="G49" s="317"/>
      <c r="H49" s="180"/>
      <c r="I49" s="318"/>
      <c r="J49" s="319"/>
      <c r="K49" s="108"/>
      <c r="L49" s="109"/>
      <c r="M49" s="269" t="s">
        <v>135</v>
      </c>
      <c r="N49" s="335">
        <v>0</v>
      </c>
      <c r="O49" s="271"/>
      <c r="Q49" s="272"/>
      <c r="R49" s="107"/>
      <c r="S49" s="271"/>
      <c r="T49" s="273"/>
      <c r="U49" s="3"/>
    </row>
    <row r="50" spans="1:26" s="110" customFormat="1" ht="17.25" x14ac:dyDescent="0.2">
      <c r="A50" s="320">
        <v>4</v>
      </c>
      <c r="B50" s="321"/>
      <c r="C50" s="321"/>
      <c r="D50" s="321"/>
      <c r="E50" s="321"/>
      <c r="F50" s="322" t="s">
        <v>148</v>
      </c>
      <c r="G50" s="323"/>
      <c r="H50" s="192"/>
      <c r="I50" s="324"/>
      <c r="J50" s="325"/>
      <c r="K50" s="108"/>
      <c r="L50" s="109"/>
      <c r="M50" s="278"/>
      <c r="N50" s="270"/>
      <c r="O50" s="279"/>
      <c r="Q50" s="341" t="s">
        <v>137</v>
      </c>
      <c r="R50" s="116"/>
      <c r="S50" s="279"/>
      <c r="T50" s="273"/>
      <c r="U50" s="3"/>
    </row>
    <row r="51" spans="1:26" s="110" customFormat="1" ht="17.25" hidden="1" outlineLevel="1" x14ac:dyDescent="0.2">
      <c r="A51" s="183">
        <v>4</v>
      </c>
      <c r="B51" s="184">
        <v>1</v>
      </c>
      <c r="C51" s="184"/>
      <c r="D51" s="184"/>
      <c r="E51" s="184"/>
      <c r="F51" s="326" t="s">
        <v>149</v>
      </c>
      <c r="G51" s="327"/>
      <c r="H51" s="346"/>
      <c r="I51" s="328"/>
      <c r="J51" s="329"/>
      <c r="K51" s="108"/>
      <c r="L51" s="109"/>
      <c r="M51" s="278"/>
      <c r="N51" s="270"/>
      <c r="O51" s="279"/>
      <c r="Q51" s="280"/>
      <c r="R51" s="116"/>
      <c r="S51" s="279"/>
      <c r="T51" s="273"/>
      <c r="U51" s="3"/>
    </row>
    <row r="52" spans="1:26" s="110" customFormat="1" ht="17.25" hidden="1" outlineLevel="1" x14ac:dyDescent="0.2">
      <c r="A52" s="183">
        <v>4</v>
      </c>
      <c r="B52" s="184">
        <v>2</v>
      </c>
      <c r="C52" s="184"/>
      <c r="D52" s="184"/>
      <c r="E52" s="184"/>
      <c r="F52" s="326" t="s">
        <v>150</v>
      </c>
      <c r="G52" s="327"/>
      <c r="H52" s="346"/>
      <c r="I52" s="328"/>
      <c r="J52" s="329"/>
      <c r="K52" s="108"/>
      <c r="L52" s="109"/>
      <c r="M52" s="278">
        <v>347.1</v>
      </c>
      <c r="N52" s="270">
        <f>$H52*$M52</f>
        <v>0</v>
      </c>
      <c r="O52" s="279"/>
      <c r="Q52" s="341">
        <v>347.1</v>
      </c>
      <c r="R52" s="116">
        <f>$H52*$M52</f>
        <v>0</v>
      </c>
      <c r="S52" s="279"/>
      <c r="T52" s="273"/>
      <c r="U52" s="3"/>
    </row>
    <row r="53" spans="1:26" s="110" customFormat="1" ht="17.25" hidden="1" outlineLevel="1" x14ac:dyDescent="0.2">
      <c r="A53" s="183">
        <v>4</v>
      </c>
      <c r="B53" s="184">
        <v>3</v>
      </c>
      <c r="C53" s="184"/>
      <c r="D53" s="184"/>
      <c r="E53" s="184"/>
      <c r="F53" s="326" t="s">
        <v>151</v>
      </c>
      <c r="G53" s="327"/>
      <c r="H53" s="186"/>
      <c r="I53" s="328"/>
      <c r="J53" s="329"/>
      <c r="K53" s="108"/>
      <c r="L53" s="109"/>
      <c r="M53" s="278"/>
      <c r="N53" s="270">
        <f>$H53*$M53</f>
        <v>0</v>
      </c>
      <c r="O53" s="279"/>
      <c r="Q53" s="280"/>
      <c r="R53" s="116">
        <f>$H53*$M53</f>
        <v>0</v>
      </c>
      <c r="S53" s="279"/>
      <c r="T53" s="273"/>
      <c r="U53" s="3"/>
    </row>
    <row r="54" spans="1:26" s="110" customFormat="1" ht="34.5" hidden="1" outlineLevel="1" x14ac:dyDescent="0.2">
      <c r="A54" s="183">
        <v>4</v>
      </c>
      <c r="B54" s="184">
        <v>4</v>
      </c>
      <c r="C54" s="184"/>
      <c r="D54" s="184"/>
      <c r="E54" s="184"/>
      <c r="F54" s="326" t="s">
        <v>152</v>
      </c>
      <c r="G54" s="327"/>
      <c r="H54" s="186"/>
      <c r="I54" s="328"/>
      <c r="J54" s="329"/>
      <c r="K54" s="108"/>
      <c r="L54" s="109"/>
      <c r="M54" s="278">
        <v>31.5</v>
      </c>
      <c r="N54" s="270">
        <f>$H54*$M54</f>
        <v>0</v>
      </c>
      <c r="O54" s="279"/>
      <c r="Q54" s="280">
        <v>31.5</v>
      </c>
      <c r="R54" s="116">
        <f>$H54*$M54</f>
        <v>0</v>
      </c>
      <c r="S54" s="279"/>
      <c r="T54" s="273"/>
      <c r="U54" s="3"/>
    </row>
    <row r="55" spans="1:26" s="110" customFormat="1" ht="17.25" hidden="1" outlineLevel="1" x14ac:dyDescent="0.2">
      <c r="A55" s="189">
        <v>4</v>
      </c>
      <c r="B55" s="190">
        <v>5</v>
      </c>
      <c r="C55" s="190"/>
      <c r="D55" s="190"/>
      <c r="E55" s="190"/>
      <c r="F55" s="331" t="s">
        <v>153</v>
      </c>
      <c r="G55" s="323"/>
      <c r="H55" s="192"/>
      <c r="I55" s="324"/>
      <c r="J55" s="325"/>
      <c r="K55" s="108"/>
      <c r="L55" s="109"/>
      <c r="M55" s="278"/>
      <c r="N55" s="270">
        <f>$H55*$M55</f>
        <v>0</v>
      </c>
      <c r="O55" s="279"/>
      <c r="Q55" s="280"/>
      <c r="R55" s="116">
        <f>$H55*$M55</f>
        <v>0</v>
      </c>
      <c r="S55" s="279"/>
      <c r="T55" s="273"/>
      <c r="U55" s="3"/>
    </row>
    <row r="56" spans="1:26" s="130" customFormat="1" ht="17.25" collapsed="1" x14ac:dyDescent="0.3">
      <c r="A56" s="281"/>
      <c r="B56" s="282"/>
      <c r="C56" s="282"/>
      <c r="D56" s="282"/>
      <c r="E56" s="282"/>
      <c r="F56" s="283" t="s">
        <v>63</v>
      </c>
      <c r="G56" s="284"/>
      <c r="H56" s="284"/>
      <c r="I56" s="285"/>
      <c r="J56" s="332">
        <f>METRÉ!F19</f>
        <v>1000</v>
      </c>
      <c r="K56" s="128"/>
      <c r="L56" s="129"/>
      <c r="M56" s="287"/>
      <c r="N56" s="288"/>
      <c r="O56" s="345"/>
      <c r="Q56" s="126"/>
      <c r="R56" s="290">
        <f>SMALL(N49:N56,1)</f>
        <v>0</v>
      </c>
      <c r="S56" s="345"/>
      <c r="T56" s="291">
        <f>(R56/J56)-1</f>
        <v>-1</v>
      </c>
      <c r="U56" s="3"/>
    </row>
    <row r="57" spans="1:26" s="110" customFormat="1" ht="17.25" x14ac:dyDescent="0.2">
      <c r="A57" s="177"/>
      <c r="B57" s="178"/>
      <c r="C57" s="178"/>
      <c r="D57" s="178"/>
      <c r="E57" s="178"/>
      <c r="F57" s="266"/>
      <c r="G57" s="317"/>
      <c r="H57" s="180"/>
      <c r="I57" s="318"/>
      <c r="J57" s="319"/>
      <c r="K57" s="108"/>
      <c r="L57" s="109"/>
      <c r="M57" s="269" t="s">
        <v>154</v>
      </c>
      <c r="N57" s="335">
        <v>0</v>
      </c>
      <c r="O57" s="271"/>
      <c r="Q57" s="272"/>
      <c r="R57" s="107">
        <f t="shared" ref="R57" si="2">$H57*Q57</f>
        <v>0</v>
      </c>
      <c r="S57" s="271"/>
      <c r="T57" s="273"/>
      <c r="U57" s="3"/>
    </row>
    <row r="58" spans="1:26" s="110" customFormat="1" ht="30" x14ac:dyDescent="0.2">
      <c r="A58" s="320">
        <v>5</v>
      </c>
      <c r="B58" s="321"/>
      <c r="C58" s="321"/>
      <c r="D58" s="321"/>
      <c r="E58" s="321"/>
      <c r="F58" s="322" t="s">
        <v>155</v>
      </c>
      <c r="G58" s="323"/>
      <c r="H58" s="192"/>
      <c r="I58" s="324"/>
      <c r="J58" s="325"/>
      <c r="K58" s="108"/>
      <c r="L58" s="109"/>
      <c r="M58" s="278"/>
      <c r="N58" s="270"/>
      <c r="O58" s="279"/>
      <c r="Q58" s="280"/>
      <c r="R58" s="116"/>
      <c r="S58" s="279"/>
      <c r="T58" s="273"/>
      <c r="U58" s="3"/>
    </row>
    <row r="59" spans="1:26" s="110" customFormat="1" ht="69" hidden="1" outlineLevel="1" x14ac:dyDescent="0.2">
      <c r="A59" s="347">
        <v>5</v>
      </c>
      <c r="B59" s="348">
        <v>1</v>
      </c>
      <c r="C59" s="184"/>
      <c r="D59" s="184"/>
      <c r="E59" s="184"/>
      <c r="F59" s="326" t="s">
        <v>156</v>
      </c>
      <c r="G59" s="327"/>
      <c r="H59" s="186"/>
      <c r="I59" s="328"/>
      <c r="J59" s="329"/>
      <c r="K59" s="108"/>
      <c r="L59" s="109"/>
      <c r="M59" s="278"/>
      <c r="N59" s="270"/>
      <c r="O59" s="279"/>
      <c r="Q59" s="280"/>
      <c r="R59" s="116"/>
      <c r="S59" s="279"/>
      <c r="T59" s="273"/>
      <c r="U59" s="3"/>
    </row>
    <row r="60" spans="1:26" s="110" customFormat="1" ht="17.25" hidden="1" outlineLevel="1" x14ac:dyDescent="0.2">
      <c r="A60" s="347">
        <v>5</v>
      </c>
      <c r="B60" s="348">
        <v>2</v>
      </c>
      <c r="C60" s="184"/>
      <c r="D60" s="184"/>
      <c r="E60" s="184"/>
      <c r="F60" s="326" t="s">
        <v>157</v>
      </c>
      <c r="G60" s="327"/>
      <c r="H60" s="186"/>
      <c r="I60" s="328"/>
      <c r="J60" s="329"/>
      <c r="K60" s="108"/>
      <c r="L60" s="109"/>
      <c r="M60" s="278"/>
      <c r="N60" s="270"/>
      <c r="O60" s="279"/>
      <c r="Q60" s="280"/>
      <c r="R60" s="116"/>
      <c r="S60" s="279"/>
      <c r="T60" s="273"/>
      <c r="U60" s="3"/>
    </row>
    <row r="61" spans="1:26" s="110" customFormat="1" ht="17.25" hidden="1" outlineLevel="1" x14ac:dyDescent="0.2">
      <c r="A61" s="347">
        <v>5</v>
      </c>
      <c r="B61" s="348">
        <v>3</v>
      </c>
      <c r="C61" s="184"/>
      <c r="D61" s="184"/>
      <c r="E61" s="184"/>
      <c r="F61" s="326" t="s">
        <v>158</v>
      </c>
      <c r="G61" s="327"/>
      <c r="H61" s="186"/>
      <c r="I61" s="328"/>
      <c r="J61" s="329"/>
      <c r="K61" s="108"/>
      <c r="L61" s="109"/>
      <c r="M61" s="278"/>
      <c r="N61" s="270"/>
      <c r="O61" s="279"/>
      <c r="Q61" s="280"/>
      <c r="R61" s="116"/>
      <c r="S61" s="279"/>
      <c r="T61" s="273"/>
      <c r="U61" s="3"/>
    </row>
    <row r="62" spans="1:26" s="110" customFormat="1" ht="34.5" hidden="1" outlineLevel="1" x14ac:dyDescent="0.2">
      <c r="A62" s="347">
        <v>5</v>
      </c>
      <c r="B62" s="348">
        <v>4</v>
      </c>
      <c r="C62" s="184"/>
      <c r="D62" s="184"/>
      <c r="E62" s="184"/>
      <c r="F62" s="326" t="s">
        <v>159</v>
      </c>
      <c r="G62" s="327"/>
      <c r="H62" s="186"/>
      <c r="I62" s="328"/>
      <c r="J62" s="329"/>
      <c r="K62" s="108"/>
      <c r="L62" s="109"/>
      <c r="M62" s="278"/>
      <c r="N62" s="270"/>
      <c r="O62" s="279"/>
      <c r="Q62" s="280"/>
      <c r="R62" s="116"/>
      <c r="S62" s="279"/>
      <c r="T62" s="273"/>
      <c r="U62" s="3"/>
    </row>
    <row r="63" spans="1:26" s="110" customFormat="1" ht="17.25" hidden="1" outlineLevel="1" x14ac:dyDescent="0.2">
      <c r="A63" s="349">
        <v>5</v>
      </c>
      <c r="B63" s="350">
        <v>5</v>
      </c>
      <c r="C63" s="190"/>
      <c r="D63" s="190"/>
      <c r="E63" s="190"/>
      <c r="F63" s="331" t="s">
        <v>160</v>
      </c>
      <c r="G63" s="323"/>
      <c r="H63" s="192"/>
      <c r="I63" s="324"/>
      <c r="J63" s="325"/>
      <c r="K63" s="108"/>
      <c r="L63" s="109"/>
      <c r="M63" s="278"/>
      <c r="N63" s="270"/>
      <c r="O63" s="279"/>
      <c r="Q63" s="280"/>
      <c r="R63" s="116"/>
      <c r="S63" s="279"/>
      <c r="T63" s="273"/>
      <c r="U63" s="3"/>
    </row>
    <row r="64" spans="1:26" s="130" customFormat="1" ht="17.25" collapsed="1" x14ac:dyDescent="0.3">
      <c r="A64" s="281"/>
      <c r="B64" s="282"/>
      <c r="C64" s="282"/>
      <c r="D64" s="282"/>
      <c r="E64" s="282"/>
      <c r="F64" s="283" t="s">
        <v>64</v>
      </c>
      <c r="G64" s="284"/>
      <c r="H64" s="284"/>
      <c r="I64" s="285"/>
      <c r="J64" s="332">
        <f>METRÉ!F20+METRÉ!F21</f>
        <v>0</v>
      </c>
      <c r="K64" s="128"/>
      <c r="L64" s="129"/>
      <c r="M64" s="287"/>
      <c r="N64" s="288"/>
      <c r="O64" s="345"/>
      <c r="Q64" s="126"/>
      <c r="R64" s="290">
        <f>SMALL(N57:N64,1)</f>
        <v>0</v>
      </c>
      <c r="S64" s="345"/>
      <c r="T64" s="291" t="e">
        <f>(R64/J64)-1</f>
        <v>#DIV/0!</v>
      </c>
      <c r="U64" s="3"/>
      <c r="V64" s="110"/>
      <c r="W64" s="110"/>
      <c r="X64" s="110"/>
      <c r="Y64" s="110"/>
      <c r="Z64" s="110"/>
    </row>
    <row r="65" spans="1:26" s="110" customFormat="1" ht="17.25" x14ac:dyDescent="0.2">
      <c r="A65" s="177"/>
      <c r="B65" s="178"/>
      <c r="C65" s="178"/>
      <c r="D65" s="178"/>
      <c r="E65" s="178"/>
      <c r="F65" s="266"/>
      <c r="G65" s="317"/>
      <c r="H65" s="351"/>
      <c r="I65" s="318"/>
      <c r="J65" s="319"/>
      <c r="K65" s="108"/>
      <c r="L65" s="109"/>
      <c r="M65" s="269" t="s">
        <v>161</v>
      </c>
      <c r="N65" s="335">
        <v>11410</v>
      </c>
      <c r="O65" s="271"/>
      <c r="Q65" s="272"/>
      <c r="R65" s="107"/>
      <c r="S65" s="271"/>
      <c r="T65" s="273"/>
      <c r="U65" s="3"/>
    </row>
    <row r="66" spans="1:26" s="110" customFormat="1" ht="17.25" x14ac:dyDescent="0.2">
      <c r="A66" s="320">
        <v>6</v>
      </c>
      <c r="B66" s="321"/>
      <c r="C66" s="321"/>
      <c r="D66" s="321"/>
      <c r="E66" s="321"/>
      <c r="F66" s="322" t="s">
        <v>162</v>
      </c>
      <c r="G66" s="352"/>
      <c r="H66" s="353"/>
      <c r="I66" s="324"/>
      <c r="J66" s="325"/>
      <c r="K66" s="108"/>
      <c r="L66" s="109"/>
      <c r="M66" s="278" t="s">
        <v>163</v>
      </c>
      <c r="N66" s="270">
        <v>11424</v>
      </c>
      <c r="O66" s="279"/>
      <c r="Q66" s="341" t="s">
        <v>163</v>
      </c>
      <c r="R66" s="116"/>
      <c r="S66" s="279"/>
      <c r="T66" s="273"/>
      <c r="U66" s="3"/>
    </row>
    <row r="67" spans="1:26" s="110" customFormat="1" ht="155.25" hidden="1" outlineLevel="1" x14ac:dyDescent="0.2">
      <c r="A67" s="349">
        <v>6</v>
      </c>
      <c r="B67" s="350">
        <v>1</v>
      </c>
      <c r="C67" s="190"/>
      <c r="D67" s="190"/>
      <c r="E67" s="190"/>
      <c r="F67" s="331" t="s">
        <v>164</v>
      </c>
      <c r="G67" s="323"/>
      <c r="H67" s="354"/>
      <c r="I67" s="324"/>
      <c r="J67" s="325"/>
      <c r="K67" s="108"/>
      <c r="L67" s="109"/>
      <c r="M67" s="278"/>
      <c r="N67" s="270"/>
      <c r="O67" s="279"/>
      <c r="Q67" s="280"/>
      <c r="R67" s="116"/>
      <c r="S67" s="279"/>
      <c r="T67" s="273"/>
      <c r="U67" s="3"/>
    </row>
    <row r="68" spans="1:26" s="130" customFormat="1" ht="17.25" collapsed="1" x14ac:dyDescent="0.3">
      <c r="A68" s="281"/>
      <c r="B68" s="282"/>
      <c r="C68" s="282"/>
      <c r="D68" s="282"/>
      <c r="E68" s="282"/>
      <c r="F68" s="283" t="s">
        <v>65</v>
      </c>
      <c r="G68" s="284"/>
      <c r="H68" s="284"/>
      <c r="I68" s="285"/>
      <c r="J68" s="332">
        <f>METRÉ!F17+METRÉ!F22</f>
        <v>0</v>
      </c>
      <c r="K68" s="128"/>
      <c r="L68" s="129"/>
      <c r="M68" s="287"/>
      <c r="N68" s="288"/>
      <c r="O68" s="345"/>
      <c r="Q68" s="126"/>
      <c r="R68" s="290">
        <f>SMALL(N65:N68,1)</f>
        <v>11410</v>
      </c>
      <c r="S68" s="345"/>
      <c r="T68" s="291" t="e">
        <f>(R68/J68)-1</f>
        <v>#DIV/0!</v>
      </c>
      <c r="U68" s="3"/>
      <c r="V68" s="110"/>
      <c r="W68" s="110"/>
      <c r="X68" s="110"/>
      <c r="Y68" s="110"/>
      <c r="Z68" s="110"/>
    </row>
    <row r="69" spans="1:26" s="110" customFormat="1" ht="17.25" x14ac:dyDescent="0.2">
      <c r="A69" s="177"/>
      <c r="B69" s="178"/>
      <c r="C69" s="178"/>
      <c r="D69" s="178"/>
      <c r="E69" s="178"/>
      <c r="F69" s="266"/>
      <c r="G69" s="333"/>
      <c r="H69" s="317"/>
      <c r="I69" s="334"/>
      <c r="J69" s="319"/>
      <c r="K69" s="108"/>
      <c r="L69" s="109"/>
      <c r="M69" s="269" t="s">
        <v>165</v>
      </c>
      <c r="N69" s="355">
        <v>0</v>
      </c>
      <c r="O69" s="356"/>
      <c r="Q69" s="357"/>
      <c r="R69" s="336"/>
      <c r="S69" s="356"/>
      <c r="T69" s="273"/>
      <c r="U69" s="3"/>
    </row>
    <row r="70" spans="1:26" s="110" customFormat="1" ht="17.25" x14ac:dyDescent="0.2">
      <c r="A70" s="320">
        <v>7</v>
      </c>
      <c r="B70" s="321"/>
      <c r="C70" s="321"/>
      <c r="D70" s="321"/>
      <c r="E70" s="321"/>
      <c r="F70" s="322" t="s">
        <v>166</v>
      </c>
      <c r="G70" s="358"/>
      <c r="H70" s="359"/>
      <c r="I70" s="338"/>
      <c r="J70" s="325"/>
      <c r="K70" s="108"/>
      <c r="L70" s="109"/>
      <c r="M70" s="278"/>
      <c r="N70" s="355"/>
      <c r="O70" s="279"/>
      <c r="Q70" s="280"/>
      <c r="R70" s="116"/>
      <c r="S70" s="279"/>
      <c r="T70" s="273"/>
      <c r="U70" s="3"/>
    </row>
    <row r="71" spans="1:26" s="110" customFormat="1" ht="17.25" hidden="1" outlineLevel="1" x14ac:dyDescent="0.2">
      <c r="A71" s="183">
        <v>7</v>
      </c>
      <c r="B71" s="184">
        <v>1</v>
      </c>
      <c r="C71" s="184"/>
      <c r="D71" s="184"/>
      <c r="E71" s="184"/>
      <c r="F71" s="326" t="s">
        <v>167</v>
      </c>
      <c r="G71" s="339"/>
      <c r="H71" s="327"/>
      <c r="I71" s="340"/>
      <c r="J71" s="329"/>
      <c r="K71" s="108"/>
      <c r="L71" s="109"/>
      <c r="M71" s="278"/>
      <c r="N71" s="270"/>
      <c r="O71" s="279"/>
      <c r="Q71" s="280"/>
      <c r="R71" s="116"/>
      <c r="S71" s="279"/>
      <c r="T71" s="273"/>
      <c r="U71" s="3"/>
    </row>
    <row r="72" spans="1:26" s="110" customFormat="1" ht="17.25" hidden="1" outlineLevel="1" x14ac:dyDescent="0.2">
      <c r="A72" s="183">
        <v>7</v>
      </c>
      <c r="B72" s="184">
        <v>2</v>
      </c>
      <c r="C72" s="184"/>
      <c r="D72" s="184"/>
      <c r="E72" s="184"/>
      <c r="F72" s="326" t="s">
        <v>168</v>
      </c>
      <c r="G72" s="339"/>
      <c r="H72" s="360"/>
      <c r="I72" s="340"/>
      <c r="J72" s="329"/>
      <c r="K72" s="108"/>
      <c r="L72" s="109"/>
      <c r="M72" s="278"/>
      <c r="N72" s="270"/>
      <c r="O72" s="279"/>
      <c r="Q72" s="280"/>
      <c r="R72" s="116"/>
      <c r="S72" s="279"/>
      <c r="T72" s="273"/>
      <c r="U72" s="3"/>
    </row>
    <row r="73" spans="1:26" s="110" customFormat="1" ht="17.25" hidden="1" outlineLevel="1" x14ac:dyDescent="0.2">
      <c r="A73" s="183">
        <v>7</v>
      </c>
      <c r="B73" s="184">
        <v>2</v>
      </c>
      <c r="C73" s="184"/>
      <c r="D73" s="184"/>
      <c r="E73" s="184"/>
      <c r="F73" s="326" t="s">
        <v>169</v>
      </c>
      <c r="G73" s="339"/>
      <c r="H73" s="327"/>
      <c r="I73" s="340"/>
      <c r="J73" s="329"/>
      <c r="K73" s="108"/>
      <c r="L73" s="109"/>
      <c r="M73" s="278"/>
      <c r="N73" s="270"/>
      <c r="O73" s="279"/>
      <c r="Q73" s="280"/>
      <c r="R73" s="116"/>
      <c r="S73" s="279"/>
      <c r="T73" s="273"/>
      <c r="U73" s="3"/>
    </row>
    <row r="74" spans="1:26" s="110" customFormat="1" ht="17.25" hidden="1" outlineLevel="1" x14ac:dyDescent="0.2">
      <c r="A74" s="183">
        <v>7</v>
      </c>
      <c r="B74" s="184">
        <v>2</v>
      </c>
      <c r="C74" s="184"/>
      <c r="D74" s="184"/>
      <c r="E74" s="184"/>
      <c r="F74" s="326" t="s">
        <v>170</v>
      </c>
      <c r="G74" s="339"/>
      <c r="H74" s="327"/>
      <c r="I74" s="340"/>
      <c r="J74" s="329"/>
      <c r="K74" s="108"/>
      <c r="L74" s="109"/>
      <c r="M74" s="278"/>
      <c r="N74" s="270"/>
      <c r="O74" s="279"/>
      <c r="Q74" s="280"/>
      <c r="R74" s="116"/>
      <c r="S74" s="279"/>
      <c r="T74" s="273"/>
      <c r="U74" s="3"/>
    </row>
    <row r="75" spans="1:26" s="110" customFormat="1" ht="17.25" hidden="1" outlineLevel="1" x14ac:dyDescent="0.2">
      <c r="A75" s="183">
        <v>7</v>
      </c>
      <c r="B75" s="184">
        <v>2</v>
      </c>
      <c r="C75" s="184"/>
      <c r="D75" s="184"/>
      <c r="E75" s="184"/>
      <c r="F75" s="326" t="s">
        <v>171</v>
      </c>
      <c r="G75" s="339"/>
      <c r="H75" s="327"/>
      <c r="I75" s="340"/>
      <c r="J75" s="329"/>
      <c r="K75" s="108"/>
      <c r="L75" s="109"/>
      <c r="M75" s="278"/>
      <c r="N75" s="270"/>
      <c r="O75" s="279"/>
      <c r="Q75" s="280"/>
      <c r="R75" s="116"/>
      <c r="S75" s="279"/>
      <c r="T75" s="273"/>
      <c r="U75" s="3"/>
    </row>
    <row r="76" spans="1:26" s="110" customFormat="1" ht="17.25" hidden="1" outlineLevel="1" x14ac:dyDescent="0.2">
      <c r="A76" s="183">
        <v>7</v>
      </c>
      <c r="B76" s="184">
        <v>3</v>
      </c>
      <c r="C76" s="184"/>
      <c r="D76" s="184"/>
      <c r="E76" s="184"/>
      <c r="F76" s="326" t="s">
        <v>172</v>
      </c>
      <c r="G76" s="339"/>
      <c r="H76" s="327"/>
      <c r="I76" s="340"/>
      <c r="J76" s="329"/>
      <c r="K76" s="108"/>
      <c r="L76" s="109"/>
      <c r="M76" s="278"/>
      <c r="N76" s="270"/>
      <c r="O76" s="279"/>
      <c r="Q76" s="280"/>
      <c r="R76" s="116"/>
      <c r="S76" s="279"/>
      <c r="T76" s="273"/>
      <c r="U76" s="3"/>
    </row>
    <row r="77" spans="1:26" s="110" customFormat="1" ht="17.25" hidden="1" outlineLevel="1" x14ac:dyDescent="0.2">
      <c r="A77" s="189">
        <v>7</v>
      </c>
      <c r="B77" s="190">
        <v>3</v>
      </c>
      <c r="C77" s="190"/>
      <c r="D77" s="190"/>
      <c r="E77" s="190"/>
      <c r="F77" s="331" t="s">
        <v>173</v>
      </c>
      <c r="G77" s="337"/>
      <c r="H77" s="361"/>
      <c r="I77" s="338"/>
      <c r="J77" s="325"/>
      <c r="K77" s="108"/>
      <c r="L77" s="109"/>
      <c r="M77" s="278"/>
      <c r="N77" s="270"/>
      <c r="O77" s="279"/>
      <c r="Q77" s="280"/>
      <c r="R77" s="116"/>
      <c r="S77" s="279"/>
      <c r="T77" s="273"/>
      <c r="U77" s="3"/>
    </row>
    <row r="78" spans="1:26" s="130" customFormat="1" ht="17.25" collapsed="1" x14ac:dyDescent="0.3">
      <c r="A78" s="281"/>
      <c r="B78" s="282"/>
      <c r="C78" s="282"/>
      <c r="D78" s="282"/>
      <c r="E78" s="282"/>
      <c r="F78" s="283" t="s">
        <v>66</v>
      </c>
      <c r="G78" s="284"/>
      <c r="H78" s="284"/>
      <c r="I78" s="285"/>
      <c r="J78" s="332">
        <f>METRÉ!F7</f>
        <v>0</v>
      </c>
      <c r="K78" s="128"/>
      <c r="L78" s="129"/>
      <c r="M78" s="362"/>
      <c r="N78" s="363"/>
      <c r="O78" s="364"/>
      <c r="Q78" s="365"/>
      <c r="R78" s="290">
        <f>SMALL(N69:N78,1)</f>
        <v>0</v>
      </c>
      <c r="S78" s="364"/>
      <c r="T78" s="291" t="e">
        <f>(R78/J78)-1</f>
        <v>#DIV/0!</v>
      </c>
      <c r="U78" s="3"/>
      <c r="V78" s="110"/>
      <c r="W78" s="110"/>
      <c r="X78" s="110"/>
      <c r="Y78" s="110"/>
      <c r="Z78" s="110"/>
    </row>
    <row r="79" spans="1:26" s="110" customFormat="1" ht="17.25" x14ac:dyDescent="0.2">
      <c r="A79" s="177"/>
      <c r="B79" s="178"/>
      <c r="C79" s="178"/>
      <c r="D79" s="178"/>
      <c r="E79" s="178"/>
      <c r="F79" s="295"/>
      <c r="G79" s="317"/>
      <c r="H79" s="333"/>
      <c r="I79" s="318"/>
      <c r="J79" s="319"/>
      <c r="K79" s="108"/>
      <c r="L79" s="109"/>
      <c r="M79" s="269" t="s">
        <v>117</v>
      </c>
      <c r="N79" s="335">
        <v>3610.2</v>
      </c>
      <c r="O79" s="271"/>
      <c r="Q79" s="272"/>
      <c r="R79" s="107"/>
      <c r="S79" s="271"/>
      <c r="T79" s="273"/>
      <c r="U79" s="3"/>
    </row>
    <row r="80" spans="1:26" s="110" customFormat="1" ht="17.25" x14ac:dyDescent="0.2">
      <c r="A80" s="320">
        <v>8</v>
      </c>
      <c r="B80" s="321"/>
      <c r="C80" s="321"/>
      <c r="D80" s="321"/>
      <c r="E80" s="321"/>
      <c r="F80" s="322" t="s">
        <v>174</v>
      </c>
      <c r="G80" s="352"/>
      <c r="H80" s="358"/>
      <c r="I80" s="324"/>
      <c r="J80" s="325"/>
      <c r="K80" s="108"/>
      <c r="L80" s="109"/>
      <c r="M80" s="278"/>
      <c r="N80" s="270"/>
      <c r="O80" s="279"/>
      <c r="Q80" s="280"/>
      <c r="R80" s="116"/>
      <c r="S80" s="279"/>
      <c r="T80" s="273"/>
      <c r="U80" s="3"/>
    </row>
    <row r="81" spans="1:26" s="110" customFormat="1" ht="34.5" hidden="1" outlineLevel="1" x14ac:dyDescent="0.2">
      <c r="A81" s="347">
        <v>8</v>
      </c>
      <c r="B81" s="348">
        <v>1</v>
      </c>
      <c r="C81" s="184"/>
      <c r="D81" s="184"/>
      <c r="E81" s="184"/>
      <c r="F81" s="326" t="s">
        <v>175</v>
      </c>
      <c r="G81" s="327" t="s">
        <v>115</v>
      </c>
      <c r="H81" s="339">
        <v>170</v>
      </c>
      <c r="I81" s="328"/>
      <c r="J81" s="329"/>
      <c r="K81" s="108"/>
      <c r="L81" s="109"/>
      <c r="M81" s="278"/>
      <c r="N81" s="270"/>
      <c r="O81" s="279"/>
      <c r="Q81" s="280"/>
      <c r="R81" s="116"/>
      <c r="S81" s="279"/>
      <c r="T81" s="273"/>
      <c r="U81" s="3"/>
    </row>
    <row r="82" spans="1:26" s="110" customFormat="1" ht="34.5" hidden="1" outlineLevel="1" x14ac:dyDescent="0.2">
      <c r="A82" s="347">
        <v>8</v>
      </c>
      <c r="B82" s="348">
        <v>2</v>
      </c>
      <c r="C82" s="184"/>
      <c r="D82" s="184"/>
      <c r="E82" s="184"/>
      <c r="F82" s="326" t="s">
        <v>176</v>
      </c>
      <c r="G82" s="327"/>
      <c r="H82" s="339"/>
      <c r="I82" s="328"/>
      <c r="J82" s="329"/>
      <c r="K82" s="108"/>
      <c r="L82" s="109"/>
      <c r="M82" s="278"/>
      <c r="N82" s="270"/>
      <c r="O82" s="279"/>
      <c r="Q82" s="280"/>
      <c r="R82" s="116"/>
      <c r="S82" s="279"/>
      <c r="T82" s="273"/>
      <c r="U82" s="3"/>
    </row>
    <row r="83" spans="1:26" s="110" customFormat="1" ht="34.5" hidden="1" outlineLevel="1" x14ac:dyDescent="0.2">
      <c r="A83" s="347">
        <v>8</v>
      </c>
      <c r="B83" s="348">
        <v>3</v>
      </c>
      <c r="C83" s="184"/>
      <c r="D83" s="184"/>
      <c r="E83" s="184"/>
      <c r="F83" s="326" t="s">
        <v>177</v>
      </c>
      <c r="G83" s="327"/>
      <c r="H83" s="339"/>
      <c r="I83" s="328"/>
      <c r="J83" s="329"/>
      <c r="K83" s="108"/>
      <c r="L83" s="109"/>
      <c r="M83" s="278"/>
      <c r="N83" s="270"/>
      <c r="O83" s="279"/>
      <c r="Q83" s="280"/>
      <c r="R83" s="116"/>
      <c r="S83" s="279"/>
      <c r="T83" s="273"/>
      <c r="U83" s="3"/>
    </row>
    <row r="84" spans="1:26" s="110" customFormat="1" ht="34.5" hidden="1" outlineLevel="1" x14ac:dyDescent="0.2">
      <c r="A84" s="349">
        <v>8</v>
      </c>
      <c r="B84" s="350">
        <v>4</v>
      </c>
      <c r="C84" s="190"/>
      <c r="D84" s="190"/>
      <c r="E84" s="190"/>
      <c r="F84" s="331" t="s">
        <v>178</v>
      </c>
      <c r="G84" s="323" t="s">
        <v>179</v>
      </c>
      <c r="H84" s="337">
        <v>4</v>
      </c>
      <c r="I84" s="324"/>
      <c r="J84" s="325"/>
      <c r="K84" s="108"/>
      <c r="L84" s="109"/>
      <c r="M84" s="278"/>
      <c r="N84" s="270"/>
      <c r="O84" s="279"/>
      <c r="Q84" s="280"/>
      <c r="R84" s="116"/>
      <c r="S84" s="279"/>
      <c r="T84" s="273"/>
      <c r="U84" s="3"/>
    </row>
    <row r="85" spans="1:26" s="130" customFormat="1" ht="15.95" customHeight="1" collapsed="1" x14ac:dyDescent="0.3">
      <c r="A85" s="281"/>
      <c r="B85" s="282"/>
      <c r="C85" s="282"/>
      <c r="D85" s="282"/>
      <c r="E85" s="282"/>
      <c r="F85" s="283" t="s">
        <v>67</v>
      </c>
      <c r="G85" s="284"/>
      <c r="H85" s="284"/>
      <c r="I85" s="285"/>
      <c r="J85" s="332">
        <f>METRÉ!F10+METRÉ!F11</f>
        <v>0</v>
      </c>
      <c r="K85" s="128"/>
      <c r="L85" s="129"/>
      <c r="M85" s="287"/>
      <c r="N85" s="288"/>
      <c r="O85" s="345"/>
      <c r="Q85" s="126"/>
      <c r="R85" s="290">
        <f>SMALL(N79:N85,1)</f>
        <v>3610.2</v>
      </c>
      <c r="S85" s="345"/>
      <c r="T85" s="291" t="e">
        <f>(R85/J85)-1</f>
        <v>#DIV/0!</v>
      </c>
      <c r="U85" s="3"/>
      <c r="V85" s="110"/>
      <c r="W85" s="110"/>
      <c r="X85" s="110"/>
      <c r="Y85" s="110"/>
      <c r="Z85" s="110"/>
    </row>
    <row r="86" spans="1:26" s="110" customFormat="1" ht="15.95" customHeight="1" x14ac:dyDescent="0.2">
      <c r="A86" s="177"/>
      <c r="B86" s="178"/>
      <c r="C86" s="178"/>
      <c r="D86" s="178"/>
      <c r="E86" s="178"/>
      <c r="F86" s="266"/>
      <c r="G86" s="317"/>
      <c r="H86" s="317"/>
      <c r="I86" s="334"/>
      <c r="J86" s="366"/>
      <c r="K86" s="108"/>
      <c r="L86" s="109"/>
      <c r="M86" s="269" t="s">
        <v>180</v>
      </c>
      <c r="N86" s="355">
        <v>0</v>
      </c>
      <c r="O86" s="356"/>
      <c r="Q86" s="357"/>
      <c r="R86" s="336"/>
      <c r="S86" s="356"/>
      <c r="T86" s="273"/>
      <c r="U86" s="3"/>
    </row>
    <row r="87" spans="1:26" s="110" customFormat="1" ht="17.25" x14ac:dyDescent="0.2">
      <c r="A87" s="320">
        <v>9</v>
      </c>
      <c r="B87" s="321"/>
      <c r="C87" s="321"/>
      <c r="D87" s="321"/>
      <c r="E87" s="321"/>
      <c r="F87" s="322" t="s">
        <v>181</v>
      </c>
      <c r="G87" s="323"/>
      <c r="H87" s="323"/>
      <c r="I87" s="338"/>
      <c r="J87" s="367"/>
      <c r="K87" s="108"/>
      <c r="L87" s="109"/>
      <c r="M87" s="278"/>
      <c r="N87" s="270"/>
      <c r="O87" s="279"/>
      <c r="Q87" s="280"/>
      <c r="R87" s="116"/>
      <c r="S87" s="279"/>
      <c r="T87" s="273"/>
      <c r="U87" s="3"/>
    </row>
    <row r="88" spans="1:26" s="110" customFormat="1" ht="51.75" hidden="1" outlineLevel="1" x14ac:dyDescent="0.2">
      <c r="A88" s="347">
        <v>9</v>
      </c>
      <c r="B88" s="348">
        <v>1</v>
      </c>
      <c r="C88" s="275"/>
      <c r="D88" s="275"/>
      <c r="E88" s="275"/>
      <c r="F88" s="326" t="s">
        <v>182</v>
      </c>
      <c r="G88" s="327"/>
      <c r="H88" s="327"/>
      <c r="I88" s="340"/>
      <c r="J88" s="368"/>
      <c r="K88" s="108"/>
      <c r="L88" s="109"/>
      <c r="M88" s="278"/>
      <c r="N88" s="270"/>
      <c r="O88" s="279"/>
      <c r="Q88" s="280"/>
      <c r="R88" s="116"/>
      <c r="S88" s="279"/>
      <c r="T88" s="273"/>
      <c r="U88" s="3"/>
    </row>
    <row r="89" spans="1:26" s="110" customFormat="1" ht="34.5" hidden="1" outlineLevel="1" x14ac:dyDescent="0.2">
      <c r="A89" s="349">
        <v>9</v>
      </c>
      <c r="B89" s="350">
        <v>2</v>
      </c>
      <c r="C89" s="321"/>
      <c r="D89" s="321"/>
      <c r="E89" s="321"/>
      <c r="F89" s="331" t="s">
        <v>183</v>
      </c>
      <c r="G89" s="323"/>
      <c r="H89" s="323"/>
      <c r="I89" s="338"/>
      <c r="J89" s="367"/>
      <c r="K89" s="108"/>
      <c r="L89" s="109"/>
      <c r="M89" s="278"/>
      <c r="N89" s="270"/>
      <c r="O89" s="279"/>
      <c r="Q89" s="280"/>
      <c r="R89" s="116"/>
      <c r="S89" s="279"/>
      <c r="T89" s="273"/>
      <c r="U89" s="3"/>
    </row>
    <row r="90" spans="1:26" s="130" customFormat="1" ht="17.25" collapsed="1" x14ac:dyDescent="0.3">
      <c r="A90" s="281"/>
      <c r="B90" s="282"/>
      <c r="C90" s="282"/>
      <c r="D90" s="282"/>
      <c r="E90" s="282"/>
      <c r="F90" s="283" t="s">
        <v>68</v>
      </c>
      <c r="G90" s="284"/>
      <c r="H90" s="284"/>
      <c r="I90" s="285"/>
      <c r="J90" s="332">
        <f>METRÉ!F14</f>
        <v>0</v>
      </c>
      <c r="K90" s="128"/>
      <c r="L90" s="129"/>
      <c r="M90" s="362"/>
      <c r="N90" s="288"/>
      <c r="O90" s="364"/>
      <c r="Q90" s="365"/>
      <c r="R90" s="290">
        <f>SMALL(N86:N90,1)</f>
        <v>0</v>
      </c>
      <c r="S90" s="364"/>
      <c r="T90" s="291" t="e">
        <f>(R90/J90)-1</f>
        <v>#DIV/0!</v>
      </c>
      <c r="U90" s="3"/>
      <c r="V90" s="110"/>
      <c r="W90" s="110"/>
      <c r="X90" s="110"/>
      <c r="Y90" s="110"/>
      <c r="Z90" s="110"/>
    </row>
    <row r="91" spans="1:26" s="110" customFormat="1" ht="17.25" x14ac:dyDescent="0.2">
      <c r="A91" s="177"/>
      <c r="B91" s="178"/>
      <c r="C91" s="178"/>
      <c r="D91" s="178"/>
      <c r="E91" s="178"/>
      <c r="F91" s="266"/>
      <c r="G91" s="317"/>
      <c r="H91" s="333"/>
      <c r="I91" s="318"/>
      <c r="J91" s="319"/>
      <c r="K91" s="108"/>
      <c r="L91" s="109"/>
      <c r="M91" s="269" t="s">
        <v>180</v>
      </c>
      <c r="N91" s="335">
        <v>0</v>
      </c>
      <c r="O91" s="271"/>
      <c r="Q91" s="272"/>
      <c r="R91" s="107"/>
      <c r="S91" s="271"/>
      <c r="T91" s="273"/>
      <c r="U91" s="3"/>
    </row>
    <row r="92" spans="1:26" s="110" customFormat="1" ht="30" x14ac:dyDescent="0.2">
      <c r="A92" s="320">
        <v>10</v>
      </c>
      <c r="B92" s="321"/>
      <c r="C92" s="321"/>
      <c r="D92" s="321"/>
      <c r="E92" s="321"/>
      <c r="F92" s="322" t="s">
        <v>184</v>
      </c>
      <c r="G92" s="323"/>
      <c r="H92" s="337"/>
      <c r="I92" s="324"/>
      <c r="J92" s="325"/>
      <c r="K92" s="108"/>
      <c r="L92" s="109"/>
      <c r="M92" s="278"/>
      <c r="N92" s="270"/>
      <c r="O92" s="279"/>
      <c r="Q92" s="280"/>
      <c r="R92" s="116"/>
      <c r="S92" s="279"/>
      <c r="T92" s="273"/>
      <c r="U92" s="3"/>
    </row>
    <row r="93" spans="1:26" s="110" customFormat="1" ht="34.5" hidden="1" outlineLevel="1" x14ac:dyDescent="0.2">
      <c r="A93" s="347">
        <v>10</v>
      </c>
      <c r="B93" s="348">
        <v>1</v>
      </c>
      <c r="C93" s="275"/>
      <c r="D93" s="275"/>
      <c r="E93" s="275"/>
      <c r="F93" s="326" t="s">
        <v>185</v>
      </c>
      <c r="G93" s="327"/>
      <c r="H93" s="339"/>
      <c r="I93" s="328"/>
      <c r="J93" s="329"/>
      <c r="K93" s="108"/>
      <c r="L93" s="109"/>
      <c r="M93" s="278"/>
      <c r="N93" s="270"/>
      <c r="O93" s="279"/>
      <c r="Q93" s="280"/>
      <c r="R93" s="116"/>
      <c r="S93" s="279"/>
      <c r="T93" s="273"/>
      <c r="U93" s="3"/>
    </row>
    <row r="94" spans="1:26" s="110" customFormat="1" ht="17.25" hidden="1" outlineLevel="1" x14ac:dyDescent="0.2">
      <c r="A94" s="347">
        <v>10</v>
      </c>
      <c r="B94" s="348">
        <v>2</v>
      </c>
      <c r="C94" s="275"/>
      <c r="D94" s="275"/>
      <c r="E94" s="275"/>
      <c r="F94" s="326" t="s">
        <v>186</v>
      </c>
      <c r="G94" s="327"/>
      <c r="H94" s="339"/>
      <c r="I94" s="328"/>
      <c r="J94" s="329"/>
      <c r="K94" s="108"/>
      <c r="L94" s="109"/>
      <c r="M94" s="278"/>
      <c r="N94" s="270"/>
      <c r="O94" s="279"/>
      <c r="Q94" s="280"/>
      <c r="R94" s="116"/>
      <c r="S94" s="279"/>
      <c r="T94" s="273"/>
      <c r="U94" s="3"/>
    </row>
    <row r="95" spans="1:26" s="110" customFormat="1" ht="17.25" hidden="1" outlineLevel="1" x14ac:dyDescent="0.2">
      <c r="A95" s="347">
        <v>10</v>
      </c>
      <c r="B95" s="348">
        <v>3</v>
      </c>
      <c r="C95" s="275"/>
      <c r="D95" s="275"/>
      <c r="E95" s="275"/>
      <c r="F95" s="326" t="s">
        <v>187</v>
      </c>
      <c r="G95" s="327"/>
      <c r="H95" s="339"/>
      <c r="I95" s="328"/>
      <c r="J95" s="329"/>
      <c r="K95" s="108"/>
      <c r="L95" s="109"/>
      <c r="M95" s="278"/>
      <c r="N95" s="270"/>
      <c r="O95" s="279"/>
      <c r="Q95" s="280"/>
      <c r="R95" s="116"/>
      <c r="S95" s="279"/>
      <c r="T95" s="273"/>
      <c r="U95" s="3"/>
    </row>
    <row r="96" spans="1:26" s="110" customFormat="1" ht="69" hidden="1" outlineLevel="1" x14ac:dyDescent="0.2">
      <c r="A96" s="349">
        <v>10</v>
      </c>
      <c r="B96" s="350">
        <v>4</v>
      </c>
      <c r="C96" s="321"/>
      <c r="D96" s="321"/>
      <c r="E96" s="321"/>
      <c r="F96" s="331" t="s">
        <v>188</v>
      </c>
      <c r="G96" s="323"/>
      <c r="H96" s="337"/>
      <c r="I96" s="324"/>
      <c r="J96" s="325"/>
      <c r="K96" s="108"/>
      <c r="L96" s="109"/>
      <c r="M96" s="278"/>
      <c r="N96" s="270"/>
      <c r="O96" s="279"/>
      <c r="Q96" s="280"/>
      <c r="R96" s="116"/>
      <c r="S96" s="279"/>
      <c r="T96" s="273"/>
      <c r="U96" s="3"/>
    </row>
    <row r="97" spans="1:26" s="130" customFormat="1" ht="17.25" collapsed="1" x14ac:dyDescent="0.3">
      <c r="A97" s="281"/>
      <c r="B97" s="282"/>
      <c r="C97" s="282"/>
      <c r="D97" s="282"/>
      <c r="E97" s="282"/>
      <c r="F97" s="283" t="s">
        <v>69</v>
      </c>
      <c r="G97" s="284"/>
      <c r="H97" s="284"/>
      <c r="I97" s="285"/>
      <c r="J97" s="332">
        <f>METRÉ!F12+METRÉ!F13+METRÉ!F15+METRÉ!F16</f>
        <v>0</v>
      </c>
      <c r="K97" s="128"/>
      <c r="L97" s="129"/>
      <c r="M97" s="287"/>
      <c r="N97" s="288"/>
      <c r="O97" s="345"/>
      <c r="Q97" s="126"/>
      <c r="R97" s="290">
        <f>SMALL(N91:N97,1)</f>
        <v>0</v>
      </c>
      <c r="S97" s="345"/>
      <c r="T97" s="291" t="e">
        <f>(R97/J97)-1</f>
        <v>#DIV/0!</v>
      </c>
      <c r="U97" s="3"/>
      <c r="V97" s="110"/>
      <c r="W97" s="110"/>
      <c r="X97" s="110"/>
      <c r="Y97" s="110"/>
      <c r="Z97" s="110"/>
    </row>
    <row r="98" spans="1:26" s="110" customFormat="1" ht="17.25" x14ac:dyDescent="0.2">
      <c r="A98" s="177"/>
      <c r="B98" s="178"/>
      <c r="C98" s="178"/>
      <c r="D98" s="178"/>
      <c r="E98" s="178"/>
      <c r="F98" s="266"/>
      <c r="G98" s="317"/>
      <c r="H98" s="317"/>
      <c r="I98" s="318"/>
      <c r="J98" s="319"/>
      <c r="K98" s="108"/>
      <c r="L98" s="109"/>
      <c r="M98" s="269" t="s">
        <v>180</v>
      </c>
      <c r="N98" s="355">
        <v>0</v>
      </c>
      <c r="O98" s="356"/>
      <c r="Q98" s="357"/>
      <c r="R98" s="336"/>
      <c r="S98" s="356"/>
      <c r="T98" s="273"/>
      <c r="U98" s="3"/>
    </row>
    <row r="99" spans="1:26" s="110" customFormat="1" ht="28.5" x14ac:dyDescent="0.2">
      <c r="A99" s="320">
        <v>11</v>
      </c>
      <c r="B99" s="321"/>
      <c r="C99" s="321"/>
      <c r="D99" s="321"/>
      <c r="E99" s="321"/>
      <c r="F99" s="369" t="s">
        <v>189</v>
      </c>
      <c r="G99" s="323"/>
      <c r="H99" s="323"/>
      <c r="I99" s="324"/>
      <c r="J99" s="325"/>
      <c r="K99" s="108"/>
      <c r="L99" s="109"/>
      <c r="M99" s="278"/>
      <c r="N99" s="270"/>
      <c r="O99" s="279"/>
      <c r="Q99" s="280"/>
      <c r="R99" s="116"/>
      <c r="S99" s="279"/>
      <c r="T99" s="273"/>
      <c r="U99" s="3"/>
    </row>
    <row r="100" spans="1:26" s="130" customFormat="1" ht="17.25" x14ac:dyDescent="0.3">
      <c r="A100" s="281"/>
      <c r="B100" s="282"/>
      <c r="C100" s="282"/>
      <c r="D100" s="282"/>
      <c r="E100" s="282"/>
      <c r="F100" s="283" t="s">
        <v>70</v>
      </c>
      <c r="G100" s="284"/>
      <c r="H100" s="284"/>
      <c r="I100" s="285"/>
      <c r="J100" s="332">
        <v>0</v>
      </c>
      <c r="K100" s="128"/>
      <c r="L100" s="129"/>
      <c r="M100" s="362"/>
      <c r="N100" s="363"/>
      <c r="O100" s="364"/>
      <c r="Q100" s="365"/>
      <c r="R100" s="290">
        <f>SMALL(N98:N100,1)</f>
        <v>0</v>
      </c>
      <c r="S100" s="364"/>
      <c r="T100" s="291" t="e">
        <f>(R100/J100)-1</f>
        <v>#DIV/0!</v>
      </c>
      <c r="U100" s="3"/>
      <c r="V100" s="110"/>
      <c r="W100" s="110"/>
      <c r="X100" s="110"/>
      <c r="Y100" s="110"/>
      <c r="Z100" s="110"/>
    </row>
    <row r="101" spans="1:26" s="110" customFormat="1" ht="17.25" x14ac:dyDescent="0.2">
      <c r="A101" s="177"/>
      <c r="B101" s="178"/>
      <c r="C101" s="178"/>
      <c r="D101" s="178"/>
      <c r="E101" s="178"/>
      <c r="F101" s="266"/>
      <c r="G101" s="333"/>
      <c r="H101" s="317"/>
      <c r="I101" s="334"/>
      <c r="J101" s="319"/>
      <c r="K101" s="108"/>
      <c r="L101" s="109"/>
      <c r="M101" s="269"/>
      <c r="N101" s="335">
        <v>0</v>
      </c>
      <c r="O101" s="271"/>
      <c r="Q101" s="272"/>
      <c r="R101" s="107"/>
      <c r="S101" s="271"/>
      <c r="T101" s="273"/>
      <c r="U101" s="3"/>
    </row>
    <row r="102" spans="1:26" s="110" customFormat="1" ht="17.25" x14ac:dyDescent="0.2">
      <c r="A102" s="320">
        <v>12</v>
      </c>
      <c r="B102" s="321"/>
      <c r="C102" s="321"/>
      <c r="D102" s="321"/>
      <c r="E102" s="321"/>
      <c r="F102" s="322" t="s">
        <v>190</v>
      </c>
      <c r="G102" s="337"/>
      <c r="H102" s="323"/>
      <c r="I102" s="338"/>
      <c r="J102" s="325"/>
      <c r="K102" s="108"/>
      <c r="L102" s="109"/>
      <c r="M102" s="278"/>
      <c r="N102" s="270"/>
      <c r="O102" s="279"/>
      <c r="Q102" s="280"/>
      <c r="R102" s="116"/>
      <c r="S102" s="279"/>
      <c r="T102" s="273"/>
      <c r="U102" s="3"/>
    </row>
    <row r="103" spans="1:26" s="130" customFormat="1" ht="17.25" x14ac:dyDescent="0.3">
      <c r="A103" s="281"/>
      <c r="B103" s="282"/>
      <c r="C103" s="282"/>
      <c r="D103" s="282"/>
      <c r="E103" s="282"/>
      <c r="F103" s="283" t="s">
        <v>71</v>
      </c>
      <c r="G103" s="284"/>
      <c r="H103" s="284"/>
      <c r="I103" s="285"/>
      <c r="J103" s="332">
        <v>0</v>
      </c>
      <c r="K103" s="128"/>
      <c r="L103" s="129"/>
      <c r="M103" s="287"/>
      <c r="N103" s="288"/>
      <c r="O103" s="289"/>
      <c r="Q103" s="126"/>
      <c r="R103" s="290">
        <f>SMALL(N101:N103,1)</f>
        <v>0</v>
      </c>
      <c r="S103" s="289"/>
      <c r="T103" s="291" t="e">
        <f>(R103/J103)-1</f>
        <v>#DIV/0!</v>
      </c>
      <c r="U103" s="3"/>
    </row>
    <row r="104" spans="1:26" s="86" customFormat="1" ht="18" thickBot="1" x14ac:dyDescent="0.25">
      <c r="A104" s="131"/>
      <c r="B104" s="131"/>
      <c r="C104" s="131"/>
      <c r="D104" s="131"/>
      <c r="E104" s="131"/>
      <c r="F104" s="132"/>
      <c r="G104" s="133"/>
      <c r="H104" s="133"/>
      <c r="I104" s="134"/>
      <c r="J104" s="302"/>
      <c r="K104" s="134"/>
      <c r="L104" s="135"/>
      <c r="M104" s="135"/>
      <c r="N104" s="134"/>
      <c r="O104" s="134"/>
      <c r="P104" s="91"/>
      <c r="Q104" s="135"/>
      <c r="R104" s="134"/>
      <c r="S104" s="134"/>
      <c r="T104" s="134"/>
      <c r="U104" s="3"/>
      <c r="V104" s="91"/>
      <c r="W104" s="91"/>
      <c r="X104" s="91"/>
      <c r="Y104" s="91"/>
    </row>
    <row r="105" spans="1:26" s="59" customFormat="1" ht="18" thickBot="1" x14ac:dyDescent="0.25">
      <c r="A105" s="303" t="s">
        <v>74</v>
      </c>
      <c r="B105" s="140"/>
      <c r="C105" s="140"/>
      <c r="D105" s="140"/>
      <c r="E105" s="140"/>
      <c r="F105" s="141"/>
      <c r="G105" s="142"/>
      <c r="H105" s="142"/>
      <c r="I105" s="143"/>
      <c r="J105" s="144"/>
      <c r="K105" s="108"/>
      <c r="L105" s="109"/>
      <c r="M105" s="146"/>
      <c r="N105" s="146"/>
      <c r="O105" s="146"/>
      <c r="Q105" s="146"/>
      <c r="R105" s="146"/>
      <c r="S105" s="146"/>
      <c r="T105" s="146"/>
      <c r="U105" s="3"/>
    </row>
    <row r="106" spans="1:26" s="59" customFormat="1" ht="17.25" x14ac:dyDescent="0.2">
      <c r="A106" s="145"/>
      <c r="B106" s="145"/>
      <c r="C106" s="145"/>
      <c r="D106" s="145"/>
      <c r="E106" s="145"/>
      <c r="F106" s="146"/>
      <c r="G106" s="147"/>
      <c r="H106" s="147"/>
      <c r="I106" s="148"/>
      <c r="J106" s="304"/>
      <c r="K106" s="108"/>
      <c r="L106" s="109"/>
      <c r="M106" s="109"/>
      <c r="N106" s="109"/>
      <c r="O106" s="109"/>
      <c r="Q106" s="109"/>
      <c r="R106" s="109"/>
      <c r="S106" s="109"/>
      <c r="T106" s="109"/>
      <c r="U106" s="3"/>
    </row>
    <row r="107" spans="1:26" s="154" customFormat="1" ht="17.25" x14ac:dyDescent="0.2">
      <c r="A107" s="177"/>
      <c r="B107" s="178"/>
      <c r="C107" s="178"/>
      <c r="D107" s="178"/>
      <c r="E107" s="178"/>
      <c r="F107" s="179" t="str">
        <f>F16</f>
        <v>CURRAGE DEMOLITION</v>
      </c>
      <c r="G107" s="180"/>
      <c r="H107" s="180"/>
      <c r="I107" s="181" t="s">
        <v>75</v>
      </c>
      <c r="J107" s="182">
        <f>J24</f>
        <v>1100</v>
      </c>
      <c r="K107" s="134"/>
      <c r="L107" s="109"/>
      <c r="M107" s="181" t="s">
        <v>75</v>
      </c>
      <c r="N107" s="182">
        <f>N24</f>
        <v>0</v>
      </c>
      <c r="O107" s="370"/>
      <c r="P107" s="371"/>
      <c r="Q107" s="181" t="s">
        <v>75</v>
      </c>
      <c r="R107" s="182">
        <f>R24</f>
        <v>2535</v>
      </c>
      <c r="S107" s="370"/>
      <c r="T107" s="372"/>
      <c r="U107" s="3"/>
    </row>
    <row r="108" spans="1:26" s="154" customFormat="1" ht="17.25" x14ac:dyDescent="0.2">
      <c r="A108" s="183"/>
      <c r="B108" s="184"/>
      <c r="C108" s="184"/>
      <c r="D108" s="184"/>
      <c r="E108" s="184"/>
      <c r="F108" s="185" t="str">
        <f>F26</f>
        <v>PLATRERIE/ ISOLATION PHONIQUE/ FX PLAF.</v>
      </c>
      <c r="G108" s="186"/>
      <c r="H108" s="186"/>
      <c r="I108" s="187" t="s">
        <v>76</v>
      </c>
      <c r="J108" s="188">
        <f>J35</f>
        <v>0</v>
      </c>
      <c r="K108" s="134"/>
      <c r="L108" s="109"/>
      <c r="M108" s="187" t="s">
        <v>76</v>
      </c>
      <c r="N108" s="188">
        <f>N35</f>
        <v>0</v>
      </c>
      <c r="O108" s="370"/>
      <c r="P108" s="371"/>
      <c r="Q108" s="187" t="s">
        <v>76</v>
      </c>
      <c r="R108" s="188">
        <f>R35</f>
        <v>9460</v>
      </c>
      <c r="S108" s="370"/>
      <c r="T108" s="372"/>
      <c r="U108" s="3"/>
    </row>
    <row r="109" spans="1:26" s="154" customFormat="1" ht="17.25" x14ac:dyDescent="0.2">
      <c r="A109" s="183"/>
      <c r="B109" s="184"/>
      <c r="C109" s="184"/>
      <c r="D109" s="184"/>
      <c r="E109" s="184"/>
      <c r="F109" s="185" t="str">
        <f>F37</f>
        <v>ELECTRICITÉ</v>
      </c>
      <c r="G109" s="186"/>
      <c r="H109" s="186"/>
      <c r="I109" s="187" t="s">
        <v>77</v>
      </c>
      <c r="J109" s="188">
        <f>J48</f>
        <v>0</v>
      </c>
      <c r="K109" s="134"/>
      <c r="L109" s="109"/>
      <c r="M109" s="187" t="s">
        <v>77</v>
      </c>
      <c r="N109" s="188">
        <f>N48</f>
        <v>0</v>
      </c>
      <c r="O109" s="373"/>
      <c r="P109" s="371"/>
      <c r="Q109" s="187" t="s">
        <v>77</v>
      </c>
      <c r="R109" s="188">
        <f>R48</f>
        <v>0</v>
      </c>
      <c r="S109" s="373"/>
      <c r="T109" s="372"/>
      <c r="U109" s="3"/>
    </row>
    <row r="110" spans="1:26" s="154" customFormat="1" ht="17.25" x14ac:dyDescent="0.2">
      <c r="A110" s="183"/>
      <c r="B110" s="184"/>
      <c r="C110" s="184"/>
      <c r="D110" s="184"/>
      <c r="E110" s="184"/>
      <c r="F110" s="185" t="str">
        <f>F50</f>
        <v>INFORMATIQUE/ ECLAIRAGE</v>
      </c>
      <c r="G110" s="186"/>
      <c r="H110" s="186"/>
      <c r="I110" s="187" t="s">
        <v>78</v>
      </c>
      <c r="J110" s="188">
        <f>J56</f>
        <v>1000</v>
      </c>
      <c r="K110" s="134"/>
      <c r="L110" s="109"/>
      <c r="M110" s="187" t="s">
        <v>78</v>
      </c>
      <c r="N110" s="188">
        <f>N56</f>
        <v>0</v>
      </c>
      <c r="O110" s="370"/>
      <c r="P110" s="371"/>
      <c r="Q110" s="187" t="s">
        <v>78</v>
      </c>
      <c r="R110" s="188">
        <f>R56</f>
        <v>0</v>
      </c>
      <c r="S110" s="370"/>
      <c r="T110" s="372"/>
      <c r="U110" s="3"/>
    </row>
    <row r="111" spans="1:26" s="154" customFormat="1" ht="17.25" x14ac:dyDescent="0.2">
      <c r="A111" s="183"/>
      <c r="B111" s="184"/>
      <c r="C111" s="184"/>
      <c r="D111" s="184"/>
      <c r="E111" s="184"/>
      <c r="F111" s="185" t="str">
        <f>F58</f>
        <v>SANITAIRE/ CARRELAGE/LAVE MAIN CONSULT</v>
      </c>
      <c r="G111" s="186"/>
      <c r="H111" s="186"/>
      <c r="I111" s="187" t="s">
        <v>79</v>
      </c>
      <c r="J111" s="188">
        <f>J64</f>
        <v>0</v>
      </c>
      <c r="K111" s="134"/>
      <c r="L111" s="109"/>
      <c r="M111" s="187" t="s">
        <v>79</v>
      </c>
      <c r="N111" s="188">
        <f>N64</f>
        <v>0</v>
      </c>
      <c r="O111" s="370"/>
      <c r="P111" s="371"/>
      <c r="Q111" s="187" t="s">
        <v>79</v>
      </c>
      <c r="R111" s="188">
        <f>R64</f>
        <v>0</v>
      </c>
      <c r="S111" s="370"/>
      <c r="T111" s="372"/>
      <c r="U111" s="3"/>
    </row>
    <row r="112" spans="1:26" s="154" customFormat="1" ht="17.25" x14ac:dyDescent="0.2">
      <c r="A112" s="183"/>
      <c r="B112" s="184"/>
      <c r="C112" s="184"/>
      <c r="D112" s="184"/>
      <c r="E112" s="184"/>
      <c r="F112" s="185" t="str">
        <f>F66</f>
        <v>CLIMATISATION</v>
      </c>
      <c r="G112" s="186"/>
      <c r="H112" s="186"/>
      <c r="I112" s="187" t="s">
        <v>80</v>
      </c>
      <c r="J112" s="188">
        <f>J68</f>
        <v>0</v>
      </c>
      <c r="K112" s="134"/>
      <c r="L112" s="109"/>
      <c r="M112" s="187" t="s">
        <v>80</v>
      </c>
      <c r="N112" s="188">
        <f>N68</f>
        <v>0</v>
      </c>
      <c r="O112" s="370"/>
      <c r="P112" s="371"/>
      <c r="Q112" s="187" t="s">
        <v>80</v>
      </c>
      <c r="R112" s="188">
        <f>R68</f>
        <v>11410</v>
      </c>
      <c r="S112" s="370"/>
      <c r="T112" s="372"/>
      <c r="U112" s="3"/>
    </row>
    <row r="113" spans="1:21" s="154" customFormat="1" ht="17.25" x14ac:dyDescent="0.2">
      <c r="A113" s="183"/>
      <c r="B113" s="184"/>
      <c r="C113" s="184"/>
      <c r="D113" s="184"/>
      <c r="E113" s="184"/>
      <c r="F113" s="185" t="str">
        <f>F70</f>
        <v>REVETEMENTS DE SOLS</v>
      </c>
      <c r="G113" s="186"/>
      <c r="H113" s="186"/>
      <c r="I113" s="187" t="s">
        <v>81</v>
      </c>
      <c r="J113" s="188">
        <f>J78</f>
        <v>0</v>
      </c>
      <c r="K113" s="134"/>
      <c r="L113" s="109"/>
      <c r="M113" s="187" t="s">
        <v>81</v>
      </c>
      <c r="N113" s="188">
        <f>N78</f>
        <v>0</v>
      </c>
      <c r="O113" s="370"/>
      <c r="P113" s="371"/>
      <c r="Q113" s="187" t="s">
        <v>81</v>
      </c>
      <c r="R113" s="188">
        <f>R78</f>
        <v>0</v>
      </c>
      <c r="S113" s="370"/>
      <c r="T113" s="372"/>
      <c r="U113" s="3"/>
    </row>
    <row r="114" spans="1:21" s="154" customFormat="1" ht="17.25" x14ac:dyDescent="0.2">
      <c r="A114" s="183"/>
      <c r="B114" s="184"/>
      <c r="C114" s="184"/>
      <c r="D114" s="184"/>
      <c r="E114" s="184"/>
      <c r="F114" s="185" t="str">
        <f>F80</f>
        <v>PEINTURE</v>
      </c>
      <c r="G114" s="186"/>
      <c r="H114" s="186"/>
      <c r="I114" s="187" t="s">
        <v>82</v>
      </c>
      <c r="J114" s="188">
        <f>J85</f>
        <v>0</v>
      </c>
      <c r="K114" s="134"/>
      <c r="L114" s="109"/>
      <c r="M114" s="187" t="s">
        <v>82</v>
      </c>
      <c r="N114" s="188">
        <f>N85</f>
        <v>0</v>
      </c>
      <c r="O114" s="370"/>
      <c r="P114" s="371"/>
      <c r="Q114" s="187" t="s">
        <v>82</v>
      </c>
      <c r="R114" s="188">
        <f>R85</f>
        <v>3610.2</v>
      </c>
      <c r="S114" s="370"/>
      <c r="T114" s="372"/>
      <c r="U114" s="3"/>
    </row>
    <row r="115" spans="1:21" s="154" customFormat="1" ht="17.25" x14ac:dyDescent="0.2">
      <c r="A115" s="183"/>
      <c r="B115" s="184"/>
      <c r="C115" s="184"/>
      <c r="D115" s="184"/>
      <c r="E115" s="184"/>
      <c r="F115" s="185" t="str">
        <f>F87</f>
        <v>PORTES ET PAROIES VITRÉES</v>
      </c>
      <c r="G115" s="186"/>
      <c r="H115" s="186"/>
      <c r="I115" s="187" t="s">
        <v>83</v>
      </c>
      <c r="J115" s="188">
        <f>J90</f>
        <v>0</v>
      </c>
      <c r="K115" s="134"/>
      <c r="L115" s="109"/>
      <c r="M115" s="187" t="s">
        <v>83</v>
      </c>
      <c r="N115" s="188">
        <f>N90</f>
        <v>0</v>
      </c>
      <c r="O115" s="374"/>
      <c r="P115" s="371"/>
      <c r="Q115" s="187" t="s">
        <v>83</v>
      </c>
      <c r="R115" s="188">
        <f>R90</f>
        <v>0</v>
      </c>
      <c r="S115" s="374"/>
      <c r="T115" s="372"/>
      <c r="U115" s="3"/>
    </row>
    <row r="116" spans="1:21" s="154" customFormat="1" ht="17.25" x14ac:dyDescent="0.2">
      <c r="A116" s="183"/>
      <c r="B116" s="184"/>
      <c r="C116" s="184"/>
      <c r="D116" s="184"/>
      <c r="E116" s="184"/>
      <c r="F116" s="185" t="str">
        <f>F92</f>
        <v>MENUISERIE INTERIEURE/ comptoir/claustra/portes</v>
      </c>
      <c r="G116" s="186"/>
      <c r="H116" s="186"/>
      <c r="I116" s="187" t="s">
        <v>84</v>
      </c>
      <c r="J116" s="188">
        <f>J97</f>
        <v>0</v>
      </c>
      <c r="K116" s="134"/>
      <c r="L116" s="109"/>
      <c r="M116" s="187" t="s">
        <v>84</v>
      </c>
      <c r="N116" s="188">
        <f>N97</f>
        <v>0</v>
      </c>
      <c r="O116" s="374"/>
      <c r="P116" s="371"/>
      <c r="Q116" s="187" t="s">
        <v>84</v>
      </c>
      <c r="R116" s="188">
        <f>R97</f>
        <v>0</v>
      </c>
      <c r="S116" s="374"/>
      <c r="T116" s="372"/>
      <c r="U116" s="3"/>
    </row>
    <row r="117" spans="1:21" s="154" customFormat="1" ht="17.25" x14ac:dyDescent="0.2">
      <c r="A117" s="183"/>
      <c r="B117" s="184"/>
      <c r="C117" s="184"/>
      <c r="D117" s="184"/>
      <c r="E117" s="184"/>
      <c r="F117" s="185" t="str">
        <f>F99</f>
        <v>AGENCEMENT SALLE DE CONSULT. HORS BUREAUX</v>
      </c>
      <c r="G117" s="186"/>
      <c r="H117" s="186"/>
      <c r="I117" s="187" t="s">
        <v>85</v>
      </c>
      <c r="J117" s="188">
        <f>J100</f>
        <v>0</v>
      </c>
      <c r="K117" s="134"/>
      <c r="L117" s="109"/>
      <c r="M117" s="187" t="s">
        <v>85</v>
      </c>
      <c r="N117" s="188">
        <f>N100</f>
        <v>0</v>
      </c>
      <c r="O117" s="374"/>
      <c r="P117" s="371"/>
      <c r="Q117" s="187" t="s">
        <v>85</v>
      </c>
      <c r="R117" s="188">
        <f>R100</f>
        <v>0</v>
      </c>
      <c r="S117" s="374"/>
      <c r="T117" s="372"/>
      <c r="U117" s="3"/>
    </row>
    <row r="118" spans="1:21" s="154" customFormat="1" ht="17.25" x14ac:dyDescent="0.2">
      <c r="A118" s="183"/>
      <c r="B118" s="184"/>
      <c r="C118" s="184"/>
      <c r="D118" s="184"/>
      <c r="E118" s="184"/>
      <c r="F118" s="185" t="str">
        <f>F102</f>
        <v>MOBILIER + STORES</v>
      </c>
      <c r="G118" s="186"/>
      <c r="H118" s="186"/>
      <c r="I118" s="187" t="s">
        <v>86</v>
      </c>
      <c r="J118" s="188">
        <f>J103</f>
        <v>0</v>
      </c>
      <c r="K118" s="134"/>
      <c r="L118" s="109"/>
      <c r="M118" s="187" t="s">
        <v>86</v>
      </c>
      <c r="N118" s="188">
        <f>N103</f>
        <v>0</v>
      </c>
      <c r="O118" s="374"/>
      <c r="P118" s="371"/>
      <c r="Q118" s="187" t="s">
        <v>86</v>
      </c>
      <c r="R118" s="188">
        <f>R103</f>
        <v>0</v>
      </c>
      <c r="S118" s="374"/>
      <c r="T118" s="372"/>
      <c r="U118" s="3"/>
    </row>
    <row r="119" spans="1:21" s="154" customFormat="1" ht="18" thickBot="1" x14ac:dyDescent="0.25">
      <c r="A119" s="189"/>
      <c r="B119" s="190"/>
      <c r="C119" s="190"/>
      <c r="D119" s="190"/>
      <c r="E119" s="190"/>
      <c r="F119" s="191"/>
      <c r="G119" s="192"/>
      <c r="H119" s="192"/>
      <c r="I119" s="187"/>
      <c r="J119" s="188"/>
      <c r="K119" s="134"/>
      <c r="L119" s="109"/>
      <c r="M119" s="187"/>
      <c r="N119" s="188"/>
      <c r="O119" s="374"/>
      <c r="P119" s="371"/>
      <c r="Q119" s="187"/>
      <c r="R119" s="188"/>
      <c r="S119" s="374"/>
      <c r="T119" s="372"/>
      <c r="U119" s="3"/>
    </row>
    <row r="120" spans="1:21" s="59" customFormat="1" ht="17.25" x14ac:dyDescent="0.2">
      <c r="A120" s="193"/>
      <c r="B120" s="160"/>
      <c r="C120" s="160"/>
      <c r="D120" s="160"/>
      <c r="E120" s="160"/>
      <c r="F120" s="161" t="s">
        <v>90</v>
      </c>
      <c r="G120" s="161"/>
      <c r="H120" s="161"/>
      <c r="I120" s="162" t="s">
        <v>55</v>
      </c>
      <c r="J120" s="163">
        <f>SUM(J107:J119)</f>
        <v>2100</v>
      </c>
      <c r="K120" s="108"/>
      <c r="L120" s="109"/>
      <c r="M120" s="162" t="s">
        <v>55</v>
      </c>
      <c r="N120" s="163">
        <f>SUM(N107:N119)</f>
        <v>0</v>
      </c>
      <c r="O120" s="375"/>
      <c r="P120" s="64"/>
      <c r="Q120" s="162" t="s">
        <v>55</v>
      </c>
      <c r="R120" s="163">
        <f>SUM(R107:R119)</f>
        <v>27015.200000000001</v>
      </c>
      <c r="S120" s="375"/>
      <c r="T120" s="376"/>
      <c r="U120" s="3"/>
    </row>
    <row r="121" spans="1:21" s="59" customFormat="1" ht="17.25" x14ac:dyDescent="0.2">
      <c r="A121" s="193"/>
      <c r="B121" s="160"/>
      <c r="C121" s="160"/>
      <c r="D121" s="160"/>
      <c r="E121" s="160"/>
      <c r="F121" s="109"/>
      <c r="G121" s="164"/>
      <c r="H121" s="164"/>
      <c r="I121" s="165" t="s">
        <v>91</v>
      </c>
      <c r="J121" s="166">
        <f>J120*0.2</f>
        <v>420</v>
      </c>
      <c r="K121" s="108"/>
      <c r="L121" s="109"/>
      <c r="M121" s="165" t="s">
        <v>91</v>
      </c>
      <c r="N121" s="166">
        <f>N120*0.2</f>
        <v>0</v>
      </c>
      <c r="O121" s="377"/>
      <c r="P121" s="63"/>
      <c r="Q121" s="165" t="s">
        <v>91</v>
      </c>
      <c r="R121" s="166">
        <f>R120*0.2</f>
        <v>5403.0400000000009</v>
      </c>
      <c r="S121" s="377"/>
      <c r="T121" s="273"/>
      <c r="U121" s="3"/>
    </row>
    <row r="122" spans="1:21" s="59" customFormat="1" ht="17.25" x14ac:dyDescent="0.2">
      <c r="A122" s="193"/>
      <c r="B122" s="160"/>
      <c r="C122" s="160"/>
      <c r="D122" s="160"/>
      <c r="E122" s="160"/>
      <c r="F122" s="109"/>
      <c r="G122" s="164"/>
      <c r="H122" s="164"/>
      <c r="I122" s="167"/>
      <c r="J122" s="168"/>
      <c r="K122" s="108"/>
      <c r="L122" s="109"/>
      <c r="M122" s="167"/>
      <c r="N122" s="168"/>
      <c r="O122" s="377"/>
      <c r="P122" s="64"/>
      <c r="Q122" s="167"/>
      <c r="R122" s="168"/>
      <c r="S122" s="377"/>
      <c r="T122" s="273"/>
      <c r="U122" s="3"/>
    </row>
    <row r="123" spans="1:21" s="70" customFormat="1" ht="15.75" thickBot="1" x14ac:dyDescent="0.25">
      <c r="A123" s="194"/>
      <c r="B123" s="195"/>
      <c r="C123" s="195"/>
      <c r="D123" s="195"/>
      <c r="E123" s="195"/>
      <c r="F123" s="196"/>
      <c r="G123" s="197"/>
      <c r="H123" s="197"/>
      <c r="I123" s="169" t="s">
        <v>92</v>
      </c>
      <c r="J123" s="170">
        <f>SUM(J120:J121)</f>
        <v>2520</v>
      </c>
      <c r="K123" s="198"/>
      <c r="L123" s="199"/>
      <c r="M123" s="169" t="s">
        <v>92</v>
      </c>
      <c r="N123" s="170">
        <f>SUM(N120:N121)</f>
        <v>0</v>
      </c>
      <c r="O123" s="375"/>
      <c r="P123" s="69"/>
      <c r="Q123" s="169" t="s">
        <v>92</v>
      </c>
      <c r="R123" s="170">
        <f>SUM(R120:R121)</f>
        <v>32418.240000000002</v>
      </c>
      <c r="S123" s="375"/>
      <c r="T123" s="376"/>
      <c r="U123" s="3"/>
    </row>
    <row r="124" spans="1:21" s="59" customFormat="1" ht="13.5" thickBot="1" x14ac:dyDescent="0.25">
      <c r="A124" s="174"/>
      <c r="B124" s="174"/>
      <c r="C124" s="174"/>
      <c r="D124" s="174"/>
      <c r="E124" s="174"/>
      <c r="G124" s="175"/>
      <c r="H124" s="175"/>
      <c r="I124" s="220"/>
      <c r="J124" s="221"/>
      <c r="K124" s="63"/>
      <c r="L124" s="64"/>
      <c r="M124" s="64"/>
      <c r="N124" s="64"/>
      <c r="O124" s="64"/>
      <c r="Q124" s="64"/>
      <c r="R124" s="64"/>
      <c r="S124" s="64"/>
      <c r="T124" s="64"/>
      <c r="U124" s="3"/>
    </row>
    <row r="125" spans="1:21" s="59" customFormat="1" ht="18" thickBot="1" x14ac:dyDescent="0.25">
      <c r="A125" s="303" t="s">
        <v>93</v>
      </c>
      <c r="B125" s="140"/>
      <c r="C125" s="140"/>
      <c r="D125" s="140"/>
      <c r="E125" s="140"/>
      <c r="F125" s="141"/>
      <c r="G125" s="142"/>
      <c r="H125" s="142"/>
      <c r="I125" s="143"/>
      <c r="J125" s="144"/>
      <c r="K125" s="108"/>
      <c r="L125" s="109"/>
      <c r="M125" s="146"/>
      <c r="N125" s="146"/>
      <c r="O125" s="146"/>
      <c r="Q125" s="146"/>
      <c r="R125" s="146"/>
      <c r="S125" s="146"/>
      <c r="T125" s="146"/>
      <c r="U125" s="3"/>
    </row>
    <row r="126" spans="1:21" s="59" customFormat="1" x14ac:dyDescent="0.2">
      <c r="A126" s="174"/>
      <c r="B126" s="174"/>
      <c r="C126" s="174"/>
      <c r="D126" s="174"/>
      <c r="E126" s="174"/>
      <c r="G126" s="175"/>
      <c r="H126" s="176"/>
      <c r="K126" s="63"/>
      <c r="L126" s="64"/>
      <c r="U126" s="3"/>
    </row>
    <row r="127" spans="1:21" s="154" customFormat="1" ht="17.25" x14ac:dyDescent="0.2">
      <c r="A127" s="177"/>
      <c r="B127" s="178"/>
      <c r="C127" s="178"/>
      <c r="D127" s="178"/>
      <c r="E127" s="178"/>
      <c r="F127" s="179" t="s">
        <v>94</v>
      </c>
      <c r="G127" s="180"/>
      <c r="H127" s="180"/>
      <c r="I127" s="181" t="s">
        <v>84</v>
      </c>
      <c r="J127" s="182">
        <v>0</v>
      </c>
      <c r="K127" s="134"/>
      <c r="L127" s="109"/>
      <c r="M127" s="181" t="s">
        <v>84</v>
      </c>
      <c r="N127" s="182">
        <v>0</v>
      </c>
      <c r="O127" s="374"/>
      <c r="P127" s="371"/>
      <c r="Q127" s="181" t="s">
        <v>84</v>
      </c>
      <c r="R127" s="182">
        <v>0</v>
      </c>
      <c r="S127" s="374"/>
      <c r="T127" s="372"/>
      <c r="U127" s="3"/>
    </row>
    <row r="128" spans="1:21" s="154" customFormat="1" ht="17.25" x14ac:dyDescent="0.2">
      <c r="A128" s="183"/>
      <c r="B128" s="184"/>
      <c r="C128" s="184"/>
      <c r="D128" s="184"/>
      <c r="E128" s="184"/>
      <c r="F128" s="185" t="s">
        <v>95</v>
      </c>
      <c r="G128" s="186"/>
      <c r="H128" s="186"/>
      <c r="I128" s="187" t="s">
        <v>85</v>
      </c>
      <c r="J128" s="188">
        <v>2500</v>
      </c>
      <c r="K128" s="134"/>
      <c r="L128" s="109"/>
      <c r="M128" s="187" t="s">
        <v>85</v>
      </c>
      <c r="N128" s="188">
        <v>2500</v>
      </c>
      <c r="O128" s="374"/>
      <c r="P128" s="371"/>
      <c r="Q128" s="187" t="s">
        <v>85</v>
      </c>
      <c r="R128" s="188">
        <v>2500</v>
      </c>
      <c r="S128" s="374"/>
      <c r="T128" s="372"/>
      <c r="U128" s="3"/>
    </row>
    <row r="129" spans="1:21" s="154" customFormat="1" ht="17.25" x14ac:dyDescent="0.2">
      <c r="A129" s="183"/>
      <c r="B129" s="184"/>
      <c r="C129" s="184"/>
      <c r="D129" s="184"/>
      <c r="E129" s="184"/>
      <c r="F129" s="185" t="s">
        <v>96</v>
      </c>
      <c r="G129" s="186"/>
      <c r="H129" s="186"/>
      <c r="I129" s="187" t="s">
        <v>86</v>
      </c>
      <c r="J129" s="188">
        <v>0</v>
      </c>
      <c r="K129" s="134"/>
      <c r="L129" s="109"/>
      <c r="M129" s="187" t="s">
        <v>86</v>
      </c>
      <c r="N129" s="188">
        <v>0</v>
      </c>
      <c r="O129" s="374"/>
      <c r="P129" s="371"/>
      <c r="Q129" s="187" t="s">
        <v>86</v>
      </c>
      <c r="R129" s="188">
        <v>0</v>
      </c>
      <c r="S129" s="374"/>
      <c r="T129" s="372"/>
      <c r="U129" s="3"/>
    </row>
    <row r="130" spans="1:21" s="154" customFormat="1" ht="18" thickBot="1" x14ac:dyDescent="0.25">
      <c r="A130" s="189"/>
      <c r="B130" s="190"/>
      <c r="C130" s="190"/>
      <c r="D130" s="190"/>
      <c r="E130" s="190"/>
      <c r="F130" s="191" t="s">
        <v>97</v>
      </c>
      <c r="G130" s="192"/>
      <c r="H130" s="192"/>
      <c r="I130" s="187"/>
      <c r="J130" s="188">
        <f>J120*0.14</f>
        <v>294</v>
      </c>
      <c r="K130" s="134"/>
      <c r="L130" s="109"/>
      <c r="M130" s="187"/>
      <c r="N130" s="188">
        <f>N120*0.14</f>
        <v>0</v>
      </c>
      <c r="O130" s="374"/>
      <c r="P130" s="371"/>
      <c r="Q130" s="187"/>
      <c r="R130" s="188">
        <f>R120*0.14</f>
        <v>3782.1280000000006</v>
      </c>
      <c r="S130" s="374"/>
      <c r="T130" s="372"/>
      <c r="U130" s="3"/>
    </row>
    <row r="131" spans="1:21" s="59" customFormat="1" ht="17.25" x14ac:dyDescent="0.2">
      <c r="A131" s="193"/>
      <c r="B131" s="160"/>
      <c r="C131" s="160"/>
      <c r="D131" s="160"/>
      <c r="E131" s="160"/>
      <c r="F131" s="161" t="s">
        <v>98</v>
      </c>
      <c r="G131" s="161"/>
      <c r="H131" s="161"/>
      <c r="I131" s="162" t="s">
        <v>55</v>
      </c>
      <c r="J131" s="163">
        <f>J127+J128+J129+J130</f>
        <v>2794</v>
      </c>
      <c r="K131" s="108"/>
      <c r="L131" s="109"/>
      <c r="M131" s="162" t="s">
        <v>55</v>
      </c>
      <c r="N131" s="163">
        <f>N127+N128+N129+N130</f>
        <v>2500</v>
      </c>
      <c r="O131" s="375"/>
      <c r="P131" s="64"/>
      <c r="Q131" s="162" t="s">
        <v>55</v>
      </c>
      <c r="R131" s="163">
        <f>R127+R128+R129+R130</f>
        <v>6282.1280000000006</v>
      </c>
      <c r="S131" s="375"/>
      <c r="T131" s="376"/>
      <c r="U131" s="3"/>
    </row>
    <row r="132" spans="1:21" s="59" customFormat="1" ht="17.25" x14ac:dyDescent="0.2">
      <c r="A132" s="193"/>
      <c r="B132" s="160"/>
      <c r="C132" s="160"/>
      <c r="D132" s="160"/>
      <c r="E132" s="160"/>
      <c r="F132" s="109"/>
      <c r="G132" s="164"/>
      <c r="H132" s="164"/>
      <c r="I132" s="165" t="s">
        <v>91</v>
      </c>
      <c r="J132" s="166">
        <f>J131*0.2</f>
        <v>558.80000000000007</v>
      </c>
      <c r="K132" s="108"/>
      <c r="L132" s="109"/>
      <c r="M132" s="165" t="s">
        <v>91</v>
      </c>
      <c r="N132" s="166">
        <f>N131*0.2</f>
        <v>500</v>
      </c>
      <c r="O132" s="377"/>
      <c r="P132" s="63"/>
      <c r="Q132" s="165" t="s">
        <v>91</v>
      </c>
      <c r="R132" s="166">
        <f>R131*0.2</f>
        <v>1256.4256000000003</v>
      </c>
      <c r="S132" s="377"/>
      <c r="T132" s="273"/>
      <c r="U132" s="3"/>
    </row>
    <row r="133" spans="1:21" s="59" customFormat="1" ht="17.25" x14ac:dyDescent="0.2">
      <c r="A133" s="193"/>
      <c r="B133" s="160"/>
      <c r="C133" s="160"/>
      <c r="D133" s="160"/>
      <c r="E133" s="160"/>
      <c r="F133" s="109"/>
      <c r="G133" s="164"/>
      <c r="H133" s="164"/>
      <c r="I133" s="167"/>
      <c r="J133" s="168"/>
      <c r="K133" s="108"/>
      <c r="L133" s="109"/>
      <c r="M133" s="167"/>
      <c r="N133" s="168"/>
      <c r="O133" s="377"/>
      <c r="P133" s="64"/>
      <c r="Q133" s="167"/>
      <c r="R133" s="168"/>
      <c r="S133" s="377"/>
      <c r="T133" s="273"/>
      <c r="U133" s="3"/>
    </row>
    <row r="134" spans="1:21" s="70" customFormat="1" ht="15.75" thickBot="1" x14ac:dyDescent="0.25">
      <c r="A134" s="194"/>
      <c r="B134" s="195"/>
      <c r="C134" s="195"/>
      <c r="D134" s="195"/>
      <c r="E134" s="195"/>
      <c r="F134" s="196"/>
      <c r="G134" s="197"/>
      <c r="H134" s="197"/>
      <c r="I134" s="169" t="s">
        <v>92</v>
      </c>
      <c r="J134" s="170">
        <f>SUM(J131:J132)</f>
        <v>3352.8</v>
      </c>
      <c r="K134" s="198"/>
      <c r="L134" s="199"/>
      <c r="M134" s="169" t="s">
        <v>92</v>
      </c>
      <c r="N134" s="170">
        <f>SUM(N131:N132)</f>
        <v>3000</v>
      </c>
      <c r="O134" s="375"/>
      <c r="P134" s="69"/>
      <c r="Q134" s="169" t="s">
        <v>92</v>
      </c>
      <c r="R134" s="170">
        <f>SUM(R131:R132)</f>
        <v>7538.5536000000011</v>
      </c>
      <c r="S134" s="375"/>
      <c r="T134" s="376"/>
      <c r="U134" s="3"/>
    </row>
    <row r="135" spans="1:21" ht="13.5" thickBot="1" x14ac:dyDescent="0.25">
      <c r="P135" s="173"/>
    </row>
    <row r="136" spans="1:21" s="59" customFormat="1" ht="18" thickBot="1" x14ac:dyDescent="0.25">
      <c r="A136" s="303" t="s">
        <v>191</v>
      </c>
      <c r="B136" s="140"/>
      <c r="C136" s="140"/>
      <c r="D136" s="140"/>
      <c r="E136" s="140"/>
      <c r="F136" s="141"/>
      <c r="G136" s="142"/>
      <c r="H136" s="142"/>
      <c r="I136" s="143"/>
      <c r="J136" s="144"/>
      <c r="K136" s="108"/>
      <c r="L136" s="109"/>
      <c r="M136" s="146"/>
      <c r="N136" s="146"/>
      <c r="O136" s="146"/>
      <c r="P136" s="64"/>
      <c r="Q136" s="146"/>
      <c r="R136" s="146"/>
      <c r="S136" s="146"/>
      <c r="T136" s="146"/>
      <c r="U136" s="3"/>
    </row>
    <row r="137" spans="1:21" ht="13.5" thickBot="1" x14ac:dyDescent="0.25">
      <c r="A137" s="201"/>
      <c r="B137" s="201"/>
      <c r="C137" s="201"/>
      <c r="D137" s="201"/>
      <c r="E137" s="201"/>
      <c r="F137" s="173"/>
      <c r="P137" s="173"/>
    </row>
    <row r="138" spans="1:21" s="59" customFormat="1" ht="17.25" x14ac:dyDescent="0.2">
      <c r="A138" s="202"/>
      <c r="B138" s="203"/>
      <c r="C138" s="203"/>
      <c r="D138" s="203"/>
      <c r="E138" s="203"/>
      <c r="F138" s="204" t="s">
        <v>100</v>
      </c>
      <c r="G138" s="205"/>
      <c r="H138" s="205"/>
      <c r="I138" s="206" t="s">
        <v>55</v>
      </c>
      <c r="J138" s="207">
        <f>J131+J120</f>
        <v>4894</v>
      </c>
      <c r="K138" s="108"/>
      <c r="L138" s="109"/>
      <c r="M138" s="206" t="s">
        <v>55</v>
      </c>
      <c r="N138" s="207">
        <f>N131+N120</f>
        <v>2500</v>
      </c>
      <c r="O138" s="375"/>
      <c r="P138" s="64"/>
      <c r="Q138" s="206" t="s">
        <v>55</v>
      </c>
      <c r="R138" s="207">
        <f>R131+R120</f>
        <v>33297.328000000001</v>
      </c>
      <c r="S138" s="375"/>
      <c r="T138" s="376"/>
      <c r="U138" s="3"/>
    </row>
    <row r="139" spans="1:21" s="59" customFormat="1" ht="17.25" x14ac:dyDescent="0.2">
      <c r="A139" s="160"/>
      <c r="B139" s="160"/>
      <c r="C139" s="160"/>
      <c r="D139" s="160"/>
      <c r="E139" s="160"/>
      <c r="F139" s="109"/>
      <c r="G139" s="164"/>
      <c r="H139" s="164"/>
      <c r="I139" s="208" t="s">
        <v>91</v>
      </c>
      <c r="J139" s="209">
        <f>J138*0.2</f>
        <v>978.80000000000007</v>
      </c>
      <c r="K139" s="108"/>
      <c r="L139" s="109"/>
      <c r="M139" s="208" t="s">
        <v>91</v>
      </c>
      <c r="N139" s="209">
        <f>N138*0.2</f>
        <v>500</v>
      </c>
      <c r="O139" s="377"/>
      <c r="P139" s="63"/>
      <c r="Q139" s="208" t="s">
        <v>91</v>
      </c>
      <c r="R139" s="209">
        <f>R138*0.2</f>
        <v>6659.4656000000004</v>
      </c>
      <c r="S139" s="377"/>
      <c r="T139" s="273"/>
      <c r="U139" s="3"/>
    </row>
    <row r="140" spans="1:21" s="59" customFormat="1" ht="17.25" x14ac:dyDescent="0.2">
      <c r="A140" s="160"/>
      <c r="B140" s="160"/>
      <c r="C140" s="160"/>
      <c r="D140" s="160"/>
      <c r="E140" s="160"/>
      <c r="F140" s="109"/>
      <c r="G140" s="164"/>
      <c r="H140" s="164"/>
      <c r="I140" s="210"/>
      <c r="J140" s="211"/>
      <c r="K140" s="108"/>
      <c r="L140" s="109"/>
      <c r="M140" s="210"/>
      <c r="N140" s="211"/>
      <c r="O140" s="377"/>
      <c r="P140" s="64"/>
      <c r="Q140" s="210"/>
      <c r="R140" s="211"/>
      <c r="S140" s="377"/>
      <c r="T140" s="273"/>
      <c r="U140" s="3"/>
    </row>
    <row r="141" spans="1:21" s="70" customFormat="1" ht="15.75" thickBot="1" x14ac:dyDescent="0.25">
      <c r="A141" s="212"/>
      <c r="B141" s="212"/>
      <c r="C141" s="212"/>
      <c r="D141" s="212"/>
      <c r="E141" s="212"/>
      <c r="F141" s="199"/>
      <c r="G141" s="100"/>
      <c r="H141" s="100"/>
      <c r="I141" s="213" t="s">
        <v>92</v>
      </c>
      <c r="J141" s="214">
        <f>SUM(J138:J139)</f>
        <v>5872.8</v>
      </c>
      <c r="K141" s="198"/>
      <c r="L141" s="199"/>
      <c r="M141" s="213" t="s">
        <v>92</v>
      </c>
      <c r="N141" s="214">
        <f>SUM(N138:N139)</f>
        <v>3000</v>
      </c>
      <c r="O141" s="375"/>
      <c r="P141" s="69"/>
      <c r="Q141" s="213" t="s">
        <v>92</v>
      </c>
      <c r="R141" s="214">
        <f>SUM(R138:R139)</f>
        <v>39956.793600000005</v>
      </c>
      <c r="S141" s="375"/>
      <c r="T141" s="376"/>
      <c r="U141" s="3"/>
    </row>
    <row r="142" spans="1:21" x14ac:dyDescent="0.2">
      <c r="A142" s="201"/>
      <c r="B142" s="201"/>
      <c r="C142" s="201"/>
      <c r="D142" s="201"/>
      <c r="E142" s="201"/>
      <c r="F142" s="173"/>
    </row>
    <row r="143" spans="1:21" x14ac:dyDescent="0.2">
      <c r="A143" s="201"/>
      <c r="B143" s="201"/>
      <c r="C143" s="201"/>
      <c r="D143" s="201"/>
      <c r="E143" s="201"/>
      <c r="F143" s="173"/>
    </row>
    <row r="144" spans="1:21" x14ac:dyDescent="0.2">
      <c r="A144" s="201"/>
      <c r="B144" s="201"/>
      <c r="C144" s="201"/>
      <c r="D144" s="201"/>
      <c r="E144" s="201"/>
      <c r="F144" s="173"/>
    </row>
  </sheetData>
  <mergeCells count="3">
    <mergeCell ref="F5:J5"/>
    <mergeCell ref="F6:J6"/>
    <mergeCell ref="F7:J7"/>
  </mergeCells>
  <pageMargins left="0.75" right="0.75" top="1" bottom="1" header="0.5" footer="0.5"/>
  <pageSetup paperSize="9" scale="76" orientation="portrait" horizontalDpi="4294967292" verticalDpi="4294967292" r:id="rId1"/>
  <rowBreaks count="1" manualBreakCount="1">
    <brk id="103" max="16383" man="1"/>
  </rowBreaks>
  <legacy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FEB769F-8D47-4B64-B8C9-072FC7A5564D}">
  <sheetPr codeName="Feuil8"/>
  <dimension ref="A1:A31"/>
  <sheetViews>
    <sheetView showGridLines="0" workbookViewId="0"/>
  </sheetViews>
  <sheetFormatPr baseColWidth="10" defaultRowHeight="15" x14ac:dyDescent="0.25"/>
  <cols>
    <col min="1" max="1" width="255.7109375" bestFit="1" customWidth="1"/>
  </cols>
  <sheetData>
    <row r="1" spans="1:1" ht="42" x14ac:dyDescent="0.35">
      <c r="A1" s="384" t="s">
        <v>231</v>
      </c>
    </row>
    <row r="2" spans="1:1" x14ac:dyDescent="0.25">
      <c r="A2" t="s">
        <v>201</v>
      </c>
    </row>
    <row r="3" spans="1:1" x14ac:dyDescent="0.25">
      <c r="A3" t="s">
        <v>202</v>
      </c>
    </row>
    <row r="5" spans="1:1" x14ac:dyDescent="0.25">
      <c r="A5" t="s">
        <v>203</v>
      </c>
    </row>
    <row r="6" spans="1:1" x14ac:dyDescent="0.25">
      <c r="A6" t="s">
        <v>204</v>
      </c>
    </row>
    <row r="7" spans="1:1" x14ac:dyDescent="0.25">
      <c r="A7" t="s">
        <v>205</v>
      </c>
    </row>
    <row r="8" spans="1:1" x14ac:dyDescent="0.25">
      <c r="A8" t="s">
        <v>206</v>
      </c>
    </row>
    <row r="9" spans="1:1" x14ac:dyDescent="0.25">
      <c r="A9" t="s">
        <v>207</v>
      </c>
    </row>
    <row r="10" spans="1:1" x14ac:dyDescent="0.25">
      <c r="A10" t="s">
        <v>208</v>
      </c>
    </row>
    <row r="11" spans="1:1" x14ac:dyDescent="0.25">
      <c r="A11" t="s">
        <v>209</v>
      </c>
    </row>
    <row r="12" spans="1:1" x14ac:dyDescent="0.25">
      <c r="A12" t="s">
        <v>210</v>
      </c>
    </row>
    <row r="13" spans="1:1" x14ac:dyDescent="0.25">
      <c r="A13" t="s">
        <v>211</v>
      </c>
    </row>
    <row r="14" spans="1:1" x14ac:dyDescent="0.25">
      <c r="A14" t="s">
        <v>212</v>
      </c>
    </row>
    <row r="15" spans="1:1" x14ac:dyDescent="0.25">
      <c r="A15" t="s">
        <v>213</v>
      </c>
    </row>
    <row r="16" spans="1:1" x14ac:dyDescent="0.25">
      <c r="A16" t="s">
        <v>214</v>
      </c>
    </row>
    <row r="17" spans="1:1" x14ac:dyDescent="0.25">
      <c r="A17" t="s">
        <v>215</v>
      </c>
    </row>
    <row r="18" spans="1:1" x14ac:dyDescent="0.25">
      <c r="A18" t="s">
        <v>216</v>
      </c>
    </row>
    <row r="19" spans="1:1" x14ac:dyDescent="0.25">
      <c r="A19" t="s">
        <v>217</v>
      </c>
    </row>
    <row r="20" spans="1:1" x14ac:dyDescent="0.25">
      <c r="A20" t="s">
        <v>218</v>
      </c>
    </row>
    <row r="21" spans="1:1" x14ac:dyDescent="0.25">
      <c r="A21" t="s">
        <v>219</v>
      </c>
    </row>
    <row r="22" spans="1:1" x14ac:dyDescent="0.25">
      <c r="A22" t="s">
        <v>220</v>
      </c>
    </row>
    <row r="23" spans="1:1" x14ac:dyDescent="0.25">
      <c r="A23" t="s">
        <v>221</v>
      </c>
    </row>
    <row r="24" spans="1:1" x14ac:dyDescent="0.25">
      <c r="A24" t="s">
        <v>222</v>
      </c>
    </row>
    <row r="25" spans="1:1" x14ac:dyDescent="0.25">
      <c r="A25" t="s">
        <v>223</v>
      </c>
    </row>
    <row r="26" spans="1:1" x14ac:dyDescent="0.25">
      <c r="A26" t="s">
        <v>224</v>
      </c>
    </row>
    <row r="27" spans="1:1" x14ac:dyDescent="0.25">
      <c r="A27" t="s">
        <v>225</v>
      </c>
    </row>
    <row r="28" spans="1:1" x14ac:dyDescent="0.25">
      <c r="A28" t="s">
        <v>226</v>
      </c>
    </row>
    <row r="29" spans="1:1" x14ac:dyDescent="0.25">
      <c r="A29" t="s">
        <v>227</v>
      </c>
    </row>
    <row r="30" spans="1:1" x14ac:dyDescent="0.25">
      <c r="A30" t="s">
        <v>228</v>
      </c>
    </row>
    <row r="31" spans="1:1" x14ac:dyDescent="0.25">
      <c r="A31" t="s">
        <v>229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4C12DE-FD68-4C64-99FD-231AE542EF9D}">
  <sheetPr codeName="Feuil7"/>
  <dimension ref="A1:D6"/>
  <sheetViews>
    <sheetView workbookViewId="0">
      <selection activeCell="A5" sqref="A5"/>
    </sheetView>
  </sheetViews>
  <sheetFormatPr baseColWidth="10" defaultRowHeight="15" x14ac:dyDescent="0.25"/>
  <cols>
    <col min="1" max="1" width="13.28515625" bestFit="1" customWidth="1"/>
    <col min="2" max="2" width="6.140625" bestFit="1" customWidth="1"/>
    <col min="3" max="3" width="55" bestFit="1" customWidth="1"/>
  </cols>
  <sheetData>
    <row r="1" spans="1:4" x14ac:dyDescent="0.25">
      <c r="A1" s="378" t="s">
        <v>192</v>
      </c>
      <c r="B1" s="378" t="s">
        <v>193</v>
      </c>
      <c r="C1" s="378" t="s">
        <v>194</v>
      </c>
      <c r="D1" s="378" t="s">
        <v>195</v>
      </c>
    </row>
    <row r="2" spans="1:4" x14ac:dyDescent="0.25">
      <c r="A2" t="s">
        <v>196</v>
      </c>
      <c r="B2" t="b">
        <v>1</v>
      </c>
    </row>
    <row r="3" spans="1:4" x14ac:dyDescent="0.25">
      <c r="A3" t="s">
        <v>197</v>
      </c>
      <c r="B3" t="b">
        <v>1</v>
      </c>
    </row>
    <row r="4" spans="1:4" x14ac:dyDescent="0.25">
      <c r="A4" t="s">
        <v>198</v>
      </c>
      <c r="B4" t="b">
        <v>1</v>
      </c>
    </row>
    <row r="5" spans="1:4" x14ac:dyDescent="0.25">
      <c r="A5" t="s">
        <v>199</v>
      </c>
      <c r="B5">
        <v>1</v>
      </c>
      <c r="C5" t="s">
        <v>200</v>
      </c>
    </row>
    <row r="6" spans="1:4" x14ac:dyDescent="0.25">
      <c r="A6" t="s">
        <v>230</v>
      </c>
      <c r="B6" t="b">
        <v>1</v>
      </c>
    </row>
  </sheetData>
  <pageMargins left="0.7" right="0.7" top="0.75" bottom="0.75" header="0.3" footer="0.3"/>
  <pageSetup paperSize="9" orientation="portrait" horizontalDpi="4294967293" verticalDpi="4294967293" r:id="rId1"/>
</worksheet>
</file>

<file path=customUI/customUi14.xml><?xml version="1.0" encoding="utf-8"?>
<!-- Created with IDBE RibbonCreator 2019 (Version: 1.1002) -->
<!--                 http://www.RibbonCreator2019.de               -->
<customUI xmlns="http://schemas.microsoft.com/office/2009/07/customui" onLoad="OnRibbonLoad" loadImage="LoadImages">
  <ribbon startFromScratch="false">
    <tabs>
      <tab id="tabPersonnel" label="Personnel" getVisible="GetVisible">
        <group id="grpImpressions" autoScale="false" centerVertically="false" label="Impressions" getVisible="GetVisible" tag="RibbonName:=;inMenu:=;CustomTagValue1:=;CustomTagValue2:=;CustomTagValue3:=;CustomPicture:=;CustomPicturePath:=" imageMso="DefinePrintStyles">
          <checkBox id="cbxPrintHeader" label="Imprimer l'entète" screentip="Imprime l'entète du récapitulatif" supertip="Cette option doit être cochée" onAction="OnActionCheckbox" getPressed="GetPressedCheckbox" tag="Key:=PrintHeader;DefaultValue:=1" getVisible="GetVisible" getEnabled="GetEnabled"/>
          <checkBox id="cbxPrintWork" label="Imprimer la section travaux" screentip="Imprime la section travaux" supertip="Cette section peut être omise" onAction="OnActionCheckbox" getPressed="GetPressedCheckbox" tag="Key:=PrintWork;DefaultValue:=1" getVisible="GetVisible" getEnabled="GetEnabled"/>
          <checkBox id="cbxPrintTotal" label="Imprimer la section total" screentip="Imprime la section total" supertip="Cette section peut être omise" onAction="OnActionCheckbox" getPressed="GetPressedCheckbox" tag="Key:=PrintTotal;DefaultValue:=1" getVisible="GetVisible" getEnabled="GetEnabled"/>
          <checkBox id="cbxPrintFees" label="Imprimer la section honoraires" screentip="Imprime la section honoraires" supertip="Cette section peut être omise" onAction="OnActionCheckbox" getPressed="GetPressedCheckbox" tag="Key:=PrintFees;DefaultValue:=1" getVisible="GetVisible" getEnabled="GetEnabled"/>
          <separator id="sep_8" getVisible="GetVisible"/>
          <dropDown id="ddcRows" label="Nombre de lignes par lot" screentip="Nombre de lignes pour chaque lot" supertip="Indiquer le nombre de ligne qui devront être imprimées pour chaque lot notez qu'une ligne blanche sera ajoutée entre chaque lot" getSelectedItemIndex="GetSelectedItemIndexDropDown" onAction="OnActionDropDown" getVisible="GetVisible" getEnabled="GetEnabled" tag="Key:=LineCount;RibbonName:=;inMenu:=;CustomTagValue1:=;CustomTagValue2:=;CustomTagValue3:=;DefaultValue:=2;CustomPicture:=;CustomPicturePath:=">
            <item id="ddcRowsItem0" label="1 ligne" screentip="Une ligne par lot" supertip="Indique combien de ligne  doivent apparaitres pour l'impression de chaque lot."/>
            <item id="ddcRowsItem1" label="2 lignes" screentip="Deux lignes par lot" supertip="Indique combien de ligne  doivent apparaitres pour l'impression de chaque lot."/>
            <item id="ddcRowsItem2" label="3 lignes" screentip="Trois lignes par lot" supertip="Indique combien de ligne  doivent apparaitres pour l'impression de chaque lot."/>
            <item id="ddcRowsItem3" label="4 Lignes" screentip="Quatre lignes par lots" supertip="Indique combien de ligne  doivent apparaitres pour l'impression de chaque lot."/>
            <item id="ddcRowsItem4" label="5 lignes" screentip="Cinq lignes par lot" supertip="Indique combien de ligne  doivent apparaitres pour l'impression de chaque lot."/>
          </dropDown>
          <button id="btnPreview" size="large" label="Aperçu" screentip="Affiche l'apperçu" supertip=" " imageMso="PrintPreviewCurrentView" tag="Key:=Preview;RibbonName:=;inMenu:=;CustomTagValue1:=;CustomTagValue2:=;CustomTagValue3:=;CustomPicture:=;CustomPicturePath:=" onAction="OnActionButton" getVisible="GetVisible" getEnabled="GetEnabled"/>
          <button id="btnPrint" size="large" label="Imprimer" screentip="Imprime la sélection" supertip="Double cliquez sur la première ligne de chaque lot pour le sélectionner" imageMso="PrintShapeSheet" tag="Key:=Print;RibbonName:=;inMenu:=;CustomTagValue1:=;CustomTagValue2:=;CustomTagValue3:=;CustomPicture:=;CustomPicturePath:=" onAction="OnActionButton" getVisible="GetVisible" getEnabled="GetEnabled"/>
          <dialogBoxLauncher>
            <button id="grpImpressions_dlB" onAction="OnActionButton"/>
          </dialogBoxLauncher>
        </group>
      </tab>
    </tabs>
  </ribbon>
</customUI>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9</vt:i4>
      </vt:variant>
    </vt:vector>
  </HeadingPairs>
  <TitlesOfParts>
    <vt:vector size="18" baseType="lpstr">
      <vt:lpstr>BASE DE DONNÉ</vt:lpstr>
      <vt:lpstr>PAGE DE GARDE</vt:lpstr>
      <vt:lpstr>METRÉ</vt:lpstr>
      <vt:lpstr>ACT</vt:lpstr>
      <vt:lpstr>Feuil1</vt:lpstr>
      <vt:lpstr>ESTIMATIF</vt:lpstr>
      <vt:lpstr>ESTI. RECAP. DES OFFRES</vt:lpstr>
      <vt:lpstr>Ribbon Creator</vt:lpstr>
      <vt:lpstr>Paramètres</vt:lpstr>
      <vt:lpstr>Entète</vt:lpstr>
      <vt:lpstr>ACT!Impression_des_titres</vt:lpstr>
      <vt:lpstr>'PAGE DE GARDE'!OLE_LINK3</vt:lpstr>
      <vt:lpstr>Param_Key</vt:lpstr>
      <vt:lpstr>Récapitulation_Honoraires</vt:lpstr>
      <vt:lpstr>Récapitulation_Total</vt:lpstr>
      <vt:lpstr>Récapitulation_Travaux</vt:lpstr>
      <vt:lpstr>'PAGE DE GARDE'!Sommaire</vt:lpstr>
      <vt:lpstr>ACT!Zone_d_impression</vt:lpstr>
    </vt:vector>
  </TitlesOfParts>
  <Company>IDBE Avenius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RibbonCreator 2010</dc:creator>
  <cp:lastModifiedBy>Jean-Paul Grumel</cp:lastModifiedBy>
  <cp:lastPrinted>2020-05-30T06:41:51Z</cp:lastPrinted>
  <dcterms:created xsi:type="dcterms:W3CDTF">2008-01-11T12:30:54Z</dcterms:created>
  <dcterms:modified xsi:type="dcterms:W3CDTF">2020-05-30T06:41:54Z</dcterms:modified>
</cp:coreProperties>
</file>