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esktop\"/>
    </mc:Choice>
  </mc:AlternateContent>
  <xr:revisionPtr revIDLastSave="0" documentId="13_ncr:1_{DBE37D54-C2BA-4907-87A8-2671FF3E8D39}" xr6:coauthVersionLast="32" xr6:coauthVersionMax="32" xr10:uidLastSave="{00000000-0000-0000-0000-000000000000}"/>
  <bookViews>
    <workbookView xWindow="0" yWindow="0" windowWidth="23040" windowHeight="9072" tabRatio="964" activeTab="1" xr2:uid="{00000000-000D-0000-FFFF-FFFF00000000}"/>
  </bookViews>
  <sheets>
    <sheet name="Devis - Exemple chiffré" sheetId="20" r:id="rId1"/>
    <sheet name="A" sheetId="3" r:id="rId2"/>
    <sheet name="C4" sheetId="12" r:id="rId3"/>
    <sheet name="C2" sheetId="13" r:id="rId4"/>
    <sheet name="C1" sheetId="9" r:id="rId5"/>
    <sheet name="C5" sheetId="10" r:id="rId6"/>
    <sheet name="C3" sheetId="15" r:id="rId7"/>
    <sheet name="C7" sheetId="17" r:id="rId8"/>
    <sheet name="C6" sheetId="16" r:id="rId9"/>
    <sheet name="C8" sheetId="18" r:id="rId10"/>
    <sheet name="C9" sheetId="19" r:id="rId11"/>
  </sheets>
  <definedNames>
    <definedName name="TYPE_TARIF">Tableau4[Colonne1]</definedName>
    <definedName name="VIDE">A!$E$26</definedName>
    <definedName name="_xlnm.Print_Area" localSheetId="0">'Devis - Exemple chiffré'!$C$3:$J$68</definedName>
  </definedNames>
  <calcPr calcId="179017"/>
</workbook>
</file>

<file path=xl/calcChain.xml><?xml version="1.0" encoding="utf-8"?>
<calcChain xmlns="http://schemas.openxmlformats.org/spreadsheetml/2006/main">
  <c r="J5" i="3" l="1"/>
  <c r="G6" i="3" l="1"/>
  <c r="G7" i="3"/>
  <c r="G8" i="3"/>
  <c r="G9" i="3"/>
  <c r="G10" i="3"/>
  <c r="G12" i="3"/>
  <c r="G13" i="3"/>
  <c r="G14" i="3"/>
  <c r="G16" i="3"/>
  <c r="G18" i="3"/>
  <c r="C5" i="3"/>
  <c r="C6" i="3" s="1"/>
  <c r="C7" i="3" s="1"/>
  <c r="C8" i="3" s="1"/>
  <c r="C9" i="3" s="1"/>
  <c r="C10" i="3" s="1"/>
  <c r="C11" i="3" l="1"/>
  <c r="C12" i="3" l="1"/>
  <c r="C13" i="3" s="1"/>
  <c r="C14" i="3" s="1"/>
  <c r="C15" i="3" s="1"/>
  <c r="C16" i="3" l="1"/>
  <c r="C17" i="3" s="1"/>
  <c r="C18" i="3" l="1"/>
  <c r="C19" i="3" s="1"/>
  <c r="G15" i="3" l="1"/>
  <c r="G17" i="3"/>
  <c r="G19" i="3"/>
  <c r="G5" i="3"/>
  <c r="G11" i="3"/>
  <c r="J14" i="3" l="1"/>
  <c r="L14" i="3" s="1"/>
  <c r="J6" i="3"/>
  <c r="L6" i="3" s="1"/>
  <c r="J10" i="3"/>
  <c r="L10" i="3" s="1"/>
  <c r="J16" i="3"/>
  <c r="L16" i="3" s="1"/>
  <c r="J9" i="3"/>
  <c r="L9" i="3" s="1"/>
  <c r="J7" i="3"/>
  <c r="L7" i="3" s="1"/>
  <c r="J12" i="3"/>
  <c r="L12" i="3" s="1"/>
  <c r="J18" i="3"/>
  <c r="L18" i="3" s="1"/>
  <c r="J8" i="3"/>
  <c r="L8" i="3" s="1"/>
  <c r="J13" i="3"/>
  <c r="L13" i="3" s="1"/>
  <c r="J15" i="3"/>
  <c r="J17" i="3"/>
  <c r="L17" i="3" s="1"/>
  <c r="J11" i="3"/>
  <c r="L11" i="3" s="1"/>
  <c r="J19" i="3"/>
  <c r="I31" i="20"/>
  <c r="J31" i="20" s="1"/>
  <c r="I32" i="20"/>
  <c r="J32" i="20" s="1"/>
  <c r="I33" i="20"/>
  <c r="J33" i="20" s="1"/>
  <c r="I34" i="20"/>
  <c r="J34" i="20"/>
  <c r="I35" i="20"/>
  <c r="J35" i="20" s="1"/>
  <c r="I36" i="20"/>
  <c r="J36" i="20" s="1"/>
  <c r="I37" i="20"/>
  <c r="J37" i="20" s="1"/>
  <c r="I38" i="20"/>
  <c r="J38" i="20"/>
  <c r="I39" i="20"/>
  <c r="J39" i="20" s="1"/>
  <c r="I40" i="20"/>
  <c r="J40" i="20" s="1"/>
  <c r="I41" i="20"/>
  <c r="J41" i="20" s="1"/>
  <c r="I42" i="20"/>
  <c r="J42" i="20" s="1"/>
  <c r="I43" i="20"/>
  <c r="J43" i="20" s="1"/>
  <c r="I44" i="20"/>
  <c r="J44" i="20" s="1"/>
  <c r="I45" i="20"/>
  <c r="J45" i="20" s="1"/>
  <c r="I46" i="20"/>
  <c r="J46" i="20" s="1"/>
  <c r="I47" i="20"/>
  <c r="J47" i="20" s="1"/>
  <c r="I48" i="20"/>
  <c r="J48" i="20" s="1"/>
  <c r="I49" i="20"/>
  <c r="J49" i="20" s="1"/>
  <c r="N14" i="3" l="1"/>
  <c r="O14" i="3" s="1"/>
  <c r="N18" i="3"/>
  <c r="O18" i="3" s="1"/>
  <c r="N16" i="3"/>
  <c r="O16" i="3" s="1"/>
  <c r="N12" i="3"/>
  <c r="O12" i="3" s="1"/>
  <c r="N10" i="3"/>
  <c r="O10" i="3" s="1"/>
  <c r="N7" i="3"/>
  <c r="O7" i="3" s="1"/>
  <c r="N9" i="3"/>
  <c r="O9" i="3" s="1"/>
  <c r="N13" i="3"/>
  <c r="O13" i="3" s="1"/>
  <c r="N6" i="3"/>
  <c r="O6" i="3" s="1"/>
  <c r="N8" i="3"/>
  <c r="O8" i="3" s="1"/>
  <c r="L5" i="3"/>
  <c r="N5" i="3" s="1"/>
  <c r="O5" i="3" s="1"/>
  <c r="L19" i="3"/>
  <c r="N19" i="3" s="1"/>
  <c r="O19" i="3" s="1"/>
  <c r="L15" i="3"/>
  <c r="N15" i="3" s="1"/>
  <c r="O15" i="3" s="1"/>
  <c r="N11" i="3"/>
  <c r="O11" i="3" s="1"/>
  <c r="N17" i="3"/>
  <c r="O17" i="3" s="1"/>
  <c r="I30" i="20"/>
  <c r="J30" i="20" s="1"/>
  <c r="J54" i="20" s="1"/>
  <c r="J52" i="20" l="1"/>
  <c r="J51" i="20"/>
</calcChain>
</file>

<file path=xl/sharedStrings.xml><?xml version="1.0" encoding="utf-8"?>
<sst xmlns="http://schemas.openxmlformats.org/spreadsheetml/2006/main" count="222" uniqueCount="93">
  <si>
    <t>Tarif</t>
  </si>
  <si>
    <t>PETIT DEJ</t>
  </si>
  <si>
    <t>REPAS</t>
  </si>
  <si>
    <t>PIQUE NIQUE</t>
  </si>
  <si>
    <t>NUIT+PDJ</t>
  </si>
  <si>
    <t>1/2 PENSION</t>
  </si>
  <si>
    <t>PENSION COMPLETE (JOURNEE ) SANS ACTIVITE</t>
  </si>
  <si>
    <t>PC+RM HIVER</t>
  </si>
  <si>
    <t>TARIF SMART</t>
  </si>
  <si>
    <t>Préstation</t>
  </si>
  <si>
    <t>Colonne1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</si>
  <si>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</si>
  <si>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</si>
  <si>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</si>
  <si>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</si>
  <si>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</si>
  <si>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</si>
  <si>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</si>
  <si>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</si>
  <si>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</si>
  <si>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Colonne2</t>
  </si>
  <si>
    <t>SWIFT/BIC :</t>
  </si>
  <si>
    <t>IBAN :</t>
  </si>
  <si>
    <t>N° de compte :</t>
  </si>
  <si>
    <t>Email :</t>
  </si>
  <si>
    <t>Code banque :</t>
  </si>
  <si>
    <t xml:space="preserve">Téléphone : </t>
  </si>
  <si>
    <t>Banque :</t>
  </si>
  <si>
    <t>Nom :</t>
  </si>
  <si>
    <t>Détails bancaires</t>
  </si>
  <si>
    <t xml:space="preserve">Signature du client (précédée de la mention « Bon pour accord ») </t>
  </si>
  <si>
    <t>Total TTC</t>
  </si>
  <si>
    <t>TVA</t>
  </si>
  <si>
    <t>Total HT</t>
  </si>
  <si>
    <t>pce.</t>
  </si>
  <si>
    <t>h.</t>
  </si>
  <si>
    <t>TOTAL TTC</t>
  </si>
  <si>
    <t>TVA %</t>
  </si>
  <si>
    <t>Prix unitaires HT</t>
  </si>
  <si>
    <t>Unités</t>
  </si>
  <si>
    <t>Quantités</t>
  </si>
  <si>
    <t>Informations additionnelles :</t>
  </si>
  <si>
    <t>Durée estimée de la prestation</t>
  </si>
  <si>
    <t>Date de début de la prestation</t>
  </si>
  <si>
    <t>Contact client</t>
  </si>
  <si>
    <t>Emis par</t>
  </si>
  <si>
    <t>Modalité de paiement</t>
  </si>
  <si>
    <t>Date de validité du devis</t>
  </si>
  <si>
    <t>Adresse :</t>
  </si>
  <si>
    <t>Numéro de client</t>
  </si>
  <si>
    <t>Référence du devis</t>
  </si>
  <si>
    <t>Destinataire :</t>
  </si>
  <si>
    <t>Date du devis</t>
  </si>
  <si>
    <t>DEVIS No. 1</t>
  </si>
  <si>
    <t>Préstations</t>
  </si>
  <si>
    <t>Type de tarif</t>
  </si>
  <si>
    <t>Contact du déstinataire</t>
  </si>
  <si>
    <t>bebel</t>
  </si>
  <si>
    <t xml:space="preserve">Dèrnière modification </t>
  </si>
  <si>
    <t xml:space="preserve">Date devis </t>
  </si>
  <si>
    <t xml:space="preserve">Numéro devis </t>
  </si>
  <si>
    <t xml:space="preserve">Nom du client </t>
  </si>
  <si>
    <t>Nom du contact</t>
  </si>
  <si>
    <t xml:space="preserve">Type de tarif </t>
  </si>
  <si>
    <t>Unité</t>
  </si>
  <si>
    <t>Quantité</t>
  </si>
  <si>
    <t>Prix unitaire HT</t>
  </si>
  <si>
    <t>Prix total HT</t>
  </si>
  <si>
    <t>Type de TVA</t>
  </si>
  <si>
    <t xml:space="preserve">Valeur TVA </t>
  </si>
  <si>
    <t>Prix TTC</t>
  </si>
  <si>
    <t>fez</t>
  </si>
  <si>
    <t>zef</t>
  </si>
  <si>
    <t>TARIF 1</t>
  </si>
  <si>
    <t>TARIF 2</t>
  </si>
  <si>
    <t>TARIF 3</t>
  </si>
  <si>
    <t>TARIF 4</t>
  </si>
  <si>
    <t>TARIF 5</t>
  </si>
  <si>
    <t>TARIF 6</t>
  </si>
  <si>
    <t>TARIF 7</t>
  </si>
  <si>
    <t>TARIF 8</t>
  </si>
  <si>
    <t>TARIF 9</t>
  </si>
  <si>
    <t>Liste unités</t>
  </si>
  <si>
    <t xml:space="preserve">Liste type de TVA </t>
  </si>
  <si>
    <t>Liste préstations</t>
  </si>
  <si>
    <t>12/02/20018</t>
  </si>
  <si>
    <t>Catégorie</t>
  </si>
  <si>
    <t>tintin</t>
  </si>
  <si>
    <t>didier</t>
  </si>
  <si>
    <t>charles</t>
  </si>
  <si>
    <t>bic</t>
  </si>
  <si>
    <t>canapé land</t>
  </si>
  <si>
    <t xml:space="preserve">la bonne chaise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</si>
</sst>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164" formatCode="#,##0&quot;€&quot;"/>
    <numFmt numFmtId="165" formatCode="#,##0.00\ &quot;€&quot;"/>
    <numFmt numFmtId="166" formatCode="#,##0.00\ \k\r"/>
    <numFmt numFmtId="167" formatCode="#,##0.00\ [$€-407]"/>
    <numFmt numFmtId="168" formatCode="_([$€-2]\ * #,##0.00_);_([$€-2]\ * \(#,##0.00\);_([$€-2]\ * &quot;-&quot;??_);_(@_)"/>
    <numFmt numFmtId="169" formatCode="0.0%"/>
    <numFmt numFmtId="170" formatCode="_-* #,##0.00\ [$€-407]_-;\-* #,##0.00\ [$€-407]_-;_-* &quot;-&quot;??\ [$€-407]_-;_-@_-"/>
    <numFmt numFmtId="171" formatCode="_-* #,##0.00\ [$€-40C]_-;\-* #,##0.00\ [$€-40C]_-;_-* &quot;-&quot;??\ [$€-40C]_-;_-@_-"/>
    <numFmt numFmtId="172" formatCode="d\.m\.yyyy;@"/>
  </numFmts>
  <fonts count="29" x14ac:knownFonts="1">
    <font>
      <sz val="10"/>
      <color rgb="FF000000"/>
      <name val="Arial"/>
    </font>
    <font>
      <sz val="10"/>
      <name val="Arial"/>
    </font>
    <font>
      <sz val="12"/>
      <color rgb="FF000000"/>
      <name val="Calibri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name val="Calibri"/>
      <family val="2"/>
    </font>
    <font>
      <sz val="10"/>
      <name val="Arial"/>
      <family val="2"/>
    </font>
    <font>
      <sz val="12"/>
      <name val="Calibri"/>
      <family val="2"/>
    </font>
    <font>
      <u/>
      <sz val="10"/>
      <color rgb="FF000000"/>
      <name val="Arial"/>
      <family val="2"/>
    </font>
    <font>
      <sz val="10"/>
      <color rgb="FFFF0000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i/>
      <sz val="10"/>
      <color theme="1"/>
      <name val="Arial"/>
      <family val="2"/>
    </font>
    <font>
      <sz val="12"/>
      <color rgb="FF000000"/>
      <name val="Arial"/>
      <family val="2"/>
    </font>
    <font>
      <u/>
      <sz val="12"/>
      <color theme="1"/>
      <name val="Arial"/>
      <family val="2"/>
    </font>
    <font>
      <sz val="12"/>
      <color rgb="FFFF00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rgb="FF00B4C2"/>
      <name val="Calibri"/>
      <family val="2"/>
      <scheme val="minor"/>
    </font>
    <font>
      <b/>
      <sz val="11"/>
      <color theme="1"/>
      <name val="Arial"/>
      <family val="2"/>
    </font>
    <font>
      <i/>
      <sz val="10"/>
      <color theme="1" tint="0.499984740745262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23" fillId="0" borderId="0" applyNumberFormat="0" applyFill="0" applyBorder="0" applyAlignment="0" applyProtection="0"/>
  </cellStyleXfs>
  <cellXfs count="134">
    <xf numFmtId="0" fontId="0" fillId="0" borderId="0" xfId="0" applyFont="1" applyAlignment="1"/>
    <xf numFmtId="0" fontId="2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2" xfId="0" applyFont="1" applyFill="1" applyBorder="1"/>
    <xf numFmtId="0" fontId="1" fillId="0" borderId="2" xfId="0" applyFont="1" applyBorder="1"/>
    <xf numFmtId="0" fontId="1" fillId="2" borderId="2" xfId="0" applyFont="1" applyFill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0" borderId="0" xfId="0" applyFont="1" applyAlignment="1"/>
    <xf numFmtId="0" fontId="1" fillId="0" borderId="2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4" fillId="0" borderId="0" xfId="0" applyFont="1" applyAlignment="1"/>
    <xf numFmtId="165" fontId="0" fillId="0" borderId="0" xfId="0" applyNumberFormat="1" applyFont="1" applyAlignment="1"/>
    <xf numFmtId="0" fontId="0" fillId="0" borderId="0" xfId="0" applyFont="1" applyFill="1" applyBorder="1" applyAlignment="1"/>
    <xf numFmtId="0" fontId="8" fillId="0" borderId="0" xfId="0" applyFont="1" applyFill="1" applyBorder="1" applyAlignment="1">
      <alignment horizontal="center" wrapText="1"/>
    </xf>
    <xf numFmtId="0" fontId="12" fillId="7" borderId="0" xfId="1" applyFont="1" applyFill="1"/>
    <xf numFmtId="0" fontId="13" fillId="7" borderId="0" xfId="1" applyFont="1" applyFill="1"/>
    <xf numFmtId="0" fontId="12" fillId="8" borderId="0" xfId="1" applyFont="1" applyFill="1"/>
    <xf numFmtId="0" fontId="13" fillId="8" borderId="0" xfId="1" applyFont="1" applyFill="1" applyBorder="1"/>
    <xf numFmtId="0" fontId="12" fillId="8" borderId="0" xfId="1" applyFont="1" applyFill="1" applyBorder="1"/>
    <xf numFmtId="0" fontId="14" fillId="8" borderId="0" xfId="1" applyFont="1" applyFill="1" applyBorder="1"/>
    <xf numFmtId="0" fontId="14" fillId="8" borderId="0" xfId="1" applyFont="1" applyFill="1" applyBorder="1" applyAlignment="1">
      <alignment horizontal="left"/>
    </xf>
    <xf numFmtId="0" fontId="14" fillId="8" borderId="0" xfId="1" quotePrefix="1" applyFont="1" applyFill="1" applyBorder="1"/>
    <xf numFmtId="14" fontId="14" fillId="8" borderId="0" xfId="1" applyNumberFormat="1" applyFont="1" applyFill="1" applyBorder="1"/>
    <xf numFmtId="0" fontId="14" fillId="8" borderId="5" xfId="1" applyFont="1" applyFill="1" applyBorder="1"/>
    <xf numFmtId="0" fontId="15" fillId="8" borderId="5" xfId="1" applyFont="1" applyFill="1" applyBorder="1" applyAlignment="1">
      <alignment horizontal="left"/>
    </xf>
    <xf numFmtId="0" fontId="15" fillId="8" borderId="5" xfId="1" applyFont="1" applyFill="1" applyBorder="1"/>
    <xf numFmtId="166" fontId="16" fillId="8" borderId="0" xfId="1" applyNumberFormat="1" applyFont="1" applyFill="1"/>
    <xf numFmtId="14" fontId="14" fillId="7" borderId="0" xfId="1" applyNumberFormat="1" applyFont="1" applyFill="1" applyAlignment="1">
      <alignment horizontal="right"/>
    </xf>
    <xf numFmtId="0" fontId="17" fillId="7" borderId="0" xfId="1" applyFont="1" applyFill="1"/>
    <xf numFmtId="0" fontId="16" fillId="7" borderId="0" xfId="1" applyFont="1" applyFill="1"/>
    <xf numFmtId="0" fontId="17" fillId="8" borderId="0" xfId="1" applyFont="1" applyFill="1"/>
    <xf numFmtId="0" fontId="16" fillId="8" borderId="0" xfId="1" applyFont="1" applyFill="1"/>
    <xf numFmtId="167" fontId="16" fillId="8" borderId="0" xfId="1" applyNumberFormat="1" applyFont="1" applyFill="1"/>
    <xf numFmtId="167" fontId="12" fillId="8" borderId="0" xfId="1" applyNumberFormat="1" applyFont="1" applyFill="1"/>
    <xf numFmtId="0" fontId="18" fillId="8" borderId="0" xfId="1" applyFont="1" applyFill="1"/>
    <xf numFmtId="166" fontId="12" fillId="8" borderId="0" xfId="1" applyNumberFormat="1" applyFont="1" applyFill="1"/>
    <xf numFmtId="167" fontId="12" fillId="8" borderId="6" xfId="1" applyNumberFormat="1" applyFont="1" applyFill="1" applyBorder="1"/>
    <xf numFmtId="0" fontId="18" fillId="8" borderId="6" xfId="1" applyFont="1" applyFill="1" applyBorder="1"/>
    <xf numFmtId="166" fontId="12" fillId="7" borderId="0" xfId="1" applyNumberFormat="1" applyFont="1" applyFill="1"/>
    <xf numFmtId="165" fontId="12" fillId="8" borderId="0" xfId="1" applyNumberFormat="1" applyFont="1" applyFill="1" applyBorder="1"/>
    <xf numFmtId="9" fontId="12" fillId="8" borderId="0" xfId="1" applyNumberFormat="1" applyFont="1" applyFill="1" applyBorder="1"/>
    <xf numFmtId="0" fontId="12" fillId="8" borderId="0" xfId="1" applyFont="1" applyFill="1" applyBorder="1" applyAlignment="1">
      <alignment horizontal="center"/>
    </xf>
    <xf numFmtId="166" fontId="12" fillId="8" borderId="0" xfId="1" applyNumberFormat="1" applyFont="1" applyFill="1" applyBorder="1"/>
    <xf numFmtId="168" fontId="12" fillId="8" borderId="7" xfId="1" applyNumberFormat="1" applyFont="1" applyFill="1" applyBorder="1"/>
    <xf numFmtId="168" fontId="12" fillId="8" borderId="7" xfId="1" applyNumberFormat="1" applyFont="1" applyFill="1" applyBorder="1" applyAlignment="1">
      <alignment horizontal="center"/>
    </xf>
    <xf numFmtId="0" fontId="12" fillId="8" borderId="8" xfId="1" applyFont="1" applyFill="1" applyBorder="1"/>
    <xf numFmtId="0" fontId="12" fillId="8" borderId="9" xfId="1" applyFont="1" applyFill="1" applyBorder="1"/>
    <xf numFmtId="168" fontId="12" fillId="8" borderId="11" xfId="1" applyNumberFormat="1" applyFont="1" applyFill="1" applyBorder="1"/>
    <xf numFmtId="168" fontId="12" fillId="8" borderId="11" xfId="1" applyNumberFormat="1" applyFont="1" applyFill="1" applyBorder="1" applyAlignment="1">
      <alignment horizontal="center"/>
    </xf>
    <xf numFmtId="0" fontId="12" fillId="8" borderId="12" xfId="1" applyFont="1" applyFill="1" applyBorder="1"/>
    <xf numFmtId="0" fontId="12" fillId="8" borderId="13" xfId="1" applyFont="1" applyFill="1" applyBorder="1"/>
    <xf numFmtId="166" fontId="12" fillId="7" borderId="0" xfId="1" applyNumberFormat="1" applyFont="1" applyFill="1" applyBorder="1"/>
    <xf numFmtId="0" fontId="12" fillId="7" borderId="0" xfId="1" applyFont="1" applyFill="1" applyBorder="1" applyAlignment="1">
      <alignment horizontal="left"/>
    </xf>
    <xf numFmtId="0" fontId="18" fillId="7" borderId="0" xfId="1" applyFont="1" applyFill="1" applyBorder="1"/>
    <xf numFmtId="0" fontId="12" fillId="7" borderId="0" xfId="1" applyFont="1" applyFill="1" applyBorder="1" applyAlignment="1">
      <alignment horizontal="right"/>
    </xf>
    <xf numFmtId="0" fontId="12" fillId="7" borderId="0" xfId="1" applyFont="1" applyFill="1" applyBorder="1"/>
    <xf numFmtId="169" fontId="12" fillId="7" borderId="0" xfId="1" applyNumberFormat="1" applyFont="1" applyFill="1" applyBorder="1" applyAlignment="1">
      <alignment horizontal="left"/>
    </xf>
    <xf numFmtId="14" fontId="12" fillId="7" borderId="0" xfId="1" applyNumberFormat="1" applyFont="1" applyFill="1" applyBorder="1" applyAlignment="1">
      <alignment horizontal="left"/>
    </xf>
    <xf numFmtId="14" fontId="12" fillId="7" borderId="0" xfId="1" applyNumberFormat="1" applyFont="1" applyFill="1" applyBorder="1" applyAlignment="1">
      <alignment horizontal="right"/>
    </xf>
    <xf numFmtId="170" fontId="12" fillId="8" borderId="11" xfId="1" applyNumberFormat="1" applyFont="1" applyFill="1" applyBorder="1"/>
    <xf numFmtId="171" fontId="12" fillId="8" borderId="11" xfId="1" applyNumberFormat="1" applyFont="1" applyFill="1" applyBorder="1"/>
    <xf numFmtId="9" fontId="12" fillId="8" borderId="11" xfId="1" applyNumberFormat="1" applyFont="1" applyFill="1" applyBorder="1"/>
    <xf numFmtId="0" fontId="12" fillId="8" borderId="11" xfId="1" applyFont="1" applyFill="1" applyBorder="1" applyAlignment="1">
      <alignment horizontal="center"/>
    </xf>
    <xf numFmtId="0" fontId="12" fillId="8" borderId="11" xfId="1" applyFont="1" applyFill="1" applyBorder="1"/>
    <xf numFmtId="9" fontId="12" fillId="8" borderId="14" xfId="1" applyNumberFormat="1" applyFont="1" applyFill="1" applyBorder="1"/>
    <xf numFmtId="171" fontId="12" fillId="8" borderId="14" xfId="1" applyNumberFormat="1" applyFont="1" applyFill="1" applyBorder="1"/>
    <xf numFmtId="0" fontId="12" fillId="8" borderId="14" xfId="1" applyFont="1" applyFill="1" applyBorder="1" applyAlignment="1">
      <alignment horizontal="center"/>
    </xf>
    <xf numFmtId="0" fontId="12" fillId="8" borderId="14" xfId="1" applyFont="1" applyFill="1" applyBorder="1"/>
    <xf numFmtId="0" fontId="12" fillId="8" borderId="15" xfId="1" applyFont="1" applyFill="1" applyBorder="1"/>
    <xf numFmtId="0" fontId="12" fillId="8" borderId="5" xfId="1" applyFont="1" applyFill="1" applyBorder="1"/>
    <xf numFmtId="0" fontId="18" fillId="8" borderId="0" xfId="1" applyFont="1" applyFill="1" applyBorder="1" applyAlignment="1">
      <alignment horizontal="right"/>
    </xf>
    <xf numFmtId="0" fontId="18" fillId="9" borderId="17" xfId="1" applyFont="1" applyFill="1" applyBorder="1" applyAlignment="1">
      <alignment horizontal="right"/>
    </xf>
    <xf numFmtId="0" fontId="18" fillId="9" borderId="17" xfId="1" applyFont="1" applyFill="1" applyBorder="1" applyAlignment="1">
      <alignment horizontal="center"/>
    </xf>
    <xf numFmtId="0" fontId="12" fillId="8" borderId="0" xfId="1" applyFont="1" applyFill="1" applyAlignment="1">
      <alignment horizontal="right"/>
    </xf>
    <xf numFmtId="0" fontId="19" fillId="8" borderId="0" xfId="1" applyFont="1" applyFill="1" applyAlignment="1">
      <alignment horizontal="right"/>
    </xf>
    <xf numFmtId="0" fontId="18" fillId="7" borderId="0" xfId="1" applyFont="1" applyFill="1" applyBorder="1" applyAlignment="1">
      <alignment horizontal="right"/>
    </xf>
    <xf numFmtId="0" fontId="20" fillId="10" borderId="10" xfId="1" applyFont="1" applyFill="1" applyBorder="1"/>
    <xf numFmtId="0" fontId="21" fillId="8" borderId="0" xfId="1" applyFont="1" applyFill="1" applyBorder="1"/>
    <xf numFmtId="0" fontId="12" fillId="8" borderId="5" xfId="1" applyFont="1" applyFill="1" applyBorder="1" applyAlignment="1">
      <alignment horizontal="left"/>
    </xf>
    <xf numFmtId="0" fontId="18" fillId="8" borderId="16" xfId="1" applyFont="1" applyFill="1" applyBorder="1"/>
    <xf numFmtId="0" fontId="12" fillId="8" borderId="0" xfId="1" applyFont="1" applyFill="1" applyBorder="1" applyAlignment="1">
      <alignment horizontal="left"/>
    </xf>
    <xf numFmtId="0" fontId="18" fillId="8" borderId="0" xfId="1" applyFont="1" applyFill="1" applyBorder="1"/>
    <xf numFmtId="0" fontId="12" fillId="8" borderId="0" xfId="1" applyFont="1" applyFill="1" applyBorder="1" applyAlignment="1">
      <alignment horizontal="right"/>
    </xf>
    <xf numFmtId="0" fontId="22" fillId="8" borderId="0" xfId="1" applyFont="1" applyFill="1"/>
    <xf numFmtId="169" fontId="12" fillId="7" borderId="0" xfId="1" applyNumberFormat="1" applyFont="1" applyFill="1" applyAlignment="1">
      <alignment horizontal="left" indent="1"/>
    </xf>
    <xf numFmtId="0" fontId="12" fillId="7" borderId="0" xfId="1" applyFont="1" applyFill="1" applyAlignment="1">
      <alignment horizontal="right"/>
    </xf>
    <xf numFmtId="14" fontId="12" fillId="7" borderId="0" xfId="1" applyNumberFormat="1" applyFont="1" applyFill="1" applyAlignment="1">
      <alignment horizontal="left" indent="1"/>
    </xf>
    <xf numFmtId="0" fontId="12" fillId="7" borderId="0" xfId="1" applyFont="1" applyFill="1" applyAlignment="1">
      <alignment horizontal="left" indent="1"/>
    </xf>
    <xf numFmtId="172" fontId="12" fillId="7" borderId="0" xfId="1" applyNumberFormat="1" applyFont="1" applyFill="1" applyAlignment="1">
      <alignment horizontal="left" indent="1"/>
    </xf>
    <xf numFmtId="0" fontId="26" fillId="8" borderId="0" xfId="1" applyFont="1" applyFill="1"/>
    <xf numFmtId="0" fontId="12" fillId="8" borderId="0" xfId="1" applyFont="1" applyFill="1" applyAlignment="1"/>
    <xf numFmtId="14" fontId="12" fillId="8" borderId="0" xfId="1" applyNumberFormat="1" applyFont="1" applyFill="1" applyBorder="1" applyAlignment="1">
      <alignment horizontal="left"/>
    </xf>
    <xf numFmtId="0" fontId="11" fillId="0" borderId="0" xfId="1"/>
    <xf numFmtId="14" fontId="12" fillId="8" borderId="0" xfId="1" applyNumberFormat="1" applyFont="1" applyFill="1" applyBorder="1" applyAlignment="1"/>
    <xf numFmtId="0" fontId="28" fillId="8" borderId="0" xfId="1" applyFont="1" applyFill="1" applyAlignment="1">
      <alignment horizontal="left"/>
    </xf>
    <xf numFmtId="0" fontId="12" fillId="6" borderId="0" xfId="1" applyFont="1" applyFill="1" applyBorder="1"/>
    <xf numFmtId="0" fontId="25" fillId="7" borderId="0" xfId="1" applyFont="1" applyFill="1" applyBorder="1"/>
    <xf numFmtId="0" fontId="25" fillId="7" borderId="0" xfId="1" applyFont="1" applyFill="1" applyBorder="1" applyAlignment="1">
      <alignment horizontal="left" indent="1"/>
    </xf>
    <xf numFmtId="0" fontId="24" fillId="7" borderId="0" xfId="2" applyFont="1" applyFill="1" applyBorder="1" applyAlignment="1">
      <alignment horizontal="left"/>
    </xf>
    <xf numFmtId="0" fontId="23" fillId="7" borderId="0" xfId="2" applyFill="1" applyBorder="1"/>
    <xf numFmtId="0" fontId="23" fillId="7" borderId="0" xfId="2" applyFont="1" applyFill="1" applyBorder="1" applyAlignment="1">
      <alignment horizontal="left" indent="1"/>
    </xf>
    <xf numFmtId="0" fontId="22" fillId="8" borderId="0" xfId="1" applyFont="1" applyFill="1" applyBorder="1"/>
    <xf numFmtId="0" fontId="18" fillId="6" borderId="0" xfId="1" applyFont="1" applyFill="1" applyBorder="1"/>
    <xf numFmtId="0" fontId="22" fillId="6" borderId="0" xfId="1" applyFont="1" applyFill="1" applyBorder="1"/>
    <xf numFmtId="0" fontId="12" fillId="8" borderId="11" xfId="1" applyFont="1" applyFill="1" applyBorder="1" applyAlignment="1"/>
    <xf numFmtId="0" fontId="12" fillId="8" borderId="7" xfId="1" applyFont="1" applyFill="1" applyBorder="1" applyAlignment="1"/>
    <xf numFmtId="0" fontId="18" fillId="9" borderId="18" xfId="1" applyFont="1" applyFill="1" applyBorder="1" applyAlignment="1">
      <alignment horizontal="right"/>
    </xf>
    <xf numFmtId="0" fontId="23" fillId="0" borderId="0" xfId="2" applyAlignment="1"/>
    <xf numFmtId="0" fontId="23" fillId="0" borderId="0" xfId="2" applyFill="1"/>
    <xf numFmtId="0" fontId="10" fillId="0" borderId="0" xfId="0" applyFont="1" applyAlignment="1"/>
    <xf numFmtId="0" fontId="0" fillId="0" borderId="0" xfId="0" applyFont="1" applyFill="1" applyAlignment="1"/>
    <xf numFmtId="0" fontId="12" fillId="8" borderId="15" xfId="1" applyFont="1" applyFill="1" applyBorder="1" applyAlignment="1">
      <alignment vertical="center" wrapText="1"/>
    </xf>
    <xf numFmtId="0" fontId="12" fillId="8" borderId="12" xfId="1" applyFont="1" applyFill="1" applyBorder="1" applyAlignment="1">
      <alignment vertical="center" wrapText="1"/>
    </xf>
    <xf numFmtId="0" fontId="12" fillId="8" borderId="7" xfId="1" applyFont="1" applyFill="1" applyBorder="1" applyAlignment="1">
      <alignment vertical="center" wrapText="1"/>
    </xf>
    <xf numFmtId="9" fontId="0" fillId="0" borderId="0" xfId="0" applyNumberFormat="1" applyFont="1" applyAlignment="1"/>
    <xf numFmtId="10" fontId="0" fillId="0" borderId="0" xfId="0" applyNumberFormat="1" applyFont="1" applyAlignment="1"/>
    <xf numFmtId="0" fontId="0" fillId="0" borderId="0" xfId="0" applyNumberFormat="1" applyFont="1" applyAlignment="1"/>
    <xf numFmtId="0" fontId="7" fillId="0" borderId="0" xfId="0" applyFont="1" applyFill="1" applyBorder="1" applyAlignment="1">
      <alignment wrapText="1"/>
    </xf>
    <xf numFmtId="44" fontId="0" fillId="0" borderId="0" xfId="0" applyNumberFormat="1" applyFont="1" applyAlignment="1"/>
    <xf numFmtId="14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27" fillId="8" borderId="0" xfId="1" applyFont="1" applyFill="1" applyAlignment="1">
      <alignment horizontal="left"/>
    </xf>
    <xf numFmtId="0" fontId="11" fillId="0" borderId="0" xfId="1" applyAlignment="1">
      <alignment horizontal="left"/>
    </xf>
    <xf numFmtId="0" fontId="12" fillId="8" borderId="0" xfId="1" applyFont="1" applyFill="1" applyAlignment="1">
      <alignment horizontal="left" indent="1"/>
    </xf>
    <xf numFmtId="14" fontId="12" fillId="7" borderId="0" xfId="1" applyNumberFormat="1" applyFont="1" applyFill="1" applyAlignment="1">
      <alignment horizontal="left" indent="1"/>
    </xf>
    <xf numFmtId="0" fontId="12" fillId="8" borderId="0" xfId="1" applyFont="1" applyFill="1" applyAlignment="1">
      <alignment horizontal="left"/>
    </xf>
    <xf numFmtId="0" fontId="5" fillId="5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Normal 2" xfId="1" xr:uid="{7D7003B1-D97A-45E1-9FF9-7B0F5EAD1BD9}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#,##0.00\ &quot;€&quot;"/>
      <alignment horizontal="general" vertical="bottom" textRotation="0" wrapText="0" indent="0" justifyLastLine="0" shrinkToFit="0" readingOrder="0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#,##0.00\ &quot;€&quot;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border>
        <vertical/>
        <horizontal/>
      </border>
    </dxf>
    <dxf>
      <border>
        <top style="thin">
          <color theme="7" tint="-0.24994659260841701"/>
        </top>
        <bottom style="thin">
          <color theme="7" tint="-0.24994659260841701"/>
        </bottom>
        <vertical/>
        <horizontal/>
      </border>
    </dxf>
    <dxf>
      <fill>
        <patternFill>
          <bgColor theme="4" tint="0.79998168889431442"/>
        </patternFill>
      </fill>
      <border>
        <left/>
        <right/>
        <top/>
        <bottom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0A1C35-DC29-4155-9863-A2827077954E}" name="Tableau1" displayName="Tableau1" ref="A4:O19" headerRowDxfId="50">
  <autoFilter ref="A4:O19" xr:uid="{E09505C8-109F-43B8-A1AA-DF4CD6DA5E38}"/>
  <tableColumns count="15">
    <tableColumn id="20" xr3:uid="{9D21F390-B5B7-4FC9-8E66-887895157422}" name="Dèrnière modification " totalsRowLabel="Total" dataDxfId="49"/>
    <tableColumn id="21" xr3:uid="{6501BD7D-46B1-43B0-A3BB-D583430E9CAF}" name="Date devis " dataDxfId="48"/>
    <tableColumn id="17" xr3:uid="{CE6AFC0F-DBA2-454A-9ADF-26A0A3DE68FF}" name="Numéro devis " dataDxfId="47"/>
    <tableColumn id="18" xr3:uid="{BCB72AD8-4C71-4F24-8D75-A990A36ACC1A}" name="Nom du client " dataDxfId="46"/>
    <tableColumn id="19" xr3:uid="{A683966B-1056-4739-AEB1-EAE1AEBEBAD6}" name="Nom du contact" dataDxfId="45"/>
    <tableColumn id="1" xr3:uid="{4742AA11-A678-4E7A-AFD4-DC09953D1E70}" name="Type de tarif " dataDxfId="44"/>
    <tableColumn id="4" xr3:uid="{1A9B8AE4-C3B0-4E3C-B1C3-741ED9AAC6D3}" name="Catégorie" dataDxfId="43">
      <calculatedColumnFormula>IF(ISBLANK(Tableau1[[#This Row],[Type de tarif ]]),"",VLOOKUP(Tableau1[[#This Row],[Type de tarif ]],Tableau4[],2,FALSE))</calculatedColumnFormula>
    </tableColumn>
    <tableColumn id="2" xr3:uid="{61EB65CE-19B8-4897-9CF2-78E1A2A43DEC}" name="Préstation" dataDxfId="42"/>
    <tableColumn id="24" xr3:uid="{8EDA3C69-8109-4167-9721-C7D6E7A228D1}" name="Unité" dataDxfId="41" totalsRowDxfId="40"/>
    <tableColumn id="3" xr3:uid="{FFAAA324-B01A-429D-BB67-B37BAE2A30B4}" name="Prix unitaire HT" dataDxfId="39">
      <calculatedColumnFormula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calculatedColumnFormula>
    </tableColumn>
    <tableColumn id="9" xr3:uid="{21697A50-4E5A-45CF-A4A9-AF3EE15A34D0}" name="Quantité" dataDxfId="38"/>
    <tableColumn id="8" xr3:uid="{1BF6024D-2ADE-4F92-A1E3-1A2BFEA2F01E}" name="Prix total HT" dataDxfId="37" totalsRowDxfId="36">
      <calculatedColumnFormula>Tableau1[[#This Row],[Quantité]]*Tableau1[[#This Row],[Prix unitaire HT]]</calculatedColumnFormula>
    </tableColumn>
    <tableColumn id="5" xr3:uid="{25E64967-CDB3-48CD-A129-D670E3FCBC6B}" name="Type de TVA" dataDxfId="35"/>
    <tableColumn id="6" xr3:uid="{CE1A25DF-10FE-472A-BF09-1E754B727544}" name="Valeur TVA " dataDxfId="34" totalsRowDxfId="33">
      <calculatedColumnFormula>Tableau1[[#This Row],[Prix total HT]]*Tableau1[[#This Row],[Type de TVA]]</calculatedColumnFormula>
    </tableColumn>
    <tableColumn id="7" xr3:uid="{D82EC356-F00C-4E60-B42B-4C63AFE7A09B}" name="Prix TTC" totalsRowFunction="count" dataDxfId="32">
      <calculatedColumnFormula>Tableau1[[#This Row],[Prix total HT]]+Tableau1[[#This Row],[Valeur TVA 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349E23F-1460-4270-878D-DCBE7F1309F3}" name="Tableau4" displayName="Tableau4" ref="F25:G34" totalsRowShown="0">
  <autoFilter ref="F25:G34" xr:uid="{18DD5CF7-B577-483D-9BF1-A7DDCAC27A25}"/>
  <tableColumns count="2">
    <tableColumn id="1" xr3:uid="{39461984-736D-4145-8112-D2B4B4BE8CD4}" name="Colonne1" dataDxfId="31"/>
    <tableColumn id="2" xr3:uid="{7440A6E6-8DAD-40A7-8EE7-86C4101A9287}" name="Colonne2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79BD89B-1060-43F4-BFB9-D58C9BD67EE8}" name="Tableau6" displayName="Tableau6" ref="I25:I27" totalsRowShown="0">
  <autoFilter ref="I25:I27" xr:uid="{7BA5E9F4-A7DB-41F2-8636-99BE0330E33F}"/>
  <tableColumns count="1">
    <tableColumn id="1" xr3:uid="{A9ED6734-A57D-490D-AFB0-84FB3CE5D035}" name="Liste unité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02AA67A-2E32-465F-B080-E41941A95D8C}" name="Tableau9" displayName="Tableau9" ref="J25:J29" totalsRowShown="0">
  <autoFilter ref="J25:J29" xr:uid="{7D41CA60-E293-49B8-AC99-634C7F8B469D}"/>
  <tableColumns count="1">
    <tableColumn id="1" xr3:uid="{985DDAE2-7989-4BFB-9AC4-C0D7186D1CDF}" name="Liste type de TVA 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02F81C7-5107-4379-AA1B-9968621419BD}" name="Tableau10" displayName="Tableau10" ref="I32:I39" totalsRowShown="0" dataDxfId="29" tableBorderDxfId="28">
  <autoFilter ref="I32:I39" xr:uid="{64EDF1F2-0C6E-4A48-80C8-73F71283CF3D}"/>
  <tableColumns count="1">
    <tableColumn id="1" xr3:uid="{44A50600-FA41-49AB-A3EC-879E93AF126D}" name="Liste préstations" dataDxfId="2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0E0148-4642-4130-BFEE-F99539AA4831}" name="Tableau26" displayName="Tableau26" ref="A2:B9" totalsRowShown="0" tableBorderDxfId="26">
  <autoFilter ref="A2:B9" xr:uid="{7AEB000C-3911-4C6F-B0C5-627BB39C447D}"/>
  <tableColumns count="2">
    <tableColumn id="1" xr3:uid="{5A26D2F1-40D1-44A9-815C-A407E45F856F}" name="Préstation" dataDxfId="25"/>
    <tableColumn id="2" xr3:uid="{2EBEEB14-1699-4326-B398-DEEDEEECCE02}" name="Tarif" dataDxfId="2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45865BE-3247-47C5-9B92-D9234D9D37BA}" name="Tableau268" displayName="Tableau268" ref="A2:B9" totalsRowShown="0" tableBorderDxfId="23">
  <autoFilter ref="A2:B9" xr:uid="{49D0EF2E-EA7F-4199-9AAC-85DE8E295079}"/>
  <tableColumns count="2">
    <tableColumn id="1" xr3:uid="{B0FA803B-EC06-438E-B459-12654C8D0D85}" name="Préstation" dataDxfId="22"/>
    <tableColumn id="2" xr3:uid="{D3F6ACB6-9C9F-4FA4-9F50-DF1CFCC9DF48}" name="Tarif" dataDxfId="2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C34B2C-5167-4F31-B76D-ABF13A09A141}" name="Tableau2" displayName="Tableau2" ref="A2:B9" totalsRowShown="0" tableBorderDxfId="20">
  <autoFilter ref="A2:B9" xr:uid="{01ACF1BC-8CA5-45FB-9675-5E695E0F26AB}"/>
  <tableColumns count="2">
    <tableColumn id="1" xr3:uid="{0FC53CFF-9075-4591-9332-1F624694FBD9}" name="Préstation" dataDxfId="19"/>
    <tableColumn id="2" xr3:uid="{867DE031-0758-4F70-8DDE-B8BDF843F1E6}" name="Tarif" dataDxfId="1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EC0B85A-F985-42A7-893B-E7B849B84DC1}" name="Tableau24" displayName="Tableau24" ref="A2:B9" totalsRowShown="0" tableBorderDxfId="17">
  <autoFilter ref="A2:B9" xr:uid="{530A2129-4781-43DC-8759-14A4378D41F0}"/>
  <tableColumns count="2">
    <tableColumn id="1" xr3:uid="{1AA78705-518A-4885-AB9C-69907AC5F401}" name="Préstation" dataDxfId="16"/>
    <tableColumn id="2" xr3:uid="{7603EB69-72A5-43A5-83C2-18CB5324725E}" name="Tarif" dataDxfId="1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51D574E-5518-4E1C-BFA4-107F1CDB5E8F}" name="Tableau249" displayName="Tableau249" ref="A2:B9" totalsRowShown="0" tableBorderDxfId="14">
  <autoFilter ref="A2:B9" xr:uid="{18BE87A9-9613-4F5B-9EC0-2C34AB632E1D}"/>
  <tableColumns count="2">
    <tableColumn id="1" xr3:uid="{C771855F-81F9-4CD9-A174-3EFBC051BDCB}" name="Préstation" dataDxfId="13"/>
    <tableColumn id="2" xr3:uid="{26C84C87-4578-48CE-BD77-0F84B30F65D7}" name="Tarif" dataDxfId="1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520048B-63EC-4326-8C7C-793DAEF40194}" name="Tableau2491214" displayName="Tableau2491214" ref="A2:B9" totalsRowShown="0" tableBorderDxfId="11">
  <autoFilter ref="A2:B9" xr:uid="{EADBE996-1A93-49D9-9F8F-08BF10994750}"/>
  <tableColumns count="2">
    <tableColumn id="1" xr3:uid="{239D04C7-7A6E-4C2A-AC17-9300D2C181FF}" name="Préstation" dataDxfId="10"/>
    <tableColumn id="2" xr3:uid="{01DD84F1-ECE7-4FD9-BFAA-805FD29FD893}" name="Tarif" dataDxfId="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A5B7B4A-694A-4565-9CCB-62124372D3A2}" name="Tableau24912" displayName="Tableau24912" ref="A2:B9" totalsRowShown="0" tableBorderDxfId="8">
  <autoFilter ref="A2:B9" xr:uid="{3ADF903B-2582-419B-8F15-B66F45FB6CC2}"/>
  <tableColumns count="2">
    <tableColumn id="1" xr3:uid="{189B9F9A-AC1A-4521-B101-E432B4D7D7ED}" name="Préstation" dataDxfId="7"/>
    <tableColumn id="2" xr3:uid="{6394FE4E-FB8C-4DCC-A4CC-9A6960D30DF3}" name="Tarif" dataDxfId="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DE42DC4-8B9C-47C2-B9F2-73E6C86FCA9A}" name="Tableau249121415" displayName="Tableau249121415" ref="A2:B9" totalsRowShown="0" tableBorderDxfId="5">
  <autoFilter ref="A2:B9" xr:uid="{8702B978-391C-44BB-9C53-2D7555A1F949}"/>
  <tableColumns count="2">
    <tableColumn id="1" xr3:uid="{77CCCF6D-9B98-4470-B90C-BF41501CB707}" name="Préstation" dataDxfId="4"/>
    <tableColumn id="2" xr3:uid="{98261D5F-1C79-472B-B9A3-1E4F317D0806}" name="Tarif" dataDxfId="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2C9C593-0214-4C2C-B4FC-DD78A16BB3EC}" name="Tableau24912141517" displayName="Tableau24912141517" ref="A2:B9" totalsRowShown="0" tableBorderDxfId="2">
  <autoFilter ref="A2:B9" xr:uid="{3D634D1A-0073-445F-8874-C8B565C65D46}"/>
  <tableColumns count="2">
    <tableColumn id="1" xr3:uid="{02BEA6B6-644D-4BEF-A578-0704FDDDE279}" name="Préstation" dataDxfId="1"/>
    <tableColumn id="2" xr3:uid="{3EFEE95A-87B3-48F2-A138-B82F268358CE}" name="Tari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zervant.com/fr/logiciel-de-facturation?utm_source=template&amp;utm_medium=excel&amp;utm_campaign=offer_fr" TargetMode="External"/><Relationship Id="rId1" Type="http://schemas.openxmlformats.org/officeDocument/2006/relationships/hyperlink" Target="http://www.zervant.com/de/blog/kostenlose-angebotsvorlage-in-excel-mit-anleitung/?utm_source=offer_de&amp;utm_medium=instructions&amp;utm_campaign=exce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8670-4795-4D04-A926-5A0CECA220B4}">
  <sheetPr>
    <pageSetUpPr fitToPage="1"/>
  </sheetPr>
  <dimension ref="B2:P71"/>
  <sheetViews>
    <sheetView zoomScaleNormal="100" workbookViewId="0">
      <selection activeCell="H68" sqref="H68"/>
    </sheetView>
  </sheetViews>
  <sheetFormatPr baseColWidth="10" defaultColWidth="12" defaultRowHeight="15" x14ac:dyDescent="0.25"/>
  <cols>
    <col min="1" max="1" width="3.5546875" style="18" customWidth="1"/>
    <col min="2" max="2" width="4.44140625" style="18" customWidth="1"/>
    <col min="3" max="3" width="27.33203125" style="18" customWidth="1"/>
    <col min="4" max="4" width="21.88671875" style="18" customWidth="1"/>
    <col min="5" max="5" width="14.109375" style="18" customWidth="1"/>
    <col min="6" max="6" width="9.6640625" style="18" customWidth="1"/>
    <col min="7" max="7" width="18.109375" style="18" customWidth="1"/>
    <col min="8" max="8" width="9.21875" style="18" customWidth="1"/>
    <col min="9" max="9" width="15.77734375" style="18" customWidth="1"/>
    <col min="10" max="10" width="17.77734375" style="18" customWidth="1"/>
    <col min="11" max="11" width="3.5546875" style="18" customWidth="1"/>
    <col min="12" max="12" width="14.21875" style="18" customWidth="1"/>
    <col min="13" max="13" width="3" style="18" customWidth="1"/>
    <col min="14" max="14" width="27.21875" style="18" customWidth="1"/>
    <col min="15" max="15" width="35.21875" style="18" customWidth="1"/>
    <col min="16" max="16384" width="12" style="18"/>
  </cols>
  <sheetData>
    <row r="2" spans="2:16" ht="24.75" customHeight="1" x14ac:dyDescent="0.4">
      <c r="B2" s="20"/>
      <c r="C2" s="98"/>
      <c r="D2" s="20"/>
      <c r="E2" s="20"/>
      <c r="F2" s="97"/>
      <c r="G2" s="97"/>
      <c r="H2" s="20"/>
      <c r="I2" s="20"/>
      <c r="J2" s="20"/>
      <c r="K2" s="20"/>
      <c r="L2" s="59"/>
      <c r="M2" s="59"/>
      <c r="N2" s="59"/>
      <c r="O2" s="59"/>
      <c r="P2" s="59"/>
    </row>
    <row r="3" spans="2:16" ht="24.6" x14ac:dyDescent="0.4">
      <c r="B3" s="20"/>
      <c r="C3" s="96"/>
      <c r="D3" s="20"/>
      <c r="E3" s="20"/>
      <c r="F3" s="20"/>
      <c r="G3" s="128" t="s">
        <v>53</v>
      </c>
      <c r="H3" s="129"/>
      <c r="I3" s="129"/>
      <c r="J3" s="20"/>
      <c r="K3" s="20"/>
      <c r="L3" s="59"/>
      <c r="M3" s="59"/>
      <c r="N3" s="59"/>
      <c r="O3" s="59"/>
      <c r="P3" s="59"/>
    </row>
    <row r="4" spans="2:16" ht="15.6" x14ac:dyDescent="0.3">
      <c r="B4" s="20"/>
      <c r="C4" s="93"/>
      <c r="D4" s="95"/>
      <c r="E4" s="20"/>
      <c r="F4" s="38"/>
      <c r="G4" s="94"/>
      <c r="H4" s="132"/>
      <c r="I4" s="132"/>
      <c r="J4" s="20"/>
      <c r="K4" s="20"/>
      <c r="L4" s="59"/>
      <c r="M4" s="100"/>
      <c r="N4" s="59"/>
      <c r="O4" s="59"/>
      <c r="P4" s="59"/>
    </row>
    <row r="5" spans="2:16" x14ac:dyDescent="0.25">
      <c r="B5" s="20"/>
      <c r="C5" s="93"/>
      <c r="D5" s="84"/>
      <c r="E5" s="20"/>
      <c r="F5" s="20"/>
      <c r="G5" s="20"/>
      <c r="H5" s="77"/>
      <c r="I5" s="20"/>
      <c r="J5" s="20"/>
      <c r="K5" s="20"/>
      <c r="L5" s="59"/>
      <c r="M5" s="101"/>
      <c r="N5" s="59"/>
      <c r="O5" s="59"/>
      <c r="P5" s="59"/>
    </row>
    <row r="6" spans="2:16" ht="15.6" x14ac:dyDescent="0.3">
      <c r="B6" s="20"/>
      <c r="C6" s="93"/>
      <c r="D6" s="20"/>
      <c r="E6" s="20"/>
      <c r="F6" s="20"/>
      <c r="G6" s="38"/>
      <c r="H6" s="22"/>
      <c r="I6" s="22"/>
      <c r="J6" s="22"/>
      <c r="K6" s="20"/>
      <c r="L6" s="59"/>
      <c r="M6" s="100"/>
      <c r="N6" s="102"/>
      <c r="O6" s="103"/>
      <c r="P6" s="59"/>
    </row>
    <row r="7" spans="2:16" x14ac:dyDescent="0.25">
      <c r="B7" s="20"/>
      <c r="C7" s="20"/>
      <c r="D7" s="20"/>
      <c r="E7" s="20"/>
      <c r="F7" s="20"/>
      <c r="G7" s="20"/>
      <c r="H7" s="22"/>
      <c r="I7" s="22"/>
      <c r="J7" s="22"/>
      <c r="K7" s="20"/>
      <c r="L7" s="59"/>
      <c r="M7" s="100"/>
      <c r="N7" s="59"/>
      <c r="O7" s="59"/>
      <c r="P7" s="59"/>
    </row>
    <row r="8" spans="2:16" ht="15.6" x14ac:dyDescent="0.3">
      <c r="B8" s="20"/>
      <c r="C8" s="20"/>
      <c r="D8" s="20"/>
      <c r="E8" s="20"/>
      <c r="F8" s="20"/>
      <c r="G8" s="87"/>
      <c r="H8" s="105"/>
      <c r="I8" s="85"/>
      <c r="J8" s="22"/>
      <c r="K8" s="20"/>
      <c r="L8" s="59"/>
      <c r="M8" s="101"/>
      <c r="N8" s="59"/>
      <c r="O8" s="59"/>
      <c r="P8" s="59"/>
    </row>
    <row r="9" spans="2:16" ht="15.6" x14ac:dyDescent="0.3">
      <c r="B9" s="20"/>
      <c r="C9" s="89"/>
      <c r="D9" s="89" t="s">
        <v>52</v>
      </c>
      <c r="E9" s="131"/>
      <c r="F9" s="131"/>
      <c r="G9" s="87"/>
      <c r="H9" s="106" t="s">
        <v>51</v>
      </c>
      <c r="I9" s="107"/>
      <c r="J9" s="99"/>
      <c r="K9" s="20"/>
      <c r="L9" s="59"/>
      <c r="M9" s="104"/>
      <c r="N9" s="102"/>
      <c r="O9" s="102"/>
      <c r="P9" s="59"/>
    </row>
    <row r="10" spans="2:16" ht="15.6" x14ac:dyDescent="0.3">
      <c r="B10" s="20"/>
      <c r="C10" s="89"/>
      <c r="D10" s="89" t="s">
        <v>50</v>
      </c>
      <c r="E10" s="91"/>
      <c r="F10" s="91"/>
      <c r="G10" s="87"/>
      <c r="H10" s="99" t="s">
        <v>28</v>
      </c>
      <c r="I10" s="107"/>
      <c r="J10" s="99"/>
      <c r="K10" s="20"/>
      <c r="L10" s="59"/>
      <c r="M10" s="59"/>
      <c r="N10" s="102"/>
      <c r="O10" s="59"/>
      <c r="P10" s="59"/>
    </row>
    <row r="11" spans="2:16" x14ac:dyDescent="0.25">
      <c r="B11" s="20"/>
      <c r="C11" s="89"/>
      <c r="D11" s="89" t="s">
        <v>49</v>
      </c>
      <c r="E11" s="91"/>
      <c r="F11" s="91"/>
      <c r="G11" s="87"/>
      <c r="H11" s="99" t="s">
        <v>48</v>
      </c>
      <c r="I11" s="107"/>
      <c r="J11" s="99"/>
      <c r="K11" s="20"/>
      <c r="L11" s="59"/>
      <c r="M11" s="101"/>
      <c r="N11" s="59"/>
      <c r="O11" s="59"/>
      <c r="P11" s="59"/>
    </row>
    <row r="12" spans="2:16" ht="15.6" x14ac:dyDescent="0.3">
      <c r="B12" s="20"/>
      <c r="C12" s="89"/>
      <c r="D12" s="89" t="s">
        <v>47</v>
      </c>
      <c r="E12" s="90"/>
      <c r="F12" s="90"/>
      <c r="G12" s="87"/>
      <c r="H12" s="107"/>
      <c r="I12" s="99"/>
      <c r="J12" s="99"/>
      <c r="K12" s="20"/>
      <c r="L12" s="59"/>
      <c r="M12" s="59"/>
      <c r="N12" s="102"/>
      <c r="O12" s="59"/>
      <c r="P12" s="59"/>
    </row>
    <row r="13" spans="2:16" x14ac:dyDescent="0.25">
      <c r="B13" s="20"/>
      <c r="C13" s="89"/>
      <c r="D13" s="89" t="s">
        <v>46</v>
      </c>
      <c r="E13" s="92"/>
      <c r="F13" s="92"/>
      <c r="G13" s="87"/>
      <c r="H13" s="105"/>
      <c r="I13" s="22"/>
      <c r="J13" s="22"/>
      <c r="K13" s="20"/>
      <c r="L13" s="59"/>
      <c r="M13" s="59"/>
      <c r="N13" s="59"/>
      <c r="O13" s="59"/>
      <c r="P13" s="59"/>
    </row>
    <row r="14" spans="2:16" x14ac:dyDescent="0.25">
      <c r="B14" s="20"/>
      <c r="C14" s="89"/>
      <c r="D14" s="89" t="s">
        <v>45</v>
      </c>
      <c r="E14" s="91"/>
      <c r="F14" s="91"/>
      <c r="G14" s="87"/>
      <c r="H14" s="87"/>
      <c r="I14" s="20"/>
      <c r="J14" s="20"/>
      <c r="K14" s="20"/>
      <c r="L14" s="59"/>
      <c r="M14" s="59"/>
      <c r="N14" s="59"/>
      <c r="O14" s="59"/>
      <c r="P14" s="59"/>
    </row>
    <row r="15" spans="2:16" x14ac:dyDescent="0.25">
      <c r="B15" s="20"/>
      <c r="D15" s="89" t="s">
        <v>44</v>
      </c>
      <c r="E15" s="88"/>
      <c r="F15" s="88"/>
      <c r="G15" s="87"/>
      <c r="H15" s="87"/>
      <c r="I15" s="20"/>
      <c r="J15" s="20"/>
      <c r="K15" s="20"/>
      <c r="L15" s="59"/>
      <c r="M15" s="59"/>
      <c r="N15" s="59"/>
      <c r="O15" s="59"/>
      <c r="P15" s="59"/>
    </row>
    <row r="16" spans="2:16" x14ac:dyDescent="0.25">
      <c r="B16" s="20"/>
      <c r="D16" s="89" t="s">
        <v>43</v>
      </c>
      <c r="E16" s="90"/>
      <c r="F16" s="88"/>
      <c r="G16" s="87"/>
      <c r="H16" s="87"/>
      <c r="I16" s="20"/>
      <c r="J16" s="20"/>
      <c r="K16" s="20"/>
      <c r="L16" s="59"/>
      <c r="M16" s="59"/>
      <c r="N16" s="59"/>
      <c r="O16" s="59"/>
      <c r="P16" s="59"/>
    </row>
    <row r="17" spans="2:16" x14ac:dyDescent="0.25">
      <c r="B17" s="20"/>
      <c r="D17" s="89" t="s">
        <v>42</v>
      </c>
      <c r="E17" s="88"/>
      <c r="F17" s="88"/>
      <c r="G17" s="87"/>
      <c r="H17" s="87"/>
      <c r="I17" s="20"/>
      <c r="J17" s="20"/>
      <c r="K17" s="20"/>
      <c r="L17" s="59"/>
      <c r="M17" s="59"/>
      <c r="N17" s="59"/>
      <c r="O17" s="59"/>
      <c r="P17" s="59"/>
    </row>
    <row r="18" spans="2:16" x14ac:dyDescent="0.25">
      <c r="B18" s="20"/>
      <c r="C18" s="86"/>
      <c r="D18" s="84"/>
      <c r="E18" s="20"/>
      <c r="F18" s="20"/>
      <c r="G18" s="77"/>
      <c r="H18" s="77"/>
      <c r="I18" s="130"/>
      <c r="J18" s="130"/>
      <c r="K18" s="20"/>
      <c r="L18" s="59"/>
      <c r="M18" s="59"/>
      <c r="N18" s="59"/>
      <c r="O18" s="59"/>
      <c r="P18" s="59"/>
    </row>
    <row r="19" spans="2:16" x14ac:dyDescent="0.25">
      <c r="B19" s="20"/>
      <c r="C19" s="86"/>
      <c r="D19" s="84"/>
      <c r="E19" s="20"/>
      <c r="F19" s="20"/>
      <c r="G19" s="20"/>
      <c r="H19" s="20"/>
      <c r="I19" s="20"/>
      <c r="J19" s="20"/>
      <c r="K19" s="20"/>
    </row>
    <row r="20" spans="2:16" x14ac:dyDescent="0.25">
      <c r="B20" s="20"/>
      <c r="C20" s="86"/>
      <c r="D20" s="84"/>
      <c r="E20" s="20"/>
      <c r="F20" s="20"/>
      <c r="G20" s="20"/>
      <c r="H20" s="20"/>
      <c r="I20" s="20"/>
      <c r="J20" s="20"/>
      <c r="K20" s="20"/>
    </row>
    <row r="21" spans="2:16" x14ac:dyDescent="0.25">
      <c r="B21" s="20"/>
      <c r="C21" s="86"/>
      <c r="D21" s="84"/>
      <c r="E21" s="20"/>
      <c r="F21" s="20"/>
      <c r="G21" s="20"/>
      <c r="H21" s="20"/>
      <c r="I21" s="20"/>
      <c r="J21" s="20"/>
      <c r="K21" s="20"/>
    </row>
    <row r="22" spans="2:16" x14ac:dyDescent="0.25">
      <c r="B22" s="20"/>
      <c r="C22" s="86"/>
      <c r="D22" s="84"/>
      <c r="E22" s="20"/>
      <c r="F22" s="20"/>
      <c r="G22" s="20"/>
      <c r="H22" s="20"/>
      <c r="I22" s="20"/>
      <c r="J22" s="20"/>
      <c r="K22" s="20"/>
    </row>
    <row r="23" spans="2:16" ht="15.6" x14ac:dyDescent="0.3">
      <c r="B23" s="20"/>
      <c r="C23" s="38" t="s">
        <v>41</v>
      </c>
      <c r="D23" s="84"/>
      <c r="E23" s="20"/>
      <c r="F23" s="20"/>
      <c r="G23" s="20"/>
      <c r="H23" s="20"/>
      <c r="I23" s="20"/>
      <c r="J23" s="20"/>
      <c r="K23" s="20"/>
    </row>
    <row r="24" spans="2:16" ht="15.6" x14ac:dyDescent="0.3">
      <c r="B24" s="20"/>
      <c r="C24" s="83"/>
      <c r="D24" s="82"/>
      <c r="E24" s="73"/>
      <c r="F24" s="73"/>
      <c r="G24" s="73"/>
      <c r="H24" s="73"/>
      <c r="I24" s="73"/>
      <c r="J24" s="72"/>
      <c r="K24" s="20"/>
    </row>
    <row r="25" spans="2:16" x14ac:dyDescent="0.25">
      <c r="B25" s="20"/>
      <c r="C25" s="54"/>
      <c r="D25" s="22"/>
      <c r="E25" s="22"/>
      <c r="F25" s="22"/>
      <c r="G25" s="22"/>
      <c r="H25" s="22"/>
      <c r="I25" s="22"/>
      <c r="J25" s="53"/>
      <c r="K25" s="20"/>
    </row>
    <row r="26" spans="2:16" x14ac:dyDescent="0.25">
      <c r="B26" s="20"/>
      <c r="C26" s="54"/>
      <c r="D26" s="22"/>
      <c r="E26" s="22"/>
      <c r="F26" s="22"/>
      <c r="G26" s="81"/>
      <c r="H26" s="22"/>
      <c r="I26" s="22"/>
      <c r="J26" s="53"/>
      <c r="K26" s="20"/>
    </row>
    <row r="27" spans="2:16" ht="15.6" x14ac:dyDescent="0.3">
      <c r="B27" s="20"/>
      <c r="C27" s="80"/>
      <c r="D27" s="50"/>
      <c r="E27" s="50"/>
      <c r="F27" s="50"/>
      <c r="G27" s="50"/>
      <c r="H27" s="50"/>
      <c r="I27" s="50"/>
      <c r="J27" s="49"/>
      <c r="K27" s="20"/>
      <c r="L27" s="79"/>
    </row>
    <row r="28" spans="2:16" x14ac:dyDescent="0.25">
      <c r="B28" s="20"/>
      <c r="C28" s="20"/>
      <c r="D28" s="20"/>
      <c r="E28" s="20"/>
      <c r="F28" s="20"/>
      <c r="G28" s="20"/>
      <c r="H28" s="20"/>
      <c r="I28" s="20"/>
      <c r="J28" s="78"/>
      <c r="K28" s="77"/>
      <c r="L28" s="55"/>
      <c r="N28" s="58"/>
      <c r="O28" s="59"/>
    </row>
    <row r="29" spans="2:16" ht="15.6" x14ac:dyDescent="0.3">
      <c r="B29" s="20"/>
      <c r="C29" s="75" t="s">
        <v>54</v>
      </c>
      <c r="D29" s="110" t="s">
        <v>55</v>
      </c>
      <c r="E29" s="75" t="s">
        <v>40</v>
      </c>
      <c r="F29" s="76" t="s">
        <v>39</v>
      </c>
      <c r="G29" s="75" t="s">
        <v>38</v>
      </c>
      <c r="H29" s="75" t="s">
        <v>37</v>
      </c>
      <c r="I29" s="75" t="s">
        <v>32</v>
      </c>
      <c r="J29" s="75" t="s">
        <v>36</v>
      </c>
      <c r="K29" s="74"/>
      <c r="L29" s="55"/>
      <c r="N29" s="58"/>
      <c r="O29" s="59"/>
    </row>
    <row r="30" spans="2:16" ht="15" customHeight="1" x14ac:dyDescent="0.25">
      <c r="B30" s="20"/>
      <c r="C30" s="108"/>
      <c r="D30" s="115"/>
      <c r="E30" s="71"/>
      <c r="F30" s="70" t="s">
        <v>35</v>
      </c>
      <c r="G30" s="69"/>
      <c r="H30" s="68">
        <v>0.2</v>
      </c>
      <c r="I30" s="64">
        <f t="shared" ref="I30:I49" si="0">IF(ISBLANK(H30),"",IF(G30*H30*E30&gt;0,G30*H30*E30,0))</f>
        <v>0</v>
      </c>
      <c r="J30" s="64" t="str">
        <f t="shared" ref="J30:J49" si="1">IF(SUM(E30*G30,I30)&gt;0,SUM(E30*G30,I30),"")</f>
        <v/>
      </c>
      <c r="K30" s="46"/>
      <c r="N30" s="62"/>
      <c r="O30" s="59"/>
      <c r="P30" s="61"/>
    </row>
    <row r="31" spans="2:16" x14ac:dyDescent="0.25">
      <c r="B31" s="20"/>
      <c r="C31" s="108"/>
      <c r="D31" s="116"/>
      <c r="E31" s="67"/>
      <c r="F31" s="66" t="s">
        <v>34</v>
      </c>
      <c r="G31" s="64"/>
      <c r="H31" s="65">
        <v>0.2</v>
      </c>
      <c r="I31" s="64">
        <f t="shared" si="0"/>
        <v>0</v>
      </c>
      <c r="J31" s="63" t="str">
        <f t="shared" si="1"/>
        <v/>
      </c>
      <c r="K31" s="46"/>
      <c r="L31" s="55"/>
      <c r="N31" s="62"/>
      <c r="O31" s="59"/>
      <c r="P31" s="56"/>
    </row>
    <row r="32" spans="2:16" x14ac:dyDescent="0.25">
      <c r="B32" s="20"/>
      <c r="C32" s="108"/>
      <c r="D32" s="116"/>
      <c r="E32" s="51"/>
      <c r="F32" s="52"/>
      <c r="G32" s="51"/>
      <c r="H32" s="51"/>
      <c r="I32" s="51" t="str">
        <f t="shared" si="0"/>
        <v/>
      </c>
      <c r="J32" s="51" t="str">
        <f t="shared" si="1"/>
        <v/>
      </c>
      <c r="K32" s="46"/>
      <c r="L32" s="55"/>
      <c r="N32" s="58"/>
      <c r="O32" s="59"/>
      <c r="P32" s="56"/>
    </row>
    <row r="33" spans="2:16" x14ac:dyDescent="0.25">
      <c r="B33" s="20"/>
      <c r="C33" s="108"/>
      <c r="D33" s="116"/>
      <c r="E33" s="51"/>
      <c r="F33" s="52"/>
      <c r="G33" s="51"/>
      <c r="H33" s="51"/>
      <c r="I33" s="51" t="str">
        <f t="shared" si="0"/>
        <v/>
      </c>
      <c r="J33" s="51" t="str">
        <f t="shared" si="1"/>
        <v/>
      </c>
      <c r="K33" s="46"/>
      <c r="L33" s="55"/>
      <c r="N33" s="58"/>
      <c r="O33" s="59"/>
      <c r="P33" s="61"/>
    </row>
    <row r="34" spans="2:16" x14ac:dyDescent="0.25">
      <c r="B34" s="20"/>
      <c r="C34" s="108"/>
      <c r="D34" s="116"/>
      <c r="E34" s="51"/>
      <c r="F34" s="52"/>
      <c r="G34" s="51"/>
      <c r="H34" s="51"/>
      <c r="I34" s="51" t="str">
        <f t="shared" si="0"/>
        <v/>
      </c>
      <c r="J34" s="51" t="str">
        <f t="shared" si="1"/>
        <v/>
      </c>
      <c r="K34" s="46"/>
      <c r="L34" s="55"/>
      <c r="N34" s="58"/>
      <c r="O34" s="59"/>
      <c r="P34" s="60"/>
    </row>
    <row r="35" spans="2:16" x14ac:dyDescent="0.25">
      <c r="B35" s="20"/>
      <c r="C35" s="108"/>
      <c r="D35" s="116"/>
      <c r="E35" s="51"/>
      <c r="F35" s="52"/>
      <c r="G35" s="51"/>
      <c r="H35" s="51"/>
      <c r="I35" s="51" t="str">
        <f t="shared" si="0"/>
        <v/>
      </c>
      <c r="J35" s="51" t="str">
        <f t="shared" si="1"/>
        <v/>
      </c>
      <c r="K35" s="46"/>
      <c r="L35" s="55"/>
      <c r="N35" s="58"/>
      <c r="O35" s="59"/>
      <c r="P35" s="56"/>
    </row>
    <row r="36" spans="2:16" ht="15.6" x14ac:dyDescent="0.3">
      <c r="B36" s="20"/>
      <c r="C36" s="108"/>
      <c r="D36" s="116"/>
      <c r="E36" s="51"/>
      <c r="F36" s="52"/>
      <c r="G36" s="51"/>
      <c r="H36" s="51"/>
      <c r="I36" s="51" t="str">
        <f t="shared" si="0"/>
        <v/>
      </c>
      <c r="J36" s="51" t="str">
        <f t="shared" si="1"/>
        <v/>
      </c>
      <c r="K36" s="46"/>
      <c r="L36" s="55"/>
      <c r="N36" s="58"/>
      <c r="O36" s="57"/>
      <c r="P36" s="56"/>
    </row>
    <row r="37" spans="2:16" x14ac:dyDescent="0.25">
      <c r="B37" s="20"/>
      <c r="C37" s="108"/>
      <c r="D37" s="116"/>
      <c r="E37" s="51"/>
      <c r="F37" s="52"/>
      <c r="G37" s="51"/>
      <c r="H37" s="51"/>
      <c r="I37" s="51" t="str">
        <f t="shared" si="0"/>
        <v/>
      </c>
      <c r="J37" s="51" t="str">
        <f t="shared" si="1"/>
        <v/>
      </c>
      <c r="K37" s="46"/>
      <c r="L37" s="55"/>
      <c r="P37" s="56"/>
    </row>
    <row r="38" spans="2:16" x14ac:dyDescent="0.25">
      <c r="B38" s="20"/>
      <c r="C38" s="108"/>
      <c r="D38" s="116"/>
      <c r="E38" s="51"/>
      <c r="F38" s="52"/>
      <c r="G38" s="51"/>
      <c r="H38" s="51"/>
      <c r="I38" s="51" t="str">
        <f t="shared" si="0"/>
        <v/>
      </c>
      <c r="J38" s="51" t="str">
        <f t="shared" si="1"/>
        <v/>
      </c>
      <c r="K38" s="46"/>
      <c r="L38" s="55"/>
      <c r="P38" s="56"/>
    </row>
    <row r="39" spans="2:16" x14ac:dyDescent="0.25">
      <c r="B39" s="20"/>
      <c r="C39" s="108"/>
      <c r="D39" s="116"/>
      <c r="E39" s="51"/>
      <c r="F39" s="52"/>
      <c r="G39" s="51"/>
      <c r="H39" s="51"/>
      <c r="I39" s="51" t="str">
        <f t="shared" si="0"/>
        <v/>
      </c>
      <c r="J39" s="51" t="str">
        <f t="shared" si="1"/>
        <v/>
      </c>
      <c r="K39" s="46"/>
      <c r="L39" s="55"/>
    </row>
    <row r="40" spans="2:16" x14ac:dyDescent="0.25">
      <c r="B40" s="20"/>
      <c r="C40" s="108"/>
      <c r="D40" s="116"/>
      <c r="E40" s="51"/>
      <c r="F40" s="52"/>
      <c r="G40" s="51"/>
      <c r="H40" s="51"/>
      <c r="I40" s="51" t="str">
        <f t="shared" si="0"/>
        <v/>
      </c>
      <c r="J40" s="51" t="str">
        <f t="shared" si="1"/>
        <v/>
      </c>
      <c r="K40" s="46"/>
      <c r="L40" s="55"/>
    </row>
    <row r="41" spans="2:16" x14ac:dyDescent="0.25">
      <c r="B41" s="20"/>
      <c r="C41" s="108"/>
      <c r="D41" s="116"/>
      <c r="E41" s="51"/>
      <c r="F41" s="52"/>
      <c r="G41" s="51"/>
      <c r="H41" s="51"/>
      <c r="I41" s="51" t="str">
        <f t="shared" si="0"/>
        <v/>
      </c>
      <c r="J41" s="51" t="str">
        <f t="shared" si="1"/>
        <v/>
      </c>
      <c r="K41" s="46"/>
      <c r="L41" s="55"/>
    </row>
    <row r="42" spans="2:16" x14ac:dyDescent="0.25">
      <c r="B42" s="20"/>
      <c r="C42" s="108"/>
      <c r="D42" s="116"/>
      <c r="E42" s="51"/>
      <c r="F42" s="52"/>
      <c r="G42" s="51"/>
      <c r="H42" s="51"/>
      <c r="I42" s="51" t="str">
        <f t="shared" si="0"/>
        <v/>
      </c>
      <c r="J42" s="51" t="str">
        <f t="shared" si="1"/>
        <v/>
      </c>
      <c r="K42" s="46"/>
      <c r="L42" s="55"/>
    </row>
    <row r="43" spans="2:16" x14ac:dyDescent="0.25">
      <c r="B43" s="20"/>
      <c r="C43" s="108"/>
      <c r="D43" s="116"/>
      <c r="E43" s="51"/>
      <c r="F43" s="52"/>
      <c r="G43" s="51"/>
      <c r="H43" s="51"/>
      <c r="I43" s="51" t="str">
        <f t="shared" si="0"/>
        <v/>
      </c>
      <c r="J43" s="51" t="str">
        <f t="shared" si="1"/>
        <v/>
      </c>
      <c r="K43" s="46"/>
      <c r="L43" s="55"/>
    </row>
    <row r="44" spans="2:16" x14ac:dyDescent="0.25">
      <c r="B44" s="20"/>
      <c r="C44" s="108"/>
      <c r="D44" s="116"/>
      <c r="E44" s="51"/>
      <c r="F44" s="52"/>
      <c r="G44" s="51"/>
      <c r="H44" s="51"/>
      <c r="I44" s="51" t="str">
        <f t="shared" si="0"/>
        <v/>
      </c>
      <c r="J44" s="51" t="str">
        <f t="shared" si="1"/>
        <v/>
      </c>
      <c r="K44" s="46"/>
      <c r="L44" s="55"/>
    </row>
    <row r="45" spans="2:16" x14ac:dyDescent="0.25">
      <c r="B45" s="20"/>
      <c r="C45" s="108"/>
      <c r="D45" s="116"/>
      <c r="E45" s="51"/>
      <c r="F45" s="52"/>
      <c r="G45" s="51"/>
      <c r="H45" s="51"/>
      <c r="I45" s="51" t="str">
        <f t="shared" si="0"/>
        <v/>
      </c>
      <c r="J45" s="51" t="str">
        <f t="shared" si="1"/>
        <v/>
      </c>
      <c r="K45" s="46"/>
      <c r="L45" s="55"/>
      <c r="N45" s="42"/>
    </row>
    <row r="46" spans="2:16" x14ac:dyDescent="0.25">
      <c r="B46" s="20"/>
      <c r="C46" s="108"/>
      <c r="D46" s="116"/>
      <c r="E46" s="51"/>
      <c r="F46" s="52"/>
      <c r="G46" s="51"/>
      <c r="H46" s="51"/>
      <c r="I46" s="51" t="str">
        <f t="shared" si="0"/>
        <v/>
      </c>
      <c r="J46" s="51" t="str">
        <f t="shared" si="1"/>
        <v/>
      </c>
      <c r="K46" s="46"/>
      <c r="L46" s="55"/>
    </row>
    <row r="47" spans="2:16" x14ac:dyDescent="0.25">
      <c r="B47" s="20"/>
      <c r="C47" s="108"/>
      <c r="D47" s="116"/>
      <c r="E47" s="51"/>
      <c r="F47" s="52"/>
      <c r="G47" s="51"/>
      <c r="H47" s="51"/>
      <c r="I47" s="51" t="str">
        <f t="shared" si="0"/>
        <v/>
      </c>
      <c r="J47" s="51" t="str">
        <f t="shared" si="1"/>
        <v/>
      </c>
      <c r="K47" s="46"/>
      <c r="L47" s="55"/>
    </row>
    <row r="48" spans="2:16" x14ac:dyDescent="0.25">
      <c r="B48" s="20"/>
      <c r="C48" s="108"/>
      <c r="D48" s="116"/>
      <c r="E48" s="51"/>
      <c r="F48" s="52"/>
      <c r="G48" s="51"/>
      <c r="H48" s="51"/>
      <c r="I48" s="51" t="str">
        <f t="shared" si="0"/>
        <v/>
      </c>
      <c r="J48" s="51" t="str">
        <f t="shared" si="1"/>
        <v/>
      </c>
      <c r="K48" s="46"/>
    </row>
    <row r="49" spans="2:12" x14ac:dyDescent="0.25">
      <c r="B49" s="20"/>
      <c r="C49" s="109"/>
      <c r="D49" s="117"/>
      <c r="E49" s="47"/>
      <c r="F49" s="48"/>
      <c r="G49" s="47"/>
      <c r="H49" s="47"/>
      <c r="I49" s="47" t="str">
        <f t="shared" si="0"/>
        <v/>
      </c>
      <c r="J49" s="47" t="str">
        <f t="shared" si="1"/>
        <v/>
      </c>
      <c r="K49" s="46"/>
      <c r="L49" s="42"/>
    </row>
    <row r="50" spans="2:12" x14ac:dyDescent="0.25">
      <c r="B50" s="20"/>
      <c r="C50" s="22"/>
      <c r="D50" s="22"/>
      <c r="E50" s="45"/>
      <c r="F50" s="43"/>
      <c r="G50" s="44"/>
      <c r="H50" s="43"/>
      <c r="I50" s="22"/>
      <c r="J50" s="22"/>
      <c r="K50" s="22"/>
      <c r="L50" s="42"/>
    </row>
    <row r="51" spans="2:12" ht="15.6" x14ac:dyDescent="0.3">
      <c r="B51" s="20"/>
      <c r="C51" s="20"/>
      <c r="D51" s="20"/>
      <c r="E51" s="20"/>
      <c r="F51" s="20"/>
      <c r="G51" s="20"/>
      <c r="H51" s="38" t="s">
        <v>33</v>
      </c>
      <c r="I51" s="38"/>
      <c r="J51" s="37">
        <f>SUM(J30:J49)-SUM(I30:I49)</f>
        <v>0</v>
      </c>
      <c r="K51" s="39"/>
    </row>
    <row r="52" spans="2:12" ht="16.2" thickBot="1" x14ac:dyDescent="0.35">
      <c r="B52" s="20"/>
      <c r="C52" s="20"/>
      <c r="D52" s="20"/>
      <c r="E52" s="20"/>
      <c r="F52" s="20"/>
      <c r="G52" s="20"/>
      <c r="H52" s="41" t="s">
        <v>32</v>
      </c>
      <c r="I52" s="41"/>
      <c r="J52" s="40">
        <f>SUM(I30:I49)</f>
        <v>0</v>
      </c>
      <c r="K52" s="39"/>
    </row>
    <row r="53" spans="2:12" ht="16.2" thickTop="1" x14ac:dyDescent="0.3">
      <c r="B53" s="20"/>
      <c r="C53" s="20"/>
      <c r="D53" s="20"/>
      <c r="E53" s="20"/>
      <c r="F53" s="20"/>
      <c r="G53" s="20"/>
      <c r="H53" s="38"/>
      <c r="I53" s="20"/>
      <c r="J53" s="37"/>
      <c r="K53" s="20"/>
    </row>
    <row r="54" spans="2:12" ht="17.399999999999999" x14ac:dyDescent="0.3">
      <c r="B54" s="20"/>
      <c r="C54" s="20"/>
      <c r="D54" s="20"/>
      <c r="E54" s="20"/>
      <c r="F54" s="20"/>
      <c r="G54" s="20"/>
      <c r="H54" s="35" t="s">
        <v>31</v>
      </c>
      <c r="I54" s="34"/>
      <c r="J54" s="36">
        <f>SUM(J30:J49)</f>
        <v>0</v>
      </c>
      <c r="K54" s="30"/>
    </row>
    <row r="55" spans="2:12" ht="17.399999999999999" x14ac:dyDescent="0.3">
      <c r="B55" s="20"/>
      <c r="C55" s="20"/>
      <c r="D55" s="20"/>
      <c r="E55" s="20"/>
      <c r="F55" s="20"/>
      <c r="G55" s="20"/>
      <c r="H55" s="35"/>
      <c r="I55" s="34"/>
      <c r="J55" s="30"/>
      <c r="K55" s="30"/>
    </row>
    <row r="56" spans="2:12" ht="17.399999999999999" x14ac:dyDescent="0.3">
      <c r="B56" s="20"/>
      <c r="C56" s="20"/>
      <c r="D56" s="20"/>
      <c r="E56" s="20"/>
      <c r="F56" s="20"/>
      <c r="H56" s="33"/>
      <c r="I56" s="32"/>
      <c r="J56" s="31" t="s">
        <v>30</v>
      </c>
      <c r="K56" s="30"/>
    </row>
    <row r="57" spans="2:12" x14ac:dyDescent="0.25">
      <c r="B57" s="20"/>
      <c r="C57" s="20"/>
      <c r="D57" s="20"/>
      <c r="E57" s="20"/>
      <c r="F57" s="20"/>
      <c r="K57" s="20"/>
    </row>
    <row r="58" spans="2:12" x14ac:dyDescent="0.25">
      <c r="B58" s="20"/>
      <c r="C58" s="20"/>
      <c r="D58" s="20"/>
      <c r="E58" s="20"/>
      <c r="F58" s="20"/>
      <c r="K58" s="20"/>
    </row>
    <row r="59" spans="2:12" x14ac:dyDescent="0.25">
      <c r="B59" s="20"/>
      <c r="C59" s="20"/>
      <c r="D59" s="20"/>
      <c r="E59" s="20"/>
      <c r="F59" s="20"/>
      <c r="K59" s="20"/>
    </row>
    <row r="60" spans="2:12" x14ac:dyDescent="0.25">
      <c r="B60" s="20"/>
      <c r="C60" s="20"/>
      <c r="D60" s="20"/>
      <c r="E60" s="20"/>
      <c r="F60" s="20"/>
      <c r="K60" s="20"/>
    </row>
    <row r="61" spans="2:12" x14ac:dyDescent="0.25"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2:12" x14ac:dyDescent="0.25">
      <c r="B62" s="20"/>
      <c r="C62" s="20"/>
      <c r="D62" s="20"/>
      <c r="E62" s="20"/>
      <c r="F62" s="20"/>
      <c r="G62" s="20"/>
      <c r="H62" s="20"/>
      <c r="I62" s="20"/>
      <c r="J62" s="20"/>
      <c r="K62" s="22"/>
    </row>
    <row r="63" spans="2:12" x14ac:dyDescent="0.25">
      <c r="B63" s="20"/>
      <c r="C63" s="29"/>
      <c r="D63" s="27"/>
      <c r="E63" s="29" t="s">
        <v>56</v>
      </c>
      <c r="F63" s="27"/>
      <c r="G63" s="27"/>
      <c r="H63" s="27"/>
      <c r="I63" s="28" t="s">
        <v>29</v>
      </c>
      <c r="J63" s="27"/>
      <c r="K63" s="20"/>
    </row>
    <row r="64" spans="2:12" x14ac:dyDescent="0.25">
      <c r="B64" s="20"/>
      <c r="C64" s="26"/>
      <c r="D64" s="23"/>
      <c r="E64" s="23" t="s">
        <v>28</v>
      </c>
      <c r="F64" s="23"/>
      <c r="G64" s="23"/>
      <c r="H64" s="23"/>
      <c r="I64" s="24" t="s">
        <v>27</v>
      </c>
      <c r="J64" s="23"/>
      <c r="K64" s="20"/>
    </row>
    <row r="65" spans="2:11" x14ac:dyDescent="0.25">
      <c r="B65" s="20"/>
      <c r="C65" s="26"/>
      <c r="D65" s="23"/>
      <c r="E65" s="23" t="s">
        <v>26</v>
      </c>
      <c r="F65" s="23"/>
      <c r="G65" s="23"/>
      <c r="H65" s="23"/>
      <c r="I65" s="24" t="s">
        <v>25</v>
      </c>
      <c r="J65" s="24"/>
      <c r="K65" s="20"/>
    </row>
    <row r="66" spans="2:11" x14ac:dyDescent="0.25">
      <c r="B66" s="20"/>
      <c r="C66" s="23"/>
      <c r="D66" s="23"/>
      <c r="E66" s="23" t="s">
        <v>24</v>
      </c>
      <c r="F66" s="23"/>
      <c r="G66" s="23"/>
      <c r="H66" s="23"/>
      <c r="I66" s="24" t="s">
        <v>23</v>
      </c>
      <c r="J66" s="24"/>
      <c r="K66" s="20"/>
    </row>
    <row r="67" spans="2:11" x14ac:dyDescent="0.25">
      <c r="B67" s="20"/>
      <c r="C67" s="23"/>
      <c r="D67" s="23"/>
      <c r="E67" s="25"/>
      <c r="F67" s="23"/>
      <c r="G67" s="23"/>
      <c r="H67" s="23"/>
      <c r="I67" s="21" t="s">
        <v>22</v>
      </c>
      <c r="J67" s="21"/>
      <c r="K67" s="20"/>
    </row>
    <row r="68" spans="2:11" x14ac:dyDescent="0.25">
      <c r="B68" s="20"/>
      <c r="C68" s="23"/>
      <c r="D68" s="23"/>
      <c r="E68" s="25"/>
      <c r="F68" s="23"/>
      <c r="G68" s="23"/>
      <c r="H68" s="23"/>
      <c r="I68" s="24" t="s">
        <v>21</v>
      </c>
      <c r="J68" s="23"/>
      <c r="K68" s="20"/>
    </row>
    <row r="69" spans="2:11" x14ac:dyDescent="0.25">
      <c r="B69" s="20"/>
      <c r="C69" s="22"/>
      <c r="D69" s="21"/>
      <c r="E69" s="21"/>
      <c r="F69" s="21"/>
      <c r="G69" s="21"/>
      <c r="H69" s="21"/>
      <c r="I69" s="21"/>
      <c r="J69" s="21"/>
      <c r="K69" s="20"/>
    </row>
    <row r="70" spans="2:11" x14ac:dyDescent="0.25"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2:11" x14ac:dyDescent="0.25">
      <c r="C71" s="19"/>
      <c r="D71" s="19"/>
      <c r="E71" s="19"/>
      <c r="F71" s="19"/>
      <c r="G71" s="19"/>
      <c r="H71" s="19"/>
      <c r="I71" s="19"/>
      <c r="J71" s="19"/>
    </row>
  </sheetData>
  <mergeCells count="4">
    <mergeCell ref="G3:I3"/>
    <mergeCell ref="I18:J18"/>
    <mergeCell ref="E9:F9"/>
    <mergeCell ref="H4:I4"/>
  </mergeCells>
  <hyperlinks>
    <hyperlink ref="O6" r:id="rId1" display="http://www.zervant.com/de/blog/kostenlose-angebotsvorlage-in-excel-mit-anleitung/?utm_source=offer_de&amp;utm_medium=instructions&amp;utm_campaign=excel" xr:uid="{846F441F-74EC-442C-A006-E50D81D5D334}"/>
    <hyperlink ref="O9" r:id="rId2" display="https://www.zervant.com/fr/logiciel-de-facturation?utm_source=template&amp;utm_medium=excel&amp;utm_campaign=offer_fr" xr:uid="{19E95EE8-5DC6-4ECB-819A-660FD7B3EA48}"/>
  </hyperlinks>
  <pageMargins left="0.70866141732283461" right="0.70866141732283461" top="0.74803149606299213" bottom="0.74803149606299213" header="0.31496062992125984" footer="0.31496062992125984"/>
  <pageSetup paperSize="9" scale="68" orientation="portrait" horizontalDpi="4294967292" verticalDpi="4294967292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O39"/>
  <sheetViews>
    <sheetView tabSelected="1" zoomScale="96" zoomScaleNormal="96" workbookViewId="0">
      <selection activeCell="H27" sqref="H27"/>
    </sheetView>
  </sheetViews>
  <sheetFormatPr baseColWidth="10" defaultColWidth="14.44140625" defaultRowHeight="15.75" customHeight="1" x14ac:dyDescent="0.25"/>
  <cols>
    <col min="1" max="1" width="22.77734375" style="7" bestFit="1" customWidth="1"/>
    <col min="2" max="2" width="14.44140625" style="7"/>
    <col min="3" max="3" width="16.109375" style="7" bestFit="1" customWidth="1"/>
    <col min="4" max="4" width="16" style="7" bestFit="1" customWidth="1"/>
    <col min="5" max="5" width="17.109375" style="7" bestFit="1" customWidth="1"/>
    <col min="6" max="6" width="61.44140625" customWidth="1"/>
    <col min="7" max="7" width="11.88671875" bestFit="1" customWidth="1"/>
    <col min="8" max="8" width="47.6640625" customWidth="1"/>
    <col min="9" max="9" width="17.5546875" customWidth="1"/>
    <col min="10" max="10" width="18.77734375" customWidth="1"/>
    <col min="11" max="11" width="18.77734375" style="7" customWidth="1"/>
    <col min="12" max="12" width="14.109375" bestFit="1" customWidth="1"/>
    <col min="13" max="13" width="14.5546875" bestFit="1" customWidth="1"/>
    <col min="14" max="14" width="13.6640625" bestFit="1" customWidth="1"/>
    <col min="15" max="15" width="11" bestFit="1" customWidth="1"/>
  </cols>
  <sheetData>
    <row r="1" spans="1:15" s="7" customFormat="1" ht="15.75" customHeight="1" x14ac:dyDescent="0.25"/>
    <row r="2" spans="1:15" ht="15.75" customHeight="1" x14ac:dyDescent="0.25">
      <c r="F2" s="113"/>
      <c r="G2" s="113"/>
      <c r="H2" s="113"/>
    </row>
    <row r="3" spans="1:15" s="7" customFormat="1" ht="15.75" customHeight="1" x14ac:dyDescent="0.25">
      <c r="F3" s="11"/>
      <c r="G3" s="10"/>
      <c r="H3" s="10"/>
    </row>
    <row r="4" spans="1:15" ht="15.75" customHeight="1" x14ac:dyDescent="0.25">
      <c r="A4" s="14" t="s">
        <v>58</v>
      </c>
      <c r="B4" s="14" t="s">
        <v>59</v>
      </c>
      <c r="C4" s="14" t="s">
        <v>60</v>
      </c>
      <c r="D4" s="14" t="s">
        <v>61</v>
      </c>
      <c r="E4" s="14" t="s">
        <v>62</v>
      </c>
      <c r="F4" s="14" t="s">
        <v>63</v>
      </c>
      <c r="G4" s="14" t="s">
        <v>86</v>
      </c>
      <c r="H4" s="14" t="s">
        <v>9</v>
      </c>
      <c r="I4" s="14" t="s">
        <v>64</v>
      </c>
      <c r="J4" s="14" t="s">
        <v>66</v>
      </c>
      <c r="K4" s="14" t="s">
        <v>65</v>
      </c>
      <c r="L4" s="14" t="s">
        <v>67</v>
      </c>
      <c r="M4" s="14" t="s">
        <v>68</v>
      </c>
      <c r="N4" s="14" t="s">
        <v>69</v>
      </c>
      <c r="O4" s="14" t="s">
        <v>70</v>
      </c>
    </row>
    <row r="5" spans="1:15" ht="15.75" customHeight="1" x14ac:dyDescent="0.25">
      <c r="A5" s="123">
        <v>43113</v>
      </c>
      <c r="B5" s="123">
        <v>43113</v>
      </c>
      <c r="C5" s="124">
        <f>IF(ISBLANK(Tableau1[[#This Row],[Date devis ]]),"",1)</f>
        <v>1</v>
      </c>
      <c r="D5" s="124" t="s">
        <v>57</v>
      </c>
      <c r="E5" s="124" t="s">
        <v>89</v>
      </c>
      <c r="F5" s="124" t="s">
        <v>78</v>
      </c>
      <c r="G5" s="125" t="str">
        <f>IF(ISBLANK(Tableau1[[#This Row],[Type de tarif ]]),"",VLOOKUP(Tableau1[[#This Row],[Type de tarif ]],Tableau4[],2,FALSE))</f>
        <v>C6</v>
      </c>
      <c r="H5" s="114" t="s">
        <v>2</v>
      </c>
      <c r="I5" t="s">
        <v>34</v>
      </c>
      <c r="J5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13</v>
      </c>
      <c r="K5" s="120">
        <v>4</v>
      </c>
      <c r="L5" s="15">
        <f>Tableau1[[#This Row],[Quantité]]*Tableau1[[#This Row],[Prix unitaire HT]]</f>
        <v>52</v>
      </c>
      <c r="M5" s="119">
        <v>2.1000000000000001E-2</v>
      </c>
      <c r="N5" s="15">
        <f>Tableau1[[#This Row],[Prix total HT]]*Tableau1[[#This Row],[Type de TVA]]</f>
        <v>1.0920000000000001</v>
      </c>
      <c r="O5" s="122">
        <f>Tableau1[[#This Row],[Prix total HT]]+Tableau1[[#This Row],[Valeur TVA ]]</f>
        <v>53.091999999999999</v>
      </c>
    </row>
    <row r="6" spans="1:15" ht="15.75" customHeight="1" x14ac:dyDescent="0.25">
      <c r="A6" s="123"/>
      <c r="B6" s="126"/>
      <c r="C6" s="127">
        <f>IF(ISBLANK(Tableau1[[#This Row],[Date devis ]]),C5,C5+1)</f>
        <v>1</v>
      </c>
      <c r="D6" s="127"/>
      <c r="E6" s="127"/>
      <c r="F6" s="124"/>
      <c r="G6" s="125" t="str">
        <f>IF(ISBLANK(Tableau1[[#This Row],[Type de tarif ]]),"",VLOOKUP(Tableau1[[#This Row],[Type de tarif ]],Tableau4[],2,FALSE))</f>
        <v/>
      </c>
      <c r="H6" s="114" t="s">
        <v>2</v>
      </c>
      <c r="I6" s="7" t="s">
        <v>34</v>
      </c>
      <c r="J6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13</v>
      </c>
      <c r="K6" s="120">
        <v>3</v>
      </c>
      <c r="L6" s="15">
        <f>Tableau1[[#This Row],[Quantité]]*Tableau1[[#This Row],[Prix unitaire HT]]</f>
        <v>39</v>
      </c>
      <c r="M6" s="119">
        <v>0.1</v>
      </c>
      <c r="N6" s="15">
        <f>Tableau1[[#This Row],[Prix total HT]]*Tableau1[[#This Row],[Type de TVA]]</f>
        <v>3.9000000000000004</v>
      </c>
      <c r="O6" s="122">
        <f>Tableau1[[#This Row],[Prix total HT]]+Tableau1[[#This Row],[Valeur TVA ]]</f>
        <v>42.9</v>
      </c>
    </row>
    <row r="7" spans="1:15" ht="15.75" customHeight="1" x14ac:dyDescent="0.25">
      <c r="A7" s="126"/>
      <c r="B7" s="123"/>
      <c r="C7" s="127">
        <f>IF(ISBLANK(Tableau1[[#This Row],[Date devis ]]),C6,C6+1)</f>
        <v>1</v>
      </c>
      <c r="D7" s="127"/>
      <c r="E7" s="127"/>
      <c r="F7" s="124"/>
      <c r="G7" s="125" t="str">
        <f>IF(ISBLANK(Tableau1[[#This Row],[Type de tarif ]]),"",VLOOKUP(Tableau1[[#This Row],[Type de tarif ]],Tableau4[],2,FALSE))</f>
        <v/>
      </c>
      <c r="H7" s="114" t="s">
        <v>4</v>
      </c>
      <c r="I7" s="7" t="s">
        <v>34</v>
      </c>
      <c r="J7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27</v>
      </c>
      <c r="K7" s="120">
        <v>6</v>
      </c>
      <c r="L7" s="15">
        <f>Tableau1[[#This Row],[Quantité]]*Tableau1[[#This Row],[Prix unitaire HT]]</f>
        <v>162</v>
      </c>
      <c r="M7" s="119">
        <v>0.1</v>
      </c>
      <c r="N7" s="15">
        <f>Tableau1[[#This Row],[Prix total HT]]*Tableau1[[#This Row],[Type de TVA]]</f>
        <v>16.2</v>
      </c>
      <c r="O7" s="122">
        <f>Tableau1[[#This Row],[Prix total HT]]+Tableau1[[#This Row],[Valeur TVA ]]</f>
        <v>178.2</v>
      </c>
    </row>
    <row r="8" spans="1:15" ht="15.75" customHeight="1" x14ac:dyDescent="0.25">
      <c r="A8" s="126"/>
      <c r="B8" s="126"/>
      <c r="C8" s="127">
        <f>IF(ISBLANK(Tableau1[[#This Row],[Date devis ]]),C7,C7+1)</f>
        <v>1</v>
      </c>
      <c r="D8" s="127"/>
      <c r="E8" s="127"/>
      <c r="F8" s="124"/>
      <c r="G8" s="125" t="str">
        <f>IF(ISBLANK(Tableau1[[#This Row],[Type de tarif ]]),"",VLOOKUP(Tableau1[[#This Row],[Type de tarif ]],Tableau4[],2,FALSE))</f>
        <v/>
      </c>
      <c r="H8" s="114" t="s">
        <v>2</v>
      </c>
      <c r="I8" s="7" t="s">
        <v>35</v>
      </c>
      <c r="J8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13</v>
      </c>
      <c r="K8" s="120">
        <v>5</v>
      </c>
      <c r="L8" s="15">
        <f>Tableau1[[#This Row],[Quantité]]*Tableau1[[#This Row],[Prix unitaire HT]]</f>
        <v>65</v>
      </c>
      <c r="M8" s="119">
        <v>5.5E-2</v>
      </c>
      <c r="N8" s="15">
        <f>Tableau1[[#This Row],[Prix total HT]]*Tableau1[[#This Row],[Type de TVA]]</f>
        <v>3.5750000000000002</v>
      </c>
      <c r="O8" s="122">
        <f>Tableau1[[#This Row],[Prix total HT]]+Tableau1[[#This Row],[Valeur TVA ]]</f>
        <v>68.575000000000003</v>
      </c>
    </row>
    <row r="9" spans="1:15" ht="15.75" customHeight="1" x14ac:dyDescent="0.25">
      <c r="A9" s="126"/>
      <c r="B9" s="126"/>
      <c r="C9" s="127">
        <f>IF(ISBLANK(Tableau1[[#This Row],[Date devis ]]),C8,C8+1)</f>
        <v>1</v>
      </c>
      <c r="D9" s="127"/>
      <c r="E9" s="127"/>
      <c r="F9" s="124"/>
      <c r="G9" s="125" t="str">
        <f>IF(ISBLANK(Tableau1[[#This Row],[Type de tarif ]]),"",VLOOKUP(Tableau1[[#This Row],[Type de tarif ]],Tableau4[],2,FALSE))</f>
        <v/>
      </c>
      <c r="H9" s="114" t="s">
        <v>7</v>
      </c>
      <c r="I9" s="7" t="s">
        <v>35</v>
      </c>
      <c r="J9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71</v>
      </c>
      <c r="K9" s="120">
        <v>7</v>
      </c>
      <c r="L9" s="15">
        <f>Tableau1[[#This Row],[Quantité]]*Tableau1[[#This Row],[Prix unitaire HT]]</f>
        <v>497</v>
      </c>
      <c r="M9" s="119">
        <v>2.1000000000000001E-2</v>
      </c>
      <c r="N9" s="15">
        <f>Tableau1[[#This Row],[Prix total HT]]*Tableau1[[#This Row],[Type de TVA]]</f>
        <v>10.437000000000001</v>
      </c>
      <c r="O9" s="122">
        <f>Tableau1[[#This Row],[Prix total HT]]+Tableau1[[#This Row],[Valeur TVA ]]</f>
        <v>507.43700000000001</v>
      </c>
    </row>
    <row r="10" spans="1:15" ht="15.75" customHeight="1" x14ac:dyDescent="0.25">
      <c r="A10" s="126"/>
      <c r="B10" s="126"/>
      <c r="C10" s="127">
        <f>IF(ISBLANK(Tableau1[[#This Row],[Date devis ]]),C9,C9+1)</f>
        <v>1</v>
      </c>
      <c r="D10" s="127"/>
      <c r="E10" s="127"/>
      <c r="F10" s="124"/>
      <c r="G10" s="125" t="str">
        <f>IF(ISBLANK(Tableau1[[#This Row],[Type de tarif ]]),"",VLOOKUP(Tableau1[[#This Row],[Type de tarif ]],Tableau4[],2,FALSE))</f>
        <v/>
      </c>
      <c r="H10" s="114" t="s">
        <v>7</v>
      </c>
      <c r="I10" s="7" t="s">
        <v>34</v>
      </c>
      <c r="J10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71</v>
      </c>
      <c r="K10" s="120">
        <v>4</v>
      </c>
      <c r="L10" s="15">
        <f>Tableau1[[#This Row],[Quantité]]*Tableau1[[#This Row],[Prix unitaire HT]]</f>
        <v>284</v>
      </c>
      <c r="M10" s="119">
        <v>2.1000000000000001E-2</v>
      </c>
      <c r="N10" s="15">
        <f>Tableau1[[#This Row],[Prix total HT]]*Tableau1[[#This Row],[Type de TVA]]</f>
        <v>5.9640000000000004</v>
      </c>
      <c r="O10" s="122">
        <f>Tableau1[[#This Row],[Prix total HT]]+Tableau1[[#This Row],[Valeur TVA ]]</f>
        <v>289.964</v>
      </c>
    </row>
    <row r="11" spans="1:15" ht="15.75" customHeight="1" x14ac:dyDescent="0.25">
      <c r="A11" s="123">
        <v>43092</v>
      </c>
      <c r="B11" s="123">
        <v>43092</v>
      </c>
      <c r="C11" s="127">
        <f>IF(ISBLANK(Tableau1[[#This Row],[Date devis ]]),C10,C10+1)</f>
        <v>2</v>
      </c>
      <c r="D11" s="124" t="s">
        <v>92</v>
      </c>
      <c r="E11" s="124" t="s">
        <v>87</v>
      </c>
      <c r="F11" s="124" t="s">
        <v>75</v>
      </c>
      <c r="G11" s="125" t="str">
        <f>IF(ISBLANK(Tableau1[[#This Row],[Type de tarif ]]),"",VLOOKUP(Tableau1[[#This Row],[Type de tarif ]],Tableau4[],2,FALSE))</f>
        <v>C3</v>
      </c>
      <c r="H11" s="114" t="s">
        <v>2</v>
      </c>
      <c r="I11" s="7" t="s">
        <v>34</v>
      </c>
      <c r="J11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13</v>
      </c>
      <c r="K11" s="120">
        <v>1</v>
      </c>
      <c r="L11" s="15">
        <f>Tableau1[[#This Row],[Quantité]]*Tableau1[[#This Row],[Prix unitaire HT]]</f>
        <v>13</v>
      </c>
      <c r="M11" s="119">
        <v>5.5E-2</v>
      </c>
      <c r="N11" s="15">
        <f>Tableau1[[#This Row],[Prix total HT]]*Tableau1[[#This Row],[Type de TVA]]</f>
        <v>0.71499999999999997</v>
      </c>
      <c r="O11" s="122">
        <f>Tableau1[[#This Row],[Prix total HT]]+Tableau1[[#This Row],[Valeur TVA ]]</f>
        <v>13.715</v>
      </c>
    </row>
    <row r="12" spans="1:15" ht="15.75" customHeight="1" x14ac:dyDescent="0.25">
      <c r="A12" s="126"/>
      <c r="B12" s="126"/>
      <c r="C12" s="127">
        <f>IF(ISBLANK(Tableau1[[#This Row],[Date devis ]]),C11,C11+1)</f>
        <v>2</v>
      </c>
      <c r="D12" s="127"/>
      <c r="E12" s="127"/>
      <c r="F12" s="124"/>
      <c r="G12" s="125" t="str">
        <f>IF(ISBLANK(Tableau1[[#This Row],[Type de tarif ]]),"",VLOOKUP(Tableau1[[#This Row],[Type de tarif ]],Tableau4[],2,FALSE))</f>
        <v/>
      </c>
      <c r="H12" s="114" t="s">
        <v>4</v>
      </c>
      <c r="I12" s="7" t="s">
        <v>34</v>
      </c>
      <c r="J12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27</v>
      </c>
      <c r="K12" s="120">
        <v>3</v>
      </c>
      <c r="L12" s="15">
        <f>Tableau1[[#This Row],[Quantité]]*Tableau1[[#This Row],[Prix unitaire HT]]</f>
        <v>81</v>
      </c>
      <c r="M12" s="119">
        <v>2.1000000000000001E-2</v>
      </c>
      <c r="N12" s="15">
        <f>Tableau1[[#This Row],[Prix total HT]]*Tableau1[[#This Row],[Type de TVA]]</f>
        <v>1.7010000000000001</v>
      </c>
      <c r="O12" s="122">
        <f>Tableau1[[#This Row],[Prix total HT]]+Tableau1[[#This Row],[Valeur TVA ]]</f>
        <v>82.700999999999993</v>
      </c>
    </row>
    <row r="13" spans="1:15" ht="15.75" customHeight="1" x14ac:dyDescent="0.25">
      <c r="A13" s="126"/>
      <c r="B13" s="126"/>
      <c r="C13" s="127">
        <f>IF(ISBLANK(Tableau1[[#This Row],[Date devis ]]),C12,C12+1)</f>
        <v>2</v>
      </c>
      <c r="D13" s="127"/>
      <c r="E13" s="127"/>
      <c r="F13" s="124"/>
      <c r="G13" s="125" t="str">
        <f>IF(ISBLANK(Tableau1[[#This Row],[Type de tarif ]]),"",VLOOKUP(Tableau1[[#This Row],[Type de tarif ]],Tableau4[],2,FALSE))</f>
        <v/>
      </c>
      <c r="H13" s="114" t="s">
        <v>4</v>
      </c>
      <c r="I13" s="7" t="s">
        <v>35</v>
      </c>
      <c r="J13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27</v>
      </c>
      <c r="K13" s="120">
        <v>6</v>
      </c>
      <c r="L13" s="15">
        <f>Tableau1[[#This Row],[Quantité]]*Tableau1[[#This Row],[Prix unitaire HT]]</f>
        <v>162</v>
      </c>
      <c r="M13" s="119">
        <v>0.2</v>
      </c>
      <c r="N13" s="15">
        <f>Tableau1[[#This Row],[Prix total HT]]*Tableau1[[#This Row],[Type de TVA]]</f>
        <v>32.4</v>
      </c>
      <c r="O13" s="122">
        <f>Tableau1[[#This Row],[Prix total HT]]+Tableau1[[#This Row],[Valeur TVA ]]</f>
        <v>194.4</v>
      </c>
    </row>
    <row r="14" spans="1:15" ht="15.75" customHeight="1" x14ac:dyDescent="0.25">
      <c r="A14" s="126"/>
      <c r="B14" s="126"/>
      <c r="C14" s="127">
        <f>IF(ISBLANK(Tableau1[[#This Row],[Date devis ]]),C13,C13+1)</f>
        <v>2</v>
      </c>
      <c r="D14" s="127"/>
      <c r="E14" s="127"/>
      <c r="F14" s="124"/>
      <c r="G14" s="125" t="str">
        <f>IF(ISBLANK(Tableau1[[#This Row],[Type de tarif ]]),"",VLOOKUP(Tableau1[[#This Row],[Type de tarif ]],Tableau4[],2,FALSE))</f>
        <v/>
      </c>
      <c r="H14" s="114" t="s">
        <v>2</v>
      </c>
      <c r="I14" s="7" t="s">
        <v>35</v>
      </c>
      <c r="J14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13</v>
      </c>
      <c r="K14" s="120">
        <v>4</v>
      </c>
      <c r="L14" s="15">
        <f>Tableau1[[#This Row],[Quantité]]*Tableau1[[#This Row],[Prix unitaire HT]]</f>
        <v>52</v>
      </c>
      <c r="M14" s="119">
        <v>2.1000000000000001E-2</v>
      </c>
      <c r="N14" s="15">
        <f>Tableau1[[#This Row],[Prix total HT]]*Tableau1[[#This Row],[Type de TVA]]</f>
        <v>1.0920000000000001</v>
      </c>
      <c r="O14" s="122">
        <f>Tableau1[[#This Row],[Prix total HT]]+Tableau1[[#This Row],[Valeur TVA ]]</f>
        <v>53.091999999999999</v>
      </c>
    </row>
    <row r="15" spans="1:15" ht="15.75" customHeight="1" x14ac:dyDescent="0.25">
      <c r="A15" s="123" t="s">
        <v>85</v>
      </c>
      <c r="B15" s="123">
        <v>43141</v>
      </c>
      <c r="C15" s="127">
        <f>IF(ISBLANK(Tableau1[[#This Row],[Date devis ]]),C14,C14+1)</f>
        <v>3</v>
      </c>
      <c r="D15" s="124" t="s">
        <v>90</v>
      </c>
      <c r="E15" s="124" t="s">
        <v>88</v>
      </c>
      <c r="F15" s="124" t="s">
        <v>76</v>
      </c>
      <c r="G15" s="125" t="str">
        <f>IF(ISBLANK(Tableau1[[#This Row],[Type de tarif ]]),"",VLOOKUP(Tableau1[[#This Row],[Type de tarif ]],Tableau4[],2,FALSE))</f>
        <v>C4</v>
      </c>
      <c r="H15" s="114" t="s">
        <v>4</v>
      </c>
      <c r="I15" s="7" t="s">
        <v>35</v>
      </c>
      <c r="J15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27</v>
      </c>
      <c r="K15" s="120">
        <v>3</v>
      </c>
      <c r="L15" s="15">
        <f>Tableau1[[#This Row],[Quantité]]*Tableau1[[#This Row],[Prix unitaire HT]]</f>
        <v>81</v>
      </c>
      <c r="M15" s="119">
        <v>2.1000000000000001E-2</v>
      </c>
      <c r="N15" s="15">
        <f>Tableau1[[#This Row],[Prix total HT]]*Tableau1[[#This Row],[Type de TVA]]</f>
        <v>1.7010000000000001</v>
      </c>
      <c r="O15" s="122">
        <f>Tableau1[[#This Row],[Prix total HT]]+Tableau1[[#This Row],[Valeur TVA ]]</f>
        <v>82.700999999999993</v>
      </c>
    </row>
    <row r="16" spans="1:15" ht="15.75" customHeight="1" x14ac:dyDescent="0.25">
      <c r="A16" s="126"/>
      <c r="B16" s="126"/>
      <c r="C16" s="127">
        <f>IF(ISBLANK(Tableau1[[#This Row],[Date devis ]]),C15,C15+1)</f>
        <v>3</v>
      </c>
      <c r="D16" s="127"/>
      <c r="E16" s="127"/>
      <c r="F16" s="124"/>
      <c r="G16" s="125" t="str">
        <f>IF(ISBLANK(Tableau1[[#This Row],[Type de tarif ]]),"",VLOOKUP(Tableau1[[#This Row],[Type de tarif ]],Tableau4[],2,FALSE))</f>
        <v/>
      </c>
      <c r="H16" s="114" t="s">
        <v>5</v>
      </c>
      <c r="I16" s="7" t="s">
        <v>35</v>
      </c>
      <c r="J16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40</v>
      </c>
      <c r="K16" s="120">
        <v>98</v>
      </c>
      <c r="L16" s="15">
        <f>Tableau1[[#This Row],[Quantité]]*Tableau1[[#This Row],[Prix unitaire HT]]</f>
        <v>3920</v>
      </c>
      <c r="M16" s="119">
        <v>0.2</v>
      </c>
      <c r="N16" s="15">
        <f>Tableau1[[#This Row],[Prix total HT]]*Tableau1[[#This Row],[Type de TVA]]</f>
        <v>784</v>
      </c>
      <c r="O16" s="122">
        <f>Tableau1[[#This Row],[Prix total HT]]+Tableau1[[#This Row],[Valeur TVA ]]</f>
        <v>4704</v>
      </c>
    </row>
    <row r="17" spans="1:15" ht="15.75" customHeight="1" x14ac:dyDescent="0.25">
      <c r="A17" s="123">
        <v>43357</v>
      </c>
      <c r="B17" s="123">
        <v>43354</v>
      </c>
      <c r="C17" s="127">
        <f>IF(ISBLANK(Tableau1[[#This Row],[Date devis ]]),C16,C16+1)</f>
        <v>4</v>
      </c>
      <c r="D17" s="124" t="s">
        <v>90</v>
      </c>
      <c r="E17" s="124" t="s">
        <v>72</v>
      </c>
      <c r="F17" s="124" t="s">
        <v>77</v>
      </c>
      <c r="G17" s="125" t="str">
        <f>IF(ISBLANK(Tableau1[[#This Row],[Type de tarif ]]),"",VLOOKUP(Tableau1[[#This Row],[Type de tarif ]],Tableau4[],2,FALSE))</f>
        <v>C5</v>
      </c>
      <c r="H17" s="114" t="s">
        <v>2</v>
      </c>
      <c r="I17" s="7" t="s">
        <v>34</v>
      </c>
      <c r="J17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13</v>
      </c>
      <c r="K17" s="120">
        <v>65</v>
      </c>
      <c r="L17" s="15">
        <f>Tableau1[[#This Row],[Quantité]]*Tableau1[[#This Row],[Prix unitaire HT]]</f>
        <v>845</v>
      </c>
      <c r="M17" s="119">
        <v>2.1000000000000001E-2</v>
      </c>
      <c r="N17" s="15">
        <f>Tableau1[[#This Row],[Prix total HT]]*Tableau1[[#This Row],[Type de TVA]]</f>
        <v>17.745000000000001</v>
      </c>
      <c r="O17" s="122">
        <f>Tableau1[[#This Row],[Prix total HT]]+Tableau1[[#This Row],[Valeur TVA ]]</f>
        <v>862.745</v>
      </c>
    </row>
    <row r="18" spans="1:15" ht="15.75" customHeight="1" x14ac:dyDescent="0.25">
      <c r="A18" s="126"/>
      <c r="B18" s="126"/>
      <c r="C18" s="127">
        <f>IF(ISBLANK(Tableau1[[#This Row],[Date devis ]]),C17,C17+1)</f>
        <v>4</v>
      </c>
      <c r="D18" s="127"/>
      <c r="E18" s="127"/>
      <c r="F18" s="124"/>
      <c r="G18" s="125" t="str">
        <f>IF(ISBLANK(Tableau1[[#This Row],[Type de tarif ]]),"",VLOOKUP(Tableau1[[#This Row],[Type de tarif ]],Tableau4[],2,FALSE))</f>
        <v/>
      </c>
      <c r="H18" s="114" t="s">
        <v>1</v>
      </c>
      <c r="I18" s="7" t="s">
        <v>34</v>
      </c>
      <c r="J18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4.2</v>
      </c>
      <c r="K18" s="120">
        <v>6</v>
      </c>
      <c r="L18" s="15">
        <f>Tableau1[[#This Row],[Quantité]]*Tableau1[[#This Row],[Prix unitaire HT]]</f>
        <v>25.200000000000003</v>
      </c>
      <c r="M18" s="119">
        <v>0.1</v>
      </c>
      <c r="N18" s="15">
        <f>Tableau1[[#This Row],[Prix total HT]]*Tableau1[[#This Row],[Type de TVA]]</f>
        <v>2.5200000000000005</v>
      </c>
      <c r="O18" s="122">
        <f>Tableau1[[#This Row],[Prix total HT]]+Tableau1[[#This Row],[Valeur TVA ]]</f>
        <v>27.720000000000002</v>
      </c>
    </row>
    <row r="19" spans="1:15" ht="15.75" customHeight="1" x14ac:dyDescent="0.25">
      <c r="A19" s="123">
        <v>43360</v>
      </c>
      <c r="B19" s="123">
        <v>43360</v>
      </c>
      <c r="C19" s="127">
        <f>IF(ISBLANK(Tableau1[[#This Row],[Date devis ]]),C18,C18+1)</f>
        <v>5</v>
      </c>
      <c r="D19" s="124" t="s">
        <v>91</v>
      </c>
      <c r="E19" s="124" t="s">
        <v>71</v>
      </c>
      <c r="F19" s="124" t="s">
        <v>77</v>
      </c>
      <c r="G19" s="125" t="str">
        <f>IF(ISBLANK(Tableau1[[#This Row],[Type de tarif ]]),"",VLOOKUP(Tableau1[[#This Row],[Type de tarif ]],Tableau4[],2,FALSE))</f>
        <v>C5</v>
      </c>
      <c r="H19" s="114" t="s">
        <v>4</v>
      </c>
      <c r="I19" s="7" t="s">
        <v>35</v>
      </c>
      <c r="J19" s="15">
        <f>_xlfn.IFS(G$5="C1",VLOOKUP(Tableau1[Préstation],Tableau2[],2,FALSE),G$5="C5",VLOOKUP(Tableau1[Préstation],Tableau24[],2,FALSE),G$5="C4",VLOOKUP(Tableau1[Préstation],Tableau26[],2,FALSE),G$5="C2",VLOOKUP(Tableau1[Préstation],Tableau268[],2,FALSE),G$5="C7",VLOOKUP(Tableau1[Préstation],Tableau2491214[],2,FALSE),G$5="C3",VLOOKUP(Tableau1[Préstation],Tableau249[],2,FALSE),G$5="C6",VLOOKUP(Tableau1[Préstation],Tableau24912[],2,FALSE),G$5="C8",VLOOKUP(Tableau1[Préstation],Tableau249121415[],2,FALSE),G$5="C9",VLOOKUP(Tableau1[Préstation],Tableau24912141517[],2,FALSE))</f>
        <v>27</v>
      </c>
      <c r="K19" s="120">
        <v>4</v>
      </c>
      <c r="L19" s="15">
        <f>Tableau1[[#This Row],[Quantité]]*Tableau1[[#This Row],[Prix unitaire HT]]</f>
        <v>108</v>
      </c>
      <c r="M19" s="119">
        <v>2.1000000000000001E-2</v>
      </c>
      <c r="N19" s="15">
        <f>Tableau1[[#This Row],[Prix total HT]]*Tableau1[[#This Row],[Type de TVA]]</f>
        <v>2.2680000000000002</v>
      </c>
      <c r="O19" s="122">
        <f>Tableau1[[#This Row],[Prix total HT]]+Tableau1[[#This Row],[Valeur TVA ]]</f>
        <v>110.268</v>
      </c>
    </row>
    <row r="24" spans="1:15" ht="15.75" customHeight="1" x14ac:dyDescent="0.25">
      <c r="F24" s="16"/>
    </row>
    <row r="25" spans="1:15" ht="15.75" customHeight="1" x14ac:dyDescent="0.3">
      <c r="F25" s="17" t="s">
        <v>10</v>
      </c>
      <c r="G25" s="7" t="s">
        <v>20</v>
      </c>
      <c r="I25" t="s">
        <v>82</v>
      </c>
      <c r="J25" t="s">
        <v>83</v>
      </c>
    </row>
    <row r="26" spans="1:15" ht="15.75" customHeight="1" x14ac:dyDescent="0.3">
      <c r="F26" s="17" t="s">
        <v>73</v>
      </c>
      <c r="G26" s="111" t="s">
        <v>11</v>
      </c>
      <c r="I26" t="s">
        <v>35</v>
      </c>
      <c r="J26" s="118">
        <v>0.2</v>
      </c>
      <c r="K26" s="118"/>
    </row>
    <row r="27" spans="1:15" ht="15.75" customHeight="1" x14ac:dyDescent="0.3">
      <c r="F27" s="17" t="s">
        <v>74</v>
      </c>
      <c r="G27" s="111" t="s">
        <v>12</v>
      </c>
      <c r="I27" t="s">
        <v>34</v>
      </c>
      <c r="J27" s="118">
        <v>0.1</v>
      </c>
      <c r="K27" s="118"/>
    </row>
    <row r="28" spans="1:15" ht="15.75" customHeight="1" x14ac:dyDescent="0.3">
      <c r="F28" s="17" t="s">
        <v>75</v>
      </c>
      <c r="G28" s="112" t="s">
        <v>13</v>
      </c>
      <c r="J28" s="119">
        <v>5.5E-2</v>
      </c>
      <c r="K28" s="119"/>
    </row>
    <row r="29" spans="1:15" ht="15.75" customHeight="1" x14ac:dyDescent="0.3">
      <c r="F29" s="17" t="s">
        <v>76</v>
      </c>
      <c r="G29" s="112" t="s">
        <v>14</v>
      </c>
      <c r="J29" s="119">
        <v>2.1000000000000001E-2</v>
      </c>
      <c r="K29" s="119"/>
    </row>
    <row r="30" spans="1:15" ht="15.75" customHeight="1" x14ac:dyDescent="0.3">
      <c r="F30" s="17" t="s">
        <v>77</v>
      </c>
      <c r="G30" s="112" t="s">
        <v>15</v>
      </c>
    </row>
    <row r="31" spans="1:15" ht="15.75" customHeight="1" x14ac:dyDescent="0.3">
      <c r="F31" s="17" t="s">
        <v>78</v>
      </c>
      <c r="G31" s="112" t="s">
        <v>16</v>
      </c>
    </row>
    <row r="32" spans="1:15" ht="15.75" customHeight="1" x14ac:dyDescent="0.3">
      <c r="F32" s="17" t="s">
        <v>79</v>
      </c>
      <c r="G32" s="112" t="s">
        <v>17</v>
      </c>
      <c r="I32" t="s">
        <v>84</v>
      </c>
    </row>
    <row r="33" spans="6:9" ht="15.75" customHeight="1" x14ac:dyDescent="0.3">
      <c r="F33" s="17" t="s">
        <v>80</v>
      </c>
      <c r="G33" s="112" t="s">
        <v>18</v>
      </c>
      <c r="I33" s="121" t="s">
        <v>1</v>
      </c>
    </row>
    <row r="34" spans="6:9" ht="15.75" customHeight="1" x14ac:dyDescent="0.3">
      <c r="F34" s="17" t="s">
        <v>81</v>
      </c>
      <c r="G34" s="112" t="s">
        <v>19</v>
      </c>
      <c r="I34" s="121" t="s">
        <v>2</v>
      </c>
    </row>
    <row r="35" spans="6:9" ht="15.75" customHeight="1" x14ac:dyDescent="0.25">
      <c r="I35" s="121" t="s">
        <v>3</v>
      </c>
    </row>
    <row r="36" spans="6:9" ht="15.75" customHeight="1" x14ac:dyDescent="0.25">
      <c r="I36" s="121" t="s">
        <v>4</v>
      </c>
    </row>
    <row r="37" spans="6:9" ht="15.75" customHeight="1" x14ac:dyDescent="0.25">
      <c r="I37" s="121" t="s">
        <v>5</v>
      </c>
    </row>
    <row r="38" spans="6:9" ht="15.75" customHeight="1" x14ac:dyDescent="0.25">
      <c r="I38" s="121" t="s">
        <v>6</v>
      </c>
    </row>
    <row r="39" spans="6:9" ht="15.75" customHeight="1" x14ac:dyDescent="0.25">
      <c r="I39" s="121" t="s">
        <v>7</v>
      </c>
    </row>
  </sheetData>
  <conditionalFormatting sqref="A5:G19">
    <cfRule type="containsBlanks" dxfId="54" priority="14">
      <formula>LEN(TRIM(A5))=0</formula>
    </cfRule>
    <cfRule type="notContainsBlanks" dxfId="53" priority="16">
      <formula>LEN(TRIM(A5))&gt;0</formula>
    </cfRule>
  </conditionalFormatting>
  <conditionalFormatting sqref="B5:G19">
    <cfRule type="notContainsBlanks" dxfId="52" priority="18">
      <formula>LEN(TRIM(B5))&gt;0</formula>
    </cfRule>
  </conditionalFormatting>
  <conditionalFormatting sqref="H20:H21">
    <cfRule type="containsBlanks" dxfId="51" priority="1">
      <formula>LEN(TRIM(H20))=0</formula>
    </cfRule>
  </conditionalFormatting>
  <dataValidations count="6">
    <dataValidation type="list" allowBlank="1" showInputMessage="1" showErrorMessage="1" sqref="F7:F19" xr:uid="{AF50C06E-1ADB-41FE-A738-2506E1F5E0A7}">
      <formula1>IF(A7="","",TYPE_TARIF)</formula1>
    </dataValidation>
    <dataValidation type="list" allowBlank="1" showInputMessage="1" showErrorMessage="1" sqref="F5" xr:uid="{109D75D4-ACBA-4464-8202-38A288ABE073}">
      <formula1>IF(A5="","",TYPE_TARIF)</formula1>
    </dataValidation>
    <dataValidation type="list" allowBlank="1" showInputMessage="1" showErrorMessage="1" sqref="I5:I19" xr:uid="{FE985597-B5B6-4D40-8FEC-CFC65901A515}">
      <formula1>$I$26:$I$27</formula1>
    </dataValidation>
    <dataValidation type="list" allowBlank="1" showInputMessage="1" showErrorMessage="1" sqref="F6" xr:uid="{8A4A42D8-465B-4CD1-BCE5-19B8DFC68E46}">
      <formula1>IF(A6="",VIDE,TYPE_TARIF)</formula1>
    </dataValidation>
    <dataValidation type="list" allowBlank="1" showInputMessage="1" showErrorMessage="1" sqref="M5:M19" xr:uid="{03A2CC52-420C-404C-BCA4-9767036B06CE}">
      <formula1>$J$26:$J$29</formula1>
    </dataValidation>
    <dataValidation type="list" allowBlank="1" showInputMessage="1" showErrorMessage="1" sqref="H5:H19" xr:uid="{FFDF920C-AF6D-455B-9DCC-524FD42B3F35}">
      <formula1>$I$33:$I$39</formula1>
    </dataValidation>
  </dataValidations>
  <hyperlinks>
    <hyperlink ref="G26" location="'C1'!A1" display="C1" xr:uid="{78279866-C561-4645-9657-8262F08105BF}"/>
    <hyperlink ref="G27" location="'C2'!A1" display="C2" xr:uid="{C46815E5-81C3-4D50-86D0-06AAD851A04B}"/>
    <hyperlink ref="G28" location="'C3'!A1" display="C3" xr:uid="{6AB56335-CA34-4415-A779-9CAA025565B0}"/>
    <hyperlink ref="G29" location="'C4'!A1" display="C4" xr:uid="{9F04B6E1-EF41-4F44-8054-335886EA0A4A}"/>
    <hyperlink ref="G30" location="'C5'!A1" display="C5" xr:uid="{0B475B5B-4FB4-49D9-8E51-3A43527CD555}"/>
    <hyperlink ref="G31" location="'C6'!A1" display="C6" xr:uid="{58B9C97B-862F-4065-8C0D-74305FE0C000}"/>
    <hyperlink ref="G32" location="'C7'!A1" display="C7" xr:uid="{D76D10F1-15AE-40FA-9B97-93C2CD1AAAB9}"/>
    <hyperlink ref="G33" location="'C8'!A1" display="C8" xr:uid="{7550FD05-315D-4F5E-9051-52247B843746}"/>
    <hyperlink ref="G34" location="'C9'!A1" display="C9" xr:uid="{F7080DBF-9AE2-4AF2-B2EA-777B0E7D5E2F}"/>
  </hyperlinks>
  <pageMargins left="0.7" right="0.7" top="0.75" bottom="0.75" header="0.3" footer="0.3"/>
  <pageSetup paperSize="9" orientation="portrait" horizontalDpi="4294967293" verticalDpi="0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D58E5-9CDE-47AF-9C7F-9F2298C37356}">
  <dimension ref="A1:B10"/>
  <sheetViews>
    <sheetView workbookViewId="0">
      <selection sqref="A1:B1"/>
    </sheetView>
  </sheetViews>
  <sheetFormatPr baseColWidth="10" defaultRowHeight="13.2" x14ac:dyDescent="0.25"/>
  <cols>
    <col min="1" max="1" width="51.88671875" customWidth="1"/>
    <col min="2" max="2" width="12.77734375" bestFit="1" customWidth="1"/>
  </cols>
  <sheetData>
    <row r="1" spans="1:2" ht="13.8" thickBot="1" x14ac:dyDescent="0.3">
      <c r="A1" s="133" t="s">
        <v>14</v>
      </c>
      <c r="B1" s="133"/>
    </row>
    <row r="2" spans="1:2" ht="16.2" thickBot="1" x14ac:dyDescent="0.35">
      <c r="A2" s="12" t="s">
        <v>9</v>
      </c>
      <c r="B2" s="13" t="s">
        <v>0</v>
      </c>
    </row>
    <row r="3" spans="1:2" x14ac:dyDescent="0.25">
      <c r="A3" s="8" t="s">
        <v>1</v>
      </c>
      <c r="B3" s="2">
        <v>4.2</v>
      </c>
    </row>
    <row r="4" spans="1:2" x14ac:dyDescent="0.25">
      <c r="A4" s="8" t="s">
        <v>2</v>
      </c>
      <c r="B4" s="2">
        <v>13</v>
      </c>
    </row>
    <row r="5" spans="1:2" x14ac:dyDescent="0.25">
      <c r="A5" s="8" t="s">
        <v>3</v>
      </c>
      <c r="B5" s="2">
        <v>10</v>
      </c>
    </row>
    <row r="6" spans="1:2" x14ac:dyDescent="0.25">
      <c r="A6" s="8" t="s">
        <v>4</v>
      </c>
      <c r="B6" s="2">
        <v>27</v>
      </c>
    </row>
    <row r="7" spans="1:2" x14ac:dyDescent="0.25">
      <c r="A7" s="8" t="s">
        <v>5</v>
      </c>
      <c r="B7" s="5">
        <v>40</v>
      </c>
    </row>
    <row r="8" spans="1:2" x14ac:dyDescent="0.25">
      <c r="A8" s="8" t="s">
        <v>6</v>
      </c>
      <c r="B8" s="2">
        <v>46</v>
      </c>
    </row>
    <row r="9" spans="1:2" x14ac:dyDescent="0.25">
      <c r="A9" s="9" t="s">
        <v>7</v>
      </c>
      <c r="B9" s="4" t="s">
        <v>8</v>
      </c>
    </row>
    <row r="10" spans="1:2" x14ac:dyDescent="0.25">
      <c r="A10" s="7"/>
      <c r="B10" s="7"/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F815C-44EE-410A-A379-F103B7CB25A5}">
  <dimension ref="A1:B9"/>
  <sheetViews>
    <sheetView workbookViewId="0">
      <selection activeCell="F2" sqref="F2"/>
    </sheetView>
  </sheetViews>
  <sheetFormatPr baseColWidth="10" defaultRowHeight="13.2" x14ac:dyDescent="0.25"/>
  <cols>
    <col min="1" max="1" width="44.21875" customWidth="1"/>
  </cols>
  <sheetData>
    <row r="1" spans="1:2" ht="13.8" thickBot="1" x14ac:dyDescent="0.3">
      <c r="A1" s="133" t="s">
        <v>12</v>
      </c>
      <c r="B1" s="133"/>
    </row>
    <row r="2" spans="1:2" ht="16.2" thickBot="1" x14ac:dyDescent="0.35">
      <c r="A2" s="12" t="s">
        <v>9</v>
      </c>
      <c r="B2" s="13" t="s">
        <v>0</v>
      </c>
    </row>
    <row r="3" spans="1:2" ht="15.6" x14ac:dyDescent="0.3">
      <c r="A3" s="8" t="s">
        <v>1</v>
      </c>
      <c r="B3" s="1">
        <v>3</v>
      </c>
    </row>
    <row r="4" spans="1:2" ht="15.6" x14ac:dyDescent="0.3">
      <c r="A4" s="8" t="s">
        <v>2</v>
      </c>
      <c r="B4" s="1">
        <v>6</v>
      </c>
    </row>
    <row r="5" spans="1:2" ht="15.6" x14ac:dyDescent="0.3">
      <c r="A5" s="8" t="s">
        <v>3</v>
      </c>
      <c r="B5" s="1">
        <v>4</v>
      </c>
    </row>
    <row r="6" spans="1:2" ht="15.6" x14ac:dyDescent="0.3">
      <c r="A6" s="8" t="s">
        <v>4</v>
      </c>
      <c r="B6" s="1">
        <v>9</v>
      </c>
    </row>
    <row r="7" spans="1:2" ht="15.6" x14ac:dyDescent="0.3">
      <c r="A7" s="8" t="s">
        <v>5</v>
      </c>
      <c r="B7" s="1">
        <v>15</v>
      </c>
    </row>
    <row r="8" spans="1:2" ht="27" x14ac:dyDescent="0.3">
      <c r="A8" s="8" t="s">
        <v>6</v>
      </c>
      <c r="B8" s="1">
        <v>21</v>
      </c>
    </row>
    <row r="9" spans="1:2" ht="15.6" x14ac:dyDescent="0.3">
      <c r="A9" s="9" t="s">
        <v>7</v>
      </c>
      <c r="B9" s="1">
        <v>36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8085F-3E95-4AB4-B94D-31020D465441}">
  <dimension ref="A1:B9"/>
  <sheetViews>
    <sheetView workbookViewId="0">
      <selection activeCell="A2" sqref="A2"/>
    </sheetView>
  </sheetViews>
  <sheetFormatPr baseColWidth="10" defaultRowHeight="13.2" x14ac:dyDescent="0.25"/>
  <cols>
    <col min="1" max="1" width="45" bestFit="1" customWidth="1"/>
  </cols>
  <sheetData>
    <row r="1" spans="1:2" ht="13.8" thickBot="1" x14ac:dyDescent="0.3">
      <c r="A1" s="133" t="s">
        <v>11</v>
      </c>
      <c r="B1" s="133"/>
    </row>
    <row r="2" spans="1:2" ht="16.2" thickBot="1" x14ac:dyDescent="0.35">
      <c r="A2" s="12" t="s">
        <v>9</v>
      </c>
      <c r="B2" s="13" t="s">
        <v>0</v>
      </c>
    </row>
    <row r="3" spans="1:2" ht="15.6" x14ac:dyDescent="0.3">
      <c r="A3" s="8" t="s">
        <v>1</v>
      </c>
      <c r="B3" s="1">
        <v>0</v>
      </c>
    </row>
    <row r="4" spans="1:2" ht="15.6" x14ac:dyDescent="0.3">
      <c r="A4" s="8" t="s">
        <v>2</v>
      </c>
      <c r="B4" s="1">
        <v>3.1</v>
      </c>
    </row>
    <row r="5" spans="1:2" ht="15.6" x14ac:dyDescent="0.3">
      <c r="A5" s="8" t="s">
        <v>3</v>
      </c>
      <c r="B5" s="1">
        <v>3.1</v>
      </c>
    </row>
    <row r="6" spans="1:2" ht="15.6" x14ac:dyDescent="0.3">
      <c r="A6" s="8" t="s">
        <v>4</v>
      </c>
      <c r="B6" s="1">
        <v>0</v>
      </c>
    </row>
    <row r="7" spans="1:2" ht="15.6" x14ac:dyDescent="0.3">
      <c r="A7" s="8" t="s">
        <v>5</v>
      </c>
      <c r="B7" s="1">
        <v>3.1</v>
      </c>
    </row>
    <row r="8" spans="1:2" ht="15.6" x14ac:dyDescent="0.3">
      <c r="A8" s="8" t="s">
        <v>6</v>
      </c>
      <c r="B8" s="1">
        <v>6.2</v>
      </c>
    </row>
    <row r="9" spans="1:2" ht="15.6" x14ac:dyDescent="0.3">
      <c r="A9" s="9" t="s">
        <v>7</v>
      </c>
      <c r="B9" s="1">
        <v>23</v>
      </c>
    </row>
  </sheetData>
  <mergeCells count="1">
    <mergeCell ref="A1:B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A04C5-E0CE-4AD4-BCE6-0A960CE3D9D4}">
  <dimension ref="A1:B9"/>
  <sheetViews>
    <sheetView workbookViewId="0">
      <selection activeCell="A2" sqref="A2"/>
    </sheetView>
  </sheetViews>
  <sheetFormatPr baseColWidth="10" defaultRowHeight="13.2" x14ac:dyDescent="0.25"/>
  <cols>
    <col min="1" max="1" width="45" bestFit="1" customWidth="1"/>
  </cols>
  <sheetData>
    <row r="1" spans="1:2" ht="13.8" thickBot="1" x14ac:dyDescent="0.3">
      <c r="A1" s="133" t="s">
        <v>15</v>
      </c>
      <c r="B1" s="133"/>
    </row>
    <row r="2" spans="1:2" ht="16.2" thickBot="1" x14ac:dyDescent="0.35">
      <c r="A2" s="12" t="s">
        <v>9</v>
      </c>
      <c r="B2" s="13" t="s">
        <v>0</v>
      </c>
    </row>
    <row r="3" spans="1:2" x14ac:dyDescent="0.25">
      <c r="A3" s="8" t="s">
        <v>1</v>
      </c>
      <c r="B3" s="2">
        <v>4</v>
      </c>
    </row>
    <row r="4" spans="1:2" x14ac:dyDescent="0.25">
      <c r="A4" s="8" t="s">
        <v>2</v>
      </c>
      <c r="B4" s="2">
        <v>10</v>
      </c>
    </row>
    <row r="5" spans="1:2" x14ac:dyDescent="0.25">
      <c r="A5" s="8" t="s">
        <v>3</v>
      </c>
      <c r="B5" s="4"/>
    </row>
    <row r="6" spans="1:2" x14ac:dyDescent="0.25">
      <c r="A6" s="8" t="s">
        <v>4</v>
      </c>
      <c r="B6" s="2">
        <v>26</v>
      </c>
    </row>
    <row r="7" spans="1:2" x14ac:dyDescent="0.25">
      <c r="A7" s="8" t="s">
        <v>5</v>
      </c>
      <c r="B7" s="5">
        <v>35</v>
      </c>
    </row>
    <row r="8" spans="1:2" x14ac:dyDescent="0.25">
      <c r="A8" s="8" t="s">
        <v>6</v>
      </c>
      <c r="B8" s="2">
        <v>40</v>
      </c>
    </row>
    <row r="9" spans="1:2" x14ac:dyDescent="0.25">
      <c r="A9" s="9" t="s">
        <v>7</v>
      </c>
      <c r="B9" s="2">
        <v>60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8E1DC-F34C-4368-BD79-A0C44DF9DB2C}">
  <dimension ref="A1:B9"/>
  <sheetViews>
    <sheetView workbookViewId="0">
      <selection activeCell="A2" sqref="A2"/>
    </sheetView>
  </sheetViews>
  <sheetFormatPr baseColWidth="10" defaultRowHeight="13.2" x14ac:dyDescent="0.25"/>
  <cols>
    <col min="1" max="1" width="58.5546875" customWidth="1"/>
  </cols>
  <sheetData>
    <row r="1" spans="1:2" ht="13.8" thickBot="1" x14ac:dyDescent="0.3">
      <c r="A1" s="133" t="s">
        <v>13</v>
      </c>
      <c r="B1" s="133"/>
    </row>
    <row r="2" spans="1:2" ht="16.2" thickBot="1" x14ac:dyDescent="0.35">
      <c r="A2" s="12" t="s">
        <v>9</v>
      </c>
      <c r="B2" s="13" t="s">
        <v>0</v>
      </c>
    </row>
    <row r="3" spans="1:2" ht="15.6" x14ac:dyDescent="0.3">
      <c r="A3" s="8" t="s">
        <v>1</v>
      </c>
      <c r="B3" s="1">
        <v>4.2</v>
      </c>
    </row>
    <row r="4" spans="1:2" ht="15.6" x14ac:dyDescent="0.3">
      <c r="A4" s="8" t="s">
        <v>2</v>
      </c>
      <c r="B4" s="1">
        <v>8</v>
      </c>
    </row>
    <row r="5" spans="1:2" ht="15.6" x14ac:dyDescent="0.3">
      <c r="A5" s="8" t="s">
        <v>3</v>
      </c>
      <c r="B5" s="1">
        <v>6</v>
      </c>
    </row>
    <row r="6" spans="1:2" ht="15.6" x14ac:dyDescent="0.3">
      <c r="A6" s="8" t="s">
        <v>4</v>
      </c>
      <c r="B6" s="1">
        <v>16</v>
      </c>
    </row>
    <row r="7" spans="1:2" ht="15.6" x14ac:dyDescent="0.3">
      <c r="A7" s="8" t="s">
        <v>5</v>
      </c>
      <c r="B7" s="1">
        <v>20</v>
      </c>
    </row>
    <row r="8" spans="1:2" ht="15.6" x14ac:dyDescent="0.3">
      <c r="A8" s="8" t="s">
        <v>6</v>
      </c>
      <c r="B8" s="1">
        <v>26</v>
      </c>
    </row>
    <row r="9" spans="1:2" ht="15.6" x14ac:dyDescent="0.3">
      <c r="A9" s="9" t="s">
        <v>7</v>
      </c>
      <c r="B9" s="1">
        <v>46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6C8F8-41A4-4BD4-8D94-4AA4B6F28C74}">
  <dimension ref="A1:B9"/>
  <sheetViews>
    <sheetView workbookViewId="0">
      <selection activeCell="A2" sqref="A2"/>
    </sheetView>
  </sheetViews>
  <sheetFormatPr baseColWidth="10" defaultRowHeight="13.2" x14ac:dyDescent="0.25"/>
  <cols>
    <col min="1" max="1" width="49" customWidth="1"/>
  </cols>
  <sheetData>
    <row r="1" spans="1:2" ht="13.8" thickBot="1" x14ac:dyDescent="0.3">
      <c r="A1" s="133" t="s">
        <v>17</v>
      </c>
      <c r="B1" s="133"/>
    </row>
    <row r="2" spans="1:2" ht="16.2" thickBot="1" x14ac:dyDescent="0.35">
      <c r="A2" s="12" t="s">
        <v>9</v>
      </c>
      <c r="B2" s="13" t="s">
        <v>0</v>
      </c>
    </row>
    <row r="3" spans="1:2" x14ac:dyDescent="0.25">
      <c r="A3" s="8" t="s">
        <v>1</v>
      </c>
      <c r="B3" s="2">
        <v>4.2</v>
      </c>
    </row>
    <row r="4" spans="1:2" x14ac:dyDescent="0.25">
      <c r="A4" s="8" t="s">
        <v>2</v>
      </c>
      <c r="B4" s="2">
        <v>13</v>
      </c>
    </row>
    <row r="5" spans="1:2" x14ac:dyDescent="0.25">
      <c r="A5" s="8" t="s">
        <v>3</v>
      </c>
      <c r="B5" s="4"/>
    </row>
    <row r="6" spans="1:2" x14ac:dyDescent="0.25">
      <c r="A6" s="8" t="s">
        <v>4</v>
      </c>
      <c r="B6" s="2">
        <v>27</v>
      </c>
    </row>
    <row r="7" spans="1:2" x14ac:dyDescent="0.25">
      <c r="A7" s="8" t="s">
        <v>5</v>
      </c>
      <c r="B7" s="5">
        <v>40</v>
      </c>
    </row>
    <row r="8" spans="1:2" x14ac:dyDescent="0.25">
      <c r="A8" s="8" t="s">
        <v>6</v>
      </c>
      <c r="B8" s="2">
        <v>46</v>
      </c>
    </row>
    <row r="9" spans="1:2" x14ac:dyDescent="0.25">
      <c r="A9" s="9" t="s">
        <v>7</v>
      </c>
      <c r="B9" s="4"/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50BCA-9F19-4C5A-9B6A-AB2BBB980F7A}">
  <dimension ref="A1:B9"/>
  <sheetViews>
    <sheetView workbookViewId="0">
      <selection activeCell="A4" sqref="A4:B4"/>
    </sheetView>
  </sheetViews>
  <sheetFormatPr baseColWidth="10" defaultRowHeight="13.2" x14ac:dyDescent="0.25"/>
  <cols>
    <col min="1" max="1" width="55" customWidth="1"/>
  </cols>
  <sheetData>
    <row r="1" spans="1:2" ht="13.8" thickBot="1" x14ac:dyDescent="0.3">
      <c r="A1" s="133" t="s">
        <v>16</v>
      </c>
      <c r="B1" s="133"/>
    </row>
    <row r="2" spans="1:2" ht="16.2" thickBot="1" x14ac:dyDescent="0.35">
      <c r="A2" s="12" t="s">
        <v>9</v>
      </c>
      <c r="B2" s="13" t="s">
        <v>0</v>
      </c>
    </row>
    <row r="3" spans="1:2" x14ac:dyDescent="0.25">
      <c r="A3" s="8" t="s">
        <v>1</v>
      </c>
      <c r="B3" s="2">
        <v>4.2</v>
      </c>
    </row>
    <row r="4" spans="1:2" x14ac:dyDescent="0.25">
      <c r="A4" s="8" t="s">
        <v>2</v>
      </c>
      <c r="B4" s="2">
        <v>13</v>
      </c>
    </row>
    <row r="5" spans="1:2" x14ac:dyDescent="0.25">
      <c r="A5" s="8" t="s">
        <v>3</v>
      </c>
      <c r="B5" s="4"/>
    </row>
    <row r="6" spans="1:2" x14ac:dyDescent="0.25">
      <c r="A6" s="8" t="s">
        <v>4</v>
      </c>
      <c r="B6" s="2">
        <v>27</v>
      </c>
    </row>
    <row r="7" spans="1:2" x14ac:dyDescent="0.25">
      <c r="A7" s="8" t="s">
        <v>5</v>
      </c>
      <c r="B7" s="5">
        <v>40</v>
      </c>
    </row>
    <row r="8" spans="1:2" x14ac:dyDescent="0.25">
      <c r="A8" s="8" t="s">
        <v>6</v>
      </c>
      <c r="B8" s="2">
        <v>46</v>
      </c>
    </row>
    <row r="9" spans="1:2" x14ac:dyDescent="0.25">
      <c r="A9" s="9" t="s">
        <v>7</v>
      </c>
      <c r="B9" s="2">
        <v>71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66E2B-A3DC-4AAE-A56F-F62D6A718526}">
  <dimension ref="A1:B9"/>
  <sheetViews>
    <sheetView workbookViewId="0">
      <selection activeCell="A2" sqref="A2"/>
    </sheetView>
  </sheetViews>
  <sheetFormatPr baseColWidth="10" defaultRowHeight="13.2" x14ac:dyDescent="0.25"/>
  <cols>
    <col min="1" max="1" width="47.109375" customWidth="1"/>
  </cols>
  <sheetData>
    <row r="1" spans="1:2" ht="13.8" thickBot="1" x14ac:dyDescent="0.3">
      <c r="A1" s="133" t="s">
        <v>18</v>
      </c>
      <c r="B1" s="133"/>
    </row>
    <row r="2" spans="1:2" ht="16.2" thickBot="1" x14ac:dyDescent="0.35">
      <c r="A2" s="12" t="s">
        <v>9</v>
      </c>
      <c r="B2" s="13" t="s">
        <v>0</v>
      </c>
    </row>
    <row r="3" spans="1:2" x14ac:dyDescent="0.25">
      <c r="A3" s="8" t="s">
        <v>1</v>
      </c>
      <c r="B3" s="3"/>
    </row>
    <row r="4" spans="1:2" ht="15.6" x14ac:dyDescent="0.3">
      <c r="A4" s="8" t="s">
        <v>2</v>
      </c>
      <c r="B4" s="1">
        <v>3.1</v>
      </c>
    </row>
    <row r="5" spans="1:2" x14ac:dyDescent="0.25">
      <c r="A5" s="8" t="s">
        <v>3</v>
      </c>
      <c r="B5" s="4"/>
    </row>
    <row r="6" spans="1:2" x14ac:dyDescent="0.25">
      <c r="A6" s="8" t="s">
        <v>4</v>
      </c>
      <c r="B6" s="2">
        <v>3</v>
      </c>
    </row>
    <row r="7" spans="1:2" x14ac:dyDescent="0.25">
      <c r="A7" s="8" t="s">
        <v>5</v>
      </c>
      <c r="B7" s="4"/>
    </row>
    <row r="8" spans="1:2" x14ac:dyDescent="0.25">
      <c r="A8" s="8" t="s">
        <v>6</v>
      </c>
      <c r="B8" s="6">
        <v>100</v>
      </c>
    </row>
    <row r="9" spans="1:2" x14ac:dyDescent="0.25">
      <c r="A9" s="9" t="s">
        <v>7</v>
      </c>
      <c r="B9" s="4"/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F00A9-762F-4D27-9847-972D59DC0DDC}">
  <dimension ref="A1:B9"/>
  <sheetViews>
    <sheetView workbookViewId="0">
      <selection activeCell="A2" sqref="A2"/>
    </sheetView>
  </sheetViews>
  <sheetFormatPr baseColWidth="10" defaultRowHeight="13.2" x14ac:dyDescent="0.25"/>
  <cols>
    <col min="1" max="1" width="61.77734375" customWidth="1"/>
  </cols>
  <sheetData>
    <row r="1" spans="1:2" ht="13.8" thickBot="1" x14ac:dyDescent="0.3">
      <c r="A1" s="133" t="s">
        <v>19</v>
      </c>
      <c r="B1" s="133"/>
    </row>
    <row r="2" spans="1:2" ht="16.2" thickBot="1" x14ac:dyDescent="0.35">
      <c r="A2" s="12" t="s">
        <v>9</v>
      </c>
      <c r="B2" s="13" t="s">
        <v>0</v>
      </c>
    </row>
    <row r="3" spans="1:2" x14ac:dyDescent="0.25">
      <c r="A3" s="8" t="s">
        <v>1</v>
      </c>
      <c r="B3" s="2">
        <v>4.2</v>
      </c>
    </row>
    <row r="4" spans="1:2" x14ac:dyDescent="0.25">
      <c r="A4" s="8" t="s">
        <v>2</v>
      </c>
      <c r="B4" s="2">
        <v>8</v>
      </c>
    </row>
    <row r="5" spans="1:2" x14ac:dyDescent="0.25">
      <c r="A5" s="8" t="s">
        <v>3</v>
      </c>
      <c r="B5" s="2">
        <v>6</v>
      </c>
    </row>
    <row r="6" spans="1:2" x14ac:dyDescent="0.25">
      <c r="A6" s="8" t="s">
        <v>4</v>
      </c>
      <c r="B6" s="2">
        <v>16</v>
      </c>
    </row>
    <row r="7" spans="1:2" x14ac:dyDescent="0.25">
      <c r="A7" s="8" t="s">
        <v>5</v>
      </c>
      <c r="B7" s="2">
        <v>20</v>
      </c>
    </row>
    <row r="8" spans="1:2" x14ac:dyDescent="0.25">
      <c r="A8" s="8" t="s">
        <v>6</v>
      </c>
      <c r="B8" s="2">
        <v>26</v>
      </c>
    </row>
    <row r="9" spans="1:2" x14ac:dyDescent="0.25">
      <c r="A9" s="9" t="s">
        <v>7</v>
      </c>
      <c r="B9" s="4"/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Devis - Exemple chiffré</vt:lpstr>
      <vt:lpstr>A</vt:lpstr>
      <vt:lpstr>C4</vt:lpstr>
      <vt:lpstr>C2</vt:lpstr>
      <vt:lpstr>C1</vt:lpstr>
      <vt:lpstr>C5</vt:lpstr>
      <vt:lpstr>C3</vt:lpstr>
      <vt:lpstr>C7</vt:lpstr>
      <vt:lpstr>C6</vt:lpstr>
      <vt:lpstr>C8</vt:lpstr>
      <vt:lpstr>C9</vt:lpstr>
      <vt:lpstr>TYPE_TARIF</vt:lpstr>
      <vt:lpstr>VIDE</vt:lpstr>
      <vt:lpstr>'Devis - Exemple chiffré'!Zone_d_impression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de La Sayette</dc:creator>
  <cp:lastModifiedBy>François de La Sayette</cp:lastModifiedBy>
  <dcterms:created xsi:type="dcterms:W3CDTF">2018-05-15T09:28:22Z</dcterms:created>
  <dcterms:modified xsi:type="dcterms:W3CDTF">2018-05-17T12:27:51Z</dcterms:modified>
</cp:coreProperties>
</file>