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RECAP" sheetId="4" r:id="rId1"/>
    <sheet name="INSCRIPTION" sheetId="1" r:id="rId2"/>
    <sheet name="REGISTRE" sheetId="3" r:id="rId3"/>
    <sheet name="BASE" sheetId="2" r:id="rId4"/>
    <sheet name="DEPENSE" sheetId="5" r:id="rId5"/>
    <sheet name="Feuil1" sheetId="6" r:id="rId6"/>
  </sheets>
  <calcPr calcId="152511"/>
</workbook>
</file>

<file path=xl/calcChain.xml><?xml version="1.0" encoding="utf-8"?>
<calcChain xmlns="http://schemas.openxmlformats.org/spreadsheetml/2006/main">
  <c r="A3" i="4" l="1"/>
  <c r="B3" i="4"/>
  <c r="C3" i="4"/>
  <c r="D3" i="4"/>
  <c r="E3" i="4"/>
  <c r="F3" i="4"/>
  <c r="G3" i="4"/>
  <c r="A4" i="4"/>
  <c r="B4" i="4"/>
  <c r="C4" i="4"/>
  <c r="D4" i="4"/>
  <c r="E4" i="4"/>
  <c r="F4" i="4"/>
  <c r="G4" i="4"/>
  <c r="A5" i="4"/>
  <c r="B5" i="4"/>
  <c r="C5" i="4"/>
  <c r="D5" i="4"/>
  <c r="E5" i="4"/>
  <c r="F5" i="4"/>
  <c r="G5" i="4"/>
  <c r="A6" i="4"/>
  <c r="B6" i="4"/>
  <c r="C6" i="4"/>
  <c r="D6" i="4"/>
  <c r="E6" i="4"/>
  <c r="F6" i="4"/>
  <c r="G6" i="4"/>
  <c r="A7" i="4"/>
  <c r="B7" i="4"/>
  <c r="C7" i="4"/>
  <c r="D7" i="4"/>
  <c r="E7" i="4"/>
  <c r="F7" i="4"/>
  <c r="G7" i="4"/>
  <c r="A8" i="4"/>
  <c r="B8" i="4"/>
  <c r="C8" i="4"/>
  <c r="D8" i="4"/>
  <c r="E8" i="4"/>
  <c r="F8" i="4"/>
  <c r="G8" i="4"/>
  <c r="A9" i="4"/>
  <c r="B9" i="4"/>
  <c r="C9" i="4"/>
  <c r="D9" i="4"/>
  <c r="E9" i="4"/>
  <c r="F9" i="4"/>
  <c r="G9" i="4"/>
  <c r="A10" i="4"/>
  <c r="B10" i="4"/>
  <c r="C10" i="4"/>
  <c r="D10" i="4"/>
  <c r="E10" i="4"/>
  <c r="F10" i="4"/>
  <c r="G10" i="4"/>
  <c r="A11" i="4"/>
  <c r="B11" i="4"/>
  <c r="C11" i="4"/>
  <c r="D11" i="4"/>
  <c r="E11" i="4"/>
  <c r="F11" i="4"/>
  <c r="G11" i="4"/>
  <c r="A12" i="4"/>
  <c r="B12" i="4"/>
  <c r="C12" i="4"/>
  <c r="D12" i="4"/>
  <c r="E12" i="4"/>
  <c r="F12" i="4"/>
  <c r="G12" i="4"/>
  <c r="A13" i="4"/>
  <c r="B13" i="4"/>
  <c r="C13" i="4"/>
  <c r="D13" i="4"/>
  <c r="E13" i="4"/>
  <c r="F13" i="4"/>
  <c r="G13" i="4"/>
  <c r="A14" i="4"/>
  <c r="B14" i="4"/>
  <c r="C14" i="4"/>
  <c r="D14" i="4"/>
  <c r="E14" i="4"/>
  <c r="F14" i="4"/>
  <c r="G14" i="4"/>
  <c r="A15" i="4"/>
  <c r="B15" i="4"/>
  <c r="C15" i="4"/>
  <c r="D15" i="4"/>
  <c r="E15" i="4"/>
  <c r="F15" i="4"/>
  <c r="G15" i="4"/>
  <c r="A16" i="4"/>
  <c r="B16" i="4"/>
  <c r="C16" i="4"/>
  <c r="D16" i="4"/>
  <c r="E16" i="4"/>
  <c r="F16" i="4"/>
  <c r="G16" i="4"/>
  <c r="A17" i="4"/>
  <c r="B17" i="4"/>
  <c r="C17" i="4"/>
  <c r="D17" i="4"/>
  <c r="E17" i="4"/>
  <c r="F17" i="4"/>
  <c r="G17" i="4"/>
  <c r="A18" i="4"/>
  <c r="B18" i="4"/>
  <c r="C18" i="4"/>
  <c r="D18" i="4"/>
  <c r="E18" i="4"/>
  <c r="F18" i="4"/>
  <c r="G18" i="4"/>
  <c r="A19" i="4"/>
  <c r="B19" i="4"/>
  <c r="C19" i="4"/>
  <c r="D19" i="4"/>
  <c r="E19" i="4"/>
  <c r="F19" i="4"/>
  <c r="G19" i="4"/>
  <c r="A20" i="4"/>
  <c r="B20" i="4"/>
  <c r="C20" i="4"/>
  <c r="D20" i="4"/>
  <c r="E20" i="4"/>
  <c r="F20" i="4"/>
  <c r="G20" i="4"/>
  <c r="A21" i="4"/>
  <c r="B21" i="4"/>
  <c r="C21" i="4"/>
  <c r="D21" i="4"/>
  <c r="E21" i="4"/>
  <c r="F21" i="4"/>
  <c r="G21" i="4"/>
  <c r="A22" i="4"/>
  <c r="B22" i="4"/>
  <c r="C22" i="4"/>
  <c r="D22" i="4"/>
  <c r="E22" i="4"/>
  <c r="F22" i="4"/>
  <c r="G22" i="4"/>
  <c r="A23" i="4"/>
  <c r="B23" i="4"/>
  <c r="C23" i="4"/>
  <c r="D23" i="4"/>
  <c r="E23" i="4"/>
  <c r="F23" i="4"/>
  <c r="G23" i="4"/>
  <c r="A24" i="4"/>
  <c r="B24" i="4"/>
  <c r="C24" i="4"/>
  <c r="D24" i="4"/>
  <c r="E24" i="4"/>
  <c r="F24" i="4"/>
  <c r="G24" i="4"/>
  <c r="A25" i="4"/>
  <c r="B25" i="4"/>
  <c r="C25" i="4"/>
  <c r="D25" i="4"/>
  <c r="E25" i="4"/>
  <c r="F25" i="4"/>
  <c r="G25" i="4"/>
  <c r="A26" i="4"/>
  <c r="B26" i="4"/>
  <c r="C26" i="4"/>
  <c r="D26" i="4"/>
  <c r="E26" i="4"/>
  <c r="F26" i="4"/>
  <c r="G26" i="4"/>
  <c r="A27" i="4"/>
  <c r="B27" i="4"/>
  <c r="C27" i="4"/>
  <c r="D27" i="4"/>
  <c r="E27" i="4"/>
  <c r="F27" i="4"/>
  <c r="G27" i="4"/>
  <c r="A28" i="4"/>
  <c r="B28" i="4"/>
  <c r="C28" i="4"/>
  <c r="D28" i="4"/>
  <c r="E28" i="4"/>
  <c r="F28" i="4"/>
  <c r="G28" i="4"/>
  <c r="A29" i="4"/>
  <c r="B29" i="4"/>
  <c r="C29" i="4"/>
  <c r="D29" i="4"/>
  <c r="E29" i="4"/>
  <c r="F29" i="4"/>
  <c r="G29" i="4"/>
  <c r="A30" i="4"/>
  <c r="B30" i="4"/>
  <c r="C30" i="4"/>
  <c r="D30" i="4"/>
  <c r="E30" i="4"/>
  <c r="F30" i="4"/>
  <c r="G30" i="4"/>
  <c r="A31" i="4"/>
  <c r="B31" i="4"/>
  <c r="C31" i="4"/>
  <c r="D31" i="4"/>
  <c r="E31" i="4"/>
  <c r="F31" i="4"/>
  <c r="G31" i="4"/>
  <c r="A32" i="4"/>
  <c r="B32" i="4"/>
  <c r="C32" i="4"/>
  <c r="D32" i="4"/>
  <c r="E32" i="4"/>
  <c r="F32" i="4"/>
  <c r="G32" i="4"/>
  <c r="A33" i="4"/>
  <c r="B33" i="4"/>
  <c r="C33" i="4"/>
  <c r="D33" i="4"/>
  <c r="E33" i="4"/>
  <c r="F33" i="4"/>
  <c r="G33" i="4"/>
  <c r="A34" i="4"/>
  <c r="B34" i="4"/>
  <c r="C34" i="4"/>
  <c r="D34" i="4"/>
  <c r="E34" i="4"/>
  <c r="F34" i="4"/>
  <c r="G34" i="4"/>
  <c r="A35" i="4"/>
  <c r="B35" i="4"/>
  <c r="C35" i="4"/>
  <c r="D35" i="4"/>
  <c r="E35" i="4"/>
  <c r="F35" i="4"/>
  <c r="G35" i="4"/>
  <c r="A36" i="4"/>
  <c r="B36" i="4"/>
  <c r="C36" i="4"/>
  <c r="D36" i="4"/>
  <c r="E36" i="4"/>
  <c r="F36" i="4"/>
  <c r="G36" i="4"/>
  <c r="A37" i="4"/>
  <c r="B37" i="4"/>
  <c r="C37" i="4"/>
  <c r="D37" i="4"/>
  <c r="E37" i="4"/>
  <c r="F37" i="4"/>
  <c r="G37" i="4"/>
  <c r="A38" i="4"/>
  <c r="B38" i="4"/>
  <c r="C38" i="4"/>
  <c r="D38" i="4"/>
  <c r="E38" i="4"/>
  <c r="F38" i="4"/>
  <c r="G38" i="4"/>
  <c r="A39" i="4"/>
  <c r="B39" i="4"/>
  <c r="C39" i="4"/>
  <c r="D39" i="4"/>
  <c r="E39" i="4"/>
  <c r="F39" i="4"/>
  <c r="G39" i="4"/>
  <c r="A40" i="4"/>
  <c r="B40" i="4"/>
  <c r="C40" i="4"/>
  <c r="D40" i="4"/>
  <c r="E40" i="4"/>
  <c r="F40" i="4"/>
  <c r="G40" i="4"/>
  <c r="A41" i="4"/>
  <c r="B41" i="4"/>
  <c r="C41" i="4"/>
  <c r="D41" i="4"/>
  <c r="E41" i="4"/>
  <c r="F41" i="4"/>
  <c r="G41" i="4"/>
  <c r="A42" i="4"/>
  <c r="B42" i="4"/>
  <c r="C42" i="4"/>
  <c r="D42" i="4"/>
  <c r="E42" i="4"/>
  <c r="F42" i="4"/>
  <c r="G42" i="4"/>
  <c r="A43" i="4"/>
  <c r="B43" i="4"/>
  <c r="C43" i="4"/>
  <c r="D43" i="4"/>
  <c r="E43" i="4"/>
  <c r="F43" i="4"/>
  <c r="G43" i="4"/>
  <c r="A44" i="4"/>
  <c r="B44" i="4"/>
  <c r="C44" i="4"/>
  <c r="D44" i="4"/>
  <c r="E44" i="4"/>
  <c r="F44" i="4"/>
  <c r="G44" i="4"/>
  <c r="A45" i="4"/>
  <c r="B45" i="4"/>
  <c r="C45" i="4"/>
  <c r="D45" i="4"/>
  <c r="E45" i="4"/>
  <c r="F45" i="4"/>
  <c r="G45" i="4"/>
  <c r="A46" i="4"/>
  <c r="B46" i="4"/>
  <c r="C46" i="4"/>
  <c r="D46" i="4"/>
  <c r="E46" i="4"/>
  <c r="F46" i="4"/>
  <c r="G46" i="4"/>
  <c r="A47" i="4"/>
  <c r="B47" i="4"/>
  <c r="C47" i="4"/>
  <c r="D47" i="4"/>
  <c r="E47" i="4"/>
  <c r="F47" i="4"/>
  <c r="G47" i="4"/>
  <c r="A48" i="4"/>
  <c r="B48" i="4"/>
  <c r="C48" i="4"/>
  <c r="D48" i="4"/>
  <c r="E48" i="4"/>
  <c r="F48" i="4"/>
  <c r="G48" i="4"/>
  <c r="A49" i="4"/>
  <c r="B49" i="4"/>
  <c r="C49" i="4"/>
  <c r="D49" i="4"/>
  <c r="E49" i="4"/>
  <c r="F49" i="4"/>
  <c r="G49" i="4"/>
  <c r="A50" i="4"/>
  <c r="B50" i="4"/>
  <c r="C50" i="4"/>
  <c r="D50" i="4"/>
  <c r="E50" i="4"/>
  <c r="F50" i="4"/>
  <c r="G50" i="4"/>
  <c r="A51" i="4"/>
  <c r="B51" i="4"/>
  <c r="C51" i="4"/>
  <c r="D51" i="4"/>
  <c r="E51" i="4"/>
  <c r="F51" i="4"/>
  <c r="G51" i="4"/>
  <c r="A52" i="4"/>
  <c r="B52" i="4"/>
  <c r="C52" i="4"/>
  <c r="D52" i="4"/>
  <c r="E52" i="4"/>
  <c r="F52" i="4"/>
  <c r="G52" i="4"/>
  <c r="A53" i="4"/>
  <c r="B53" i="4"/>
  <c r="C53" i="4"/>
  <c r="D53" i="4"/>
  <c r="E53" i="4"/>
  <c r="F53" i="4"/>
  <c r="G53" i="4"/>
  <c r="A54" i="4"/>
  <c r="B54" i="4"/>
  <c r="C54" i="4"/>
  <c r="D54" i="4"/>
  <c r="E54" i="4"/>
  <c r="F54" i="4"/>
  <c r="G54" i="4"/>
  <c r="A55" i="4"/>
  <c r="B55" i="4"/>
  <c r="C55" i="4"/>
  <c r="D55" i="4"/>
  <c r="E55" i="4"/>
  <c r="F55" i="4"/>
  <c r="G55" i="4"/>
  <c r="A56" i="4"/>
  <c r="B56" i="4"/>
  <c r="C56" i="4"/>
  <c r="D56" i="4"/>
  <c r="E56" i="4"/>
  <c r="F56" i="4"/>
  <c r="G56" i="4"/>
  <c r="A57" i="4"/>
  <c r="B57" i="4"/>
  <c r="C57" i="4"/>
  <c r="D57" i="4"/>
  <c r="E57" i="4"/>
  <c r="F57" i="4"/>
  <c r="G57" i="4"/>
  <c r="A58" i="4"/>
  <c r="B58" i="4"/>
  <c r="C58" i="4"/>
  <c r="D58" i="4"/>
  <c r="E58" i="4"/>
  <c r="F58" i="4"/>
  <c r="G58" i="4"/>
  <c r="A59" i="4"/>
  <c r="B59" i="4"/>
  <c r="C59" i="4"/>
  <c r="D59" i="4"/>
  <c r="E59" i="4"/>
  <c r="F59" i="4"/>
  <c r="G59" i="4"/>
  <c r="A60" i="4"/>
  <c r="B60" i="4"/>
  <c r="C60" i="4"/>
  <c r="D60" i="4"/>
  <c r="E60" i="4"/>
  <c r="F60" i="4"/>
  <c r="G60" i="4"/>
  <c r="A61" i="4"/>
  <c r="B61" i="4"/>
  <c r="C61" i="4"/>
  <c r="D61" i="4"/>
  <c r="E61" i="4"/>
  <c r="F61" i="4"/>
  <c r="G61" i="4"/>
  <c r="A62" i="4"/>
  <c r="B62" i="4"/>
  <c r="C62" i="4"/>
  <c r="D62" i="4"/>
  <c r="E62" i="4"/>
  <c r="F62" i="4"/>
  <c r="G62" i="4"/>
  <c r="A63" i="4"/>
  <c r="B63" i="4"/>
  <c r="C63" i="4"/>
  <c r="D63" i="4"/>
  <c r="E63" i="4"/>
  <c r="F63" i="4"/>
  <c r="G63" i="4"/>
  <c r="A64" i="4"/>
  <c r="B64" i="4"/>
  <c r="C64" i="4"/>
  <c r="D64" i="4"/>
  <c r="E64" i="4"/>
  <c r="F64" i="4"/>
  <c r="G64" i="4"/>
  <c r="A65" i="4"/>
  <c r="B65" i="4"/>
  <c r="C65" i="4"/>
  <c r="D65" i="4"/>
  <c r="E65" i="4"/>
  <c r="F65" i="4"/>
  <c r="G65" i="4"/>
  <c r="A66" i="4"/>
  <c r="B66" i="4"/>
  <c r="C66" i="4"/>
  <c r="D66" i="4"/>
  <c r="E66" i="4"/>
  <c r="F66" i="4"/>
  <c r="G66" i="4"/>
  <c r="A67" i="4"/>
  <c r="B67" i="4"/>
  <c r="C67" i="4"/>
  <c r="D67" i="4"/>
  <c r="E67" i="4"/>
  <c r="F67" i="4"/>
  <c r="G67" i="4"/>
  <c r="A68" i="4"/>
  <c r="B68" i="4"/>
  <c r="C68" i="4"/>
  <c r="D68" i="4"/>
  <c r="E68" i="4"/>
  <c r="F68" i="4"/>
  <c r="G68" i="4"/>
  <c r="A69" i="4"/>
  <c r="B69" i="4"/>
  <c r="C69" i="4"/>
  <c r="D69" i="4"/>
  <c r="E69" i="4"/>
  <c r="F69" i="4"/>
  <c r="G69" i="4"/>
  <c r="A70" i="4"/>
  <c r="B70" i="4"/>
  <c r="C70" i="4"/>
  <c r="D70" i="4"/>
  <c r="E70" i="4"/>
  <c r="F70" i="4"/>
  <c r="G70" i="4"/>
  <c r="A71" i="4"/>
  <c r="B71" i="4"/>
  <c r="C71" i="4"/>
  <c r="D71" i="4"/>
  <c r="E71" i="4"/>
  <c r="F71" i="4"/>
  <c r="G71" i="4"/>
  <c r="A72" i="4"/>
  <c r="B72" i="4"/>
  <c r="C72" i="4"/>
  <c r="D72" i="4"/>
  <c r="E72" i="4"/>
  <c r="F72" i="4"/>
  <c r="G72" i="4"/>
  <c r="A73" i="4"/>
  <c r="B73" i="4"/>
  <c r="C73" i="4"/>
  <c r="D73" i="4"/>
  <c r="E73" i="4"/>
  <c r="F73" i="4"/>
  <c r="G73" i="4"/>
  <c r="A74" i="4"/>
  <c r="B74" i="4"/>
  <c r="C74" i="4"/>
  <c r="D74" i="4"/>
  <c r="E74" i="4"/>
  <c r="F74" i="4"/>
  <c r="G74" i="4"/>
  <c r="A75" i="4"/>
  <c r="B75" i="4"/>
  <c r="C75" i="4"/>
  <c r="D75" i="4"/>
  <c r="E75" i="4"/>
  <c r="F75" i="4"/>
  <c r="G75" i="4"/>
  <c r="A76" i="4"/>
  <c r="B76" i="4"/>
  <c r="C76" i="4"/>
  <c r="D76" i="4"/>
  <c r="E76" i="4"/>
  <c r="F76" i="4"/>
  <c r="G76" i="4"/>
  <c r="A77" i="4"/>
  <c r="B77" i="4"/>
  <c r="C77" i="4"/>
  <c r="D77" i="4"/>
  <c r="E77" i="4"/>
  <c r="F77" i="4"/>
  <c r="G77" i="4"/>
  <c r="A78" i="4"/>
  <c r="B78" i="4"/>
  <c r="C78" i="4"/>
  <c r="D78" i="4"/>
  <c r="E78" i="4"/>
  <c r="F78" i="4"/>
  <c r="G78" i="4"/>
  <c r="A79" i="4"/>
  <c r="B79" i="4"/>
  <c r="C79" i="4"/>
  <c r="D79" i="4"/>
  <c r="E79" i="4"/>
  <c r="F79" i="4"/>
  <c r="G79" i="4"/>
  <c r="A80" i="4"/>
  <c r="B80" i="4"/>
  <c r="C80" i="4"/>
  <c r="D80" i="4"/>
  <c r="E80" i="4"/>
  <c r="F80" i="4"/>
  <c r="G80" i="4"/>
  <c r="A81" i="4"/>
  <c r="B81" i="4"/>
  <c r="C81" i="4"/>
  <c r="D81" i="4"/>
  <c r="E81" i="4"/>
  <c r="F81" i="4"/>
  <c r="G81" i="4"/>
  <c r="A82" i="4"/>
  <c r="B82" i="4"/>
  <c r="C82" i="4"/>
  <c r="D82" i="4"/>
  <c r="E82" i="4"/>
  <c r="F82" i="4"/>
  <c r="G82" i="4"/>
  <c r="A83" i="4"/>
  <c r="B83" i="4"/>
  <c r="C83" i="4"/>
  <c r="D83" i="4"/>
  <c r="E83" i="4"/>
  <c r="F83" i="4"/>
  <c r="G83" i="4"/>
  <c r="A84" i="4"/>
  <c r="B84" i="4"/>
  <c r="C84" i="4"/>
  <c r="D84" i="4"/>
  <c r="E84" i="4"/>
  <c r="F84" i="4"/>
  <c r="G84" i="4"/>
  <c r="A85" i="4"/>
  <c r="B85" i="4"/>
  <c r="C85" i="4"/>
  <c r="D85" i="4"/>
  <c r="E85" i="4"/>
  <c r="F85" i="4"/>
  <c r="G85" i="4"/>
  <c r="A86" i="4"/>
  <c r="B86" i="4"/>
  <c r="C86" i="4"/>
  <c r="D86" i="4"/>
  <c r="E86" i="4"/>
  <c r="F86" i="4"/>
  <c r="G86" i="4"/>
  <c r="A87" i="4"/>
  <c r="B87" i="4"/>
  <c r="C87" i="4"/>
  <c r="D87" i="4"/>
  <c r="E87" i="4"/>
  <c r="F87" i="4"/>
  <c r="G87" i="4"/>
  <c r="A88" i="4"/>
  <c r="B88" i="4"/>
  <c r="C88" i="4"/>
  <c r="D88" i="4"/>
  <c r="E88" i="4"/>
  <c r="F88" i="4"/>
  <c r="G88" i="4"/>
  <c r="A89" i="4"/>
  <c r="B89" i="4"/>
  <c r="C89" i="4"/>
  <c r="D89" i="4"/>
  <c r="E89" i="4"/>
  <c r="F89" i="4"/>
  <c r="G89" i="4"/>
  <c r="A90" i="4"/>
  <c r="B90" i="4"/>
  <c r="C90" i="4"/>
  <c r="D90" i="4"/>
  <c r="E90" i="4"/>
  <c r="F90" i="4"/>
  <c r="G90" i="4"/>
  <c r="A91" i="4"/>
  <c r="B91" i="4"/>
  <c r="C91" i="4"/>
  <c r="D91" i="4"/>
  <c r="E91" i="4"/>
  <c r="F91" i="4"/>
  <c r="G91" i="4"/>
  <c r="A92" i="4"/>
  <c r="B92" i="4"/>
  <c r="C92" i="4"/>
  <c r="D92" i="4"/>
  <c r="E92" i="4"/>
  <c r="F92" i="4"/>
  <c r="G92" i="4"/>
  <c r="A93" i="4"/>
  <c r="B93" i="4"/>
  <c r="C93" i="4"/>
  <c r="D93" i="4"/>
  <c r="E93" i="4"/>
  <c r="F93" i="4"/>
  <c r="G93" i="4"/>
  <c r="A94" i="4"/>
  <c r="B94" i="4"/>
  <c r="C94" i="4"/>
  <c r="D94" i="4"/>
  <c r="E94" i="4"/>
  <c r="F94" i="4"/>
  <c r="G94" i="4"/>
  <c r="A95" i="4"/>
  <c r="B95" i="4"/>
  <c r="C95" i="4"/>
  <c r="D95" i="4"/>
  <c r="E95" i="4"/>
  <c r="F95" i="4"/>
  <c r="G95" i="4"/>
  <c r="G2" i="4"/>
  <c r="F2" i="4"/>
  <c r="E2" i="4"/>
  <c r="D2" i="4"/>
  <c r="C2" i="4"/>
  <c r="B2" i="4"/>
  <c r="A2" i="4"/>
  <c r="F11" i="1"/>
  <c r="O2" i="1"/>
  <c r="M2" i="1"/>
  <c r="J2" i="1"/>
  <c r="I2" i="1"/>
  <c r="H2" i="1"/>
  <c r="G2" i="1"/>
  <c r="F2" i="1"/>
  <c r="E2" i="1"/>
  <c r="D2" i="1"/>
  <c r="C2" i="1"/>
  <c r="B2" i="1"/>
  <c r="A2" i="1"/>
  <c r="P2" i="1" l="1"/>
  <c r="R1" i="3"/>
  <c r="N1" i="3"/>
  <c r="H1" i="3"/>
  <c r="M1" i="3"/>
  <c r="B8" i="2"/>
  <c r="K1" i="3"/>
  <c r="P1" i="3" l="1"/>
  <c r="Q1" i="3"/>
  <c r="L1" i="3"/>
  <c r="J1" i="3"/>
  <c r="I1" i="3"/>
  <c r="C2" i="5" s="1"/>
  <c r="B2" i="5" l="1"/>
  <c r="C3" i="5"/>
  <c r="D3" i="5" s="1"/>
  <c r="B5" i="5"/>
  <c r="E6" i="1"/>
  <c r="E5" i="1"/>
  <c r="E4" i="1"/>
  <c r="D2" i="5" l="1"/>
  <c r="F2" i="5" s="1"/>
  <c r="F4" i="5" s="1"/>
  <c r="B1" i="3"/>
  <c r="F7" i="1"/>
  <c r="K2" i="1" s="1"/>
  <c r="G6" i="1"/>
  <c r="G5" i="1"/>
  <c r="G4" i="1"/>
  <c r="K1" i="1" l="1"/>
  <c r="F1" i="1"/>
  <c r="G7" i="1"/>
  <c r="G9" i="1" l="1"/>
  <c r="F12" i="1" s="1"/>
  <c r="Q2" i="1" s="1"/>
  <c r="L2" i="1"/>
  <c r="N2" i="1" l="1"/>
  <c r="R2" i="1"/>
</calcChain>
</file>

<file path=xl/sharedStrings.xml><?xml version="1.0" encoding="utf-8"?>
<sst xmlns="http://schemas.openxmlformats.org/spreadsheetml/2006/main" count="132" uniqueCount="69">
  <si>
    <t>NOM</t>
  </si>
  <si>
    <t>TARIF</t>
  </si>
  <si>
    <t>NOMBRE</t>
  </si>
  <si>
    <t>TOTAL</t>
  </si>
  <si>
    <t>PRENOM</t>
  </si>
  <si>
    <t>ADULTE</t>
  </si>
  <si>
    <t>ADRESSE</t>
  </si>
  <si>
    <t>ENFANT</t>
  </si>
  <si>
    <t>C.P.</t>
  </si>
  <si>
    <t>ENTREE SEUL</t>
  </si>
  <si>
    <t>VILLE</t>
  </si>
  <si>
    <t>SOUS TOTAL</t>
  </si>
  <si>
    <t>TELEPHONE</t>
  </si>
  <si>
    <t>REMISE</t>
  </si>
  <si>
    <t>MODE DE PAIEMENT</t>
  </si>
  <si>
    <t>CHÈQUE</t>
  </si>
  <si>
    <t>MONTANT PAYER</t>
  </si>
  <si>
    <t>RESTE A PAYER</t>
  </si>
  <si>
    <t>TARIFS</t>
  </si>
  <si>
    <t>MAROLLES</t>
  </si>
  <si>
    <t>EXTERIEUR</t>
  </si>
  <si>
    <t>ESPÈCE</t>
  </si>
  <si>
    <t>FORMULES</t>
  </si>
  <si>
    <t>DATE CREATION</t>
  </si>
  <si>
    <t>Colonne1</t>
  </si>
  <si>
    <t>C.B.</t>
  </si>
  <si>
    <t>NOMBRES PLACES DISPO</t>
  </si>
  <si>
    <t>PLACE RESTANTE</t>
  </si>
  <si>
    <t>MONTANT UNITAIRE</t>
  </si>
  <si>
    <t>QUANTITE</t>
  </si>
  <si>
    <t>CAR</t>
  </si>
  <si>
    <t>Tourisme</t>
  </si>
  <si>
    <t>Places</t>
  </si>
  <si>
    <t>ENTREE</t>
  </si>
  <si>
    <t>Scolaire</t>
  </si>
  <si>
    <t>RESTE</t>
  </si>
  <si>
    <t>Mini</t>
  </si>
  <si>
    <t>PAYER</t>
  </si>
  <si>
    <t>JEAN</t>
  </si>
  <si>
    <t/>
  </si>
  <si>
    <t>TOTAL PERSONNES</t>
  </si>
  <si>
    <t>PIERRE</t>
  </si>
  <si>
    <t>PAUL</t>
  </si>
  <si>
    <t>OK</t>
  </si>
  <si>
    <t>DUPOND</t>
  </si>
  <si>
    <t>DURAND</t>
  </si>
  <si>
    <t>RICHARD</t>
  </si>
  <si>
    <t>BERT</t>
  </si>
  <si>
    <t>BILLOTTE</t>
  </si>
  <si>
    <t>GASTON</t>
  </si>
  <si>
    <t>TINTIN</t>
  </si>
  <si>
    <t>MILOU</t>
  </si>
  <si>
    <t>ASTERIX</t>
  </si>
  <si>
    <t>OBELIX</t>
  </si>
  <si>
    <t>SPIROU</t>
  </si>
  <si>
    <t>FANTASIO</t>
  </si>
  <si>
    <t>BRUEL</t>
  </si>
  <si>
    <t>PATRICK</t>
  </si>
  <si>
    <t>CAPEO</t>
  </si>
  <si>
    <t>CLAUDIO</t>
  </si>
  <si>
    <t>ERIC</t>
  </si>
  <si>
    <t>RAMZI</t>
  </si>
  <si>
    <t>MARCEL</t>
  </si>
  <si>
    <t>FRED</t>
  </si>
  <si>
    <t>NON OK</t>
  </si>
  <si>
    <t>Jami</t>
  </si>
  <si>
    <t>Fred</t>
  </si>
  <si>
    <t>lui</t>
  </si>
  <si>
    <t>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</si>
</sst>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0000"/>
    <numFmt numFmtId="166" formatCode="0#&quot; &quot;##&quot; &quot;##&quot; &quot;##&quot; &quot;##"/>
  </numFmts>
  <fonts count="17" x14ac:knownFonts="1">
    <font>
      <sz val="11"/>
      <color theme="1"/>
      <name val="Comic Sans MS"/>
      <family val="2"/>
    </font>
    <font>
      <b/>
      <sz val="16"/>
      <color theme="1"/>
      <name val="Comic Sans MS"/>
      <family val="4"/>
    </font>
    <font>
      <sz val="16"/>
      <color theme="1"/>
      <name val="Comic Sans MS"/>
      <family val="4"/>
    </font>
    <font>
      <sz val="16"/>
      <color theme="1"/>
      <name val="Comic Sans MS"/>
      <family val="2"/>
    </font>
    <font>
      <b/>
      <sz val="12"/>
      <color theme="1"/>
      <name val="Comic Sans MS"/>
      <family val="4"/>
    </font>
    <font>
      <b/>
      <sz val="28"/>
      <color theme="1"/>
      <name val="Comic Sans MS"/>
      <family val="4"/>
    </font>
    <font>
      <sz val="11"/>
      <color theme="1"/>
      <name val="Comic Sans MS"/>
      <family val="4"/>
    </font>
    <font>
      <b/>
      <sz val="22"/>
      <color theme="1"/>
      <name val="Comic Sans MS"/>
      <family val="4"/>
    </font>
    <font>
      <b/>
      <sz val="14"/>
      <color theme="1"/>
      <name val="Comic Sans MS"/>
      <family val="4"/>
    </font>
    <font>
      <sz val="18"/>
      <color theme="1"/>
      <name val="Comic Sans MS"/>
      <family val="2"/>
    </font>
    <font>
      <sz val="10"/>
      <name val="Comic Sans MS"/>
      <family val="4"/>
    </font>
    <font>
      <sz val="8"/>
      <color theme="1"/>
      <name val="Comic Sans MS"/>
      <family val="4"/>
    </font>
    <font>
      <sz val="11"/>
      <color theme="0"/>
      <name val="Comic Sans MS"/>
      <family val="2"/>
    </font>
    <font>
      <b/>
      <sz val="11"/>
      <color theme="0"/>
      <name val="Comic Sans MS"/>
      <family val="4"/>
    </font>
    <font>
      <b/>
      <sz val="26"/>
      <color theme="1"/>
      <name val="Comic Sans MS"/>
      <family val="4"/>
    </font>
    <font>
      <sz val="12"/>
      <color theme="1"/>
      <name val="Comic Sans MS"/>
      <family val="4"/>
    </font>
    <font>
      <b/>
      <sz val="22"/>
      <color rgb="FF000000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</fills>
  <borders count="6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 diagonalUp="1">
      <left style="thick">
        <color auto="1"/>
      </left>
      <right style="thin">
        <color auto="1"/>
      </right>
      <top/>
      <bottom style="thin">
        <color auto="1"/>
      </bottom>
      <diagonal style="medium">
        <color auto="1"/>
      </diagonal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ck">
        <color theme="0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64" fontId="1" fillId="2" borderId="16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166" fontId="2" fillId="3" borderId="22" xfId="0" applyNumberFormat="1" applyFont="1" applyFill="1" applyBorder="1" applyAlignment="1">
      <alignment horizontal="center" vertical="center"/>
    </xf>
    <xf numFmtId="164" fontId="5" fillId="5" borderId="7" xfId="0" applyNumberFormat="1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22" fontId="10" fillId="7" borderId="0" xfId="0" applyNumberFormat="1" applyFont="1" applyFill="1" applyBorder="1" applyAlignment="1">
      <alignment horizontal="left" vertical="center"/>
    </xf>
    <xf numFmtId="0" fontId="10" fillId="7" borderId="0" xfId="0" applyFont="1" applyFill="1" applyBorder="1" applyAlignment="1">
      <alignment horizontal="left" vertical="center"/>
    </xf>
    <xf numFmtId="165" fontId="10" fillId="7" borderId="0" xfId="0" applyNumberFormat="1" applyFont="1" applyFill="1" applyBorder="1" applyAlignment="1">
      <alignment horizontal="left" vertical="center"/>
    </xf>
    <xf numFmtId="164" fontId="10" fillId="7" borderId="0" xfId="0" applyNumberFormat="1" applyFont="1" applyFill="1" applyBorder="1" applyAlignment="1">
      <alignment horizontal="left" vertical="center"/>
    </xf>
    <xf numFmtId="166" fontId="10" fillId="7" borderId="0" xfId="0" applyNumberFormat="1" applyFont="1" applyFill="1" applyBorder="1" applyAlignment="1">
      <alignment horizontal="left" vertical="center"/>
    </xf>
    <xf numFmtId="0" fontId="10" fillId="7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2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22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4" fillId="4" borderId="19" xfId="0" applyNumberFormat="1" applyFont="1" applyFill="1" applyBorder="1" applyAlignment="1">
      <alignment horizontal="center" vertical="center"/>
    </xf>
    <xf numFmtId="164" fontId="4" fillId="4" borderId="20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3" fillId="8" borderId="0" xfId="0" applyFont="1" applyFill="1" applyAlignment="1">
      <alignment vertical="center"/>
    </xf>
    <xf numFmtId="0" fontId="12" fillId="8" borderId="0" xfId="0" applyFont="1" applyFill="1" applyAlignment="1">
      <alignment vertical="center"/>
    </xf>
    <xf numFmtId="0" fontId="13" fillId="8" borderId="0" xfId="0" applyFont="1" applyFill="1" applyAlignment="1">
      <alignment horizontal="center" vertical="center"/>
    </xf>
    <xf numFmtId="164" fontId="12" fillId="8" borderId="0" xfId="0" applyNumberFormat="1" applyFont="1" applyFill="1" applyAlignment="1">
      <alignment vertical="center"/>
    </xf>
    <xf numFmtId="164" fontId="13" fillId="8" borderId="0" xfId="0" applyNumberFormat="1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164" fontId="12" fillId="8" borderId="0" xfId="0" applyNumberFormat="1" applyFont="1" applyFill="1" applyAlignment="1">
      <alignment horizontal="center" vertical="center"/>
    </xf>
    <xf numFmtId="0" fontId="12" fillId="8" borderId="52" xfId="0" applyFont="1" applyFill="1" applyBorder="1" applyAlignment="1">
      <alignment horizontal="center" vertical="center"/>
    </xf>
    <xf numFmtId="0" fontId="13" fillId="8" borderId="54" xfId="0" applyFont="1" applyFill="1" applyBorder="1" applyAlignment="1">
      <alignment horizontal="center" vertical="center"/>
    </xf>
    <xf numFmtId="0" fontId="12" fillId="8" borderId="53" xfId="0" applyFont="1" applyFill="1" applyBorder="1" applyAlignment="1">
      <alignment horizontal="center" vertical="center"/>
    </xf>
    <xf numFmtId="164" fontId="12" fillId="8" borderId="51" xfId="0" applyNumberFormat="1" applyFont="1" applyFill="1" applyBorder="1" applyAlignment="1">
      <alignment vertical="center"/>
    </xf>
    <xf numFmtId="0" fontId="13" fillId="8" borderId="55" xfId="0" applyFont="1" applyFill="1" applyBorder="1" applyAlignment="1">
      <alignment horizontal="center" vertical="center"/>
    </xf>
    <xf numFmtId="164" fontId="13" fillId="8" borderId="56" xfId="0" applyNumberFormat="1" applyFont="1" applyFill="1" applyBorder="1" applyAlignment="1">
      <alignment horizontal="center" vertical="center" wrapText="1"/>
    </xf>
    <xf numFmtId="0" fontId="13" fillId="8" borderId="56" xfId="0" applyFont="1" applyFill="1" applyBorder="1" applyAlignment="1">
      <alignment horizontal="center" vertical="center" wrapText="1"/>
    </xf>
    <xf numFmtId="164" fontId="13" fillId="8" borderId="57" xfId="0" applyNumberFormat="1" applyFont="1" applyFill="1" applyBorder="1" applyAlignment="1">
      <alignment horizontal="center" vertical="center"/>
    </xf>
    <xf numFmtId="0" fontId="13" fillId="8" borderId="58" xfId="0" applyFont="1" applyFill="1" applyBorder="1" applyAlignment="1">
      <alignment vertical="center"/>
    </xf>
    <xf numFmtId="164" fontId="12" fillId="8" borderId="59" xfId="0" applyNumberFormat="1" applyFont="1" applyFill="1" applyBorder="1" applyAlignment="1">
      <alignment vertical="center"/>
    </xf>
    <xf numFmtId="0" fontId="13" fillId="8" borderId="60" xfId="0" applyFont="1" applyFill="1" applyBorder="1" applyAlignment="1">
      <alignment vertical="center"/>
    </xf>
    <xf numFmtId="164" fontId="12" fillId="8" borderId="61" xfId="0" applyNumberFormat="1" applyFont="1" applyFill="1" applyBorder="1" applyAlignment="1">
      <alignment vertical="center"/>
    </xf>
    <xf numFmtId="164" fontId="12" fillId="8" borderId="6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64" fontId="7" fillId="6" borderId="22" xfId="0" applyNumberFormat="1" applyFont="1" applyFill="1" applyBorder="1" applyAlignment="1">
      <alignment horizontal="center" vertical="center"/>
    </xf>
    <xf numFmtId="164" fontId="3" fillId="3" borderId="22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0" fontId="12" fillId="8" borderId="51" xfId="0" applyFont="1" applyFill="1" applyBorder="1" applyAlignment="1">
      <alignment horizontal="center" vertical="center"/>
    </xf>
    <xf numFmtId="0" fontId="12" fillId="8" borderId="6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 wrapText="1"/>
    </xf>
    <xf numFmtId="16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166" fontId="6" fillId="0" borderId="0" xfId="0" applyNumberFormat="1" applyFont="1" applyAlignment="1">
      <alignment horizontal="center" vertical="center"/>
    </xf>
    <xf numFmtId="0" fontId="13" fillId="8" borderId="55" xfId="0" applyFont="1" applyFill="1" applyBorder="1" applyAlignment="1">
      <alignment vertical="center"/>
    </xf>
    <xf numFmtId="0" fontId="13" fillId="8" borderId="56" xfId="0" applyFont="1" applyFill="1" applyBorder="1" applyAlignment="1">
      <alignment vertical="center"/>
    </xf>
    <xf numFmtId="164" fontId="13" fillId="8" borderId="57" xfId="0" applyNumberFormat="1" applyFont="1" applyFill="1" applyBorder="1" applyAlignment="1">
      <alignment vertical="center"/>
    </xf>
    <xf numFmtId="0" fontId="13" fillId="8" borderId="51" xfId="0" applyFont="1" applyFill="1" applyBorder="1" applyAlignment="1">
      <alignment vertical="center"/>
    </xf>
    <xf numFmtId="164" fontId="13" fillId="8" borderId="59" xfId="0" applyNumberFormat="1" applyFont="1" applyFill="1" applyBorder="1" applyAlignment="1">
      <alignment vertical="center"/>
    </xf>
    <xf numFmtId="0" fontId="13" fillId="8" borderId="61" xfId="0" applyFont="1" applyFill="1" applyBorder="1" applyAlignment="1">
      <alignment vertical="center"/>
    </xf>
    <xf numFmtId="164" fontId="13" fillId="8" borderId="62" xfId="0" applyNumberFormat="1" applyFont="1" applyFill="1" applyBorder="1" applyAlignment="1">
      <alignment vertical="center"/>
    </xf>
    <xf numFmtId="164" fontId="13" fillId="8" borderId="66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4" fillId="2" borderId="63" xfId="0" applyFont="1" applyFill="1" applyBorder="1" applyAlignment="1">
      <alignment horizontal="center" vertical="center"/>
    </xf>
    <xf numFmtId="0" fontId="14" fillId="6" borderId="63" xfId="0" applyFont="1" applyFill="1" applyBorder="1" applyAlignment="1">
      <alignment horizontal="center" vertical="center"/>
    </xf>
    <xf numFmtId="164" fontId="14" fillId="2" borderId="64" xfId="0" applyNumberFormat="1" applyFont="1" applyFill="1" applyBorder="1" applyAlignment="1">
      <alignment horizontal="center" vertical="center"/>
    </xf>
    <xf numFmtId="164" fontId="14" fillId="6" borderId="65" xfId="0" applyNumberFormat="1" applyFont="1" applyFill="1" applyBorder="1" applyAlignment="1">
      <alignment horizontal="center" vertical="center"/>
    </xf>
    <xf numFmtId="0" fontId="13" fillId="8" borderId="67" xfId="0" applyFont="1" applyFill="1" applyBorder="1" applyAlignment="1">
      <alignment horizontal="center" vertical="center"/>
    </xf>
    <xf numFmtId="0" fontId="13" fillId="8" borderId="68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166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scheme val="none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9</xdr:row>
          <xdr:rowOff>285750</xdr:rowOff>
        </xdr:from>
        <xdr:to>
          <xdr:col>7</xdr:col>
          <xdr:colOff>28575</xdr:colOff>
          <xdr:row>11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omic Sans MS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G95" totalsRowShown="0" headerRowDxfId="10" dataDxfId="9">
  <autoFilter ref="A1:G95"/>
  <sortState ref="A89:G100">
    <sortCondition descending="1" ref="A1:A100"/>
  </sortState>
  <tableColumns count="7">
    <tableColumn id="1" name="NOM" dataDxfId="8">
      <calculatedColumnFormula>CONCATENATE(REGISTRE!B5, " ", REGISTRE!C5)</calculatedColumnFormula>
    </tableColumn>
    <tableColumn id="2" name="TELEPHONE" dataDxfId="7">
      <calculatedColumnFormula>REGISTRE!G5</calculatedColumnFormula>
    </tableColumn>
    <tableColumn id="3" name="ADULTE" dataDxfId="6">
      <calculatedColumnFormula>REGISTRE!H5</calculatedColumnFormula>
    </tableColumn>
    <tableColumn id="4" name="ENFANT" dataDxfId="5">
      <calculatedColumnFormula>REGISTRE!I5</calculatedColumnFormula>
    </tableColumn>
    <tableColumn id="5" name="ENTREE SEUL" dataDxfId="4">
      <calculatedColumnFormula>REGISTRE!J5</calculatedColumnFormula>
    </tableColumn>
    <tableColumn id="6" name="TOTAL" dataDxfId="3">
      <calculatedColumnFormula>REGISTRE!K5</calculatedColumnFormula>
    </tableColumn>
    <tableColumn id="7" name="PAYER" dataDxfId="2">
      <calculatedColumnFormula>REGISTRE!R5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5"/>
  <sheetViews>
    <sheetView showZeros="0" tabSelected="1" workbookViewId="0">
      <selection activeCell="I20" sqref="I20"/>
    </sheetView>
  </sheetViews>
  <sheetFormatPr baseColWidth="10" defaultColWidth="10.88671875" defaultRowHeight="16.5" x14ac:dyDescent="0.3"/>
  <cols>
    <col min="1" max="1" width="21.88671875" style="102" customWidth="1"/>
    <col min="2" max="2" width="14.6640625" style="108" customWidth="1"/>
    <col min="3" max="4" width="10.88671875" style="104"/>
    <col min="5" max="5" width="15" style="104" customWidth="1"/>
    <col min="6" max="7" width="10.88671875" style="104"/>
    <col min="8" max="16384" width="10.88671875" style="102"/>
  </cols>
  <sheetData>
    <row r="1" spans="1:7" s="97" customFormat="1" ht="38.450000000000003" customHeight="1" x14ac:dyDescent="0.3">
      <c r="A1" s="97" t="s">
        <v>0</v>
      </c>
      <c r="B1" s="105" t="s">
        <v>12</v>
      </c>
      <c r="C1" s="97" t="s">
        <v>5</v>
      </c>
      <c r="D1" s="97" t="s">
        <v>7</v>
      </c>
      <c r="E1" s="97" t="s">
        <v>9</v>
      </c>
      <c r="F1" s="97" t="s">
        <v>3</v>
      </c>
      <c r="G1" s="97" t="s">
        <v>37</v>
      </c>
    </row>
    <row r="2" spans="1:7" s="107" customFormat="1" ht="19.5" x14ac:dyDescent="0.3">
      <c r="A2" s="101" t="str">
        <f>CONCATENATE(REGISTRE!B5, " ", REGISTRE!C5)</f>
        <v>lui eux</v>
      </c>
      <c r="B2" s="106">
        <f>REGISTRE!G5</f>
        <v>0</v>
      </c>
      <c r="C2" s="103">
        <f>REGISTRE!H5</f>
        <v>0</v>
      </c>
      <c r="D2" s="103">
        <f>REGISTRE!I5</f>
        <v>0</v>
      </c>
      <c r="E2" s="103">
        <f>REGISTRE!J5</f>
        <v>0</v>
      </c>
      <c r="F2" s="103">
        <f>REGISTRE!K5</f>
        <v>0</v>
      </c>
      <c r="G2" s="103" t="str">
        <f>REGISTRE!R5</f>
        <v>NON OK</v>
      </c>
    </row>
    <row r="3" spans="1:7" s="107" customFormat="1" ht="19.5" x14ac:dyDescent="0.3">
      <c r="A3" s="101" t="str">
        <f>CONCATENATE(REGISTRE!B6, " ", REGISTRE!C6)</f>
        <v>Jami FRED</v>
      </c>
      <c r="B3" s="106">
        <f>REGISTRE!G6</f>
        <v>0</v>
      </c>
      <c r="C3" s="103">
        <f>REGISTRE!H6</f>
        <v>1</v>
      </c>
      <c r="D3" s="103">
        <f>REGISTRE!I6</f>
        <v>2</v>
      </c>
      <c r="E3" s="103">
        <f>REGISTRE!J6</f>
        <v>0</v>
      </c>
      <c r="F3" s="103">
        <f>REGISTRE!K6</f>
        <v>3</v>
      </c>
      <c r="G3" s="103" t="str">
        <f>REGISTRE!R6</f>
        <v>NON OK</v>
      </c>
    </row>
    <row r="4" spans="1:7" s="107" customFormat="1" ht="19.5" x14ac:dyDescent="0.3">
      <c r="A4" s="101" t="str">
        <f>CONCATENATE(REGISTRE!B7, " ", REGISTRE!C7)</f>
        <v>ERIC RAMZI</v>
      </c>
      <c r="B4" s="106">
        <f>REGISTRE!G7</f>
        <v>1234567</v>
      </c>
      <c r="C4" s="103">
        <f>REGISTRE!H7</f>
        <v>1</v>
      </c>
      <c r="D4" s="103">
        <f>REGISTRE!I7</f>
        <v>0</v>
      </c>
      <c r="E4" s="103">
        <f>REGISTRE!J7</f>
        <v>0</v>
      </c>
      <c r="F4" s="103">
        <f>REGISTRE!K7</f>
        <v>1</v>
      </c>
      <c r="G4" s="103" t="str">
        <f>REGISTRE!R7</f>
        <v>NON OK</v>
      </c>
    </row>
    <row r="5" spans="1:7" s="107" customFormat="1" ht="19.5" x14ac:dyDescent="0.3">
      <c r="A5" s="101" t="str">
        <f>CONCATENATE(REGISTRE!B8, " ", REGISTRE!C8)</f>
        <v>CAPEO CLAUDIO</v>
      </c>
      <c r="B5" s="106">
        <f>REGISTRE!G8</f>
        <v>1234567</v>
      </c>
      <c r="C5" s="103">
        <f>REGISTRE!H8</f>
        <v>0</v>
      </c>
      <c r="D5" s="103">
        <f>REGISTRE!I8</f>
        <v>0</v>
      </c>
      <c r="E5" s="103">
        <f>REGISTRE!J8</f>
        <v>2</v>
      </c>
      <c r="F5" s="103">
        <f>REGISTRE!K8</f>
        <v>2</v>
      </c>
      <c r="G5" s="103" t="str">
        <f>REGISTRE!R8</f>
        <v>NON OK</v>
      </c>
    </row>
    <row r="6" spans="1:7" s="107" customFormat="1" ht="19.5" x14ac:dyDescent="0.3">
      <c r="A6" s="101" t="str">
        <f>CONCATENATE(REGISTRE!B9, " ", REGISTRE!C9)</f>
        <v>BRUEL PATRICK</v>
      </c>
      <c r="B6" s="106">
        <f>REGISTRE!G9</f>
        <v>1234567</v>
      </c>
      <c r="C6" s="103">
        <f>REGISTRE!H9</f>
        <v>2</v>
      </c>
      <c r="D6" s="103">
        <f>REGISTRE!I9</f>
        <v>0</v>
      </c>
      <c r="E6" s="103">
        <f>REGISTRE!J9</f>
        <v>0</v>
      </c>
      <c r="F6" s="103">
        <f>REGISTRE!K9</f>
        <v>2</v>
      </c>
      <c r="G6" s="103" t="str">
        <f>REGISTRE!R9</f>
        <v>OK</v>
      </c>
    </row>
    <row r="7" spans="1:7" s="107" customFormat="1" ht="19.5" x14ac:dyDescent="0.3">
      <c r="A7" s="101" t="str">
        <f>CONCATENATE(REGISTRE!B10, " ", REGISTRE!C10)</f>
        <v>SPIROU FANTASIO</v>
      </c>
      <c r="B7" s="106">
        <f>REGISTRE!G10</f>
        <v>1234567</v>
      </c>
      <c r="C7" s="103">
        <f>REGISTRE!H10</f>
        <v>4</v>
      </c>
      <c r="D7" s="103">
        <f>REGISTRE!I10</f>
        <v>0</v>
      </c>
      <c r="E7" s="103">
        <f>REGISTRE!J10</f>
        <v>0</v>
      </c>
      <c r="F7" s="103">
        <f>REGISTRE!K10</f>
        <v>4</v>
      </c>
      <c r="G7" s="103" t="str">
        <f>REGISTRE!R10</f>
        <v>OK</v>
      </c>
    </row>
    <row r="8" spans="1:7" s="107" customFormat="1" ht="19.5" x14ac:dyDescent="0.3">
      <c r="A8" s="101" t="str">
        <f>CONCATENATE(REGISTRE!B11, " ", REGISTRE!C11)</f>
        <v>ASTERIX OBELIX</v>
      </c>
      <c r="B8" s="106">
        <f>REGISTRE!G11</f>
        <v>1234567</v>
      </c>
      <c r="C8" s="103">
        <f>REGISTRE!H11</f>
        <v>5</v>
      </c>
      <c r="D8" s="103">
        <f>REGISTRE!I11</f>
        <v>0</v>
      </c>
      <c r="E8" s="103">
        <f>REGISTRE!J11</f>
        <v>0</v>
      </c>
      <c r="F8" s="103">
        <f>REGISTRE!K11</f>
        <v>5</v>
      </c>
      <c r="G8" s="103" t="str">
        <f>REGISTRE!R11</f>
        <v>NON OK</v>
      </c>
    </row>
    <row r="9" spans="1:7" s="107" customFormat="1" ht="19.5" x14ac:dyDescent="0.3">
      <c r="A9" s="101" t="str">
        <f>CONCATENATE(REGISTRE!B12, " ", REGISTRE!C12)</f>
        <v>TINTIN MILOU</v>
      </c>
      <c r="B9" s="106">
        <f>REGISTRE!G12</f>
        <v>1234567</v>
      </c>
      <c r="C9" s="103">
        <f>REGISTRE!H12</f>
        <v>5</v>
      </c>
      <c r="D9" s="103">
        <f>REGISTRE!I12</f>
        <v>0</v>
      </c>
      <c r="E9" s="103">
        <f>REGISTRE!J12</f>
        <v>0</v>
      </c>
      <c r="F9" s="103">
        <f>REGISTRE!K12</f>
        <v>5</v>
      </c>
      <c r="G9" s="103" t="str">
        <f>REGISTRE!R12</f>
        <v>NON OK</v>
      </c>
    </row>
    <row r="10" spans="1:7" s="107" customFormat="1" ht="19.5" x14ac:dyDescent="0.3">
      <c r="A10" s="101" t="str">
        <f>CONCATENATE(REGISTRE!B13, " ", REGISTRE!C13)</f>
        <v>BILLOTTE GASTON</v>
      </c>
      <c r="B10" s="106">
        <f>REGISTRE!G13</f>
        <v>1234567</v>
      </c>
      <c r="C10" s="103">
        <f>REGISTRE!H13</f>
        <v>2</v>
      </c>
      <c r="D10" s="103">
        <f>REGISTRE!I13</f>
        <v>0</v>
      </c>
      <c r="E10" s="103">
        <f>REGISTRE!J13</f>
        <v>0</v>
      </c>
      <c r="F10" s="103">
        <f>REGISTRE!K13</f>
        <v>2</v>
      </c>
      <c r="G10" s="103" t="str">
        <f>REGISTRE!R13</f>
        <v>OK</v>
      </c>
    </row>
    <row r="11" spans="1:7" s="107" customFormat="1" ht="19.5" x14ac:dyDescent="0.3">
      <c r="A11" s="101" t="str">
        <f>CONCATENATE(REGISTRE!B14, " ", REGISTRE!C14)</f>
        <v>BERT PAUL</v>
      </c>
      <c r="B11" s="106">
        <f>REGISTRE!G14</f>
        <v>1234567</v>
      </c>
      <c r="C11" s="103">
        <f>REGISTRE!H14</f>
        <v>3</v>
      </c>
      <c r="D11" s="103">
        <f>REGISTRE!I14</f>
        <v>0</v>
      </c>
      <c r="E11" s="103">
        <f>REGISTRE!J14</f>
        <v>0</v>
      </c>
      <c r="F11" s="103">
        <f>REGISTRE!K14</f>
        <v>3</v>
      </c>
      <c r="G11" s="103" t="str">
        <f>REGISTRE!R14</f>
        <v>OK</v>
      </c>
    </row>
    <row r="12" spans="1:7" s="107" customFormat="1" ht="19.5" x14ac:dyDescent="0.3">
      <c r="A12" s="101" t="str">
        <f>CONCATENATE(REGISTRE!B15, " ", REGISTRE!C15)</f>
        <v>RICHARD PIERRE</v>
      </c>
      <c r="B12" s="106">
        <f>REGISTRE!G15</f>
        <v>1234567</v>
      </c>
      <c r="C12" s="103">
        <f>REGISTRE!H15</f>
        <v>2</v>
      </c>
      <c r="D12" s="103">
        <f>REGISTRE!I15</f>
        <v>0</v>
      </c>
      <c r="E12" s="103">
        <f>REGISTRE!J15</f>
        <v>0</v>
      </c>
      <c r="F12" s="103">
        <f>REGISTRE!K15</f>
        <v>2</v>
      </c>
      <c r="G12" s="103" t="str">
        <f>REGISTRE!R15</f>
        <v>OK</v>
      </c>
    </row>
    <row r="13" spans="1:7" s="107" customFormat="1" ht="19.5" x14ac:dyDescent="0.3">
      <c r="A13" s="101" t="str">
        <f>CONCATENATE(REGISTRE!B16, " ", REGISTRE!C16)</f>
        <v>DURAND MARCEL</v>
      </c>
      <c r="B13" s="106">
        <f>REGISTRE!G16</f>
        <v>1234567</v>
      </c>
      <c r="C13" s="103">
        <f>REGISTRE!H16</f>
        <v>1</v>
      </c>
      <c r="D13" s="103">
        <f>REGISTRE!I16</f>
        <v>0</v>
      </c>
      <c r="E13" s="103">
        <f>REGISTRE!J16</f>
        <v>0</v>
      </c>
      <c r="F13" s="103">
        <f>REGISTRE!K16</f>
        <v>1</v>
      </c>
      <c r="G13" s="103" t="str">
        <f>REGISTRE!R16</f>
        <v>OK</v>
      </c>
    </row>
    <row r="14" spans="1:7" s="107" customFormat="1" ht="19.5" x14ac:dyDescent="0.3">
      <c r="A14" s="101" t="str">
        <f>CONCATENATE(REGISTRE!B17, " ", REGISTRE!C17)</f>
        <v>DUPOND JEAN</v>
      </c>
      <c r="B14" s="106">
        <f>REGISTRE!G17</f>
        <v>1234567</v>
      </c>
      <c r="C14" s="103">
        <f>REGISTRE!H17</f>
        <v>3</v>
      </c>
      <c r="D14" s="103">
        <f>REGISTRE!I17</f>
        <v>1</v>
      </c>
      <c r="E14" s="103">
        <f>REGISTRE!J17</f>
        <v>0</v>
      </c>
      <c r="F14" s="103">
        <f>REGISTRE!K17</f>
        <v>4</v>
      </c>
      <c r="G14" s="103" t="str">
        <f>REGISTRE!R17</f>
        <v>NON OK</v>
      </c>
    </row>
    <row r="15" spans="1:7" s="107" customFormat="1" ht="19.5" x14ac:dyDescent="0.3">
      <c r="A15" s="101" t="str">
        <f>CONCATENATE(REGISTRE!B18, " ", REGISTRE!C18)</f>
        <v xml:space="preserve"> </v>
      </c>
      <c r="B15" s="106">
        <f>REGISTRE!G18</f>
        <v>0</v>
      </c>
      <c r="C15" s="103">
        <f>REGISTRE!H18</f>
        <v>0</v>
      </c>
      <c r="D15" s="103">
        <f>REGISTRE!I18</f>
        <v>0</v>
      </c>
      <c r="E15" s="103">
        <f>REGISTRE!J18</f>
        <v>0</v>
      </c>
      <c r="F15" s="103">
        <f>REGISTRE!K18</f>
        <v>0</v>
      </c>
      <c r="G15" s="103">
        <f>REGISTRE!R18</f>
        <v>0</v>
      </c>
    </row>
    <row r="16" spans="1:7" s="107" customFormat="1" ht="19.5" x14ac:dyDescent="0.3">
      <c r="A16" s="101" t="str">
        <f>CONCATENATE(REGISTRE!B19, " ", REGISTRE!C19)</f>
        <v xml:space="preserve"> </v>
      </c>
      <c r="B16" s="106">
        <f>REGISTRE!G19</f>
        <v>0</v>
      </c>
      <c r="C16" s="103">
        <f>REGISTRE!H19</f>
        <v>0</v>
      </c>
      <c r="D16" s="103">
        <f>REGISTRE!I19</f>
        <v>0</v>
      </c>
      <c r="E16" s="103">
        <f>REGISTRE!J19</f>
        <v>0</v>
      </c>
      <c r="F16" s="103">
        <f>REGISTRE!K19</f>
        <v>0</v>
      </c>
      <c r="G16" s="103">
        <f>REGISTRE!R19</f>
        <v>0</v>
      </c>
    </row>
    <row r="17" spans="1:7" s="107" customFormat="1" ht="19.5" x14ac:dyDescent="0.3">
      <c r="A17" s="101" t="str">
        <f>CONCATENATE(REGISTRE!B20, " ", REGISTRE!C20)</f>
        <v xml:space="preserve"> </v>
      </c>
      <c r="B17" s="106">
        <f>REGISTRE!G20</f>
        <v>0</v>
      </c>
      <c r="C17" s="103">
        <f>REGISTRE!H20</f>
        <v>0</v>
      </c>
      <c r="D17" s="103">
        <f>REGISTRE!I20</f>
        <v>0</v>
      </c>
      <c r="E17" s="103">
        <f>REGISTRE!J20</f>
        <v>0</v>
      </c>
      <c r="F17" s="103">
        <f>REGISTRE!K20</f>
        <v>0</v>
      </c>
      <c r="G17" s="103">
        <f>REGISTRE!R20</f>
        <v>0</v>
      </c>
    </row>
    <row r="18" spans="1:7" s="107" customFormat="1" ht="19.5" x14ac:dyDescent="0.3">
      <c r="A18" s="101" t="str">
        <f>CONCATENATE(REGISTRE!B21, " ", REGISTRE!C21)</f>
        <v xml:space="preserve"> </v>
      </c>
      <c r="B18" s="106">
        <f>REGISTRE!G21</f>
        <v>0</v>
      </c>
      <c r="C18" s="103">
        <f>REGISTRE!H21</f>
        <v>0</v>
      </c>
      <c r="D18" s="103">
        <f>REGISTRE!I21</f>
        <v>0</v>
      </c>
      <c r="E18" s="103">
        <f>REGISTRE!J21</f>
        <v>0</v>
      </c>
      <c r="F18" s="103">
        <f>REGISTRE!K21</f>
        <v>0</v>
      </c>
      <c r="G18" s="103">
        <f>REGISTRE!R21</f>
        <v>0</v>
      </c>
    </row>
    <row r="19" spans="1:7" s="107" customFormat="1" ht="19.5" x14ac:dyDescent="0.3">
      <c r="A19" s="101" t="str">
        <f>CONCATENATE(REGISTRE!B22, " ", REGISTRE!C22)</f>
        <v xml:space="preserve"> </v>
      </c>
      <c r="B19" s="106">
        <f>REGISTRE!G22</f>
        <v>0</v>
      </c>
      <c r="C19" s="103">
        <f>REGISTRE!H22</f>
        <v>0</v>
      </c>
      <c r="D19" s="103">
        <f>REGISTRE!I22</f>
        <v>0</v>
      </c>
      <c r="E19" s="103">
        <f>REGISTRE!J22</f>
        <v>0</v>
      </c>
      <c r="F19" s="103">
        <f>REGISTRE!K22</f>
        <v>0</v>
      </c>
      <c r="G19" s="103">
        <f>REGISTRE!R22</f>
        <v>0</v>
      </c>
    </row>
    <row r="20" spans="1:7" s="107" customFormat="1" ht="19.5" x14ac:dyDescent="0.3">
      <c r="A20" s="101" t="str">
        <f>CONCATENATE(REGISTRE!B23, " ", REGISTRE!C23)</f>
        <v xml:space="preserve"> </v>
      </c>
      <c r="B20" s="106">
        <f>REGISTRE!G23</f>
        <v>0</v>
      </c>
      <c r="C20" s="103">
        <f>REGISTRE!H23</f>
        <v>0</v>
      </c>
      <c r="D20" s="103">
        <f>REGISTRE!I23</f>
        <v>0</v>
      </c>
      <c r="E20" s="103">
        <f>REGISTRE!J23</f>
        <v>0</v>
      </c>
      <c r="F20" s="103">
        <f>REGISTRE!K23</f>
        <v>0</v>
      </c>
      <c r="G20" s="103">
        <f>REGISTRE!R23</f>
        <v>0</v>
      </c>
    </row>
    <row r="21" spans="1:7" s="107" customFormat="1" ht="19.5" x14ac:dyDescent="0.3">
      <c r="A21" s="101" t="str">
        <f>CONCATENATE(REGISTRE!B24, " ", REGISTRE!C24)</f>
        <v xml:space="preserve"> </v>
      </c>
      <c r="B21" s="106">
        <f>REGISTRE!G24</f>
        <v>0</v>
      </c>
      <c r="C21" s="103">
        <f>REGISTRE!H24</f>
        <v>0</v>
      </c>
      <c r="D21" s="103">
        <f>REGISTRE!I24</f>
        <v>0</v>
      </c>
      <c r="E21" s="103">
        <f>REGISTRE!J24</f>
        <v>0</v>
      </c>
      <c r="F21" s="103">
        <f>REGISTRE!K24</f>
        <v>0</v>
      </c>
      <c r="G21" s="103">
        <f>REGISTRE!R24</f>
        <v>0</v>
      </c>
    </row>
    <row r="22" spans="1:7" s="107" customFormat="1" ht="19.5" x14ac:dyDescent="0.3">
      <c r="A22" s="101" t="str">
        <f>CONCATENATE(REGISTRE!B25, " ", REGISTRE!C25)</f>
        <v xml:space="preserve"> </v>
      </c>
      <c r="B22" s="106">
        <f>REGISTRE!G25</f>
        <v>0</v>
      </c>
      <c r="C22" s="103">
        <f>REGISTRE!H25</f>
        <v>0</v>
      </c>
      <c r="D22" s="103">
        <f>REGISTRE!I25</f>
        <v>0</v>
      </c>
      <c r="E22" s="103">
        <f>REGISTRE!J25</f>
        <v>0</v>
      </c>
      <c r="F22" s="103">
        <f>REGISTRE!K25</f>
        <v>0</v>
      </c>
      <c r="G22" s="103">
        <f>REGISTRE!R25</f>
        <v>0</v>
      </c>
    </row>
    <row r="23" spans="1:7" s="107" customFormat="1" ht="19.5" x14ac:dyDescent="0.3">
      <c r="A23" s="101" t="str">
        <f>CONCATENATE(REGISTRE!B26, " ", REGISTRE!C26)</f>
        <v xml:space="preserve"> </v>
      </c>
      <c r="B23" s="106">
        <f>REGISTRE!G26</f>
        <v>0</v>
      </c>
      <c r="C23" s="103">
        <f>REGISTRE!H26</f>
        <v>0</v>
      </c>
      <c r="D23" s="103">
        <f>REGISTRE!I26</f>
        <v>0</v>
      </c>
      <c r="E23" s="103">
        <f>REGISTRE!J26</f>
        <v>0</v>
      </c>
      <c r="F23" s="103">
        <f>REGISTRE!K26</f>
        <v>0</v>
      </c>
      <c r="G23" s="103">
        <f>REGISTRE!R26</f>
        <v>0</v>
      </c>
    </row>
    <row r="24" spans="1:7" s="107" customFormat="1" ht="19.5" x14ac:dyDescent="0.3">
      <c r="A24" s="101" t="str">
        <f>CONCATENATE(REGISTRE!B27, " ", REGISTRE!C27)</f>
        <v xml:space="preserve"> </v>
      </c>
      <c r="B24" s="106">
        <f>REGISTRE!G27</f>
        <v>0</v>
      </c>
      <c r="C24" s="103">
        <f>REGISTRE!H27</f>
        <v>0</v>
      </c>
      <c r="D24" s="103">
        <f>REGISTRE!I27</f>
        <v>0</v>
      </c>
      <c r="E24" s="103">
        <f>REGISTRE!J27</f>
        <v>0</v>
      </c>
      <c r="F24" s="103">
        <f>REGISTRE!K27</f>
        <v>0</v>
      </c>
      <c r="G24" s="103">
        <f>REGISTRE!R27</f>
        <v>0</v>
      </c>
    </row>
    <row r="25" spans="1:7" s="107" customFormat="1" ht="19.5" x14ac:dyDescent="0.3">
      <c r="A25" s="101" t="str">
        <f>CONCATENATE(REGISTRE!B28, " ", REGISTRE!C28)</f>
        <v xml:space="preserve"> </v>
      </c>
      <c r="B25" s="106">
        <f>REGISTRE!G28</f>
        <v>0</v>
      </c>
      <c r="C25" s="103">
        <f>REGISTRE!H28</f>
        <v>0</v>
      </c>
      <c r="D25" s="103">
        <f>REGISTRE!I28</f>
        <v>0</v>
      </c>
      <c r="E25" s="103">
        <f>REGISTRE!J28</f>
        <v>0</v>
      </c>
      <c r="F25" s="103">
        <f>REGISTRE!K28</f>
        <v>0</v>
      </c>
      <c r="G25" s="103">
        <f>REGISTRE!R28</f>
        <v>0</v>
      </c>
    </row>
    <row r="26" spans="1:7" s="107" customFormat="1" ht="19.5" x14ac:dyDescent="0.3">
      <c r="A26" s="101" t="str">
        <f>CONCATENATE(REGISTRE!B29, " ", REGISTRE!C29)</f>
        <v xml:space="preserve"> </v>
      </c>
      <c r="B26" s="106">
        <f>REGISTRE!G29</f>
        <v>0</v>
      </c>
      <c r="C26" s="103">
        <f>REGISTRE!H29</f>
        <v>0</v>
      </c>
      <c r="D26" s="103">
        <f>REGISTRE!I29</f>
        <v>0</v>
      </c>
      <c r="E26" s="103">
        <f>REGISTRE!J29</f>
        <v>0</v>
      </c>
      <c r="F26" s="103">
        <f>REGISTRE!K29</f>
        <v>0</v>
      </c>
      <c r="G26" s="103">
        <f>REGISTRE!R29</f>
        <v>0</v>
      </c>
    </row>
    <row r="27" spans="1:7" s="107" customFormat="1" ht="19.5" x14ac:dyDescent="0.3">
      <c r="A27" s="101" t="str">
        <f>CONCATENATE(REGISTRE!B30, " ", REGISTRE!C30)</f>
        <v xml:space="preserve"> </v>
      </c>
      <c r="B27" s="106">
        <f>REGISTRE!G30</f>
        <v>0</v>
      </c>
      <c r="C27" s="103">
        <f>REGISTRE!H30</f>
        <v>0</v>
      </c>
      <c r="D27" s="103">
        <f>REGISTRE!I30</f>
        <v>0</v>
      </c>
      <c r="E27" s="103">
        <f>REGISTRE!J30</f>
        <v>0</v>
      </c>
      <c r="F27" s="103">
        <f>REGISTRE!K30</f>
        <v>0</v>
      </c>
      <c r="G27" s="103">
        <f>REGISTRE!R30</f>
        <v>0</v>
      </c>
    </row>
    <row r="28" spans="1:7" s="107" customFormat="1" ht="19.5" x14ac:dyDescent="0.3">
      <c r="A28" s="101" t="str">
        <f>CONCATENATE(REGISTRE!B31, " ", REGISTRE!C31)</f>
        <v xml:space="preserve"> </v>
      </c>
      <c r="B28" s="106">
        <f>REGISTRE!G31</f>
        <v>0</v>
      </c>
      <c r="C28" s="103">
        <f>REGISTRE!H31</f>
        <v>0</v>
      </c>
      <c r="D28" s="103">
        <f>REGISTRE!I31</f>
        <v>0</v>
      </c>
      <c r="E28" s="103">
        <f>REGISTRE!J31</f>
        <v>0</v>
      </c>
      <c r="F28" s="103">
        <f>REGISTRE!K31</f>
        <v>0</v>
      </c>
      <c r="G28" s="103">
        <f>REGISTRE!R31</f>
        <v>0</v>
      </c>
    </row>
    <row r="29" spans="1:7" s="107" customFormat="1" ht="19.5" x14ac:dyDescent="0.3">
      <c r="A29" s="101" t="str">
        <f>CONCATENATE(REGISTRE!B32, " ", REGISTRE!C32)</f>
        <v xml:space="preserve"> </v>
      </c>
      <c r="B29" s="106">
        <f>REGISTRE!G32</f>
        <v>0</v>
      </c>
      <c r="C29" s="103">
        <f>REGISTRE!H32</f>
        <v>0</v>
      </c>
      <c r="D29" s="103">
        <f>REGISTRE!I32</f>
        <v>0</v>
      </c>
      <c r="E29" s="103">
        <f>REGISTRE!J32</f>
        <v>0</v>
      </c>
      <c r="F29" s="103">
        <f>REGISTRE!K32</f>
        <v>0</v>
      </c>
      <c r="G29" s="103">
        <f>REGISTRE!R32</f>
        <v>0</v>
      </c>
    </row>
    <row r="30" spans="1:7" s="107" customFormat="1" ht="19.5" x14ac:dyDescent="0.3">
      <c r="A30" s="101" t="str">
        <f>CONCATENATE(REGISTRE!B33, " ", REGISTRE!C33)</f>
        <v xml:space="preserve"> </v>
      </c>
      <c r="B30" s="106">
        <f>REGISTRE!G33</f>
        <v>0</v>
      </c>
      <c r="C30" s="103">
        <f>REGISTRE!H33</f>
        <v>0</v>
      </c>
      <c r="D30" s="103">
        <f>REGISTRE!I33</f>
        <v>0</v>
      </c>
      <c r="E30" s="103">
        <f>REGISTRE!J33</f>
        <v>0</v>
      </c>
      <c r="F30" s="103">
        <f>REGISTRE!K33</f>
        <v>0</v>
      </c>
      <c r="G30" s="103">
        <f>REGISTRE!R33</f>
        <v>0</v>
      </c>
    </row>
    <row r="31" spans="1:7" s="107" customFormat="1" ht="19.5" x14ac:dyDescent="0.3">
      <c r="A31" s="101" t="str">
        <f>CONCATENATE(REGISTRE!B34, " ", REGISTRE!C34)</f>
        <v xml:space="preserve"> </v>
      </c>
      <c r="B31" s="106">
        <f>REGISTRE!G34</f>
        <v>0</v>
      </c>
      <c r="C31" s="103">
        <f>REGISTRE!H34</f>
        <v>0</v>
      </c>
      <c r="D31" s="103">
        <f>REGISTRE!I34</f>
        <v>0</v>
      </c>
      <c r="E31" s="103">
        <f>REGISTRE!J34</f>
        <v>0</v>
      </c>
      <c r="F31" s="103">
        <f>REGISTRE!K34</f>
        <v>0</v>
      </c>
      <c r="G31" s="103">
        <f>REGISTRE!R34</f>
        <v>0</v>
      </c>
    </row>
    <row r="32" spans="1:7" s="107" customFormat="1" ht="19.5" x14ac:dyDescent="0.3">
      <c r="A32" s="101" t="str">
        <f>CONCATENATE(REGISTRE!B35, " ", REGISTRE!C35)</f>
        <v xml:space="preserve"> </v>
      </c>
      <c r="B32" s="106">
        <f>REGISTRE!G35</f>
        <v>0</v>
      </c>
      <c r="C32" s="103">
        <f>REGISTRE!H35</f>
        <v>0</v>
      </c>
      <c r="D32" s="103">
        <f>REGISTRE!I35</f>
        <v>0</v>
      </c>
      <c r="E32" s="103">
        <f>REGISTRE!J35</f>
        <v>0</v>
      </c>
      <c r="F32" s="103">
        <f>REGISTRE!K35</f>
        <v>0</v>
      </c>
      <c r="G32" s="103">
        <f>REGISTRE!R35</f>
        <v>0</v>
      </c>
    </row>
    <row r="33" spans="1:7" s="107" customFormat="1" ht="19.5" x14ac:dyDescent="0.3">
      <c r="A33" s="101" t="str">
        <f>CONCATENATE(REGISTRE!B36, " ", REGISTRE!C36)</f>
        <v xml:space="preserve"> </v>
      </c>
      <c r="B33" s="106">
        <f>REGISTRE!G36</f>
        <v>0</v>
      </c>
      <c r="C33" s="103">
        <f>REGISTRE!H36</f>
        <v>0</v>
      </c>
      <c r="D33" s="103">
        <f>REGISTRE!I36</f>
        <v>0</v>
      </c>
      <c r="E33" s="103">
        <f>REGISTRE!J36</f>
        <v>0</v>
      </c>
      <c r="F33" s="103">
        <f>REGISTRE!K36</f>
        <v>0</v>
      </c>
      <c r="G33" s="103">
        <f>REGISTRE!R36</f>
        <v>0</v>
      </c>
    </row>
    <row r="34" spans="1:7" s="107" customFormat="1" ht="19.5" x14ac:dyDescent="0.3">
      <c r="A34" s="101" t="str">
        <f>CONCATENATE(REGISTRE!B37, " ", REGISTRE!C37)</f>
        <v xml:space="preserve"> </v>
      </c>
      <c r="B34" s="106">
        <f>REGISTRE!G37</f>
        <v>0</v>
      </c>
      <c r="C34" s="103">
        <f>REGISTRE!H37</f>
        <v>0</v>
      </c>
      <c r="D34" s="103">
        <f>REGISTRE!I37</f>
        <v>0</v>
      </c>
      <c r="E34" s="103">
        <f>REGISTRE!J37</f>
        <v>0</v>
      </c>
      <c r="F34" s="103">
        <f>REGISTRE!K37</f>
        <v>0</v>
      </c>
      <c r="G34" s="103">
        <f>REGISTRE!R37</f>
        <v>0</v>
      </c>
    </row>
    <row r="35" spans="1:7" s="107" customFormat="1" ht="19.5" x14ac:dyDescent="0.3">
      <c r="A35" s="101" t="str">
        <f>CONCATENATE(REGISTRE!B38, " ", REGISTRE!C38)</f>
        <v xml:space="preserve"> </v>
      </c>
      <c r="B35" s="106">
        <f>REGISTRE!G38</f>
        <v>0</v>
      </c>
      <c r="C35" s="103">
        <f>REGISTRE!H38</f>
        <v>0</v>
      </c>
      <c r="D35" s="103">
        <f>REGISTRE!I38</f>
        <v>0</v>
      </c>
      <c r="E35" s="103">
        <f>REGISTRE!J38</f>
        <v>0</v>
      </c>
      <c r="F35" s="103">
        <f>REGISTRE!K38</f>
        <v>0</v>
      </c>
      <c r="G35" s="103">
        <f>REGISTRE!R38</f>
        <v>0</v>
      </c>
    </row>
    <row r="36" spans="1:7" s="107" customFormat="1" ht="19.5" x14ac:dyDescent="0.3">
      <c r="A36" s="101" t="str">
        <f>CONCATENATE(REGISTRE!B39, " ", REGISTRE!C39)</f>
        <v xml:space="preserve"> </v>
      </c>
      <c r="B36" s="106">
        <f>REGISTRE!G39</f>
        <v>0</v>
      </c>
      <c r="C36" s="103">
        <f>REGISTRE!H39</f>
        <v>0</v>
      </c>
      <c r="D36" s="103">
        <f>REGISTRE!I39</f>
        <v>0</v>
      </c>
      <c r="E36" s="103">
        <f>REGISTRE!J39</f>
        <v>0</v>
      </c>
      <c r="F36" s="103">
        <f>REGISTRE!K39</f>
        <v>0</v>
      </c>
      <c r="G36" s="103">
        <f>REGISTRE!R39</f>
        <v>0</v>
      </c>
    </row>
    <row r="37" spans="1:7" s="107" customFormat="1" ht="19.5" x14ac:dyDescent="0.3">
      <c r="A37" s="101" t="str">
        <f>CONCATENATE(REGISTRE!B40, " ", REGISTRE!C40)</f>
        <v xml:space="preserve"> </v>
      </c>
      <c r="B37" s="106">
        <f>REGISTRE!G40</f>
        <v>0</v>
      </c>
      <c r="C37" s="103">
        <f>REGISTRE!H40</f>
        <v>0</v>
      </c>
      <c r="D37" s="103">
        <f>REGISTRE!I40</f>
        <v>0</v>
      </c>
      <c r="E37" s="103">
        <f>REGISTRE!J40</f>
        <v>0</v>
      </c>
      <c r="F37" s="103">
        <f>REGISTRE!K40</f>
        <v>0</v>
      </c>
      <c r="G37" s="103">
        <f>REGISTRE!R40</f>
        <v>0</v>
      </c>
    </row>
    <row r="38" spans="1:7" s="107" customFormat="1" ht="19.5" x14ac:dyDescent="0.3">
      <c r="A38" s="101" t="str">
        <f>CONCATENATE(REGISTRE!B41, " ", REGISTRE!C41)</f>
        <v xml:space="preserve"> </v>
      </c>
      <c r="B38" s="106">
        <f>REGISTRE!G41</f>
        <v>0</v>
      </c>
      <c r="C38" s="103">
        <f>REGISTRE!H41</f>
        <v>0</v>
      </c>
      <c r="D38" s="103">
        <f>REGISTRE!I41</f>
        <v>0</v>
      </c>
      <c r="E38" s="103">
        <f>REGISTRE!J41</f>
        <v>0</v>
      </c>
      <c r="F38" s="103">
        <f>REGISTRE!K41</f>
        <v>0</v>
      </c>
      <c r="G38" s="103">
        <f>REGISTRE!R41</f>
        <v>0</v>
      </c>
    </row>
    <row r="39" spans="1:7" s="107" customFormat="1" ht="19.5" x14ac:dyDescent="0.3">
      <c r="A39" s="101" t="str">
        <f>CONCATENATE(REGISTRE!B42, " ", REGISTRE!C42)</f>
        <v xml:space="preserve"> </v>
      </c>
      <c r="B39" s="106">
        <f>REGISTRE!G42</f>
        <v>0</v>
      </c>
      <c r="C39" s="103">
        <f>REGISTRE!H42</f>
        <v>0</v>
      </c>
      <c r="D39" s="103">
        <f>REGISTRE!I42</f>
        <v>0</v>
      </c>
      <c r="E39" s="103">
        <f>REGISTRE!J42</f>
        <v>0</v>
      </c>
      <c r="F39" s="103">
        <f>REGISTRE!K42</f>
        <v>0</v>
      </c>
      <c r="G39" s="103">
        <f>REGISTRE!R42</f>
        <v>0</v>
      </c>
    </row>
    <row r="40" spans="1:7" s="107" customFormat="1" ht="19.5" x14ac:dyDescent="0.3">
      <c r="A40" s="101" t="str">
        <f>CONCATENATE(REGISTRE!B43, " ", REGISTRE!C43)</f>
        <v xml:space="preserve"> </v>
      </c>
      <c r="B40" s="106">
        <f>REGISTRE!G43</f>
        <v>0</v>
      </c>
      <c r="C40" s="103">
        <f>REGISTRE!H43</f>
        <v>0</v>
      </c>
      <c r="D40" s="103">
        <f>REGISTRE!I43</f>
        <v>0</v>
      </c>
      <c r="E40" s="103">
        <f>REGISTRE!J43</f>
        <v>0</v>
      </c>
      <c r="F40" s="103">
        <f>REGISTRE!K43</f>
        <v>0</v>
      </c>
      <c r="G40" s="103">
        <f>REGISTRE!R43</f>
        <v>0</v>
      </c>
    </row>
    <row r="41" spans="1:7" s="107" customFormat="1" ht="19.5" x14ac:dyDescent="0.3">
      <c r="A41" s="101" t="str">
        <f>CONCATENATE(REGISTRE!B44, " ", REGISTRE!C44)</f>
        <v xml:space="preserve"> </v>
      </c>
      <c r="B41" s="106">
        <f>REGISTRE!G44</f>
        <v>0</v>
      </c>
      <c r="C41" s="103">
        <f>REGISTRE!H44</f>
        <v>0</v>
      </c>
      <c r="D41" s="103">
        <f>REGISTRE!I44</f>
        <v>0</v>
      </c>
      <c r="E41" s="103">
        <f>REGISTRE!J44</f>
        <v>0</v>
      </c>
      <c r="F41" s="103">
        <f>REGISTRE!K44</f>
        <v>0</v>
      </c>
      <c r="G41" s="103">
        <f>REGISTRE!R44</f>
        <v>0</v>
      </c>
    </row>
    <row r="42" spans="1:7" s="107" customFormat="1" ht="19.5" x14ac:dyDescent="0.3">
      <c r="A42" s="101" t="str">
        <f>CONCATENATE(REGISTRE!B45, " ", REGISTRE!C45)</f>
        <v xml:space="preserve"> </v>
      </c>
      <c r="B42" s="106">
        <f>REGISTRE!G45</f>
        <v>0</v>
      </c>
      <c r="C42" s="103">
        <f>REGISTRE!H45</f>
        <v>0</v>
      </c>
      <c r="D42" s="103">
        <f>REGISTRE!I45</f>
        <v>0</v>
      </c>
      <c r="E42" s="103">
        <f>REGISTRE!J45</f>
        <v>0</v>
      </c>
      <c r="F42" s="103">
        <f>REGISTRE!K45</f>
        <v>0</v>
      </c>
      <c r="G42" s="103">
        <f>REGISTRE!R45</f>
        <v>0</v>
      </c>
    </row>
    <row r="43" spans="1:7" s="107" customFormat="1" ht="19.5" x14ac:dyDescent="0.3">
      <c r="A43" s="101" t="str">
        <f>CONCATENATE(REGISTRE!B46, " ", REGISTRE!C46)</f>
        <v xml:space="preserve"> </v>
      </c>
      <c r="B43" s="106">
        <f>REGISTRE!G46</f>
        <v>0</v>
      </c>
      <c r="C43" s="103">
        <f>REGISTRE!H46</f>
        <v>0</v>
      </c>
      <c r="D43" s="103">
        <f>REGISTRE!I46</f>
        <v>0</v>
      </c>
      <c r="E43" s="103">
        <f>REGISTRE!J46</f>
        <v>0</v>
      </c>
      <c r="F43" s="103">
        <f>REGISTRE!K46</f>
        <v>0</v>
      </c>
      <c r="G43" s="103">
        <f>REGISTRE!R46</f>
        <v>0</v>
      </c>
    </row>
    <row r="44" spans="1:7" s="107" customFormat="1" ht="19.5" x14ac:dyDescent="0.3">
      <c r="A44" s="101" t="str">
        <f>CONCATENATE(REGISTRE!B47, " ", REGISTRE!C47)</f>
        <v xml:space="preserve"> </v>
      </c>
      <c r="B44" s="106">
        <f>REGISTRE!G47</f>
        <v>0</v>
      </c>
      <c r="C44" s="103">
        <f>REGISTRE!H47</f>
        <v>0</v>
      </c>
      <c r="D44" s="103">
        <f>REGISTRE!I47</f>
        <v>0</v>
      </c>
      <c r="E44" s="103">
        <f>REGISTRE!J47</f>
        <v>0</v>
      </c>
      <c r="F44" s="103">
        <f>REGISTRE!K47</f>
        <v>0</v>
      </c>
      <c r="G44" s="103">
        <f>REGISTRE!R47</f>
        <v>0</v>
      </c>
    </row>
    <row r="45" spans="1:7" s="107" customFormat="1" ht="19.5" x14ac:dyDescent="0.3">
      <c r="A45" s="101" t="str">
        <f>CONCATENATE(REGISTRE!B48, " ", REGISTRE!C48)</f>
        <v xml:space="preserve"> </v>
      </c>
      <c r="B45" s="106">
        <f>REGISTRE!G48</f>
        <v>0</v>
      </c>
      <c r="C45" s="103">
        <f>REGISTRE!H48</f>
        <v>0</v>
      </c>
      <c r="D45" s="103">
        <f>REGISTRE!I48</f>
        <v>0</v>
      </c>
      <c r="E45" s="103">
        <f>REGISTRE!J48</f>
        <v>0</v>
      </c>
      <c r="F45" s="103">
        <f>REGISTRE!K48</f>
        <v>0</v>
      </c>
      <c r="G45" s="103">
        <f>REGISTRE!R48</f>
        <v>0</v>
      </c>
    </row>
    <row r="46" spans="1:7" s="107" customFormat="1" ht="19.5" x14ac:dyDescent="0.3">
      <c r="A46" s="101" t="str">
        <f>CONCATENATE(REGISTRE!B49, " ", REGISTRE!C49)</f>
        <v xml:space="preserve"> </v>
      </c>
      <c r="B46" s="106">
        <f>REGISTRE!G49</f>
        <v>0</v>
      </c>
      <c r="C46" s="103">
        <f>REGISTRE!H49</f>
        <v>0</v>
      </c>
      <c r="D46" s="103">
        <f>REGISTRE!I49</f>
        <v>0</v>
      </c>
      <c r="E46" s="103">
        <f>REGISTRE!J49</f>
        <v>0</v>
      </c>
      <c r="F46" s="103">
        <f>REGISTRE!K49</f>
        <v>0</v>
      </c>
      <c r="G46" s="103">
        <f>REGISTRE!R49</f>
        <v>0</v>
      </c>
    </row>
    <row r="47" spans="1:7" s="107" customFormat="1" ht="19.5" x14ac:dyDescent="0.3">
      <c r="A47" s="101" t="str">
        <f>CONCATENATE(REGISTRE!B50, " ", REGISTRE!C50)</f>
        <v xml:space="preserve"> </v>
      </c>
      <c r="B47" s="106">
        <f>REGISTRE!G50</f>
        <v>0</v>
      </c>
      <c r="C47" s="103">
        <f>REGISTRE!H50</f>
        <v>0</v>
      </c>
      <c r="D47" s="103">
        <f>REGISTRE!I50</f>
        <v>0</v>
      </c>
      <c r="E47" s="103">
        <f>REGISTRE!J50</f>
        <v>0</v>
      </c>
      <c r="F47" s="103">
        <f>REGISTRE!K50</f>
        <v>0</v>
      </c>
      <c r="G47" s="103">
        <f>REGISTRE!R50</f>
        <v>0</v>
      </c>
    </row>
    <row r="48" spans="1:7" s="107" customFormat="1" ht="19.5" x14ac:dyDescent="0.3">
      <c r="A48" s="101" t="str">
        <f>CONCATENATE(REGISTRE!B51, " ", REGISTRE!C51)</f>
        <v xml:space="preserve"> </v>
      </c>
      <c r="B48" s="106">
        <f>REGISTRE!G51</f>
        <v>0</v>
      </c>
      <c r="C48" s="103">
        <f>REGISTRE!H51</f>
        <v>0</v>
      </c>
      <c r="D48" s="103">
        <f>REGISTRE!I51</f>
        <v>0</v>
      </c>
      <c r="E48" s="103">
        <f>REGISTRE!J51</f>
        <v>0</v>
      </c>
      <c r="F48" s="103">
        <f>REGISTRE!K51</f>
        <v>0</v>
      </c>
      <c r="G48" s="103">
        <f>REGISTRE!R51</f>
        <v>0</v>
      </c>
    </row>
    <row r="49" spans="1:7" s="107" customFormat="1" ht="19.5" x14ac:dyDescent="0.3">
      <c r="A49" s="101" t="str">
        <f>CONCATENATE(REGISTRE!B52, " ", REGISTRE!C52)</f>
        <v xml:space="preserve"> </v>
      </c>
      <c r="B49" s="106">
        <f>REGISTRE!G52</f>
        <v>0</v>
      </c>
      <c r="C49" s="103">
        <f>REGISTRE!H52</f>
        <v>0</v>
      </c>
      <c r="D49" s="103">
        <f>REGISTRE!I52</f>
        <v>0</v>
      </c>
      <c r="E49" s="103">
        <f>REGISTRE!J52</f>
        <v>0</v>
      </c>
      <c r="F49" s="103">
        <f>REGISTRE!K52</f>
        <v>0</v>
      </c>
      <c r="G49" s="103">
        <f>REGISTRE!R52</f>
        <v>0</v>
      </c>
    </row>
    <row r="50" spans="1:7" s="107" customFormat="1" ht="19.5" x14ac:dyDescent="0.3">
      <c r="A50" s="101" t="str">
        <f>CONCATENATE(REGISTRE!B53, " ", REGISTRE!C53)</f>
        <v xml:space="preserve"> </v>
      </c>
      <c r="B50" s="106">
        <f>REGISTRE!G53</f>
        <v>0</v>
      </c>
      <c r="C50" s="103">
        <f>REGISTRE!H53</f>
        <v>0</v>
      </c>
      <c r="D50" s="103">
        <f>REGISTRE!I53</f>
        <v>0</v>
      </c>
      <c r="E50" s="103">
        <f>REGISTRE!J53</f>
        <v>0</v>
      </c>
      <c r="F50" s="103">
        <f>REGISTRE!K53</f>
        <v>0</v>
      </c>
      <c r="G50" s="103">
        <f>REGISTRE!R53</f>
        <v>0</v>
      </c>
    </row>
    <row r="51" spans="1:7" s="107" customFormat="1" ht="19.5" x14ac:dyDescent="0.3">
      <c r="A51" s="101" t="str">
        <f>CONCATENATE(REGISTRE!B54, " ", REGISTRE!C54)</f>
        <v xml:space="preserve"> </v>
      </c>
      <c r="B51" s="106">
        <f>REGISTRE!G54</f>
        <v>0</v>
      </c>
      <c r="C51" s="103">
        <f>REGISTRE!H54</f>
        <v>0</v>
      </c>
      <c r="D51" s="103">
        <f>REGISTRE!I54</f>
        <v>0</v>
      </c>
      <c r="E51" s="103">
        <f>REGISTRE!J54</f>
        <v>0</v>
      </c>
      <c r="F51" s="103">
        <f>REGISTRE!K54</f>
        <v>0</v>
      </c>
      <c r="G51" s="103">
        <f>REGISTRE!R54</f>
        <v>0</v>
      </c>
    </row>
    <row r="52" spans="1:7" s="107" customFormat="1" ht="19.5" x14ac:dyDescent="0.3">
      <c r="A52" s="101" t="str">
        <f>CONCATENATE(REGISTRE!B55, " ", REGISTRE!C55)</f>
        <v xml:space="preserve"> </v>
      </c>
      <c r="B52" s="106">
        <f>REGISTRE!G55</f>
        <v>0</v>
      </c>
      <c r="C52" s="103">
        <f>REGISTRE!H55</f>
        <v>0</v>
      </c>
      <c r="D52" s="103">
        <f>REGISTRE!I55</f>
        <v>0</v>
      </c>
      <c r="E52" s="103">
        <f>REGISTRE!J55</f>
        <v>0</v>
      </c>
      <c r="F52" s="103">
        <f>REGISTRE!K55</f>
        <v>0</v>
      </c>
      <c r="G52" s="103">
        <f>REGISTRE!R55</f>
        <v>0</v>
      </c>
    </row>
    <row r="53" spans="1:7" s="107" customFormat="1" ht="19.5" x14ac:dyDescent="0.3">
      <c r="A53" s="101" t="str">
        <f>CONCATENATE(REGISTRE!B56, " ", REGISTRE!C56)</f>
        <v xml:space="preserve"> </v>
      </c>
      <c r="B53" s="106">
        <f>REGISTRE!G56</f>
        <v>0</v>
      </c>
      <c r="C53" s="103">
        <f>REGISTRE!H56</f>
        <v>0</v>
      </c>
      <c r="D53" s="103">
        <f>REGISTRE!I56</f>
        <v>0</v>
      </c>
      <c r="E53" s="103">
        <f>REGISTRE!J56</f>
        <v>0</v>
      </c>
      <c r="F53" s="103">
        <f>REGISTRE!K56</f>
        <v>0</v>
      </c>
      <c r="G53" s="103">
        <f>REGISTRE!R56</f>
        <v>0</v>
      </c>
    </row>
    <row r="54" spans="1:7" s="107" customFormat="1" ht="19.5" x14ac:dyDescent="0.3">
      <c r="A54" s="101" t="str">
        <f>CONCATENATE(REGISTRE!B57, " ", REGISTRE!C57)</f>
        <v xml:space="preserve"> </v>
      </c>
      <c r="B54" s="106">
        <f>REGISTRE!G57</f>
        <v>0</v>
      </c>
      <c r="C54" s="103">
        <f>REGISTRE!H57</f>
        <v>0</v>
      </c>
      <c r="D54" s="103">
        <f>REGISTRE!I57</f>
        <v>0</v>
      </c>
      <c r="E54" s="103">
        <f>REGISTRE!J57</f>
        <v>0</v>
      </c>
      <c r="F54" s="103">
        <f>REGISTRE!K57</f>
        <v>0</v>
      </c>
      <c r="G54" s="103">
        <f>REGISTRE!R57</f>
        <v>0</v>
      </c>
    </row>
    <row r="55" spans="1:7" s="107" customFormat="1" ht="19.5" x14ac:dyDescent="0.3">
      <c r="A55" s="101" t="str">
        <f>CONCATENATE(REGISTRE!B58, " ", REGISTRE!C58)</f>
        <v xml:space="preserve"> </v>
      </c>
      <c r="B55" s="106">
        <f>REGISTRE!G58</f>
        <v>0</v>
      </c>
      <c r="C55" s="103">
        <f>REGISTRE!H58</f>
        <v>0</v>
      </c>
      <c r="D55" s="103">
        <f>REGISTRE!I58</f>
        <v>0</v>
      </c>
      <c r="E55" s="103">
        <f>REGISTRE!J58</f>
        <v>0</v>
      </c>
      <c r="F55" s="103">
        <f>REGISTRE!K58</f>
        <v>0</v>
      </c>
      <c r="G55" s="103">
        <f>REGISTRE!R58</f>
        <v>0</v>
      </c>
    </row>
    <row r="56" spans="1:7" s="107" customFormat="1" ht="19.5" x14ac:dyDescent="0.3">
      <c r="A56" s="101" t="str">
        <f>CONCATENATE(REGISTRE!B59, " ", REGISTRE!C59)</f>
        <v xml:space="preserve"> </v>
      </c>
      <c r="B56" s="106">
        <f>REGISTRE!G59</f>
        <v>0</v>
      </c>
      <c r="C56" s="103">
        <f>REGISTRE!H59</f>
        <v>0</v>
      </c>
      <c r="D56" s="103">
        <f>REGISTRE!I59</f>
        <v>0</v>
      </c>
      <c r="E56" s="103">
        <f>REGISTRE!J59</f>
        <v>0</v>
      </c>
      <c r="F56" s="103">
        <f>REGISTRE!K59</f>
        <v>0</v>
      </c>
      <c r="G56" s="103">
        <f>REGISTRE!R59</f>
        <v>0</v>
      </c>
    </row>
    <row r="57" spans="1:7" s="107" customFormat="1" ht="19.5" x14ac:dyDescent="0.3">
      <c r="A57" s="101" t="str">
        <f>CONCATENATE(REGISTRE!B60, " ", REGISTRE!C60)</f>
        <v xml:space="preserve"> </v>
      </c>
      <c r="B57" s="106">
        <f>REGISTRE!G60</f>
        <v>0</v>
      </c>
      <c r="C57" s="103">
        <f>REGISTRE!H60</f>
        <v>0</v>
      </c>
      <c r="D57" s="103">
        <f>REGISTRE!I60</f>
        <v>0</v>
      </c>
      <c r="E57" s="103">
        <f>REGISTRE!J60</f>
        <v>0</v>
      </c>
      <c r="F57" s="103">
        <f>REGISTRE!K60</f>
        <v>0</v>
      </c>
      <c r="G57" s="103">
        <f>REGISTRE!R60</f>
        <v>0</v>
      </c>
    </row>
    <row r="58" spans="1:7" s="107" customFormat="1" ht="19.5" x14ac:dyDescent="0.3">
      <c r="A58" s="101" t="str">
        <f>CONCATENATE(REGISTRE!B61, " ", REGISTRE!C61)</f>
        <v xml:space="preserve"> </v>
      </c>
      <c r="B58" s="106">
        <f>REGISTRE!G61</f>
        <v>0</v>
      </c>
      <c r="C58" s="103">
        <f>REGISTRE!H61</f>
        <v>0</v>
      </c>
      <c r="D58" s="103">
        <f>REGISTRE!I61</f>
        <v>0</v>
      </c>
      <c r="E58" s="103">
        <f>REGISTRE!J61</f>
        <v>0</v>
      </c>
      <c r="F58" s="103">
        <f>REGISTRE!K61</f>
        <v>0</v>
      </c>
      <c r="G58" s="103">
        <f>REGISTRE!R61</f>
        <v>0</v>
      </c>
    </row>
    <row r="59" spans="1:7" s="107" customFormat="1" ht="19.5" x14ac:dyDescent="0.3">
      <c r="A59" s="101" t="str">
        <f>CONCATENATE(REGISTRE!B62, " ", REGISTRE!C62)</f>
        <v xml:space="preserve"> </v>
      </c>
      <c r="B59" s="106">
        <f>REGISTRE!G62</f>
        <v>0</v>
      </c>
      <c r="C59" s="103">
        <f>REGISTRE!H62</f>
        <v>0</v>
      </c>
      <c r="D59" s="103">
        <f>REGISTRE!I62</f>
        <v>0</v>
      </c>
      <c r="E59" s="103">
        <f>REGISTRE!J62</f>
        <v>0</v>
      </c>
      <c r="F59" s="103">
        <f>REGISTRE!K62</f>
        <v>0</v>
      </c>
      <c r="G59" s="103">
        <f>REGISTRE!R62</f>
        <v>0</v>
      </c>
    </row>
    <row r="60" spans="1:7" s="107" customFormat="1" ht="19.5" x14ac:dyDescent="0.3">
      <c r="A60" s="101" t="str">
        <f>CONCATENATE(REGISTRE!B63, " ", REGISTRE!C63)</f>
        <v xml:space="preserve"> </v>
      </c>
      <c r="B60" s="106">
        <f>REGISTRE!G63</f>
        <v>0</v>
      </c>
      <c r="C60" s="103">
        <f>REGISTRE!H63</f>
        <v>0</v>
      </c>
      <c r="D60" s="103">
        <f>REGISTRE!I63</f>
        <v>0</v>
      </c>
      <c r="E60" s="103">
        <f>REGISTRE!J63</f>
        <v>0</v>
      </c>
      <c r="F60" s="103">
        <f>REGISTRE!K63</f>
        <v>0</v>
      </c>
      <c r="G60" s="103">
        <f>REGISTRE!R63</f>
        <v>0</v>
      </c>
    </row>
    <row r="61" spans="1:7" s="107" customFormat="1" ht="19.5" x14ac:dyDescent="0.3">
      <c r="A61" s="101" t="str">
        <f>CONCATENATE(REGISTRE!B64, " ", REGISTRE!C64)</f>
        <v xml:space="preserve"> </v>
      </c>
      <c r="B61" s="106">
        <f>REGISTRE!G64</f>
        <v>0</v>
      </c>
      <c r="C61" s="103">
        <f>REGISTRE!H64</f>
        <v>0</v>
      </c>
      <c r="D61" s="103">
        <f>REGISTRE!I64</f>
        <v>0</v>
      </c>
      <c r="E61" s="103">
        <f>REGISTRE!J64</f>
        <v>0</v>
      </c>
      <c r="F61" s="103">
        <f>REGISTRE!K64</f>
        <v>0</v>
      </c>
      <c r="G61" s="103">
        <f>REGISTRE!R64</f>
        <v>0</v>
      </c>
    </row>
    <row r="62" spans="1:7" s="107" customFormat="1" ht="19.5" x14ac:dyDescent="0.3">
      <c r="A62" s="101" t="str">
        <f>CONCATENATE(REGISTRE!B65, " ", REGISTRE!C65)</f>
        <v xml:space="preserve"> </v>
      </c>
      <c r="B62" s="106">
        <f>REGISTRE!G65</f>
        <v>0</v>
      </c>
      <c r="C62" s="103">
        <f>REGISTRE!H65</f>
        <v>0</v>
      </c>
      <c r="D62" s="103">
        <f>REGISTRE!I65</f>
        <v>0</v>
      </c>
      <c r="E62" s="103">
        <f>REGISTRE!J65</f>
        <v>0</v>
      </c>
      <c r="F62" s="103">
        <f>REGISTRE!K65</f>
        <v>0</v>
      </c>
      <c r="G62" s="103">
        <f>REGISTRE!R65</f>
        <v>0</v>
      </c>
    </row>
    <row r="63" spans="1:7" s="107" customFormat="1" ht="19.5" x14ac:dyDescent="0.3">
      <c r="A63" s="101" t="str">
        <f>CONCATENATE(REGISTRE!B66, " ", REGISTRE!C66)</f>
        <v xml:space="preserve"> </v>
      </c>
      <c r="B63" s="106">
        <f>REGISTRE!G66</f>
        <v>0</v>
      </c>
      <c r="C63" s="103">
        <f>REGISTRE!H66</f>
        <v>0</v>
      </c>
      <c r="D63" s="103">
        <f>REGISTRE!I66</f>
        <v>0</v>
      </c>
      <c r="E63" s="103">
        <f>REGISTRE!J66</f>
        <v>0</v>
      </c>
      <c r="F63" s="103">
        <f>REGISTRE!K66</f>
        <v>0</v>
      </c>
      <c r="G63" s="103">
        <f>REGISTRE!R66</f>
        <v>0</v>
      </c>
    </row>
    <row r="64" spans="1:7" s="107" customFormat="1" ht="19.5" x14ac:dyDescent="0.3">
      <c r="A64" s="101" t="str">
        <f>CONCATENATE(REGISTRE!B67, " ", REGISTRE!C67)</f>
        <v xml:space="preserve"> </v>
      </c>
      <c r="B64" s="106">
        <f>REGISTRE!G67</f>
        <v>0</v>
      </c>
      <c r="C64" s="103">
        <f>REGISTRE!H67</f>
        <v>0</v>
      </c>
      <c r="D64" s="103">
        <f>REGISTRE!I67</f>
        <v>0</v>
      </c>
      <c r="E64" s="103">
        <f>REGISTRE!J67</f>
        <v>0</v>
      </c>
      <c r="F64" s="103">
        <f>REGISTRE!K67</f>
        <v>0</v>
      </c>
      <c r="G64" s="103">
        <f>REGISTRE!R67</f>
        <v>0</v>
      </c>
    </row>
    <row r="65" spans="1:7" s="107" customFormat="1" ht="19.5" x14ac:dyDescent="0.3">
      <c r="A65" s="101" t="str">
        <f>CONCATENATE(REGISTRE!B68, " ", REGISTRE!C68)</f>
        <v xml:space="preserve"> </v>
      </c>
      <c r="B65" s="106">
        <f>REGISTRE!G68</f>
        <v>0</v>
      </c>
      <c r="C65" s="103">
        <f>REGISTRE!H68</f>
        <v>0</v>
      </c>
      <c r="D65" s="103">
        <f>REGISTRE!I68</f>
        <v>0</v>
      </c>
      <c r="E65" s="103">
        <f>REGISTRE!J68</f>
        <v>0</v>
      </c>
      <c r="F65" s="103">
        <f>REGISTRE!K68</f>
        <v>0</v>
      </c>
      <c r="G65" s="103">
        <f>REGISTRE!R68</f>
        <v>0</v>
      </c>
    </row>
    <row r="66" spans="1:7" s="107" customFormat="1" ht="19.5" x14ac:dyDescent="0.3">
      <c r="A66" s="101" t="str">
        <f>CONCATENATE(REGISTRE!B69, " ", REGISTRE!C69)</f>
        <v xml:space="preserve"> </v>
      </c>
      <c r="B66" s="106">
        <f>REGISTRE!G69</f>
        <v>0</v>
      </c>
      <c r="C66" s="103">
        <f>REGISTRE!H69</f>
        <v>0</v>
      </c>
      <c r="D66" s="103">
        <f>REGISTRE!I69</f>
        <v>0</v>
      </c>
      <c r="E66" s="103">
        <f>REGISTRE!J69</f>
        <v>0</v>
      </c>
      <c r="F66" s="103">
        <f>REGISTRE!K69</f>
        <v>0</v>
      </c>
      <c r="G66" s="103">
        <f>REGISTRE!R69</f>
        <v>0</v>
      </c>
    </row>
    <row r="67" spans="1:7" s="107" customFormat="1" ht="19.5" x14ac:dyDescent="0.3">
      <c r="A67" s="101" t="str">
        <f>CONCATENATE(REGISTRE!B70, " ", REGISTRE!C70)</f>
        <v xml:space="preserve"> </v>
      </c>
      <c r="B67" s="106">
        <f>REGISTRE!G70</f>
        <v>0</v>
      </c>
      <c r="C67" s="103">
        <f>REGISTRE!H70</f>
        <v>0</v>
      </c>
      <c r="D67" s="103">
        <f>REGISTRE!I70</f>
        <v>0</v>
      </c>
      <c r="E67" s="103">
        <f>REGISTRE!J70</f>
        <v>0</v>
      </c>
      <c r="F67" s="103">
        <f>REGISTRE!K70</f>
        <v>0</v>
      </c>
      <c r="G67" s="103">
        <f>REGISTRE!R70</f>
        <v>0</v>
      </c>
    </row>
    <row r="68" spans="1:7" s="107" customFormat="1" ht="19.5" x14ac:dyDescent="0.3">
      <c r="A68" s="101" t="str">
        <f>CONCATENATE(REGISTRE!B71, " ", REGISTRE!C71)</f>
        <v xml:space="preserve"> </v>
      </c>
      <c r="B68" s="106">
        <f>REGISTRE!G71</f>
        <v>0</v>
      </c>
      <c r="C68" s="103">
        <f>REGISTRE!H71</f>
        <v>0</v>
      </c>
      <c r="D68" s="103">
        <f>REGISTRE!I71</f>
        <v>0</v>
      </c>
      <c r="E68" s="103">
        <f>REGISTRE!J71</f>
        <v>0</v>
      </c>
      <c r="F68" s="103">
        <f>REGISTRE!K71</f>
        <v>0</v>
      </c>
      <c r="G68" s="103">
        <f>REGISTRE!R71</f>
        <v>0</v>
      </c>
    </row>
    <row r="69" spans="1:7" s="107" customFormat="1" ht="19.5" x14ac:dyDescent="0.3">
      <c r="A69" s="101" t="str">
        <f>CONCATENATE(REGISTRE!B72, " ", REGISTRE!C72)</f>
        <v xml:space="preserve"> </v>
      </c>
      <c r="B69" s="106">
        <f>REGISTRE!G72</f>
        <v>0</v>
      </c>
      <c r="C69" s="103">
        <f>REGISTRE!H72</f>
        <v>0</v>
      </c>
      <c r="D69" s="103">
        <f>REGISTRE!I72</f>
        <v>0</v>
      </c>
      <c r="E69" s="103">
        <f>REGISTRE!J72</f>
        <v>0</v>
      </c>
      <c r="F69" s="103">
        <f>REGISTRE!K72</f>
        <v>0</v>
      </c>
      <c r="G69" s="103">
        <f>REGISTRE!R72</f>
        <v>0</v>
      </c>
    </row>
    <row r="70" spans="1:7" s="107" customFormat="1" ht="19.5" x14ac:dyDescent="0.3">
      <c r="A70" s="101" t="str">
        <f>CONCATENATE(REGISTRE!B73, " ", REGISTRE!C73)</f>
        <v xml:space="preserve"> </v>
      </c>
      <c r="B70" s="106">
        <f>REGISTRE!G73</f>
        <v>0</v>
      </c>
      <c r="C70" s="103">
        <f>REGISTRE!H73</f>
        <v>0</v>
      </c>
      <c r="D70" s="103">
        <f>REGISTRE!I73</f>
        <v>0</v>
      </c>
      <c r="E70" s="103">
        <f>REGISTRE!J73</f>
        <v>0</v>
      </c>
      <c r="F70" s="103">
        <f>REGISTRE!K73</f>
        <v>0</v>
      </c>
      <c r="G70" s="103">
        <f>REGISTRE!R73</f>
        <v>0</v>
      </c>
    </row>
    <row r="71" spans="1:7" s="107" customFormat="1" ht="19.5" x14ac:dyDescent="0.3">
      <c r="A71" s="101" t="str">
        <f>CONCATENATE(REGISTRE!B74, " ", REGISTRE!C74)</f>
        <v xml:space="preserve"> </v>
      </c>
      <c r="B71" s="106">
        <f>REGISTRE!G74</f>
        <v>0</v>
      </c>
      <c r="C71" s="103">
        <f>REGISTRE!H74</f>
        <v>0</v>
      </c>
      <c r="D71" s="103">
        <f>REGISTRE!I74</f>
        <v>0</v>
      </c>
      <c r="E71" s="103">
        <f>REGISTRE!J74</f>
        <v>0</v>
      </c>
      <c r="F71" s="103">
        <f>REGISTRE!K74</f>
        <v>0</v>
      </c>
      <c r="G71" s="103">
        <f>REGISTRE!R74</f>
        <v>0</v>
      </c>
    </row>
    <row r="72" spans="1:7" s="107" customFormat="1" ht="19.5" x14ac:dyDescent="0.3">
      <c r="A72" s="101" t="str">
        <f>CONCATENATE(REGISTRE!B75, " ", REGISTRE!C75)</f>
        <v xml:space="preserve"> </v>
      </c>
      <c r="B72" s="106">
        <f>REGISTRE!G75</f>
        <v>0</v>
      </c>
      <c r="C72" s="103">
        <f>REGISTRE!H75</f>
        <v>0</v>
      </c>
      <c r="D72" s="103">
        <f>REGISTRE!I75</f>
        <v>0</v>
      </c>
      <c r="E72" s="103">
        <f>REGISTRE!J75</f>
        <v>0</v>
      </c>
      <c r="F72" s="103">
        <f>REGISTRE!K75</f>
        <v>0</v>
      </c>
      <c r="G72" s="103">
        <f>REGISTRE!R75</f>
        <v>0</v>
      </c>
    </row>
    <row r="73" spans="1:7" s="107" customFormat="1" ht="19.5" x14ac:dyDescent="0.3">
      <c r="A73" s="101" t="str">
        <f>CONCATENATE(REGISTRE!B76, " ", REGISTRE!C76)</f>
        <v xml:space="preserve"> </v>
      </c>
      <c r="B73" s="106">
        <f>REGISTRE!G76</f>
        <v>0</v>
      </c>
      <c r="C73" s="103">
        <f>REGISTRE!H76</f>
        <v>0</v>
      </c>
      <c r="D73" s="103">
        <f>REGISTRE!I76</f>
        <v>0</v>
      </c>
      <c r="E73" s="103">
        <f>REGISTRE!J76</f>
        <v>0</v>
      </c>
      <c r="F73" s="103">
        <f>REGISTRE!K76</f>
        <v>0</v>
      </c>
      <c r="G73" s="103">
        <f>REGISTRE!R76</f>
        <v>0</v>
      </c>
    </row>
    <row r="74" spans="1:7" s="107" customFormat="1" ht="19.5" x14ac:dyDescent="0.3">
      <c r="A74" s="101" t="str">
        <f>CONCATENATE(REGISTRE!B77, " ", REGISTRE!C77)</f>
        <v xml:space="preserve"> </v>
      </c>
      <c r="B74" s="106">
        <f>REGISTRE!G77</f>
        <v>0</v>
      </c>
      <c r="C74" s="103">
        <f>REGISTRE!H77</f>
        <v>0</v>
      </c>
      <c r="D74" s="103">
        <f>REGISTRE!I77</f>
        <v>0</v>
      </c>
      <c r="E74" s="103">
        <f>REGISTRE!J77</f>
        <v>0</v>
      </c>
      <c r="F74" s="103">
        <f>REGISTRE!K77</f>
        <v>0</v>
      </c>
      <c r="G74" s="103">
        <f>REGISTRE!R77</f>
        <v>0</v>
      </c>
    </row>
    <row r="75" spans="1:7" s="107" customFormat="1" ht="19.5" x14ac:dyDescent="0.3">
      <c r="A75" s="101" t="str">
        <f>CONCATENATE(REGISTRE!B78, " ", REGISTRE!C78)</f>
        <v xml:space="preserve"> </v>
      </c>
      <c r="B75" s="106">
        <f>REGISTRE!G78</f>
        <v>0</v>
      </c>
      <c r="C75" s="103">
        <f>REGISTRE!H78</f>
        <v>0</v>
      </c>
      <c r="D75" s="103">
        <f>REGISTRE!I78</f>
        <v>0</v>
      </c>
      <c r="E75" s="103">
        <f>REGISTRE!J78</f>
        <v>0</v>
      </c>
      <c r="F75" s="103">
        <f>REGISTRE!K78</f>
        <v>0</v>
      </c>
      <c r="G75" s="103">
        <f>REGISTRE!R78</f>
        <v>0</v>
      </c>
    </row>
    <row r="76" spans="1:7" s="107" customFormat="1" ht="19.5" x14ac:dyDescent="0.3">
      <c r="A76" s="101" t="str">
        <f>CONCATENATE(REGISTRE!B79, " ", REGISTRE!C79)</f>
        <v xml:space="preserve"> </v>
      </c>
      <c r="B76" s="106">
        <f>REGISTRE!G79</f>
        <v>0</v>
      </c>
      <c r="C76" s="103">
        <f>REGISTRE!H79</f>
        <v>0</v>
      </c>
      <c r="D76" s="103">
        <f>REGISTRE!I79</f>
        <v>0</v>
      </c>
      <c r="E76" s="103">
        <f>REGISTRE!J79</f>
        <v>0</v>
      </c>
      <c r="F76" s="103">
        <f>REGISTRE!K79</f>
        <v>0</v>
      </c>
      <c r="G76" s="103">
        <f>REGISTRE!R79</f>
        <v>0</v>
      </c>
    </row>
    <row r="77" spans="1:7" s="107" customFormat="1" ht="19.5" x14ac:dyDescent="0.3">
      <c r="A77" s="101" t="str">
        <f>CONCATENATE(REGISTRE!B80, " ", REGISTRE!C80)</f>
        <v xml:space="preserve"> </v>
      </c>
      <c r="B77" s="106">
        <f>REGISTRE!G80</f>
        <v>0</v>
      </c>
      <c r="C77" s="103">
        <f>REGISTRE!H80</f>
        <v>0</v>
      </c>
      <c r="D77" s="103">
        <f>REGISTRE!I80</f>
        <v>0</v>
      </c>
      <c r="E77" s="103">
        <f>REGISTRE!J80</f>
        <v>0</v>
      </c>
      <c r="F77" s="103">
        <f>REGISTRE!K80</f>
        <v>0</v>
      </c>
      <c r="G77" s="103">
        <f>REGISTRE!R80</f>
        <v>0</v>
      </c>
    </row>
    <row r="78" spans="1:7" s="107" customFormat="1" ht="19.5" x14ac:dyDescent="0.3">
      <c r="A78" s="101" t="str">
        <f>CONCATENATE(REGISTRE!B81, " ", REGISTRE!C81)</f>
        <v xml:space="preserve"> </v>
      </c>
      <c r="B78" s="106">
        <f>REGISTRE!G81</f>
        <v>0</v>
      </c>
      <c r="C78" s="103">
        <f>REGISTRE!H81</f>
        <v>0</v>
      </c>
      <c r="D78" s="103">
        <f>REGISTRE!I81</f>
        <v>0</v>
      </c>
      <c r="E78" s="103">
        <f>REGISTRE!J81</f>
        <v>0</v>
      </c>
      <c r="F78" s="103">
        <f>REGISTRE!K81</f>
        <v>0</v>
      </c>
      <c r="G78" s="103">
        <f>REGISTRE!R81</f>
        <v>0</v>
      </c>
    </row>
    <row r="79" spans="1:7" s="107" customFormat="1" ht="19.5" x14ac:dyDescent="0.3">
      <c r="A79" s="101" t="str">
        <f>CONCATENATE(REGISTRE!B82, " ", REGISTRE!C82)</f>
        <v xml:space="preserve"> </v>
      </c>
      <c r="B79" s="106">
        <f>REGISTRE!G82</f>
        <v>0</v>
      </c>
      <c r="C79" s="103">
        <f>REGISTRE!H82</f>
        <v>0</v>
      </c>
      <c r="D79" s="103">
        <f>REGISTRE!I82</f>
        <v>0</v>
      </c>
      <c r="E79" s="103">
        <f>REGISTRE!J82</f>
        <v>0</v>
      </c>
      <c r="F79" s="103">
        <f>REGISTRE!K82</f>
        <v>0</v>
      </c>
      <c r="G79" s="103">
        <f>REGISTRE!R82</f>
        <v>0</v>
      </c>
    </row>
    <row r="80" spans="1:7" s="107" customFormat="1" ht="19.5" x14ac:dyDescent="0.3">
      <c r="A80" s="101" t="str">
        <f>CONCATENATE(REGISTRE!B83, " ", REGISTRE!C83)</f>
        <v xml:space="preserve"> </v>
      </c>
      <c r="B80" s="106">
        <f>REGISTRE!G83</f>
        <v>0</v>
      </c>
      <c r="C80" s="103">
        <f>REGISTRE!H83</f>
        <v>0</v>
      </c>
      <c r="D80" s="103">
        <f>REGISTRE!I83</f>
        <v>0</v>
      </c>
      <c r="E80" s="103">
        <f>REGISTRE!J83</f>
        <v>0</v>
      </c>
      <c r="F80" s="103">
        <f>REGISTRE!K83</f>
        <v>0</v>
      </c>
      <c r="G80" s="103">
        <f>REGISTRE!R83</f>
        <v>0</v>
      </c>
    </row>
    <row r="81" spans="1:7" s="107" customFormat="1" ht="19.5" x14ac:dyDescent="0.3">
      <c r="A81" s="101" t="str">
        <f>CONCATENATE(REGISTRE!B84, " ", REGISTRE!C84)</f>
        <v xml:space="preserve"> </v>
      </c>
      <c r="B81" s="106">
        <f>REGISTRE!G84</f>
        <v>0</v>
      </c>
      <c r="C81" s="103">
        <f>REGISTRE!H84</f>
        <v>0</v>
      </c>
      <c r="D81" s="103">
        <f>REGISTRE!I84</f>
        <v>0</v>
      </c>
      <c r="E81" s="103">
        <f>REGISTRE!J84</f>
        <v>0</v>
      </c>
      <c r="F81" s="103">
        <f>REGISTRE!K84</f>
        <v>0</v>
      </c>
      <c r="G81" s="103">
        <f>REGISTRE!R84</f>
        <v>0</v>
      </c>
    </row>
    <row r="82" spans="1:7" s="107" customFormat="1" ht="19.5" x14ac:dyDescent="0.3">
      <c r="A82" s="101" t="str">
        <f>CONCATENATE(REGISTRE!B85, " ", REGISTRE!C85)</f>
        <v xml:space="preserve"> </v>
      </c>
      <c r="B82" s="106">
        <f>REGISTRE!G85</f>
        <v>0</v>
      </c>
      <c r="C82" s="103">
        <f>REGISTRE!H85</f>
        <v>0</v>
      </c>
      <c r="D82" s="103">
        <f>REGISTRE!I85</f>
        <v>0</v>
      </c>
      <c r="E82" s="103">
        <f>REGISTRE!J85</f>
        <v>0</v>
      </c>
      <c r="F82" s="103">
        <f>REGISTRE!K85</f>
        <v>0</v>
      </c>
      <c r="G82" s="103">
        <f>REGISTRE!R85</f>
        <v>0</v>
      </c>
    </row>
    <row r="83" spans="1:7" s="107" customFormat="1" ht="19.5" x14ac:dyDescent="0.3">
      <c r="A83" s="101" t="str">
        <f>CONCATENATE(REGISTRE!B86, " ", REGISTRE!C86)</f>
        <v xml:space="preserve"> </v>
      </c>
      <c r="B83" s="106">
        <f>REGISTRE!G86</f>
        <v>0</v>
      </c>
      <c r="C83" s="103">
        <f>REGISTRE!H86</f>
        <v>0</v>
      </c>
      <c r="D83" s="103">
        <f>REGISTRE!I86</f>
        <v>0</v>
      </c>
      <c r="E83" s="103">
        <f>REGISTRE!J86</f>
        <v>0</v>
      </c>
      <c r="F83" s="103">
        <f>REGISTRE!K86</f>
        <v>0</v>
      </c>
      <c r="G83" s="103">
        <f>REGISTRE!R86</f>
        <v>0</v>
      </c>
    </row>
    <row r="84" spans="1:7" s="107" customFormat="1" ht="19.5" x14ac:dyDescent="0.3">
      <c r="A84" s="101" t="str">
        <f>CONCATENATE(REGISTRE!B87, " ", REGISTRE!C87)</f>
        <v xml:space="preserve"> </v>
      </c>
      <c r="B84" s="106">
        <f>REGISTRE!G87</f>
        <v>0</v>
      </c>
      <c r="C84" s="103">
        <f>REGISTRE!H87</f>
        <v>0</v>
      </c>
      <c r="D84" s="103">
        <f>REGISTRE!I87</f>
        <v>0</v>
      </c>
      <c r="E84" s="103">
        <f>REGISTRE!J87</f>
        <v>0</v>
      </c>
      <c r="F84" s="103">
        <f>REGISTRE!K87</f>
        <v>0</v>
      </c>
      <c r="G84" s="103">
        <f>REGISTRE!R87</f>
        <v>0</v>
      </c>
    </row>
    <row r="85" spans="1:7" s="107" customFormat="1" ht="19.5" x14ac:dyDescent="0.3">
      <c r="A85" s="101" t="str">
        <f>CONCATENATE(REGISTRE!B88, " ", REGISTRE!C88)</f>
        <v xml:space="preserve"> </v>
      </c>
      <c r="B85" s="106">
        <f>REGISTRE!G88</f>
        <v>0</v>
      </c>
      <c r="C85" s="103">
        <f>REGISTRE!H88</f>
        <v>0</v>
      </c>
      <c r="D85" s="103">
        <f>REGISTRE!I88</f>
        <v>0</v>
      </c>
      <c r="E85" s="103">
        <f>REGISTRE!J88</f>
        <v>0</v>
      </c>
      <c r="F85" s="103">
        <f>REGISTRE!K88</f>
        <v>0</v>
      </c>
      <c r="G85" s="103">
        <f>REGISTRE!R88</f>
        <v>0</v>
      </c>
    </row>
    <row r="86" spans="1:7" s="107" customFormat="1" ht="19.5" x14ac:dyDescent="0.3">
      <c r="A86" s="101" t="str">
        <f>CONCATENATE(REGISTRE!B89, " ", REGISTRE!C89)</f>
        <v xml:space="preserve"> </v>
      </c>
      <c r="B86" s="106">
        <f>REGISTRE!G89</f>
        <v>0</v>
      </c>
      <c r="C86" s="103">
        <f>REGISTRE!H89</f>
        <v>0</v>
      </c>
      <c r="D86" s="103">
        <f>REGISTRE!I89</f>
        <v>0</v>
      </c>
      <c r="E86" s="103">
        <f>REGISTRE!J89</f>
        <v>0</v>
      </c>
      <c r="F86" s="103">
        <f>REGISTRE!K89</f>
        <v>0</v>
      </c>
      <c r="G86" s="103">
        <f>REGISTRE!R89</f>
        <v>0</v>
      </c>
    </row>
    <row r="87" spans="1:7" s="107" customFormat="1" ht="19.5" x14ac:dyDescent="0.3">
      <c r="A87" s="101" t="str">
        <f>CONCATENATE(REGISTRE!B90, " ", REGISTRE!C90)</f>
        <v xml:space="preserve"> </v>
      </c>
      <c r="B87" s="106">
        <f>REGISTRE!G90</f>
        <v>0</v>
      </c>
      <c r="C87" s="103">
        <f>REGISTRE!H90</f>
        <v>0</v>
      </c>
      <c r="D87" s="103">
        <f>REGISTRE!I90</f>
        <v>0</v>
      </c>
      <c r="E87" s="103">
        <f>REGISTRE!J90</f>
        <v>0</v>
      </c>
      <c r="F87" s="103">
        <f>REGISTRE!K90</f>
        <v>0</v>
      </c>
      <c r="G87" s="103">
        <f>REGISTRE!R90</f>
        <v>0</v>
      </c>
    </row>
    <row r="88" spans="1:7" s="107" customFormat="1" ht="19.5" x14ac:dyDescent="0.3">
      <c r="A88" s="101" t="str">
        <f>CONCATENATE(REGISTRE!B91, " ", REGISTRE!C91)</f>
        <v xml:space="preserve"> </v>
      </c>
      <c r="B88" s="106">
        <f>REGISTRE!G91</f>
        <v>0</v>
      </c>
      <c r="C88" s="103">
        <f>REGISTRE!H91</f>
        <v>0</v>
      </c>
      <c r="D88" s="103">
        <f>REGISTRE!I91</f>
        <v>0</v>
      </c>
      <c r="E88" s="103">
        <f>REGISTRE!J91</f>
        <v>0</v>
      </c>
      <c r="F88" s="103">
        <f>REGISTRE!K91</f>
        <v>0</v>
      </c>
      <c r="G88" s="103">
        <f>REGISTRE!R91</f>
        <v>0</v>
      </c>
    </row>
    <row r="89" spans="1:7" s="107" customFormat="1" ht="19.5" x14ac:dyDescent="0.3">
      <c r="A89" s="101" t="str">
        <f>CONCATENATE(REGISTRE!B92, " ", REGISTRE!C92)</f>
        <v xml:space="preserve"> </v>
      </c>
      <c r="B89" s="106">
        <f>REGISTRE!G92</f>
        <v>0</v>
      </c>
      <c r="C89" s="103">
        <f>REGISTRE!H92</f>
        <v>0</v>
      </c>
      <c r="D89" s="103">
        <f>REGISTRE!I92</f>
        <v>0</v>
      </c>
      <c r="E89" s="103">
        <f>REGISTRE!J92</f>
        <v>0</v>
      </c>
      <c r="F89" s="103">
        <f>REGISTRE!K92</f>
        <v>0</v>
      </c>
      <c r="G89" s="103">
        <f>REGISTRE!R92</f>
        <v>0</v>
      </c>
    </row>
    <row r="90" spans="1:7" s="107" customFormat="1" ht="19.5" x14ac:dyDescent="0.3">
      <c r="A90" s="101" t="str">
        <f>CONCATENATE(REGISTRE!B93, " ", REGISTRE!C93)</f>
        <v xml:space="preserve"> </v>
      </c>
      <c r="B90" s="106">
        <f>REGISTRE!G93</f>
        <v>0</v>
      </c>
      <c r="C90" s="103">
        <f>REGISTRE!H93</f>
        <v>0</v>
      </c>
      <c r="D90" s="103">
        <f>REGISTRE!I93</f>
        <v>0</v>
      </c>
      <c r="E90" s="103">
        <f>REGISTRE!J93</f>
        <v>0</v>
      </c>
      <c r="F90" s="103">
        <f>REGISTRE!K93</f>
        <v>0</v>
      </c>
      <c r="G90" s="103">
        <f>REGISTRE!R93</f>
        <v>0</v>
      </c>
    </row>
    <row r="91" spans="1:7" s="107" customFormat="1" ht="19.5" x14ac:dyDescent="0.3">
      <c r="A91" s="101" t="str">
        <f>CONCATENATE(REGISTRE!B94, " ", REGISTRE!C94)</f>
        <v xml:space="preserve"> </v>
      </c>
      <c r="B91" s="106">
        <f>REGISTRE!G94</f>
        <v>0</v>
      </c>
      <c r="C91" s="103">
        <f>REGISTRE!H94</f>
        <v>0</v>
      </c>
      <c r="D91" s="103">
        <f>REGISTRE!I94</f>
        <v>0</v>
      </c>
      <c r="E91" s="103">
        <f>REGISTRE!J94</f>
        <v>0</v>
      </c>
      <c r="F91" s="103">
        <f>REGISTRE!K94</f>
        <v>0</v>
      </c>
      <c r="G91" s="103">
        <f>REGISTRE!R94</f>
        <v>0</v>
      </c>
    </row>
    <row r="92" spans="1:7" s="107" customFormat="1" ht="19.5" x14ac:dyDescent="0.3">
      <c r="A92" s="101" t="str">
        <f>CONCATENATE(REGISTRE!B95, " ", REGISTRE!C95)</f>
        <v xml:space="preserve"> </v>
      </c>
      <c r="B92" s="106">
        <f>REGISTRE!G95</f>
        <v>0</v>
      </c>
      <c r="C92" s="103">
        <f>REGISTRE!H95</f>
        <v>0</v>
      </c>
      <c r="D92" s="103">
        <f>REGISTRE!I95</f>
        <v>0</v>
      </c>
      <c r="E92" s="103">
        <f>REGISTRE!J95</f>
        <v>0</v>
      </c>
      <c r="F92" s="103">
        <f>REGISTRE!K95</f>
        <v>0</v>
      </c>
      <c r="G92" s="103">
        <f>REGISTRE!R95</f>
        <v>0</v>
      </c>
    </row>
    <row r="93" spans="1:7" s="107" customFormat="1" ht="19.5" x14ac:dyDescent="0.3">
      <c r="A93" s="101" t="str">
        <f>CONCATENATE(REGISTRE!B96, " ", REGISTRE!C96)</f>
        <v xml:space="preserve"> </v>
      </c>
      <c r="B93" s="106">
        <f>REGISTRE!G96</f>
        <v>0</v>
      </c>
      <c r="C93" s="103">
        <f>REGISTRE!H96</f>
        <v>0</v>
      </c>
      <c r="D93" s="103">
        <f>REGISTRE!I96</f>
        <v>0</v>
      </c>
      <c r="E93" s="103">
        <f>REGISTRE!J96</f>
        <v>0</v>
      </c>
      <c r="F93" s="103">
        <f>REGISTRE!K96</f>
        <v>0</v>
      </c>
      <c r="G93" s="103">
        <f>REGISTRE!R96</f>
        <v>0</v>
      </c>
    </row>
    <row r="94" spans="1:7" s="107" customFormat="1" ht="19.5" x14ac:dyDescent="0.3">
      <c r="A94" s="101" t="str">
        <f>CONCATENATE(REGISTRE!B97, " ", REGISTRE!C97)</f>
        <v xml:space="preserve"> </v>
      </c>
      <c r="B94" s="106">
        <f>REGISTRE!G97</f>
        <v>0</v>
      </c>
      <c r="C94" s="103">
        <f>REGISTRE!H97</f>
        <v>0</v>
      </c>
      <c r="D94" s="103">
        <f>REGISTRE!I97</f>
        <v>0</v>
      </c>
      <c r="E94" s="103">
        <f>REGISTRE!J97</f>
        <v>0</v>
      </c>
      <c r="F94" s="103">
        <f>REGISTRE!K97</f>
        <v>0</v>
      </c>
      <c r="G94" s="103">
        <f>REGISTRE!R97</f>
        <v>0</v>
      </c>
    </row>
    <row r="95" spans="1:7" s="107" customFormat="1" ht="19.5" x14ac:dyDescent="0.3">
      <c r="A95" s="101" t="str">
        <f>CONCATENATE(REGISTRE!B98, " ", REGISTRE!C98)</f>
        <v xml:space="preserve"> </v>
      </c>
      <c r="B95" s="106">
        <f>REGISTRE!G98</f>
        <v>0</v>
      </c>
      <c r="C95" s="103">
        <f>REGISTRE!H98</f>
        <v>0</v>
      </c>
      <c r="D95" s="103">
        <f>REGISTRE!I98</f>
        <v>0</v>
      </c>
      <c r="E95" s="103">
        <f>REGISTRE!J98</f>
        <v>0</v>
      </c>
      <c r="F95" s="103">
        <f>REGISTRE!K98</f>
        <v>0</v>
      </c>
      <c r="G95" s="103">
        <f>REGISTRE!R98</f>
        <v>0</v>
      </c>
    </row>
  </sheetData>
  <conditionalFormatting sqref="A2:G95">
    <cfRule type="expression" dxfId="1" priority="1">
      <formula>$G2="NON OK"</formula>
    </cfRule>
    <cfRule type="expression" dxfId="0" priority="4">
      <formula>$G2="OK"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5"/>
  <sheetViews>
    <sheetView showZeros="0" workbookViewId="0">
      <selection activeCell="B3" sqref="B3"/>
    </sheetView>
  </sheetViews>
  <sheetFormatPr baseColWidth="10" defaultColWidth="10.88671875" defaultRowHeight="16.5" x14ac:dyDescent="0.3"/>
  <cols>
    <col min="1" max="1" width="18.6640625" style="48" customWidth="1"/>
    <col min="2" max="2" width="39.6640625" style="48" customWidth="1"/>
    <col min="3" max="3" width="4.44140625" style="48" customWidth="1"/>
    <col min="4" max="5" width="15.6640625" style="48" customWidth="1"/>
    <col min="6" max="6" width="13.6640625" style="48" customWidth="1"/>
    <col min="7" max="7" width="22.5546875" style="48" customWidth="1"/>
    <col min="8" max="16384" width="10.88671875" style="48"/>
  </cols>
  <sheetData>
    <row r="1" spans="1:18" ht="18" thickTop="1" thickBot="1" x14ac:dyDescent="0.35">
      <c r="D1" s="122" t="s">
        <v>27</v>
      </c>
      <c r="E1" s="123"/>
      <c r="F1" s="67">
        <f>BASE!B10-REGISTRE!H1-REGISTRE!I1</f>
        <v>17</v>
      </c>
      <c r="K1" s="48">
        <f>F7</f>
        <v>0</v>
      </c>
    </row>
    <row r="2" spans="1:18" s="34" customFormat="1" thickTop="1" thickBot="1" x14ac:dyDescent="0.35">
      <c r="A2" s="33">
        <f ca="1">NOW()</f>
        <v>43248.488221180553</v>
      </c>
      <c r="B2" s="34">
        <f>B3</f>
        <v>0</v>
      </c>
      <c r="C2" s="34">
        <f>B4</f>
        <v>0</v>
      </c>
      <c r="D2" s="34">
        <f>B5</f>
        <v>0</v>
      </c>
      <c r="E2" s="35">
        <f>B6</f>
        <v>0</v>
      </c>
      <c r="F2" s="36">
        <f>B7</f>
        <v>0</v>
      </c>
      <c r="G2" s="37">
        <f>B8</f>
        <v>0</v>
      </c>
      <c r="H2" s="34">
        <f>F4</f>
        <v>0</v>
      </c>
      <c r="I2" s="34">
        <f>F5</f>
        <v>0</v>
      </c>
      <c r="J2" s="34">
        <f>F6</f>
        <v>0</v>
      </c>
      <c r="K2" s="34">
        <f>F7</f>
        <v>0</v>
      </c>
      <c r="L2" s="36">
        <f>G7</f>
        <v>0</v>
      </c>
      <c r="M2" s="36">
        <f>G8</f>
        <v>0</v>
      </c>
      <c r="N2" s="36">
        <f>G9</f>
        <v>0</v>
      </c>
      <c r="O2" s="38">
        <f>F10</f>
        <v>0</v>
      </c>
      <c r="P2" s="36" t="str">
        <f>F11</f>
        <v/>
      </c>
      <c r="Q2" s="36">
        <f>F12</f>
        <v>0</v>
      </c>
      <c r="R2" s="34" t="str">
        <f>IF(F11=G9,"OK","NON OK")</f>
        <v>NON OK</v>
      </c>
    </row>
    <row r="3" spans="1:18" s="3" customFormat="1" ht="26.25" thickTop="1" thickBot="1" x14ac:dyDescent="0.35">
      <c r="A3" s="1" t="s">
        <v>0</v>
      </c>
      <c r="B3" s="2"/>
      <c r="E3" s="4" t="s">
        <v>1</v>
      </c>
      <c r="F3" s="5" t="s">
        <v>2</v>
      </c>
      <c r="G3" s="6" t="s">
        <v>3</v>
      </c>
    </row>
    <row r="4" spans="1:18" s="9" customFormat="1" ht="25.15" customHeight="1" thickBot="1" x14ac:dyDescent="0.35">
      <c r="A4" s="7" t="s">
        <v>4</v>
      </c>
      <c r="B4" s="8"/>
      <c r="D4" s="10" t="s">
        <v>5</v>
      </c>
      <c r="E4" s="11">
        <f>SUM(IF($B$7=BASE!$B$2,BASE!$B$3,BASE!$C$3))</f>
        <v>34</v>
      </c>
      <c r="F4" s="12"/>
      <c r="G4" s="13">
        <f>F4*E4</f>
        <v>0</v>
      </c>
    </row>
    <row r="5" spans="1:18" s="9" customFormat="1" ht="25.15" customHeight="1" thickBot="1" x14ac:dyDescent="0.35">
      <c r="A5" s="7" t="s">
        <v>6</v>
      </c>
      <c r="B5" s="8"/>
      <c r="D5" s="14" t="s">
        <v>7</v>
      </c>
      <c r="E5" s="15">
        <f>SUM(IF($B$7=BASE!$B$2,BASE!$B$4,BASE!$C$4))</f>
        <v>9</v>
      </c>
      <c r="F5" s="16"/>
      <c r="G5" s="17">
        <f>F5*E5</f>
        <v>0</v>
      </c>
    </row>
    <row r="6" spans="1:18" s="9" customFormat="1" ht="25.15" customHeight="1" thickBot="1" x14ac:dyDescent="0.35">
      <c r="A6" s="7" t="s">
        <v>8</v>
      </c>
      <c r="B6" s="18"/>
      <c r="D6" s="19" t="s">
        <v>9</v>
      </c>
      <c r="E6" s="20">
        <f>SUM(IF($B$7=BASE!$B$2,BASE!$B$5,BASE!$C$5))</f>
        <v>27</v>
      </c>
      <c r="F6" s="21"/>
      <c r="G6" s="22">
        <f>F6*E6</f>
        <v>0</v>
      </c>
    </row>
    <row r="7" spans="1:18" s="9" customFormat="1" ht="25.15" customHeight="1" thickTop="1" thickBot="1" x14ac:dyDescent="0.35">
      <c r="A7" s="7" t="s">
        <v>10</v>
      </c>
      <c r="B7" s="8"/>
      <c r="D7" s="124" t="s">
        <v>11</v>
      </c>
      <c r="E7" s="125"/>
      <c r="F7" s="65">
        <f>SUM(F4:F6)</f>
        <v>0</v>
      </c>
      <c r="G7" s="66">
        <f>SUM(G4:G6)</f>
        <v>0</v>
      </c>
    </row>
    <row r="8" spans="1:18" s="9" customFormat="1" ht="25.15" customHeight="1" thickBot="1" x14ac:dyDescent="0.35">
      <c r="A8" s="23" t="s">
        <v>12</v>
      </c>
      <c r="B8" s="24"/>
      <c r="D8" s="126" t="s">
        <v>13</v>
      </c>
      <c r="E8" s="127"/>
      <c r="F8" s="128"/>
      <c r="G8" s="25"/>
    </row>
    <row r="9" spans="1:18" s="9" customFormat="1" ht="25.15" customHeight="1" thickTop="1" thickBot="1" x14ac:dyDescent="0.35">
      <c r="A9" s="3"/>
      <c r="B9" s="26"/>
      <c r="D9" s="129" t="s">
        <v>3</v>
      </c>
      <c r="E9" s="130"/>
      <c r="F9" s="131"/>
      <c r="G9" s="89">
        <f>G7-G8</f>
        <v>0</v>
      </c>
    </row>
    <row r="10" spans="1:18" s="9" customFormat="1" ht="25.15" customHeight="1" thickTop="1" thickBot="1" x14ac:dyDescent="0.35">
      <c r="A10" s="3"/>
      <c r="B10" s="26"/>
      <c r="D10" s="132" t="s">
        <v>14</v>
      </c>
      <c r="E10" s="133"/>
      <c r="F10" s="27"/>
    </row>
    <row r="11" spans="1:18" s="9" customFormat="1" ht="28.5" thickTop="1" thickBot="1" x14ac:dyDescent="0.35">
      <c r="A11" s="3"/>
      <c r="B11" s="26"/>
      <c r="D11" s="118" t="s">
        <v>16</v>
      </c>
      <c r="E11" s="119"/>
      <c r="F11" s="28" t="str">
        <f>IF($F$10=BASE!$E$2,"",IF($F$10=BASE!$E$3,INSCRIPTION!$G$9,IF($F$10=BASE!$E$4,"",IF($F$10=BASE!$E$5,INSCRIPTION!$G$9,))))</f>
        <v/>
      </c>
    </row>
    <row r="12" spans="1:18" s="9" customFormat="1" ht="25.5" thickBot="1" x14ac:dyDescent="0.35">
      <c r="A12" s="3"/>
      <c r="B12" s="26"/>
      <c r="D12" s="120" t="s">
        <v>17</v>
      </c>
      <c r="E12" s="121"/>
      <c r="F12" s="90">
        <f>IF($F$10=BASE!$E$2,$G$9,IF($F$10=BASE!$E$3,INSCRIPTION!$G$9-$F$11,IF($F$10=BASE!E4,$G$9-F11,IF($F$10=BASE!$E$5,INSCRIPTION!$G$9-$F$11,))))</f>
        <v>0</v>
      </c>
    </row>
    <row r="13" spans="1:18" s="31" customFormat="1" ht="16.149999999999999" customHeight="1" thickTop="1" x14ac:dyDescent="0.3">
      <c r="A13" s="29"/>
      <c r="B13" s="30"/>
      <c r="D13" s="29"/>
      <c r="E13" s="29"/>
      <c r="F13" s="32"/>
    </row>
    <row r="14" spans="1:18" s="31" customFormat="1" ht="16.149999999999999" customHeight="1" x14ac:dyDescent="0.3">
      <c r="A14" s="29"/>
      <c r="B14" s="30"/>
      <c r="D14" s="29"/>
      <c r="E14" s="29"/>
      <c r="F14" s="32"/>
    </row>
    <row r="15" spans="1:18" s="31" customFormat="1" ht="16.149999999999999" customHeight="1" x14ac:dyDescent="0.3">
      <c r="A15" s="29"/>
      <c r="B15" s="30"/>
      <c r="D15" s="29"/>
      <c r="E15" s="29"/>
      <c r="F15" s="32"/>
    </row>
  </sheetData>
  <mergeCells count="7">
    <mergeCell ref="D11:E11"/>
    <mergeCell ref="D12:E12"/>
    <mergeCell ref="D1:E1"/>
    <mergeCell ref="D7:E7"/>
    <mergeCell ref="D8:F8"/>
    <mergeCell ref="D9:F9"/>
    <mergeCell ref="D10:E10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VALIDATION">
                <anchor moveWithCells="1" sizeWithCells="1">
                  <from>
                    <xdr:col>6</xdr:col>
                    <xdr:colOff>419100</xdr:colOff>
                    <xdr:row>9</xdr:row>
                    <xdr:rowOff>285750</xdr:rowOff>
                  </from>
                  <to>
                    <xdr:col>7</xdr:col>
                    <xdr:colOff>28575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BASE!$E$2:$E$5</xm:f>
          </x14:formula1>
          <xm:sqref>F10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84"/>
  <sheetViews>
    <sheetView showZeros="0" workbookViewId="0">
      <selection activeCell="A4" sqref="A4:XFD4"/>
    </sheetView>
  </sheetViews>
  <sheetFormatPr baseColWidth="10" defaultColWidth="10.88671875" defaultRowHeight="16.5" x14ac:dyDescent="0.3"/>
  <cols>
    <col min="1" max="1" width="16.6640625" style="39" bestFit="1" customWidth="1"/>
    <col min="2" max="6" width="10.88671875" style="39"/>
    <col min="7" max="7" width="11.77734375" style="98" customWidth="1"/>
    <col min="8" max="8" width="10.88671875" style="39"/>
    <col min="9" max="9" width="8.77734375" style="39" customWidth="1"/>
    <col min="10" max="10" width="10.88671875" style="39"/>
    <col min="11" max="11" width="13.21875" style="88" customWidth="1"/>
    <col min="12" max="14" width="10.88671875" style="91"/>
    <col min="15" max="15" width="10.88671875" style="39"/>
    <col min="16" max="17" width="10.88671875" style="91"/>
    <col min="18" max="16384" width="10.88671875" style="39"/>
  </cols>
  <sheetData>
    <row r="1" spans="1:18" ht="24" x14ac:dyDescent="0.3">
      <c r="A1" s="117" t="s">
        <v>66</v>
      </c>
      <c r="B1" s="134">
        <f>COUNTIF(B3:B118,"&lt;&gt;")</f>
        <v>13</v>
      </c>
      <c r="C1" s="134"/>
      <c r="D1" s="134"/>
      <c r="H1" s="39">
        <f t="shared" ref="H1:N1" si="0">SUM(H3:H118)</f>
        <v>29</v>
      </c>
      <c r="I1" s="88">
        <f t="shared" si="0"/>
        <v>3</v>
      </c>
      <c r="J1" s="88">
        <f t="shared" si="0"/>
        <v>2</v>
      </c>
      <c r="K1" s="88">
        <f t="shared" si="0"/>
        <v>34</v>
      </c>
      <c r="L1" s="91">
        <f t="shared" si="0"/>
        <v>1016</v>
      </c>
      <c r="M1" s="91">
        <f t="shared" si="0"/>
        <v>23</v>
      </c>
      <c r="N1" s="91">
        <f t="shared" si="0"/>
        <v>993</v>
      </c>
      <c r="O1" s="91"/>
      <c r="P1" s="91">
        <f>SUM(P3:P118)</f>
        <v>446</v>
      </c>
      <c r="Q1" s="91">
        <f>SUM(Q3:Q118)</f>
        <v>547</v>
      </c>
      <c r="R1" s="100">
        <f>COUNTIF(R3:R118,"OK")</f>
        <v>6</v>
      </c>
    </row>
    <row r="2" spans="1:18" s="41" customFormat="1" ht="38.450000000000003" customHeight="1" x14ac:dyDescent="0.3">
      <c r="A2" s="40" t="s">
        <v>23</v>
      </c>
      <c r="B2" s="41" t="s">
        <v>0</v>
      </c>
      <c r="C2" s="41" t="s">
        <v>4</v>
      </c>
      <c r="D2" s="41" t="s">
        <v>6</v>
      </c>
      <c r="E2" s="42" t="s">
        <v>8</v>
      </c>
      <c r="F2" s="41" t="s">
        <v>10</v>
      </c>
      <c r="G2" s="43" t="s">
        <v>12</v>
      </c>
      <c r="H2" s="41" t="s">
        <v>5</v>
      </c>
      <c r="I2" s="41" t="s">
        <v>7</v>
      </c>
      <c r="J2" s="41" t="s">
        <v>9</v>
      </c>
      <c r="K2" s="41" t="s">
        <v>40</v>
      </c>
      <c r="L2" s="92" t="s">
        <v>3</v>
      </c>
      <c r="M2" s="92" t="s">
        <v>13</v>
      </c>
      <c r="N2" s="92"/>
      <c r="O2" s="41" t="s">
        <v>14</v>
      </c>
      <c r="P2" s="92" t="s">
        <v>16</v>
      </c>
      <c r="Q2" s="92" t="s">
        <v>17</v>
      </c>
      <c r="R2" s="41" t="s">
        <v>24</v>
      </c>
    </row>
    <row r="3" spans="1:18" s="45" customFormat="1" ht="12" customHeight="1" x14ac:dyDescent="0.3">
      <c r="A3" s="44"/>
      <c r="E3" s="46"/>
      <c r="G3" s="47"/>
      <c r="L3" s="93"/>
      <c r="M3" s="93"/>
      <c r="N3" s="93"/>
      <c r="P3" s="93"/>
      <c r="Q3" s="93"/>
    </row>
    <row r="4" spans="1:18" s="45" customFormat="1" ht="12" customHeight="1" x14ac:dyDescent="0.3">
      <c r="A4" s="44"/>
      <c r="E4" s="46"/>
      <c r="G4" s="47"/>
      <c r="L4" s="93"/>
      <c r="M4" s="93"/>
      <c r="N4" s="93"/>
      <c r="P4" s="93"/>
      <c r="Q4" s="93"/>
    </row>
    <row r="5" spans="1:18" s="45" customFormat="1" ht="12.75" x14ac:dyDescent="0.3">
      <c r="A5" s="44">
        <v>43248.478631828701</v>
      </c>
      <c r="B5" s="45" t="s">
        <v>67</v>
      </c>
      <c r="C5" s="45" t="s">
        <v>68</v>
      </c>
      <c r="D5" s="45">
        <v>0</v>
      </c>
      <c r="E5" s="46">
        <v>0</v>
      </c>
      <c r="F5" s="45">
        <v>0</v>
      </c>
      <c r="G5" s="47">
        <v>0</v>
      </c>
      <c r="H5" s="45">
        <v>0</v>
      </c>
      <c r="I5" s="45">
        <v>0</v>
      </c>
      <c r="J5" s="45">
        <v>0</v>
      </c>
      <c r="K5" s="45">
        <v>0</v>
      </c>
      <c r="L5" s="93">
        <v>0</v>
      </c>
      <c r="M5" s="93">
        <v>0</v>
      </c>
      <c r="N5" s="93">
        <v>0</v>
      </c>
      <c r="O5" s="45">
        <v>0</v>
      </c>
      <c r="P5" s="93" t="s">
        <v>39</v>
      </c>
      <c r="Q5" s="93">
        <v>0</v>
      </c>
      <c r="R5" s="45" t="s">
        <v>64</v>
      </c>
    </row>
    <row r="6" spans="1:18" s="45" customFormat="1" ht="12" customHeight="1" x14ac:dyDescent="0.3">
      <c r="A6" s="44">
        <v>43248.452100000002</v>
      </c>
      <c r="B6" s="45" t="s">
        <v>65</v>
      </c>
      <c r="C6" s="45" t="s">
        <v>63</v>
      </c>
      <c r="D6" s="45">
        <v>0</v>
      </c>
      <c r="E6" s="46">
        <v>0</v>
      </c>
      <c r="F6" s="45">
        <v>0</v>
      </c>
      <c r="G6" s="47">
        <v>0</v>
      </c>
      <c r="H6" s="45">
        <v>1</v>
      </c>
      <c r="I6" s="45">
        <v>2</v>
      </c>
      <c r="J6" s="45">
        <v>0</v>
      </c>
      <c r="K6" s="45">
        <v>3</v>
      </c>
      <c r="L6" s="93">
        <v>52</v>
      </c>
      <c r="M6" s="93">
        <v>0</v>
      </c>
      <c r="N6" s="93">
        <v>52</v>
      </c>
      <c r="O6" s="45">
        <v>0</v>
      </c>
      <c r="P6" s="93" t="s">
        <v>39</v>
      </c>
      <c r="Q6" s="93">
        <v>52</v>
      </c>
      <c r="R6" s="45" t="s">
        <v>64</v>
      </c>
    </row>
    <row r="7" spans="1:18" s="45" customFormat="1" ht="12" customHeight="1" x14ac:dyDescent="0.3">
      <c r="A7" s="44">
        <v>43245.650245717596</v>
      </c>
      <c r="B7" s="45" t="s">
        <v>60</v>
      </c>
      <c r="C7" s="45" t="s">
        <v>61</v>
      </c>
      <c r="D7" s="45">
        <v>0</v>
      </c>
      <c r="E7" s="46">
        <v>0</v>
      </c>
      <c r="G7" s="47">
        <v>1234567</v>
      </c>
      <c r="H7" s="45">
        <v>1</v>
      </c>
      <c r="I7" s="45">
        <v>0</v>
      </c>
      <c r="J7" s="45">
        <v>0</v>
      </c>
      <c r="K7" s="45">
        <v>1</v>
      </c>
      <c r="L7" s="93">
        <v>34</v>
      </c>
      <c r="M7" s="93">
        <v>0</v>
      </c>
      <c r="N7" s="93">
        <v>34</v>
      </c>
      <c r="O7" s="45">
        <v>0</v>
      </c>
      <c r="P7" s="93" t="s">
        <v>39</v>
      </c>
      <c r="Q7" s="93">
        <v>34</v>
      </c>
      <c r="R7" s="45" t="s">
        <v>64</v>
      </c>
    </row>
    <row r="8" spans="1:18" s="45" customFormat="1" ht="12" customHeight="1" x14ac:dyDescent="0.3">
      <c r="A8" s="44">
        <v>43245.650016666666</v>
      </c>
      <c r="B8" s="45" t="s">
        <v>58</v>
      </c>
      <c r="C8" s="45" t="s">
        <v>59</v>
      </c>
      <c r="D8" s="45">
        <v>0</v>
      </c>
      <c r="E8" s="46">
        <v>0</v>
      </c>
      <c r="G8" s="47">
        <v>1234567</v>
      </c>
      <c r="H8" s="45">
        <v>0</v>
      </c>
      <c r="I8" s="45">
        <v>0</v>
      </c>
      <c r="J8" s="45">
        <v>2</v>
      </c>
      <c r="K8" s="45">
        <v>2</v>
      </c>
      <c r="L8" s="93">
        <v>54</v>
      </c>
      <c r="M8" s="93">
        <v>2</v>
      </c>
      <c r="N8" s="93">
        <v>52</v>
      </c>
      <c r="O8" s="45">
        <v>0</v>
      </c>
      <c r="P8" s="93" t="s">
        <v>39</v>
      </c>
      <c r="Q8" s="93">
        <v>52</v>
      </c>
      <c r="R8" s="45" t="s">
        <v>64</v>
      </c>
    </row>
    <row r="9" spans="1:18" s="45" customFormat="1" ht="12" customHeight="1" x14ac:dyDescent="0.3">
      <c r="A9" s="44">
        <v>43245.649753935184</v>
      </c>
      <c r="B9" s="45" t="s">
        <v>56</v>
      </c>
      <c r="C9" s="45" t="s">
        <v>57</v>
      </c>
      <c r="D9" s="45">
        <v>0</v>
      </c>
      <c r="E9" s="46">
        <v>0</v>
      </c>
      <c r="G9" s="47">
        <v>1234567</v>
      </c>
      <c r="H9" s="45">
        <v>2</v>
      </c>
      <c r="I9" s="45">
        <v>0</v>
      </c>
      <c r="J9" s="45">
        <v>0</v>
      </c>
      <c r="K9" s="45">
        <v>2</v>
      </c>
      <c r="L9" s="93">
        <v>68</v>
      </c>
      <c r="M9" s="93">
        <v>6</v>
      </c>
      <c r="N9" s="93">
        <v>62</v>
      </c>
      <c r="O9" s="45" t="s">
        <v>15</v>
      </c>
      <c r="P9" s="93">
        <v>62</v>
      </c>
      <c r="Q9" s="93">
        <v>0</v>
      </c>
      <c r="R9" s="45" t="s">
        <v>43</v>
      </c>
    </row>
    <row r="10" spans="1:18" s="45" customFormat="1" ht="12" customHeight="1" x14ac:dyDescent="0.3">
      <c r="A10" s="44">
        <v>43245.649098148147</v>
      </c>
      <c r="B10" s="45" t="s">
        <v>54</v>
      </c>
      <c r="C10" s="45" t="s">
        <v>55</v>
      </c>
      <c r="D10" s="45">
        <v>0</v>
      </c>
      <c r="E10" s="46">
        <v>0</v>
      </c>
      <c r="G10" s="47">
        <v>1234567</v>
      </c>
      <c r="H10" s="45">
        <v>4</v>
      </c>
      <c r="I10" s="45">
        <v>0</v>
      </c>
      <c r="J10" s="45">
        <v>0</v>
      </c>
      <c r="K10" s="45">
        <v>4</v>
      </c>
      <c r="L10" s="93">
        <v>136</v>
      </c>
      <c r="M10" s="93">
        <v>0</v>
      </c>
      <c r="N10" s="93">
        <v>136</v>
      </c>
      <c r="O10" s="45" t="s">
        <v>21</v>
      </c>
      <c r="P10" s="93">
        <v>136</v>
      </c>
      <c r="Q10" s="93">
        <v>0</v>
      </c>
      <c r="R10" s="45" t="s">
        <v>43</v>
      </c>
    </row>
    <row r="11" spans="1:18" s="45" customFormat="1" ht="12" customHeight="1" x14ac:dyDescent="0.3">
      <c r="A11" s="44">
        <v>43245.645773842596</v>
      </c>
      <c r="B11" s="45" t="s">
        <v>52</v>
      </c>
      <c r="C11" s="45" t="s">
        <v>53</v>
      </c>
      <c r="D11" s="45">
        <v>0</v>
      </c>
      <c r="E11" s="46">
        <v>0</v>
      </c>
      <c r="G11" s="47">
        <v>1234567</v>
      </c>
      <c r="H11" s="45">
        <v>5</v>
      </c>
      <c r="I11" s="45">
        <v>0</v>
      </c>
      <c r="J11" s="45">
        <v>0</v>
      </c>
      <c r="K11" s="45">
        <v>5</v>
      </c>
      <c r="L11" s="93">
        <v>170</v>
      </c>
      <c r="M11" s="93">
        <v>15</v>
      </c>
      <c r="N11" s="93">
        <v>155</v>
      </c>
      <c r="O11" s="45">
        <v>0</v>
      </c>
      <c r="P11" s="93" t="s">
        <v>39</v>
      </c>
      <c r="Q11" s="93">
        <v>155</v>
      </c>
      <c r="R11" s="45" t="s">
        <v>64</v>
      </c>
    </row>
    <row r="12" spans="1:18" s="45" customFormat="1" ht="12" customHeight="1" x14ac:dyDescent="0.3">
      <c r="A12" s="44">
        <v>43245.645375231485</v>
      </c>
      <c r="B12" s="45" t="s">
        <v>50</v>
      </c>
      <c r="C12" s="45" t="s">
        <v>51</v>
      </c>
      <c r="D12" s="45">
        <v>0</v>
      </c>
      <c r="E12" s="46">
        <v>0</v>
      </c>
      <c r="F12" s="45" t="s">
        <v>19</v>
      </c>
      <c r="G12" s="47">
        <v>1234567</v>
      </c>
      <c r="H12" s="45">
        <v>5</v>
      </c>
      <c r="I12" s="45">
        <v>0</v>
      </c>
      <c r="J12" s="45">
        <v>0</v>
      </c>
      <c r="K12" s="45">
        <v>5</v>
      </c>
      <c r="L12" s="93">
        <v>155</v>
      </c>
      <c r="M12" s="93">
        <v>0</v>
      </c>
      <c r="N12" s="93">
        <v>155</v>
      </c>
      <c r="O12" s="45">
        <v>0</v>
      </c>
      <c r="P12" s="93" t="s">
        <v>39</v>
      </c>
      <c r="Q12" s="93">
        <v>155</v>
      </c>
      <c r="R12" s="45" t="s">
        <v>64</v>
      </c>
    </row>
    <row r="13" spans="1:18" s="45" customFormat="1" ht="12" customHeight="1" x14ac:dyDescent="0.3">
      <c r="A13" s="44">
        <v>43245.644522800925</v>
      </c>
      <c r="B13" s="45" t="s">
        <v>48</v>
      </c>
      <c r="C13" s="45" t="s">
        <v>49</v>
      </c>
      <c r="D13" s="45">
        <v>0</v>
      </c>
      <c r="E13" s="46">
        <v>0</v>
      </c>
      <c r="F13" s="45">
        <v>0</v>
      </c>
      <c r="G13" s="47">
        <v>1234567</v>
      </c>
      <c r="H13" s="45">
        <v>2</v>
      </c>
      <c r="I13" s="45">
        <v>0</v>
      </c>
      <c r="J13" s="45">
        <v>0</v>
      </c>
      <c r="K13" s="45">
        <v>2</v>
      </c>
      <c r="L13" s="93">
        <v>62</v>
      </c>
      <c r="M13" s="93">
        <v>0</v>
      </c>
      <c r="N13" s="93">
        <v>62</v>
      </c>
      <c r="O13" s="45" t="s">
        <v>21</v>
      </c>
      <c r="P13" s="93">
        <v>62</v>
      </c>
      <c r="Q13" s="93">
        <v>0</v>
      </c>
      <c r="R13" s="45" t="s">
        <v>43</v>
      </c>
    </row>
    <row r="14" spans="1:18" s="45" customFormat="1" ht="12" customHeight="1" x14ac:dyDescent="0.3">
      <c r="A14" s="44">
        <v>43245.643338541668</v>
      </c>
      <c r="B14" s="45" t="s">
        <v>47</v>
      </c>
      <c r="C14" s="45" t="s">
        <v>42</v>
      </c>
      <c r="D14" s="45">
        <v>0</v>
      </c>
      <c r="E14" s="46">
        <v>0</v>
      </c>
      <c r="F14" s="45" t="s">
        <v>19</v>
      </c>
      <c r="G14" s="47">
        <v>1234567</v>
      </c>
      <c r="H14" s="45">
        <v>3</v>
      </c>
      <c r="I14" s="45">
        <v>0</v>
      </c>
      <c r="J14" s="45">
        <v>0</v>
      </c>
      <c r="K14" s="45">
        <v>3</v>
      </c>
      <c r="L14" s="93">
        <v>93</v>
      </c>
      <c r="M14" s="93">
        <v>0</v>
      </c>
      <c r="N14" s="93">
        <v>93</v>
      </c>
      <c r="O14" s="45" t="s">
        <v>15</v>
      </c>
      <c r="P14" s="93">
        <v>93</v>
      </c>
      <c r="Q14" s="93">
        <v>0</v>
      </c>
      <c r="R14" s="45" t="s">
        <v>43</v>
      </c>
    </row>
    <row r="15" spans="1:18" s="45" customFormat="1" ht="12" customHeight="1" x14ac:dyDescent="0.3">
      <c r="A15" s="44">
        <v>43245.643167708331</v>
      </c>
      <c r="B15" s="45" t="s">
        <v>46</v>
      </c>
      <c r="C15" s="45" t="s">
        <v>41</v>
      </c>
      <c r="D15" s="45">
        <v>0</v>
      </c>
      <c r="E15" s="46"/>
      <c r="F15" s="45" t="s">
        <v>19</v>
      </c>
      <c r="G15" s="47">
        <v>1234567</v>
      </c>
      <c r="H15" s="45">
        <v>2</v>
      </c>
      <c r="I15" s="45">
        <v>0</v>
      </c>
      <c r="J15" s="45">
        <v>0</v>
      </c>
      <c r="K15" s="45">
        <v>2</v>
      </c>
      <c r="L15" s="93">
        <v>62</v>
      </c>
      <c r="M15" s="93">
        <v>0</v>
      </c>
      <c r="N15" s="93">
        <v>62</v>
      </c>
      <c r="O15" s="45" t="s">
        <v>15</v>
      </c>
      <c r="P15" s="93">
        <v>62</v>
      </c>
      <c r="Q15" s="93">
        <v>0</v>
      </c>
      <c r="R15" s="45" t="s">
        <v>43</v>
      </c>
    </row>
    <row r="16" spans="1:18" s="45" customFormat="1" ht="12" customHeight="1" x14ac:dyDescent="0.3">
      <c r="A16" s="44">
        <v>43245.642757638889</v>
      </c>
      <c r="B16" s="45" t="s">
        <v>45</v>
      </c>
      <c r="C16" s="45" t="s">
        <v>62</v>
      </c>
      <c r="D16" s="45">
        <v>0</v>
      </c>
      <c r="E16" s="46"/>
      <c r="F16" s="45" t="s">
        <v>19</v>
      </c>
      <c r="G16" s="47">
        <v>1234567</v>
      </c>
      <c r="H16" s="45">
        <v>1</v>
      </c>
      <c r="I16" s="45">
        <v>0</v>
      </c>
      <c r="J16" s="45">
        <v>0</v>
      </c>
      <c r="K16" s="45">
        <v>1</v>
      </c>
      <c r="L16" s="93">
        <v>31</v>
      </c>
      <c r="M16" s="93">
        <v>0</v>
      </c>
      <c r="N16" s="93">
        <v>31</v>
      </c>
      <c r="O16" s="45" t="s">
        <v>15</v>
      </c>
      <c r="P16" s="93">
        <v>31</v>
      </c>
      <c r="Q16" s="93">
        <v>0</v>
      </c>
      <c r="R16" s="45" t="s">
        <v>43</v>
      </c>
    </row>
    <row r="17" spans="1:18" s="45" customFormat="1" ht="12" customHeight="1" x14ac:dyDescent="0.3">
      <c r="A17" s="44">
        <v>43245.642240046298</v>
      </c>
      <c r="B17" s="45" t="s">
        <v>44</v>
      </c>
      <c r="C17" s="45" t="s">
        <v>38</v>
      </c>
      <c r="D17" s="45">
        <v>0</v>
      </c>
      <c r="E17" s="46"/>
      <c r="F17" s="45" t="s">
        <v>19</v>
      </c>
      <c r="G17" s="47">
        <v>1234567</v>
      </c>
      <c r="H17" s="45">
        <v>3</v>
      </c>
      <c r="I17" s="45">
        <v>1</v>
      </c>
      <c r="J17" s="45">
        <v>0</v>
      </c>
      <c r="K17" s="45">
        <v>4</v>
      </c>
      <c r="L17" s="93">
        <v>99</v>
      </c>
      <c r="M17" s="93">
        <v>0</v>
      </c>
      <c r="N17" s="93">
        <v>99</v>
      </c>
      <c r="O17" s="45">
        <v>0</v>
      </c>
      <c r="P17" s="93" t="s">
        <v>39</v>
      </c>
      <c r="Q17" s="93">
        <v>99</v>
      </c>
      <c r="R17" s="45" t="s">
        <v>64</v>
      </c>
    </row>
    <row r="18" spans="1:18" s="45" customFormat="1" ht="12" customHeight="1" x14ac:dyDescent="0.3">
      <c r="A18" s="44"/>
      <c r="E18" s="46"/>
      <c r="G18" s="47"/>
      <c r="L18" s="93"/>
      <c r="M18" s="93"/>
      <c r="N18" s="93"/>
      <c r="P18" s="93"/>
      <c r="Q18" s="93"/>
    </row>
    <row r="19" spans="1:18" s="45" customFormat="1" ht="12" customHeight="1" x14ac:dyDescent="0.3">
      <c r="A19" s="44"/>
      <c r="E19" s="46"/>
      <c r="G19" s="47"/>
      <c r="L19" s="93"/>
      <c r="M19" s="93"/>
      <c r="N19" s="93"/>
      <c r="P19" s="93"/>
      <c r="Q19" s="93"/>
    </row>
    <row r="20" spans="1:18" s="45" customFormat="1" ht="12" customHeight="1" x14ac:dyDescent="0.3">
      <c r="A20" s="44"/>
      <c r="E20" s="46"/>
      <c r="G20" s="47"/>
      <c r="L20" s="93"/>
      <c r="M20" s="93"/>
      <c r="N20" s="93"/>
      <c r="P20" s="93"/>
      <c r="Q20" s="93"/>
    </row>
    <row r="21" spans="1:18" s="45" customFormat="1" ht="12" customHeight="1" x14ac:dyDescent="0.3">
      <c r="A21" s="44"/>
      <c r="E21" s="46"/>
      <c r="G21" s="47"/>
      <c r="L21" s="93"/>
      <c r="M21" s="93"/>
      <c r="N21" s="93"/>
      <c r="P21" s="93"/>
      <c r="Q21" s="93"/>
    </row>
    <row r="22" spans="1:18" s="45" customFormat="1" ht="12" customHeight="1" x14ac:dyDescent="0.3">
      <c r="A22" s="44"/>
      <c r="E22" s="46"/>
      <c r="G22" s="47"/>
      <c r="L22" s="93"/>
      <c r="M22" s="93"/>
      <c r="N22" s="93"/>
      <c r="P22" s="93"/>
      <c r="Q22" s="93"/>
    </row>
    <row r="23" spans="1:18" s="49" customFormat="1" ht="12.75" x14ac:dyDescent="0.3">
      <c r="G23" s="99"/>
      <c r="L23" s="94"/>
      <c r="M23" s="94"/>
      <c r="N23" s="94"/>
      <c r="P23" s="94"/>
      <c r="Q23" s="94"/>
    </row>
    <row r="24" spans="1:18" s="49" customFormat="1" ht="12.75" x14ac:dyDescent="0.3">
      <c r="G24" s="99"/>
      <c r="L24" s="94"/>
      <c r="M24" s="94"/>
      <c r="N24" s="94"/>
      <c r="P24" s="94"/>
      <c r="Q24" s="94"/>
    </row>
    <row r="25" spans="1:18" s="49" customFormat="1" ht="12.75" x14ac:dyDescent="0.3">
      <c r="G25" s="99"/>
      <c r="L25" s="94"/>
      <c r="M25" s="94"/>
      <c r="N25" s="94"/>
      <c r="P25" s="94"/>
      <c r="Q25" s="94"/>
    </row>
    <row r="26" spans="1:18" s="49" customFormat="1" ht="12.75" x14ac:dyDescent="0.3">
      <c r="G26" s="99"/>
      <c r="L26" s="94"/>
      <c r="M26" s="94"/>
      <c r="N26" s="94"/>
      <c r="P26" s="94"/>
      <c r="Q26" s="94"/>
    </row>
    <row r="27" spans="1:18" s="49" customFormat="1" ht="12.75" x14ac:dyDescent="0.3">
      <c r="G27" s="99"/>
      <c r="L27" s="94"/>
      <c r="M27" s="94"/>
      <c r="N27" s="94"/>
      <c r="P27" s="94"/>
      <c r="Q27" s="94"/>
    </row>
    <row r="28" spans="1:18" s="49" customFormat="1" ht="12.75" x14ac:dyDescent="0.3">
      <c r="G28" s="99"/>
      <c r="L28" s="94"/>
      <c r="M28" s="94"/>
      <c r="N28" s="94"/>
      <c r="P28" s="94"/>
      <c r="Q28" s="94"/>
    </row>
    <row r="29" spans="1:18" s="49" customFormat="1" ht="12.75" x14ac:dyDescent="0.3">
      <c r="G29" s="99"/>
      <c r="L29" s="94"/>
      <c r="M29" s="94"/>
      <c r="N29" s="94"/>
      <c r="P29" s="94"/>
      <c r="Q29" s="94"/>
    </row>
    <row r="30" spans="1:18" s="49" customFormat="1" ht="12.75" x14ac:dyDescent="0.3">
      <c r="G30" s="99"/>
      <c r="L30" s="94"/>
      <c r="M30" s="94"/>
      <c r="N30" s="94"/>
      <c r="P30" s="94"/>
      <c r="Q30" s="94"/>
    </row>
    <row r="31" spans="1:18" s="49" customFormat="1" ht="12.75" x14ac:dyDescent="0.3">
      <c r="G31" s="99"/>
      <c r="L31" s="94"/>
      <c r="M31" s="94"/>
      <c r="N31" s="94"/>
      <c r="P31" s="94"/>
      <c r="Q31" s="94"/>
    </row>
    <row r="32" spans="1:18" s="49" customFormat="1" ht="12.75" x14ac:dyDescent="0.3">
      <c r="G32" s="99"/>
      <c r="L32" s="94"/>
      <c r="M32" s="94"/>
      <c r="N32" s="94"/>
      <c r="P32" s="94"/>
      <c r="Q32" s="94"/>
    </row>
    <row r="33" spans="7:17" s="49" customFormat="1" ht="12.75" x14ac:dyDescent="0.3">
      <c r="G33" s="99"/>
      <c r="L33" s="94"/>
      <c r="M33" s="94"/>
      <c r="N33" s="94"/>
      <c r="P33" s="94"/>
      <c r="Q33" s="94"/>
    </row>
    <row r="34" spans="7:17" s="49" customFormat="1" ht="12.75" x14ac:dyDescent="0.3">
      <c r="G34" s="99"/>
      <c r="L34" s="94"/>
      <c r="M34" s="94"/>
      <c r="N34" s="94"/>
      <c r="P34" s="94"/>
      <c r="Q34" s="94"/>
    </row>
    <row r="35" spans="7:17" s="49" customFormat="1" ht="12.75" x14ac:dyDescent="0.3">
      <c r="G35" s="99"/>
      <c r="L35" s="94"/>
      <c r="M35" s="94"/>
      <c r="N35" s="94"/>
      <c r="P35" s="94"/>
      <c r="Q35" s="94"/>
    </row>
    <row r="36" spans="7:17" s="49" customFormat="1" ht="12.75" x14ac:dyDescent="0.3">
      <c r="G36" s="99"/>
      <c r="L36" s="94"/>
      <c r="M36" s="94"/>
      <c r="N36" s="94"/>
      <c r="P36" s="94"/>
      <c r="Q36" s="94"/>
    </row>
    <row r="37" spans="7:17" s="49" customFormat="1" ht="12.75" x14ac:dyDescent="0.3">
      <c r="G37" s="99"/>
      <c r="L37" s="94"/>
      <c r="M37" s="94"/>
      <c r="N37" s="94"/>
      <c r="P37" s="94"/>
      <c r="Q37" s="94"/>
    </row>
    <row r="38" spans="7:17" s="49" customFormat="1" ht="12.75" x14ac:dyDescent="0.3">
      <c r="G38" s="99"/>
      <c r="L38" s="94"/>
      <c r="M38" s="94"/>
      <c r="N38" s="94"/>
      <c r="P38" s="94"/>
      <c r="Q38" s="94"/>
    </row>
    <row r="39" spans="7:17" s="49" customFormat="1" ht="12.75" x14ac:dyDescent="0.3">
      <c r="G39" s="99"/>
      <c r="L39" s="94"/>
      <c r="M39" s="94"/>
      <c r="N39" s="94"/>
      <c r="P39" s="94"/>
      <c r="Q39" s="94"/>
    </row>
    <row r="40" spans="7:17" s="49" customFormat="1" ht="12.75" x14ac:dyDescent="0.3">
      <c r="G40" s="99"/>
      <c r="L40" s="94"/>
      <c r="M40" s="94"/>
      <c r="N40" s="94"/>
      <c r="P40" s="94"/>
      <c r="Q40" s="94"/>
    </row>
    <row r="41" spans="7:17" s="49" customFormat="1" ht="12.75" x14ac:dyDescent="0.3">
      <c r="G41" s="99"/>
      <c r="L41" s="94"/>
      <c r="M41" s="94"/>
      <c r="N41" s="94"/>
      <c r="P41" s="94"/>
      <c r="Q41" s="94"/>
    </row>
    <row r="42" spans="7:17" s="49" customFormat="1" ht="12.75" x14ac:dyDescent="0.3">
      <c r="G42" s="99"/>
      <c r="L42" s="94"/>
      <c r="M42" s="94"/>
      <c r="N42" s="94"/>
      <c r="P42" s="94"/>
      <c r="Q42" s="94"/>
    </row>
    <row r="43" spans="7:17" s="49" customFormat="1" ht="12.75" x14ac:dyDescent="0.3">
      <c r="G43" s="99"/>
      <c r="L43" s="94"/>
      <c r="M43" s="94"/>
      <c r="N43" s="94"/>
      <c r="P43" s="94"/>
      <c r="Q43" s="94"/>
    </row>
    <row r="44" spans="7:17" s="49" customFormat="1" ht="12.75" x14ac:dyDescent="0.3">
      <c r="G44" s="99"/>
      <c r="L44" s="94"/>
      <c r="M44" s="94"/>
      <c r="N44" s="94"/>
      <c r="P44" s="94"/>
      <c r="Q44" s="94"/>
    </row>
    <row r="45" spans="7:17" s="49" customFormat="1" ht="12.75" x14ac:dyDescent="0.3">
      <c r="G45" s="99"/>
      <c r="L45" s="94"/>
      <c r="M45" s="94"/>
      <c r="N45" s="94"/>
      <c r="P45" s="94"/>
      <c r="Q45" s="94"/>
    </row>
    <row r="46" spans="7:17" s="49" customFormat="1" ht="12.75" x14ac:dyDescent="0.3">
      <c r="G46" s="99"/>
      <c r="L46" s="94"/>
      <c r="M46" s="94"/>
      <c r="N46" s="94"/>
      <c r="P46" s="94"/>
      <c r="Q46" s="94"/>
    </row>
    <row r="47" spans="7:17" s="49" customFormat="1" ht="12.75" x14ac:dyDescent="0.3">
      <c r="G47" s="99"/>
      <c r="L47" s="94"/>
      <c r="M47" s="94"/>
      <c r="N47" s="94"/>
      <c r="P47" s="94"/>
      <c r="Q47" s="94"/>
    </row>
    <row r="48" spans="7:17" s="49" customFormat="1" ht="12.75" x14ac:dyDescent="0.3">
      <c r="G48" s="99"/>
      <c r="L48" s="94"/>
      <c r="M48" s="94"/>
      <c r="N48" s="94"/>
      <c r="P48" s="94"/>
      <c r="Q48" s="94"/>
    </row>
    <row r="49" spans="7:17" s="49" customFormat="1" ht="12.75" x14ac:dyDescent="0.3">
      <c r="G49" s="99"/>
      <c r="L49" s="94"/>
      <c r="M49" s="94"/>
      <c r="N49" s="94"/>
      <c r="P49" s="94"/>
      <c r="Q49" s="94"/>
    </row>
    <row r="50" spans="7:17" s="49" customFormat="1" ht="12.75" x14ac:dyDescent="0.3">
      <c r="G50" s="99"/>
      <c r="L50" s="94"/>
      <c r="M50" s="94"/>
      <c r="N50" s="94"/>
      <c r="P50" s="94"/>
      <c r="Q50" s="94"/>
    </row>
    <row r="51" spans="7:17" s="49" customFormat="1" ht="12.75" x14ac:dyDescent="0.3">
      <c r="G51" s="99"/>
      <c r="L51" s="94"/>
      <c r="M51" s="94"/>
      <c r="N51" s="94"/>
      <c r="P51" s="94"/>
      <c r="Q51" s="94"/>
    </row>
    <row r="52" spans="7:17" s="49" customFormat="1" ht="12.75" x14ac:dyDescent="0.3">
      <c r="G52" s="99"/>
      <c r="L52" s="94"/>
      <c r="M52" s="94"/>
      <c r="N52" s="94"/>
      <c r="P52" s="94"/>
      <c r="Q52" s="94"/>
    </row>
    <row r="53" spans="7:17" s="49" customFormat="1" ht="12.75" x14ac:dyDescent="0.3">
      <c r="G53" s="99"/>
      <c r="L53" s="94"/>
      <c r="M53" s="94"/>
      <c r="N53" s="94"/>
      <c r="P53" s="94"/>
      <c r="Q53" s="94"/>
    </row>
    <row r="54" spans="7:17" s="49" customFormat="1" ht="12.75" x14ac:dyDescent="0.3">
      <c r="G54" s="99"/>
      <c r="L54" s="94"/>
      <c r="M54" s="94"/>
      <c r="N54" s="94"/>
      <c r="P54" s="94"/>
      <c r="Q54" s="94"/>
    </row>
    <row r="55" spans="7:17" s="49" customFormat="1" ht="12.75" x14ac:dyDescent="0.3">
      <c r="G55" s="99"/>
      <c r="L55" s="94"/>
      <c r="M55" s="94"/>
      <c r="N55" s="94"/>
      <c r="P55" s="94"/>
      <c r="Q55" s="94"/>
    </row>
    <row r="56" spans="7:17" s="49" customFormat="1" ht="12.75" x14ac:dyDescent="0.3">
      <c r="G56" s="99"/>
      <c r="L56" s="94"/>
      <c r="M56" s="94"/>
      <c r="N56" s="94"/>
      <c r="P56" s="94"/>
      <c r="Q56" s="94"/>
    </row>
    <row r="57" spans="7:17" s="49" customFormat="1" ht="12.75" x14ac:dyDescent="0.3">
      <c r="G57" s="99"/>
      <c r="L57" s="94"/>
      <c r="M57" s="94"/>
      <c r="N57" s="94"/>
      <c r="P57" s="94"/>
      <c r="Q57" s="94"/>
    </row>
    <row r="58" spans="7:17" s="49" customFormat="1" ht="12.75" x14ac:dyDescent="0.3">
      <c r="G58" s="99"/>
      <c r="L58" s="94"/>
      <c r="M58" s="94"/>
      <c r="N58" s="94"/>
      <c r="P58" s="94"/>
      <c r="Q58" s="94"/>
    </row>
    <row r="59" spans="7:17" s="49" customFormat="1" ht="12.75" x14ac:dyDescent="0.3">
      <c r="G59" s="99"/>
      <c r="L59" s="94"/>
      <c r="M59" s="94"/>
      <c r="N59" s="94"/>
      <c r="P59" s="94"/>
      <c r="Q59" s="94"/>
    </row>
    <row r="60" spans="7:17" s="49" customFormat="1" ht="12.75" x14ac:dyDescent="0.3">
      <c r="G60" s="99"/>
      <c r="L60" s="94"/>
      <c r="M60" s="94"/>
      <c r="N60" s="94"/>
      <c r="P60" s="94"/>
      <c r="Q60" s="94"/>
    </row>
    <row r="61" spans="7:17" s="49" customFormat="1" ht="12.75" x14ac:dyDescent="0.3">
      <c r="G61" s="99"/>
      <c r="L61" s="94"/>
      <c r="M61" s="94"/>
      <c r="N61" s="94"/>
      <c r="P61" s="94"/>
      <c r="Q61" s="94"/>
    </row>
    <row r="62" spans="7:17" s="49" customFormat="1" ht="12.75" x14ac:dyDescent="0.3">
      <c r="G62" s="99"/>
      <c r="L62" s="94"/>
      <c r="M62" s="94"/>
      <c r="N62" s="94"/>
      <c r="P62" s="94"/>
      <c r="Q62" s="94"/>
    </row>
    <row r="63" spans="7:17" s="49" customFormat="1" ht="12.75" x14ac:dyDescent="0.3">
      <c r="G63" s="99"/>
      <c r="L63" s="94"/>
      <c r="M63" s="94"/>
      <c r="N63" s="94"/>
      <c r="P63" s="94"/>
      <c r="Q63" s="94"/>
    </row>
    <row r="64" spans="7:17" s="49" customFormat="1" ht="12.75" x14ac:dyDescent="0.3">
      <c r="G64" s="99"/>
      <c r="L64" s="94"/>
      <c r="M64" s="94"/>
      <c r="N64" s="94"/>
      <c r="P64" s="94"/>
      <c r="Q64" s="94"/>
    </row>
    <row r="65" spans="7:17" s="49" customFormat="1" ht="12.75" x14ac:dyDescent="0.3">
      <c r="G65" s="99"/>
      <c r="L65" s="94"/>
      <c r="M65" s="94"/>
      <c r="N65" s="94"/>
      <c r="P65" s="94"/>
      <c r="Q65" s="94"/>
    </row>
    <row r="66" spans="7:17" s="49" customFormat="1" ht="12.75" x14ac:dyDescent="0.3">
      <c r="G66" s="99"/>
      <c r="L66" s="94"/>
      <c r="M66" s="94"/>
      <c r="N66" s="94"/>
      <c r="P66" s="94"/>
      <c r="Q66" s="94"/>
    </row>
    <row r="67" spans="7:17" s="49" customFormat="1" ht="12.75" x14ac:dyDescent="0.3">
      <c r="G67" s="99"/>
      <c r="L67" s="94"/>
      <c r="M67" s="94"/>
      <c r="N67" s="94"/>
      <c r="P67" s="94"/>
      <c r="Q67" s="94"/>
    </row>
    <row r="68" spans="7:17" s="49" customFormat="1" ht="12.75" x14ac:dyDescent="0.3">
      <c r="G68" s="99"/>
      <c r="L68" s="94"/>
      <c r="M68" s="94"/>
      <c r="N68" s="94"/>
      <c r="P68" s="94"/>
      <c r="Q68" s="94"/>
    </row>
    <row r="69" spans="7:17" s="49" customFormat="1" ht="12.75" x14ac:dyDescent="0.3">
      <c r="G69" s="99"/>
      <c r="L69" s="94"/>
      <c r="M69" s="94"/>
      <c r="N69" s="94"/>
      <c r="P69" s="94"/>
      <c r="Q69" s="94"/>
    </row>
    <row r="70" spans="7:17" s="49" customFormat="1" ht="12.75" x14ac:dyDescent="0.3">
      <c r="G70" s="99"/>
      <c r="L70" s="94"/>
      <c r="M70" s="94"/>
      <c r="N70" s="94"/>
      <c r="P70" s="94"/>
      <c r="Q70" s="94"/>
    </row>
    <row r="71" spans="7:17" s="49" customFormat="1" ht="12.75" x14ac:dyDescent="0.3">
      <c r="G71" s="99"/>
      <c r="L71" s="94"/>
      <c r="M71" s="94"/>
      <c r="N71" s="94"/>
      <c r="P71" s="94"/>
      <c r="Q71" s="94"/>
    </row>
    <row r="72" spans="7:17" s="49" customFormat="1" ht="12.75" x14ac:dyDescent="0.3">
      <c r="G72" s="99"/>
      <c r="L72" s="94"/>
      <c r="M72" s="94"/>
      <c r="N72" s="94"/>
      <c r="P72" s="94"/>
      <c r="Q72" s="94"/>
    </row>
    <row r="73" spans="7:17" s="49" customFormat="1" ht="12.75" x14ac:dyDescent="0.3">
      <c r="G73" s="99"/>
      <c r="L73" s="94"/>
      <c r="M73" s="94"/>
      <c r="N73" s="94"/>
      <c r="P73" s="94"/>
      <c r="Q73" s="94"/>
    </row>
    <row r="74" spans="7:17" s="49" customFormat="1" ht="12.75" x14ac:dyDescent="0.3">
      <c r="G74" s="99"/>
      <c r="L74" s="94"/>
      <c r="M74" s="94"/>
      <c r="N74" s="94"/>
      <c r="P74" s="94"/>
      <c r="Q74" s="94"/>
    </row>
    <row r="75" spans="7:17" s="49" customFormat="1" ht="12.75" x14ac:dyDescent="0.3">
      <c r="G75" s="99"/>
      <c r="L75" s="94"/>
      <c r="M75" s="94"/>
      <c r="N75" s="94"/>
      <c r="P75" s="94"/>
      <c r="Q75" s="94"/>
    </row>
    <row r="76" spans="7:17" s="49" customFormat="1" ht="12.75" x14ac:dyDescent="0.3">
      <c r="G76" s="99"/>
      <c r="L76" s="94"/>
      <c r="M76" s="94"/>
      <c r="N76" s="94"/>
      <c r="P76" s="94"/>
      <c r="Q76" s="94"/>
    </row>
    <row r="77" spans="7:17" s="49" customFormat="1" ht="12.75" x14ac:dyDescent="0.3">
      <c r="G77" s="99"/>
      <c r="L77" s="94"/>
      <c r="M77" s="94"/>
      <c r="N77" s="94"/>
      <c r="P77" s="94"/>
      <c r="Q77" s="94"/>
    </row>
    <row r="78" spans="7:17" s="49" customFormat="1" ht="12.75" x14ac:dyDescent="0.3">
      <c r="G78" s="99"/>
      <c r="L78" s="94"/>
      <c r="M78" s="94"/>
      <c r="N78" s="94"/>
      <c r="P78" s="94"/>
      <c r="Q78" s="94"/>
    </row>
    <row r="79" spans="7:17" s="49" customFormat="1" ht="12.75" x14ac:dyDescent="0.3">
      <c r="G79" s="99"/>
      <c r="L79" s="94"/>
      <c r="M79" s="94"/>
      <c r="N79" s="94"/>
      <c r="P79" s="94"/>
      <c r="Q79" s="94"/>
    </row>
    <row r="80" spans="7:17" s="49" customFormat="1" ht="12.75" x14ac:dyDescent="0.3">
      <c r="G80" s="99"/>
      <c r="L80" s="94"/>
      <c r="M80" s="94"/>
      <c r="N80" s="94"/>
      <c r="P80" s="94"/>
      <c r="Q80" s="94"/>
    </row>
    <row r="81" spans="7:17" s="49" customFormat="1" ht="12.75" x14ac:dyDescent="0.3">
      <c r="G81" s="99"/>
      <c r="L81" s="94"/>
      <c r="M81" s="94"/>
      <c r="N81" s="94"/>
      <c r="P81" s="94"/>
      <c r="Q81" s="94"/>
    </row>
    <row r="82" spans="7:17" s="49" customFormat="1" ht="12.75" x14ac:dyDescent="0.3">
      <c r="G82" s="99"/>
      <c r="L82" s="94"/>
      <c r="M82" s="94"/>
      <c r="N82" s="94"/>
      <c r="P82" s="94"/>
      <c r="Q82" s="94"/>
    </row>
    <row r="83" spans="7:17" s="49" customFormat="1" ht="12.75" x14ac:dyDescent="0.3">
      <c r="G83" s="99"/>
      <c r="L83" s="94"/>
      <c r="M83" s="94"/>
      <c r="N83" s="94"/>
      <c r="P83" s="94"/>
      <c r="Q83" s="94"/>
    </row>
    <row r="84" spans="7:17" s="49" customFormat="1" ht="12.75" x14ac:dyDescent="0.3">
      <c r="G84" s="99"/>
      <c r="L84" s="94"/>
      <c r="M84" s="94"/>
      <c r="N84" s="94"/>
      <c r="P84" s="94"/>
      <c r="Q84" s="94"/>
    </row>
    <row r="85" spans="7:17" s="49" customFormat="1" ht="12.75" x14ac:dyDescent="0.3">
      <c r="G85" s="99"/>
      <c r="L85" s="94"/>
      <c r="M85" s="94"/>
      <c r="N85" s="94"/>
      <c r="P85" s="94"/>
      <c r="Q85" s="94"/>
    </row>
    <row r="86" spans="7:17" s="49" customFormat="1" ht="12.75" x14ac:dyDescent="0.3">
      <c r="G86" s="99"/>
      <c r="L86" s="94"/>
      <c r="M86" s="94"/>
      <c r="N86" s="94"/>
      <c r="P86" s="94"/>
      <c r="Q86" s="94"/>
    </row>
    <row r="87" spans="7:17" s="49" customFormat="1" ht="12.75" x14ac:dyDescent="0.3">
      <c r="G87" s="99"/>
      <c r="L87" s="94"/>
      <c r="M87" s="94"/>
      <c r="N87" s="94"/>
      <c r="P87" s="94"/>
      <c r="Q87" s="94"/>
    </row>
    <row r="88" spans="7:17" s="49" customFormat="1" ht="12.75" x14ac:dyDescent="0.3">
      <c r="G88" s="99"/>
      <c r="L88" s="94"/>
      <c r="M88" s="94"/>
      <c r="N88" s="94"/>
      <c r="P88" s="94"/>
      <c r="Q88" s="94"/>
    </row>
    <row r="89" spans="7:17" s="49" customFormat="1" ht="12.75" x14ac:dyDescent="0.3">
      <c r="G89" s="99"/>
      <c r="L89" s="94"/>
      <c r="M89" s="94"/>
      <c r="N89" s="94"/>
      <c r="P89" s="94"/>
      <c r="Q89" s="94"/>
    </row>
    <row r="90" spans="7:17" s="49" customFormat="1" ht="12.75" x14ac:dyDescent="0.3">
      <c r="G90" s="99"/>
      <c r="L90" s="94"/>
      <c r="M90" s="94"/>
      <c r="N90" s="94"/>
      <c r="P90" s="94"/>
      <c r="Q90" s="94"/>
    </row>
    <row r="91" spans="7:17" s="49" customFormat="1" ht="12.75" x14ac:dyDescent="0.3">
      <c r="G91" s="99"/>
      <c r="L91" s="94"/>
      <c r="M91" s="94"/>
      <c r="N91" s="94"/>
      <c r="P91" s="94"/>
      <c r="Q91" s="94"/>
    </row>
    <row r="92" spans="7:17" s="49" customFormat="1" ht="12.75" x14ac:dyDescent="0.3">
      <c r="G92" s="99"/>
      <c r="L92" s="94"/>
      <c r="M92" s="94"/>
      <c r="N92" s="94"/>
      <c r="P92" s="94"/>
      <c r="Q92" s="94"/>
    </row>
    <row r="93" spans="7:17" s="49" customFormat="1" ht="12.75" x14ac:dyDescent="0.3">
      <c r="G93" s="99"/>
      <c r="L93" s="94"/>
      <c r="M93" s="94"/>
      <c r="N93" s="94"/>
      <c r="P93" s="94"/>
      <c r="Q93" s="94"/>
    </row>
    <row r="94" spans="7:17" s="49" customFormat="1" ht="12.75" x14ac:dyDescent="0.3">
      <c r="G94" s="99"/>
      <c r="L94" s="94"/>
      <c r="M94" s="94"/>
      <c r="N94" s="94"/>
      <c r="P94" s="94"/>
      <c r="Q94" s="94"/>
    </row>
    <row r="95" spans="7:17" s="49" customFormat="1" ht="12.75" x14ac:dyDescent="0.3">
      <c r="G95" s="99"/>
      <c r="L95" s="94"/>
      <c r="M95" s="94"/>
      <c r="N95" s="94"/>
      <c r="P95" s="94"/>
      <c r="Q95" s="94"/>
    </row>
    <row r="96" spans="7:17" s="49" customFormat="1" ht="12.75" x14ac:dyDescent="0.3">
      <c r="G96" s="99"/>
      <c r="L96" s="94"/>
      <c r="M96" s="94"/>
      <c r="N96" s="94"/>
      <c r="P96" s="94"/>
      <c r="Q96" s="94"/>
    </row>
    <row r="97" spans="7:17" s="49" customFormat="1" ht="12.75" x14ac:dyDescent="0.3">
      <c r="G97" s="99"/>
      <c r="L97" s="94"/>
      <c r="M97" s="94"/>
      <c r="N97" s="94"/>
      <c r="P97" s="94"/>
      <c r="Q97" s="94"/>
    </row>
    <row r="98" spans="7:17" s="49" customFormat="1" ht="12.75" x14ac:dyDescent="0.3">
      <c r="G98" s="99"/>
      <c r="L98" s="94"/>
      <c r="M98" s="94"/>
      <c r="N98" s="94"/>
      <c r="P98" s="94"/>
      <c r="Q98" s="94"/>
    </row>
    <row r="99" spans="7:17" s="49" customFormat="1" ht="12.75" x14ac:dyDescent="0.3">
      <c r="G99" s="99"/>
      <c r="L99" s="94"/>
      <c r="M99" s="94"/>
      <c r="N99" s="94"/>
      <c r="P99" s="94"/>
      <c r="Q99" s="94"/>
    </row>
    <row r="100" spans="7:17" s="49" customFormat="1" ht="12.75" x14ac:dyDescent="0.3">
      <c r="G100" s="99"/>
      <c r="L100" s="94"/>
      <c r="M100" s="94"/>
      <c r="N100" s="94"/>
      <c r="P100" s="94"/>
      <c r="Q100" s="94"/>
    </row>
    <row r="101" spans="7:17" s="49" customFormat="1" ht="12.75" x14ac:dyDescent="0.3">
      <c r="G101" s="99"/>
      <c r="L101" s="94"/>
      <c r="M101" s="94"/>
      <c r="N101" s="94"/>
      <c r="P101" s="94"/>
      <c r="Q101" s="94"/>
    </row>
    <row r="102" spans="7:17" s="49" customFormat="1" ht="12.75" x14ac:dyDescent="0.3">
      <c r="G102" s="99"/>
      <c r="L102" s="94"/>
      <c r="M102" s="94"/>
      <c r="N102" s="94"/>
      <c r="P102" s="94"/>
      <c r="Q102" s="94"/>
    </row>
    <row r="103" spans="7:17" s="49" customFormat="1" ht="12.75" x14ac:dyDescent="0.3">
      <c r="G103" s="99"/>
      <c r="L103" s="94"/>
      <c r="M103" s="94"/>
      <c r="N103" s="94"/>
      <c r="P103" s="94"/>
      <c r="Q103" s="94"/>
    </row>
    <row r="104" spans="7:17" s="49" customFormat="1" ht="12.75" x14ac:dyDescent="0.3">
      <c r="G104" s="99"/>
      <c r="L104" s="94"/>
      <c r="M104" s="94"/>
      <c r="N104" s="94"/>
      <c r="P104" s="94"/>
      <c r="Q104" s="94"/>
    </row>
    <row r="105" spans="7:17" s="49" customFormat="1" ht="12.75" x14ac:dyDescent="0.3">
      <c r="G105" s="99"/>
      <c r="L105" s="94"/>
      <c r="M105" s="94"/>
      <c r="N105" s="94"/>
      <c r="P105" s="94"/>
      <c r="Q105" s="94"/>
    </row>
    <row r="106" spans="7:17" s="49" customFormat="1" ht="12.75" x14ac:dyDescent="0.3">
      <c r="G106" s="99"/>
      <c r="L106" s="94"/>
      <c r="M106" s="94"/>
      <c r="N106" s="94"/>
      <c r="P106" s="94"/>
      <c r="Q106" s="94"/>
    </row>
    <row r="107" spans="7:17" s="49" customFormat="1" ht="12.75" x14ac:dyDescent="0.3">
      <c r="G107" s="99"/>
      <c r="L107" s="94"/>
      <c r="M107" s="94"/>
      <c r="N107" s="94"/>
      <c r="P107" s="94"/>
      <c r="Q107" s="94"/>
    </row>
    <row r="108" spans="7:17" s="49" customFormat="1" ht="12.75" x14ac:dyDescent="0.3">
      <c r="G108" s="99"/>
      <c r="L108" s="94"/>
      <c r="M108" s="94"/>
      <c r="N108" s="94"/>
      <c r="P108" s="94"/>
      <c r="Q108" s="94"/>
    </row>
    <row r="109" spans="7:17" s="49" customFormat="1" ht="12.75" x14ac:dyDescent="0.3">
      <c r="G109" s="99"/>
      <c r="L109" s="94"/>
      <c r="M109" s="94"/>
      <c r="N109" s="94"/>
      <c r="P109" s="94"/>
      <c r="Q109" s="94"/>
    </row>
    <row r="110" spans="7:17" s="49" customFormat="1" ht="12.75" x14ac:dyDescent="0.3">
      <c r="G110" s="99"/>
      <c r="L110" s="94"/>
      <c r="M110" s="94"/>
      <c r="N110" s="94"/>
      <c r="P110" s="94"/>
      <c r="Q110" s="94"/>
    </row>
    <row r="111" spans="7:17" s="49" customFormat="1" ht="12.75" x14ac:dyDescent="0.3">
      <c r="G111" s="99"/>
      <c r="L111" s="94"/>
      <c r="M111" s="94"/>
      <c r="N111" s="94"/>
      <c r="P111" s="94"/>
      <c r="Q111" s="94"/>
    </row>
    <row r="112" spans="7:17" s="49" customFormat="1" ht="12.75" x14ac:dyDescent="0.3">
      <c r="G112" s="99"/>
      <c r="L112" s="94"/>
      <c r="M112" s="94"/>
      <c r="N112" s="94"/>
      <c r="P112" s="94"/>
      <c r="Q112" s="94"/>
    </row>
    <row r="113" spans="7:17" s="49" customFormat="1" ht="12.75" x14ac:dyDescent="0.3">
      <c r="G113" s="99"/>
      <c r="L113" s="94"/>
      <c r="M113" s="94"/>
      <c r="N113" s="94"/>
      <c r="P113" s="94"/>
      <c r="Q113" s="94"/>
    </row>
    <row r="114" spans="7:17" s="49" customFormat="1" ht="12.75" x14ac:dyDescent="0.3">
      <c r="G114" s="99"/>
      <c r="L114" s="94"/>
      <c r="M114" s="94"/>
      <c r="N114" s="94"/>
      <c r="P114" s="94"/>
      <c r="Q114" s="94"/>
    </row>
    <row r="115" spans="7:17" s="49" customFormat="1" ht="12.75" x14ac:dyDescent="0.3">
      <c r="G115" s="99"/>
      <c r="L115" s="94"/>
      <c r="M115" s="94"/>
      <c r="N115" s="94"/>
      <c r="P115" s="94"/>
      <c r="Q115" s="94"/>
    </row>
    <row r="116" spans="7:17" s="49" customFormat="1" ht="12.75" x14ac:dyDescent="0.3">
      <c r="G116" s="99"/>
      <c r="L116" s="94"/>
      <c r="M116" s="94"/>
      <c r="N116" s="94"/>
      <c r="P116" s="94"/>
      <c r="Q116" s="94"/>
    </row>
    <row r="117" spans="7:17" s="49" customFormat="1" ht="12.75" x14ac:dyDescent="0.3">
      <c r="G117" s="99"/>
      <c r="L117" s="94"/>
      <c r="M117" s="94"/>
      <c r="N117" s="94"/>
      <c r="P117" s="94"/>
      <c r="Q117" s="94"/>
    </row>
    <row r="118" spans="7:17" s="49" customFormat="1" ht="12.75" x14ac:dyDescent="0.3">
      <c r="G118" s="99"/>
      <c r="L118" s="94"/>
      <c r="M118" s="94"/>
      <c r="N118" s="94"/>
      <c r="P118" s="94"/>
      <c r="Q118" s="94"/>
    </row>
    <row r="119" spans="7:17" s="49" customFormat="1" ht="12.75" x14ac:dyDescent="0.3">
      <c r="G119" s="99"/>
      <c r="L119" s="94"/>
      <c r="M119" s="94"/>
      <c r="N119" s="94"/>
      <c r="P119" s="94"/>
      <c r="Q119" s="94"/>
    </row>
    <row r="120" spans="7:17" s="49" customFormat="1" ht="12.75" x14ac:dyDescent="0.3">
      <c r="G120" s="99"/>
      <c r="L120" s="94"/>
      <c r="M120" s="94"/>
      <c r="N120" s="94"/>
      <c r="P120" s="94"/>
      <c r="Q120" s="94"/>
    </row>
    <row r="121" spans="7:17" s="49" customFormat="1" ht="12.75" x14ac:dyDescent="0.3">
      <c r="G121" s="99"/>
      <c r="L121" s="94"/>
      <c r="M121" s="94"/>
      <c r="N121" s="94"/>
      <c r="P121" s="94"/>
      <c r="Q121" s="94"/>
    </row>
    <row r="122" spans="7:17" s="49" customFormat="1" ht="12.75" x14ac:dyDescent="0.3">
      <c r="G122" s="99"/>
      <c r="L122" s="94"/>
      <c r="M122" s="94"/>
      <c r="N122" s="94"/>
      <c r="P122" s="94"/>
      <c r="Q122" s="94"/>
    </row>
    <row r="123" spans="7:17" s="49" customFormat="1" ht="12.75" x14ac:dyDescent="0.3">
      <c r="G123" s="99"/>
      <c r="L123" s="94"/>
      <c r="M123" s="94"/>
      <c r="N123" s="94"/>
      <c r="P123" s="94"/>
      <c r="Q123" s="94"/>
    </row>
    <row r="124" spans="7:17" s="49" customFormat="1" ht="12.75" x14ac:dyDescent="0.3">
      <c r="G124" s="99"/>
      <c r="L124" s="94"/>
      <c r="M124" s="94"/>
      <c r="N124" s="94"/>
      <c r="P124" s="94"/>
      <c r="Q124" s="94"/>
    </row>
    <row r="125" spans="7:17" s="49" customFormat="1" ht="12.75" x14ac:dyDescent="0.3">
      <c r="G125" s="99"/>
      <c r="L125" s="94"/>
      <c r="M125" s="94"/>
      <c r="N125" s="94"/>
      <c r="P125" s="94"/>
      <c r="Q125" s="94"/>
    </row>
    <row r="126" spans="7:17" s="49" customFormat="1" ht="12.75" x14ac:dyDescent="0.3">
      <c r="G126" s="99"/>
      <c r="L126" s="94"/>
      <c r="M126" s="94"/>
      <c r="N126" s="94"/>
      <c r="P126" s="94"/>
      <c r="Q126" s="94"/>
    </row>
    <row r="127" spans="7:17" s="49" customFormat="1" ht="12.75" x14ac:dyDescent="0.3">
      <c r="G127" s="99"/>
      <c r="L127" s="94"/>
      <c r="M127" s="94"/>
      <c r="N127" s="94"/>
      <c r="P127" s="94"/>
      <c r="Q127" s="94"/>
    </row>
    <row r="128" spans="7:17" s="49" customFormat="1" ht="12.75" x14ac:dyDescent="0.3">
      <c r="G128" s="99"/>
      <c r="L128" s="94"/>
      <c r="M128" s="94"/>
      <c r="N128" s="94"/>
      <c r="P128" s="94"/>
      <c r="Q128" s="94"/>
    </row>
    <row r="129" spans="7:17" s="49" customFormat="1" ht="12.75" x14ac:dyDescent="0.3">
      <c r="G129" s="99"/>
      <c r="L129" s="94"/>
      <c r="M129" s="94"/>
      <c r="N129" s="94"/>
      <c r="P129" s="94"/>
      <c r="Q129" s="94"/>
    </row>
    <row r="130" spans="7:17" s="49" customFormat="1" ht="12.75" x14ac:dyDescent="0.3">
      <c r="G130" s="99"/>
      <c r="L130" s="94"/>
      <c r="M130" s="94"/>
      <c r="N130" s="94"/>
      <c r="P130" s="94"/>
      <c r="Q130" s="94"/>
    </row>
    <row r="131" spans="7:17" s="49" customFormat="1" ht="12.75" x14ac:dyDescent="0.3">
      <c r="G131" s="99"/>
      <c r="L131" s="94"/>
      <c r="M131" s="94"/>
      <c r="N131" s="94"/>
      <c r="P131" s="94"/>
      <c r="Q131" s="94"/>
    </row>
    <row r="132" spans="7:17" s="49" customFormat="1" ht="12.75" x14ac:dyDescent="0.3">
      <c r="G132" s="99"/>
      <c r="L132" s="94"/>
      <c r="M132" s="94"/>
      <c r="N132" s="94"/>
      <c r="P132" s="94"/>
      <c r="Q132" s="94"/>
    </row>
    <row r="133" spans="7:17" s="49" customFormat="1" ht="12.75" x14ac:dyDescent="0.3">
      <c r="G133" s="99"/>
      <c r="L133" s="94"/>
      <c r="M133" s="94"/>
      <c r="N133" s="94"/>
      <c r="P133" s="94"/>
      <c r="Q133" s="94"/>
    </row>
    <row r="134" spans="7:17" s="49" customFormat="1" ht="12.75" x14ac:dyDescent="0.3">
      <c r="G134" s="99"/>
      <c r="L134" s="94"/>
      <c r="M134" s="94"/>
      <c r="N134" s="94"/>
      <c r="P134" s="94"/>
      <c r="Q134" s="94"/>
    </row>
    <row r="135" spans="7:17" s="49" customFormat="1" ht="12.75" x14ac:dyDescent="0.3">
      <c r="G135" s="99"/>
      <c r="L135" s="94"/>
      <c r="M135" s="94"/>
      <c r="N135" s="94"/>
      <c r="P135" s="94"/>
      <c r="Q135" s="94"/>
    </row>
    <row r="136" spans="7:17" s="49" customFormat="1" ht="12.75" x14ac:dyDescent="0.3">
      <c r="G136" s="99"/>
      <c r="L136" s="94"/>
      <c r="M136" s="94"/>
      <c r="N136" s="94"/>
      <c r="P136" s="94"/>
      <c r="Q136" s="94"/>
    </row>
    <row r="137" spans="7:17" s="49" customFormat="1" ht="12.75" x14ac:dyDescent="0.3">
      <c r="G137" s="99"/>
      <c r="L137" s="94"/>
      <c r="M137" s="94"/>
      <c r="N137" s="94"/>
      <c r="P137" s="94"/>
      <c r="Q137" s="94"/>
    </row>
    <row r="138" spans="7:17" s="49" customFormat="1" ht="12.75" x14ac:dyDescent="0.3">
      <c r="G138" s="99"/>
      <c r="L138" s="94"/>
      <c r="M138" s="94"/>
      <c r="N138" s="94"/>
      <c r="P138" s="94"/>
      <c r="Q138" s="94"/>
    </row>
    <row r="139" spans="7:17" s="49" customFormat="1" ht="12.75" x14ac:dyDescent="0.3">
      <c r="G139" s="99"/>
      <c r="L139" s="94"/>
      <c r="M139" s="94"/>
      <c r="N139" s="94"/>
      <c r="P139" s="94"/>
      <c r="Q139" s="94"/>
    </row>
    <row r="140" spans="7:17" s="49" customFormat="1" ht="12.75" x14ac:dyDescent="0.3">
      <c r="G140" s="99"/>
      <c r="L140" s="94"/>
      <c r="M140" s="94"/>
      <c r="N140" s="94"/>
      <c r="P140" s="94"/>
      <c r="Q140" s="94"/>
    </row>
    <row r="141" spans="7:17" s="49" customFormat="1" ht="12.75" x14ac:dyDescent="0.3">
      <c r="G141" s="99"/>
      <c r="L141" s="94"/>
      <c r="M141" s="94"/>
      <c r="N141" s="94"/>
      <c r="P141" s="94"/>
      <c r="Q141" s="94"/>
    </row>
    <row r="142" spans="7:17" s="49" customFormat="1" ht="12.75" x14ac:dyDescent="0.3">
      <c r="G142" s="99"/>
      <c r="L142" s="94"/>
      <c r="M142" s="94"/>
      <c r="N142" s="94"/>
      <c r="P142" s="94"/>
      <c r="Q142" s="94"/>
    </row>
    <row r="143" spans="7:17" s="49" customFormat="1" ht="12.75" x14ac:dyDescent="0.3">
      <c r="G143" s="99"/>
      <c r="L143" s="94"/>
      <c r="M143" s="94"/>
      <c r="N143" s="94"/>
      <c r="P143" s="94"/>
      <c r="Q143" s="94"/>
    </row>
    <row r="144" spans="7:17" s="49" customFormat="1" ht="12.75" x14ac:dyDescent="0.3">
      <c r="G144" s="99"/>
      <c r="L144" s="94"/>
      <c r="M144" s="94"/>
      <c r="N144" s="94"/>
      <c r="P144" s="94"/>
      <c r="Q144" s="94"/>
    </row>
    <row r="145" spans="7:17" s="49" customFormat="1" ht="12.75" x14ac:dyDescent="0.3">
      <c r="G145" s="99"/>
      <c r="L145" s="94"/>
      <c r="M145" s="94"/>
      <c r="N145" s="94"/>
      <c r="P145" s="94"/>
      <c r="Q145" s="94"/>
    </row>
    <row r="146" spans="7:17" s="49" customFormat="1" ht="12.75" x14ac:dyDescent="0.3">
      <c r="G146" s="99"/>
      <c r="L146" s="94"/>
      <c r="M146" s="94"/>
      <c r="N146" s="94"/>
      <c r="P146" s="94"/>
      <c r="Q146" s="94"/>
    </row>
    <row r="147" spans="7:17" s="49" customFormat="1" ht="12.75" x14ac:dyDescent="0.3">
      <c r="G147" s="99"/>
      <c r="L147" s="94"/>
      <c r="M147" s="94"/>
      <c r="N147" s="94"/>
      <c r="P147" s="94"/>
      <c r="Q147" s="94"/>
    </row>
    <row r="148" spans="7:17" s="49" customFormat="1" ht="12.75" x14ac:dyDescent="0.3">
      <c r="G148" s="99"/>
      <c r="L148" s="94"/>
      <c r="M148" s="94"/>
      <c r="N148" s="94"/>
      <c r="P148" s="94"/>
      <c r="Q148" s="94"/>
    </row>
    <row r="149" spans="7:17" s="49" customFormat="1" ht="12.75" x14ac:dyDescent="0.3">
      <c r="G149" s="99"/>
      <c r="L149" s="94"/>
      <c r="M149" s="94"/>
      <c r="N149" s="94"/>
      <c r="P149" s="94"/>
      <c r="Q149" s="94"/>
    </row>
    <row r="150" spans="7:17" s="49" customFormat="1" ht="12.75" x14ac:dyDescent="0.3">
      <c r="G150" s="99"/>
      <c r="L150" s="94"/>
      <c r="M150" s="94"/>
      <c r="N150" s="94"/>
      <c r="P150" s="94"/>
      <c r="Q150" s="94"/>
    </row>
    <row r="151" spans="7:17" s="49" customFormat="1" ht="12.75" x14ac:dyDescent="0.3">
      <c r="G151" s="99"/>
      <c r="L151" s="94"/>
      <c r="M151" s="94"/>
      <c r="N151" s="94"/>
      <c r="P151" s="94"/>
      <c r="Q151" s="94"/>
    </row>
    <row r="152" spans="7:17" s="49" customFormat="1" ht="12.75" x14ac:dyDescent="0.3">
      <c r="G152" s="99"/>
      <c r="L152" s="94"/>
      <c r="M152" s="94"/>
      <c r="N152" s="94"/>
      <c r="P152" s="94"/>
      <c r="Q152" s="94"/>
    </row>
    <row r="153" spans="7:17" s="49" customFormat="1" ht="12.75" x14ac:dyDescent="0.3">
      <c r="G153" s="99"/>
      <c r="L153" s="94"/>
      <c r="M153" s="94"/>
      <c r="N153" s="94"/>
      <c r="P153" s="94"/>
      <c r="Q153" s="94"/>
    </row>
    <row r="154" spans="7:17" s="49" customFormat="1" ht="12.75" x14ac:dyDescent="0.3">
      <c r="G154" s="99"/>
      <c r="L154" s="94"/>
      <c r="M154" s="94"/>
      <c r="N154" s="94"/>
      <c r="P154" s="94"/>
      <c r="Q154" s="94"/>
    </row>
    <row r="155" spans="7:17" s="49" customFormat="1" ht="12.75" x14ac:dyDescent="0.3">
      <c r="G155" s="99"/>
      <c r="L155" s="94"/>
      <c r="M155" s="94"/>
      <c r="N155" s="94"/>
      <c r="P155" s="94"/>
      <c r="Q155" s="94"/>
    </row>
    <row r="156" spans="7:17" s="49" customFormat="1" ht="12.75" x14ac:dyDescent="0.3">
      <c r="G156" s="99"/>
      <c r="L156" s="94"/>
      <c r="M156" s="94"/>
      <c r="N156" s="94"/>
      <c r="P156" s="94"/>
      <c r="Q156" s="94"/>
    </row>
    <row r="157" spans="7:17" s="49" customFormat="1" ht="12.75" x14ac:dyDescent="0.3">
      <c r="G157" s="99"/>
      <c r="L157" s="94"/>
      <c r="M157" s="94"/>
      <c r="N157" s="94"/>
      <c r="P157" s="94"/>
      <c r="Q157" s="94"/>
    </row>
    <row r="158" spans="7:17" s="49" customFormat="1" ht="12.75" x14ac:dyDescent="0.3">
      <c r="G158" s="99"/>
      <c r="L158" s="94"/>
      <c r="M158" s="94"/>
      <c r="N158" s="94"/>
      <c r="P158" s="94"/>
      <c r="Q158" s="94"/>
    </row>
    <row r="159" spans="7:17" s="49" customFormat="1" ht="12.75" x14ac:dyDescent="0.3">
      <c r="G159" s="99"/>
      <c r="L159" s="94"/>
      <c r="M159" s="94"/>
      <c r="N159" s="94"/>
      <c r="P159" s="94"/>
      <c r="Q159" s="94"/>
    </row>
    <row r="160" spans="7:17" s="49" customFormat="1" ht="12.75" x14ac:dyDescent="0.3">
      <c r="G160" s="99"/>
      <c r="L160" s="94"/>
      <c r="M160" s="94"/>
      <c r="N160" s="94"/>
      <c r="P160" s="94"/>
      <c r="Q160" s="94"/>
    </row>
    <row r="161" spans="7:17" s="49" customFormat="1" ht="12.75" x14ac:dyDescent="0.3">
      <c r="G161" s="99"/>
      <c r="L161" s="94"/>
      <c r="M161" s="94"/>
      <c r="N161" s="94"/>
      <c r="P161" s="94"/>
      <c r="Q161" s="94"/>
    </row>
    <row r="162" spans="7:17" s="49" customFormat="1" ht="12.75" x14ac:dyDescent="0.3">
      <c r="G162" s="99"/>
      <c r="L162" s="94"/>
      <c r="M162" s="94"/>
      <c r="N162" s="94"/>
      <c r="P162" s="94"/>
      <c r="Q162" s="94"/>
    </row>
    <row r="163" spans="7:17" s="49" customFormat="1" ht="12.75" x14ac:dyDescent="0.3">
      <c r="G163" s="99"/>
      <c r="L163" s="94"/>
      <c r="M163" s="94"/>
      <c r="N163" s="94"/>
      <c r="P163" s="94"/>
      <c r="Q163" s="94"/>
    </row>
    <row r="164" spans="7:17" s="49" customFormat="1" ht="12.75" x14ac:dyDescent="0.3">
      <c r="G164" s="99"/>
      <c r="L164" s="94"/>
      <c r="M164" s="94"/>
      <c r="N164" s="94"/>
      <c r="P164" s="94"/>
      <c r="Q164" s="94"/>
    </row>
    <row r="165" spans="7:17" s="49" customFormat="1" ht="12.75" x14ac:dyDescent="0.3">
      <c r="G165" s="99"/>
      <c r="L165" s="94"/>
      <c r="M165" s="94"/>
      <c r="N165" s="94"/>
      <c r="P165" s="94"/>
      <c r="Q165" s="94"/>
    </row>
    <row r="166" spans="7:17" s="49" customFormat="1" ht="12.75" x14ac:dyDescent="0.3">
      <c r="G166" s="99"/>
      <c r="L166" s="94"/>
      <c r="M166" s="94"/>
      <c r="N166" s="94"/>
      <c r="P166" s="94"/>
      <c r="Q166" s="94"/>
    </row>
    <row r="167" spans="7:17" s="49" customFormat="1" ht="12.75" x14ac:dyDescent="0.3">
      <c r="G167" s="99"/>
      <c r="L167" s="94"/>
      <c r="M167" s="94"/>
      <c r="N167" s="94"/>
      <c r="P167" s="94"/>
      <c r="Q167" s="94"/>
    </row>
    <row r="168" spans="7:17" s="49" customFormat="1" ht="12.75" x14ac:dyDescent="0.3">
      <c r="G168" s="99"/>
      <c r="L168" s="94"/>
      <c r="M168" s="94"/>
      <c r="N168" s="94"/>
      <c r="P168" s="94"/>
      <c r="Q168" s="94"/>
    </row>
    <row r="169" spans="7:17" s="49" customFormat="1" ht="12.75" x14ac:dyDescent="0.3">
      <c r="G169" s="99"/>
      <c r="L169" s="94"/>
      <c r="M169" s="94"/>
      <c r="N169" s="94"/>
      <c r="P169" s="94"/>
      <c r="Q169" s="94"/>
    </row>
    <row r="170" spans="7:17" s="49" customFormat="1" ht="12.75" x14ac:dyDescent="0.3">
      <c r="G170" s="99"/>
      <c r="L170" s="94"/>
      <c r="M170" s="94"/>
      <c r="N170" s="94"/>
      <c r="P170" s="94"/>
      <c r="Q170" s="94"/>
    </row>
    <row r="171" spans="7:17" s="49" customFormat="1" ht="12.75" x14ac:dyDescent="0.3">
      <c r="G171" s="99"/>
      <c r="L171" s="94"/>
      <c r="M171" s="94"/>
      <c r="N171" s="94"/>
      <c r="P171" s="94"/>
      <c r="Q171" s="94"/>
    </row>
    <row r="172" spans="7:17" s="49" customFormat="1" ht="12.75" x14ac:dyDescent="0.3">
      <c r="G172" s="99"/>
      <c r="L172" s="94"/>
      <c r="M172" s="94"/>
      <c r="N172" s="94"/>
      <c r="P172" s="94"/>
      <c r="Q172" s="94"/>
    </row>
    <row r="173" spans="7:17" s="49" customFormat="1" ht="12.75" x14ac:dyDescent="0.3">
      <c r="G173" s="99"/>
      <c r="L173" s="94"/>
      <c r="M173" s="94"/>
      <c r="N173" s="94"/>
      <c r="P173" s="94"/>
      <c r="Q173" s="94"/>
    </row>
    <row r="174" spans="7:17" s="49" customFormat="1" ht="12.75" x14ac:dyDescent="0.3">
      <c r="G174" s="99"/>
      <c r="L174" s="94"/>
      <c r="M174" s="94"/>
      <c r="N174" s="94"/>
      <c r="P174" s="94"/>
      <c r="Q174" s="94"/>
    </row>
    <row r="175" spans="7:17" s="49" customFormat="1" ht="12.75" x14ac:dyDescent="0.3">
      <c r="G175" s="99"/>
      <c r="L175" s="94"/>
      <c r="M175" s="94"/>
      <c r="N175" s="94"/>
      <c r="P175" s="94"/>
      <c r="Q175" s="94"/>
    </row>
    <row r="176" spans="7:17" s="49" customFormat="1" ht="12.75" x14ac:dyDescent="0.3">
      <c r="G176" s="99"/>
      <c r="L176" s="94"/>
      <c r="M176" s="94"/>
      <c r="N176" s="94"/>
      <c r="P176" s="94"/>
      <c r="Q176" s="94"/>
    </row>
    <row r="177" spans="7:17" s="49" customFormat="1" ht="12.75" x14ac:dyDescent="0.3">
      <c r="G177" s="99"/>
      <c r="L177" s="94"/>
      <c r="M177" s="94"/>
      <c r="N177" s="94"/>
      <c r="P177" s="94"/>
      <c r="Q177" s="94"/>
    </row>
    <row r="178" spans="7:17" s="49" customFormat="1" ht="12.75" x14ac:dyDescent="0.3">
      <c r="G178" s="99"/>
      <c r="L178" s="94"/>
      <c r="M178" s="94"/>
      <c r="N178" s="94"/>
      <c r="P178" s="94"/>
      <c r="Q178" s="94"/>
    </row>
    <row r="179" spans="7:17" s="49" customFormat="1" ht="12.75" x14ac:dyDescent="0.3">
      <c r="G179" s="99"/>
      <c r="L179" s="94"/>
      <c r="M179" s="94"/>
      <c r="N179" s="94"/>
      <c r="P179" s="94"/>
      <c r="Q179" s="94"/>
    </row>
    <row r="180" spans="7:17" s="49" customFormat="1" ht="12.75" x14ac:dyDescent="0.3">
      <c r="G180" s="99"/>
      <c r="L180" s="94"/>
      <c r="M180" s="94"/>
      <c r="N180" s="94"/>
      <c r="P180" s="94"/>
      <c r="Q180" s="94"/>
    </row>
    <row r="181" spans="7:17" s="49" customFormat="1" ht="12.75" x14ac:dyDescent="0.3">
      <c r="G181" s="99"/>
      <c r="L181" s="94"/>
      <c r="M181" s="94"/>
      <c r="N181" s="94"/>
      <c r="P181" s="94"/>
      <c r="Q181" s="94"/>
    </row>
    <row r="182" spans="7:17" s="49" customFormat="1" ht="12.75" x14ac:dyDescent="0.3">
      <c r="G182" s="99"/>
      <c r="L182" s="94"/>
      <c r="M182" s="94"/>
      <c r="N182" s="94"/>
      <c r="P182" s="94"/>
      <c r="Q182" s="94"/>
    </row>
    <row r="183" spans="7:17" s="49" customFormat="1" ht="12.75" x14ac:dyDescent="0.3">
      <c r="G183" s="99"/>
      <c r="L183" s="94"/>
      <c r="M183" s="94"/>
      <c r="N183" s="94"/>
      <c r="P183" s="94"/>
      <c r="Q183" s="94"/>
    </row>
    <row r="184" spans="7:17" s="49" customFormat="1" ht="12.75" x14ac:dyDescent="0.3">
      <c r="G184" s="99"/>
      <c r="L184" s="94"/>
      <c r="M184" s="94"/>
      <c r="N184" s="94"/>
      <c r="P184" s="94"/>
      <c r="Q184" s="94"/>
    </row>
  </sheetData>
  <mergeCells count="1">
    <mergeCell ref="B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workbookViewId="0">
      <selection activeCell="C8" sqref="C8"/>
    </sheetView>
  </sheetViews>
  <sheetFormatPr baseColWidth="10" defaultRowHeight="16.5" x14ac:dyDescent="0.3"/>
  <cols>
    <col min="1" max="1" width="17.6640625" customWidth="1"/>
  </cols>
  <sheetData>
    <row r="1" spans="1:5" ht="34.5" thickTop="1" thickBot="1" x14ac:dyDescent="0.35">
      <c r="A1" s="135" t="s">
        <v>18</v>
      </c>
      <c r="B1" s="136"/>
      <c r="C1" s="137"/>
      <c r="D1" s="39"/>
      <c r="E1" s="64" t="s">
        <v>14</v>
      </c>
    </row>
    <row r="2" spans="1:5" x14ac:dyDescent="0.3">
      <c r="A2" s="60"/>
      <c r="B2" s="58" t="s">
        <v>19</v>
      </c>
      <c r="C2" s="59" t="s">
        <v>20</v>
      </c>
      <c r="D2" s="39"/>
      <c r="E2" s="63"/>
    </row>
    <row r="3" spans="1:5" x14ac:dyDescent="0.3">
      <c r="A3" s="50" t="s">
        <v>5</v>
      </c>
      <c r="B3" s="51">
        <v>31</v>
      </c>
      <c r="C3" s="52">
        <v>34</v>
      </c>
      <c r="D3" s="39"/>
      <c r="E3" s="56" t="s">
        <v>15</v>
      </c>
    </row>
    <row r="4" spans="1:5" x14ac:dyDescent="0.3">
      <c r="A4" s="50" t="s">
        <v>7</v>
      </c>
      <c r="B4" s="51">
        <v>6</v>
      </c>
      <c r="C4" s="52">
        <v>9</v>
      </c>
      <c r="D4" s="39"/>
      <c r="E4" s="56" t="s">
        <v>21</v>
      </c>
    </row>
    <row r="5" spans="1:5" ht="17.25" thickBot="1" x14ac:dyDescent="0.35">
      <c r="A5" s="53" t="s">
        <v>9</v>
      </c>
      <c r="B5" s="54">
        <v>27</v>
      </c>
      <c r="C5" s="55">
        <v>27</v>
      </c>
      <c r="D5" s="39"/>
      <c r="E5" s="57" t="s">
        <v>25</v>
      </c>
    </row>
    <row r="6" spans="1:5" ht="18" thickTop="1" thickBot="1" x14ac:dyDescent="0.35">
      <c r="A6" s="39"/>
      <c r="B6" s="39"/>
      <c r="C6" s="39"/>
      <c r="D6" s="39"/>
      <c r="E6" s="39"/>
    </row>
    <row r="7" spans="1:5" ht="18" thickTop="1" thickBot="1" x14ac:dyDescent="0.35">
      <c r="A7" s="138" t="s">
        <v>22</v>
      </c>
      <c r="B7" s="137"/>
      <c r="C7" s="48"/>
      <c r="D7" s="39"/>
      <c r="E7" s="39"/>
    </row>
    <row r="8" spans="1:5" ht="17.25" thickBot="1" x14ac:dyDescent="0.35">
      <c r="A8" s="61" t="s">
        <v>16</v>
      </c>
      <c r="B8" s="62" t="str">
        <f>IF($F$10=BASE!$E$2,"",IF($F$10=BASE!$E$3,INSCRIPTION!$G$9,IF($F$10=BASE!$E$4,,IF($F$10=BASE!$E$5,INSCRIPTION!$G$9,))))</f>
        <v/>
      </c>
      <c r="C8" s="39"/>
      <c r="D8" s="39"/>
      <c r="E8" s="39"/>
    </row>
    <row r="9" spans="1:5" ht="18" thickTop="1" thickBot="1" x14ac:dyDescent="0.35">
      <c r="A9" s="39"/>
      <c r="B9" s="39"/>
      <c r="C9" s="39"/>
      <c r="D9" s="39"/>
      <c r="E9" s="39"/>
    </row>
    <row r="10" spans="1:5" ht="17.25" thickTop="1" x14ac:dyDescent="0.3">
      <c r="A10" s="139" t="s">
        <v>26</v>
      </c>
      <c r="B10" s="141">
        <v>49</v>
      </c>
    </row>
    <row r="11" spans="1:5" ht="17.25" thickBot="1" x14ac:dyDescent="0.35">
      <c r="A11" s="140"/>
      <c r="B11" s="142"/>
    </row>
    <row r="12" spans="1:5" ht="17.25" thickTop="1" x14ac:dyDescent="0.3"/>
  </sheetData>
  <mergeCells count="4">
    <mergeCell ref="A1:C1"/>
    <mergeCell ref="A7:B7"/>
    <mergeCell ref="A10:A11"/>
    <mergeCell ref="B10:B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0"/>
  <sheetViews>
    <sheetView workbookViewId="0">
      <selection activeCell="F1" sqref="F1:F1048576"/>
    </sheetView>
  </sheetViews>
  <sheetFormatPr baseColWidth="10" defaultColWidth="10.88671875" defaultRowHeight="18" x14ac:dyDescent="0.3"/>
  <cols>
    <col min="1" max="1" width="16.5546875" style="68" customWidth="1"/>
    <col min="2" max="2" width="13.109375" style="71" customWidth="1"/>
    <col min="3" max="3" width="13.109375" style="73" customWidth="1"/>
    <col min="4" max="4" width="13.21875" style="71" customWidth="1"/>
    <col min="5" max="5" width="17.6640625" style="73" customWidth="1"/>
    <col min="6" max="6" width="30.6640625" style="74" customWidth="1"/>
    <col min="7" max="7" width="10.88671875" style="69" customWidth="1"/>
    <col min="8" max="8" width="4.21875" style="69" customWidth="1"/>
    <col min="9" max="9" width="10.21875" style="69" customWidth="1"/>
    <col min="10" max="10" width="9.77734375" style="71" customWidth="1"/>
    <col min="11" max="16384" width="10.88671875" style="69"/>
  </cols>
  <sheetData>
    <row r="1" spans="1:10" s="70" customFormat="1" ht="49.15" customHeight="1" thickTop="1" thickBot="1" x14ac:dyDescent="0.35">
      <c r="A1" s="79"/>
      <c r="B1" s="80" t="s">
        <v>28</v>
      </c>
      <c r="C1" s="81" t="s">
        <v>29</v>
      </c>
      <c r="D1" s="82" t="s">
        <v>3</v>
      </c>
      <c r="E1" s="76"/>
      <c r="F1" s="72"/>
      <c r="J1" s="72"/>
    </row>
    <row r="2" spans="1:10" ht="18.75" thickTop="1" x14ac:dyDescent="0.3">
      <c r="A2" s="83" t="s">
        <v>30</v>
      </c>
      <c r="B2" s="78">
        <f>IF(REGISTRE!$H$1+REGISTRE!$I$1&lt;=$H$10,$J$10,$J$8)</f>
        <v>230</v>
      </c>
      <c r="C2" s="95">
        <f>IF(REGISTRE!H1+REGISTRE!I1&gt;=1,1*IF(REGISTRE!H1+REGISTRE!I1&gt;=50,2,1))</f>
        <v>1</v>
      </c>
      <c r="D2" s="84">
        <f>B2*C2</f>
        <v>230</v>
      </c>
      <c r="E2" s="143" t="s">
        <v>3</v>
      </c>
      <c r="F2" s="145">
        <f>SUM(D:D)</f>
        <v>1005</v>
      </c>
      <c r="G2" s="109" t="s">
        <v>31</v>
      </c>
      <c r="H2" s="110">
        <v>49</v>
      </c>
      <c r="I2" s="110" t="s">
        <v>32</v>
      </c>
      <c r="J2" s="111">
        <v>400</v>
      </c>
    </row>
    <row r="3" spans="1:10" x14ac:dyDescent="0.3">
      <c r="A3" s="83" t="s">
        <v>33</v>
      </c>
      <c r="B3" s="78">
        <v>25</v>
      </c>
      <c r="C3" s="95">
        <f>REGISTRE!H1+REGISTRE!J1</f>
        <v>31</v>
      </c>
      <c r="D3" s="84">
        <f>B3*C3</f>
        <v>775</v>
      </c>
      <c r="E3" s="143"/>
      <c r="F3" s="145"/>
      <c r="G3" s="83" t="s">
        <v>34</v>
      </c>
      <c r="H3" s="112"/>
      <c r="I3" s="112"/>
      <c r="J3" s="113">
        <v>170</v>
      </c>
    </row>
    <row r="4" spans="1:10" ht="18.75" thickBot="1" x14ac:dyDescent="0.35">
      <c r="A4" s="83"/>
      <c r="B4" s="78"/>
      <c r="C4" s="95"/>
      <c r="D4" s="84">
        <v>0</v>
      </c>
      <c r="E4" s="144" t="s">
        <v>35</v>
      </c>
      <c r="F4" s="146">
        <f>REGISTRE!N1-F2</f>
        <v>-12</v>
      </c>
      <c r="G4" s="85" t="s">
        <v>36</v>
      </c>
      <c r="H4" s="114">
        <v>28</v>
      </c>
      <c r="I4" s="114" t="s">
        <v>32</v>
      </c>
      <c r="J4" s="115">
        <v>370</v>
      </c>
    </row>
    <row r="5" spans="1:10" ht="19.5" thickTop="1" thickBot="1" x14ac:dyDescent="0.35">
      <c r="A5" s="83"/>
      <c r="B5" s="78">
        <f>IF(REGISTRE!$J$1&lt;=$H$10,$J$10,$J$8)</f>
        <v>200</v>
      </c>
      <c r="C5" s="95"/>
      <c r="D5" s="84">
        <v>0</v>
      </c>
      <c r="E5" s="144"/>
      <c r="F5" s="146"/>
    </row>
    <row r="6" spans="1:10" ht="19.5" thickTop="1" thickBot="1" x14ac:dyDescent="0.35">
      <c r="A6" s="83"/>
      <c r="B6" s="78"/>
      <c r="C6" s="95"/>
      <c r="D6" s="84">
        <v>0</v>
      </c>
      <c r="E6" s="75"/>
      <c r="H6" s="147" t="s">
        <v>13</v>
      </c>
      <c r="I6" s="148"/>
      <c r="J6" s="116">
        <v>170</v>
      </c>
    </row>
    <row r="7" spans="1:10" ht="19.5" thickTop="1" thickBot="1" x14ac:dyDescent="0.35">
      <c r="A7" s="83"/>
      <c r="B7" s="78"/>
      <c r="C7" s="95"/>
      <c r="D7" s="84">
        <v>0</v>
      </c>
      <c r="E7" s="77"/>
    </row>
    <row r="8" spans="1:10" ht="18.75" thickTop="1" x14ac:dyDescent="0.3">
      <c r="A8" s="83"/>
      <c r="B8" s="78"/>
      <c r="C8" s="95"/>
      <c r="D8" s="84">
        <v>0</v>
      </c>
      <c r="G8" s="109" t="s">
        <v>31</v>
      </c>
      <c r="H8" s="110">
        <v>49</v>
      </c>
      <c r="I8" s="110" t="s">
        <v>32</v>
      </c>
      <c r="J8" s="111">
        <v>230</v>
      </c>
    </row>
    <row r="9" spans="1:10" x14ac:dyDescent="0.3">
      <c r="A9" s="83"/>
      <c r="B9" s="78"/>
      <c r="C9" s="95"/>
      <c r="D9" s="84"/>
      <c r="G9" s="83" t="s">
        <v>34</v>
      </c>
      <c r="H9" s="112"/>
      <c r="I9" s="112"/>
      <c r="J9" s="113">
        <v>0</v>
      </c>
    </row>
    <row r="10" spans="1:10" ht="18.75" thickBot="1" x14ac:dyDescent="0.35">
      <c r="A10" s="83"/>
      <c r="B10" s="78"/>
      <c r="C10" s="95"/>
      <c r="D10" s="84"/>
      <c r="G10" s="85" t="s">
        <v>36</v>
      </c>
      <c r="H10" s="114">
        <v>28</v>
      </c>
      <c r="I10" s="114" t="s">
        <v>32</v>
      </c>
      <c r="J10" s="115">
        <v>200</v>
      </c>
    </row>
    <row r="11" spans="1:10" ht="18.75" thickTop="1" x14ac:dyDescent="0.3">
      <c r="A11" s="83"/>
      <c r="B11" s="78"/>
      <c r="C11" s="95"/>
      <c r="D11" s="84"/>
    </row>
    <row r="12" spans="1:10" x14ac:dyDescent="0.3">
      <c r="A12" s="83"/>
      <c r="B12" s="78"/>
      <c r="C12" s="95"/>
      <c r="D12" s="84"/>
    </row>
    <row r="13" spans="1:10" x14ac:dyDescent="0.3">
      <c r="A13" s="83"/>
      <c r="B13" s="78"/>
      <c r="C13" s="95"/>
      <c r="D13" s="84"/>
    </row>
    <row r="14" spans="1:10" x14ac:dyDescent="0.3">
      <c r="A14" s="83"/>
      <c r="B14" s="78"/>
      <c r="C14" s="95"/>
      <c r="D14" s="84"/>
    </row>
    <row r="15" spans="1:10" x14ac:dyDescent="0.3">
      <c r="A15" s="83"/>
      <c r="B15" s="78"/>
      <c r="C15" s="95"/>
      <c r="D15" s="84"/>
    </row>
    <row r="16" spans="1:10" x14ac:dyDescent="0.3">
      <c r="A16" s="83"/>
      <c r="B16" s="78"/>
      <c r="C16" s="95"/>
      <c r="D16" s="84"/>
    </row>
    <row r="17" spans="1:4" x14ac:dyDescent="0.3">
      <c r="A17" s="83"/>
      <c r="B17" s="78"/>
      <c r="C17" s="95"/>
      <c r="D17" s="84"/>
    </row>
    <row r="18" spans="1:4" x14ac:dyDescent="0.3">
      <c r="A18" s="83"/>
      <c r="B18" s="78"/>
      <c r="C18" s="95"/>
      <c r="D18" s="84"/>
    </row>
    <row r="19" spans="1:4" ht="18.75" thickBot="1" x14ac:dyDescent="0.35">
      <c r="A19" s="85"/>
      <c r="B19" s="86"/>
      <c r="C19" s="96"/>
      <c r="D19" s="87"/>
    </row>
    <row r="20" spans="1:4" ht="18.75" thickTop="1" x14ac:dyDescent="0.3"/>
  </sheetData>
  <mergeCells count="5">
    <mergeCell ref="E2:E3"/>
    <mergeCell ref="E4:E5"/>
    <mergeCell ref="F2:F3"/>
    <mergeCell ref="F4:F5"/>
    <mergeCell ref="H6:I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6.5" x14ac:dyDescent="0.3"/>
  <sheetData>
    <row r="1" spans="1:1" x14ac:dyDescent="0.3">
      <c r="A1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INSCRIPTION</vt:lpstr>
      <vt:lpstr>REGISTRE</vt:lpstr>
      <vt:lpstr>BASE</vt:lpstr>
      <vt:lpstr>DEPENSE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asus</cp:lastModifiedBy>
  <cp:lastPrinted>2018-05-25T08:02:27Z</cp:lastPrinted>
  <dcterms:created xsi:type="dcterms:W3CDTF">2018-05-25T06:50:12Z</dcterms:created>
  <dcterms:modified xsi:type="dcterms:W3CDTF">2018-05-28T09:48:50Z</dcterms:modified>
</cp:coreProperties>
</file>