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DESIGNATION" sheetId="37" r:id="rId1"/>
    <sheet name="Relevés_du_mois" sheetId="150" r:id="rId2"/>
  </sheets>
  <calcPr calcId="152511"/>
</workbook>
</file>

<file path=xl/calcChain.xml><?xml version="1.0" encoding="utf-8"?>
<calcChain xmlns="http://schemas.openxmlformats.org/spreadsheetml/2006/main">
  <c r="D115" i="150" l="1"/>
  <c r="J54" i="150" l="1"/>
  <c r="I54" i="150" s="1"/>
  <c r="J53" i="150"/>
  <c r="I23" i="150" l="1"/>
  <c r="I21" i="150"/>
  <c r="I7" i="150"/>
  <c r="B111" i="150" l="1"/>
  <c r="H56" i="150"/>
  <c r="F56" i="150"/>
  <c r="G56" i="150"/>
  <c r="B109" i="150" l="1"/>
  <c r="B112" i="150"/>
  <c r="B113" i="150"/>
  <c r="B110" i="150"/>
  <c r="B98" i="150"/>
  <c r="B99" i="150"/>
  <c r="B101" i="150"/>
  <c r="B102" i="150"/>
  <c r="B104" i="150"/>
  <c r="B105" i="150"/>
  <c r="B108" i="150"/>
  <c r="B89" i="150"/>
  <c r="B90" i="150"/>
  <c r="B92" i="150"/>
  <c r="B93" i="150"/>
  <c r="B94" i="150"/>
  <c r="B80" i="150" l="1"/>
  <c r="B81" i="150"/>
  <c r="B82" i="150"/>
  <c r="B83" i="150"/>
  <c r="B84" i="150"/>
  <c r="B85" i="150"/>
  <c r="B79" i="150"/>
  <c r="B69" i="150"/>
  <c r="B70" i="150"/>
  <c r="B71" i="150"/>
  <c r="B72" i="150"/>
  <c r="B73" i="150"/>
  <c r="B74" i="150"/>
  <c r="B75" i="150"/>
  <c r="B76" i="150"/>
  <c r="B77" i="150"/>
  <c r="B78" i="150"/>
  <c r="B68" i="150"/>
  <c r="B96" i="150"/>
  <c r="B97" i="150"/>
  <c r="B95" i="150"/>
  <c r="B86" i="150"/>
  <c r="B87" i="150"/>
  <c r="B88" i="150"/>
  <c r="B107" i="150" l="1"/>
  <c r="I53" i="150"/>
  <c r="B106" i="150" s="1"/>
  <c r="B100" i="150"/>
  <c r="J45" i="150"/>
  <c r="B91" i="150"/>
  <c r="J36" i="150"/>
  <c r="J33" i="150"/>
  <c r="J50" i="150" s="1"/>
  <c r="I5" i="150"/>
  <c r="J5" i="150" s="1"/>
  <c r="I50" i="150" l="1"/>
  <c r="B103" i="150" s="1"/>
  <c r="I8" i="150"/>
</calcChain>
</file>

<file path=xl/sharedStrings.xml><?xml version="1.0" encoding="utf-8"?>
<sst xmlns="http://schemas.openxmlformats.org/spreadsheetml/2006/main" count="363" uniqueCount="198">
  <si>
    <t>UNITE</t>
  </si>
  <si>
    <t>Rep. PID</t>
  </si>
  <si>
    <t>Freq.</t>
  </si>
  <si>
    <t>Valeur Cible</t>
  </si>
  <si>
    <t>DATE</t>
  </si>
  <si>
    <t>Compteur d'eau général</t>
  </si>
  <si>
    <t>Dureté totale Eau Brute</t>
  </si>
  <si>
    <t>Fer Total</t>
  </si>
  <si>
    <t>pH Eau Brute</t>
  </si>
  <si>
    <t>Pression eau de ville réseau</t>
  </si>
  <si>
    <t>dP filtre 10µm (F 67130)</t>
  </si>
  <si>
    <t>dP filtre lenticullaire (F 67140)</t>
  </si>
  <si>
    <t>Dureté eau adoucie (AD 67150)</t>
  </si>
  <si>
    <t>Dureté eau adoucie (AD 67160)</t>
  </si>
  <si>
    <t>dP filtre 1µm (F 67250)</t>
  </si>
  <si>
    <t>Pression aval filtre 1µm</t>
  </si>
  <si>
    <t>Chlore Eau Adoucie</t>
  </si>
  <si>
    <t>NOTE IMPORTANTE : LES DEBITS DE L'OSMOSEUR DOIVENT ETRE AJUSTES SELON LES VARIATIONS DE TEMPERATURE POUR MAINTENIR LE TAUX DE CONVERSION 75% OU MOINS</t>
  </si>
  <si>
    <t>Débit recirculation osmoseur 1er ét. @ 15°C</t>
  </si>
  <si>
    <t>Débit perméat osmoseur 1er ét. @ 15°C</t>
  </si>
  <si>
    <t>Débit rejet osmoseur 1er</t>
  </si>
  <si>
    <t>Pression pompe 1er ét.</t>
  </si>
  <si>
    <t>Pression rejet 1er ét.</t>
  </si>
  <si>
    <t>Perte de charge osmoseur 1er étage</t>
  </si>
  <si>
    <t>Pression perméat (entre 1er et 2eme ét.)</t>
  </si>
  <si>
    <t>Pression air comprimé dégazeur</t>
  </si>
  <si>
    <t>Débit air comprimé dégazeur</t>
  </si>
  <si>
    <t>Débit perméat osmoseur 2eme ét. @ 15°C</t>
  </si>
  <si>
    <t>Débit recirculation osmoseur 2eme ét. @ 15°C</t>
  </si>
  <si>
    <t>Débit rejet osmoseur 2eme ét. @ 15°C</t>
  </si>
  <si>
    <t>Pression pompe 2eme ét.</t>
  </si>
  <si>
    <t>Perte de charge osmoseur 2eme  étage</t>
  </si>
  <si>
    <t>Pression perméat</t>
  </si>
  <si>
    <t>Conductivité eau osmosé - 1er étage</t>
  </si>
  <si>
    <t>Conductivité eau purifiée - 2eme étage</t>
  </si>
  <si>
    <t>PARAMETRES BOUCLES</t>
  </si>
  <si>
    <t>PARAMETRES OSMOSEUR</t>
  </si>
  <si>
    <t>Taux des Lampes UV</t>
  </si>
  <si>
    <t>Conductivité boucle</t>
  </si>
  <si>
    <t>Température boucle</t>
  </si>
  <si>
    <t>m3</t>
  </si>
  <si>
    <t>°F</t>
  </si>
  <si>
    <t>µS/cm</t>
  </si>
  <si>
    <t>sans</t>
  </si>
  <si>
    <t>ppm</t>
  </si>
  <si>
    <t>mg/l</t>
  </si>
  <si>
    <t>°C</t>
  </si>
  <si>
    <t>bar</t>
  </si>
  <si>
    <t>l/h</t>
  </si>
  <si>
    <t>m3/h</t>
  </si>
  <si>
    <t>ppb</t>
  </si>
  <si>
    <t>%</t>
  </si>
  <si>
    <t>AE 67453</t>
  </si>
  <si>
    <t>UV 67440</t>
  </si>
  <si>
    <t>CT 67623</t>
  </si>
  <si>
    <t>TT 67622</t>
  </si>
  <si>
    <t xml:space="preserve"> </t>
  </si>
  <si>
    <t>OBSERVATIONS</t>
  </si>
  <si>
    <t xml:space="preserve">DESCRIPTIF MATERIELS </t>
  </si>
  <si>
    <t xml:space="preserve">Date : 
</t>
  </si>
  <si>
    <t>Consommation mensuelle</t>
  </si>
  <si>
    <t>Consomation mensuelle</t>
  </si>
  <si>
    <t>dP filtre10µ 20" X 6  (F 67240)</t>
  </si>
  <si>
    <t xml:space="preserve">LISTE DES TACHES PREVENTIVE DU MOIS </t>
  </si>
  <si>
    <t>ACTION REALISEE</t>
  </si>
  <si>
    <t>COMMENTAIRES</t>
  </si>
  <si>
    <t>Préfiltre 20" 10 µm X3</t>
  </si>
  <si>
    <t>Préfiltre Lenticullaire X2</t>
  </si>
  <si>
    <t>Préfiltre 20" 10µ  X6</t>
  </si>
  <si>
    <t>Préfiltre 20" 1 µ X3</t>
  </si>
  <si>
    <t>TESTOMAT DUO Th Cl Vérification niveau réactifs</t>
  </si>
  <si>
    <t>TESTOMAT DUO Cl Vérification du bon fonctionnement</t>
  </si>
  <si>
    <t>Vérification régulation Ph Osmoseur</t>
  </si>
  <si>
    <t>Vérification Pompe doseuses FERROCID 8590 Désinfection</t>
  </si>
  <si>
    <t>Vérification Ppe doseuses FERROLIX 8353 1er étage Osmose</t>
  </si>
  <si>
    <t>Vérification Ppe doseuses FERROLIX 8353 2ème étage Osmose</t>
  </si>
  <si>
    <t>Vérification Analyseur Chlore entrée Bâche Eau Adoucie</t>
  </si>
  <si>
    <t>LISTES DES TACHES REALISEES HORS CONTRAT</t>
  </si>
  <si>
    <t>EQUIPEMENTS</t>
  </si>
  <si>
    <t>TEMPS HEURES</t>
  </si>
  <si>
    <t>PARAMETRES</t>
  </si>
  <si>
    <t>ACTIONS REALISEES</t>
  </si>
  <si>
    <t>ACTIONS CORRECTIVES</t>
  </si>
  <si>
    <t>NON CONCERNE</t>
  </si>
  <si>
    <t>VISITE MENSUELLE</t>
  </si>
  <si>
    <t>CONFORME</t>
  </si>
  <si>
    <t>CONFORME AVEC RISQUE MAITRISE (SURVEILLANCE)</t>
  </si>
  <si>
    <t>NON CONFORME, RISQUE POUR INSTALLATION (ACTION CORRECTIVE)</t>
  </si>
  <si>
    <t>Vérification Pompe doseuses  FERROLIX 3258  Bisulfite</t>
  </si>
  <si>
    <t>Pression surpresseur sortie Bâche Eau Adoucie (P 67210)</t>
  </si>
  <si>
    <t>LEGENDES CODE COULEUR</t>
  </si>
  <si>
    <t>PARAMETRES AMONT BIOSMOSE</t>
  </si>
  <si>
    <t xml:space="preserve">  </t>
  </si>
  <si>
    <t>Taux d'ozone  si désinfection</t>
  </si>
  <si>
    <t>Relevé compteur Bouteille 1 Eau Adoucie (AD 67150)</t>
  </si>
  <si>
    <t>Relevé compteur Bouteille 2 Eau Adoucie (AD 67160)</t>
  </si>
  <si>
    <t>Taux Conversion 1er Etage</t>
  </si>
  <si>
    <t>CHAQUE VISITE</t>
  </si>
  <si>
    <t>Taux Conversion 2eme Etage</t>
  </si>
  <si>
    <t>Taux de conversion TOTAL</t>
  </si>
  <si>
    <t>Débimètre EndressHauser out filtre vers cuve 20 m3</t>
  </si>
  <si>
    <t xml:space="preserve">Pression Sortie Filtres Charbon </t>
  </si>
  <si>
    <t>Consommation journalière moyenne</t>
  </si>
  <si>
    <t xml:space="preserve">RELEVES DES PARAMETRES </t>
  </si>
  <si>
    <r>
      <t xml:space="preserve">
</t>
    </r>
    <r>
      <rPr>
        <sz val="12"/>
        <color theme="1"/>
        <rFont val="Calibri"/>
        <family val="2"/>
        <scheme val="minor"/>
      </rPr>
      <t xml:space="preserve">
</t>
    </r>
  </si>
  <si>
    <t xml:space="preserve">TECHNICIEN : </t>
  </si>
  <si>
    <t xml:space="preserve">CLIENT : </t>
  </si>
  <si>
    <t>Valeur mini</t>
  </si>
  <si>
    <t>Valeur maxi</t>
  </si>
  <si>
    <t>PID</t>
  </si>
  <si>
    <t>Pression rejet 2eme ét. @ 15°C</t>
  </si>
  <si>
    <t>QI 67114</t>
  </si>
  <si>
    <t>VM 67116</t>
  </si>
  <si>
    <t>TI 67113</t>
  </si>
  <si>
    <t>PI 67132</t>
  </si>
  <si>
    <t>PI 67148 - PI 67132</t>
  </si>
  <si>
    <t>PI 65145 - PI 67148</t>
  </si>
  <si>
    <t>VM</t>
  </si>
  <si>
    <t>QI 67152</t>
  </si>
  <si>
    <t>PI67255</t>
  </si>
  <si>
    <t>PI67244</t>
  </si>
  <si>
    <t>PI 67244 - PI 67234</t>
  </si>
  <si>
    <t>PI 67276 - PI 67244</t>
  </si>
  <si>
    <t>PI 67276</t>
  </si>
  <si>
    <t>CI 67170</t>
  </si>
  <si>
    <t>TI 67237</t>
  </si>
  <si>
    <t>FI 67337</t>
  </si>
  <si>
    <t>FI 67326</t>
  </si>
  <si>
    <t>FI 67322</t>
  </si>
  <si>
    <t>PI 67321</t>
  </si>
  <si>
    <t>PI 67324</t>
  </si>
  <si>
    <t>PI</t>
  </si>
  <si>
    <t>PI 67327</t>
  </si>
  <si>
    <t>PCV 67383</t>
  </si>
  <si>
    <t>FI 67388</t>
  </si>
  <si>
    <t>FISL 67366</t>
  </si>
  <si>
    <t>FI 67361</t>
  </si>
  <si>
    <t>FI 67336</t>
  </si>
  <si>
    <t>PI 67341</t>
  </si>
  <si>
    <t>PI 67360</t>
  </si>
  <si>
    <t>PI 67368</t>
  </si>
  <si>
    <t>CT 67328</t>
  </si>
  <si>
    <t>TT 67329</t>
  </si>
  <si>
    <t>CT 67365</t>
  </si>
  <si>
    <t>TT 67369</t>
  </si>
  <si>
    <t>ACTION REALISE</t>
  </si>
  <si>
    <t>Remplacement  du gel de remplissage et de la membrane sonde chlore</t>
  </si>
  <si>
    <t>CLIENT</t>
  </si>
  <si>
    <t>F67130</t>
  </si>
  <si>
    <t>F67140</t>
  </si>
  <si>
    <t>F67240</t>
  </si>
  <si>
    <t>F67250</t>
  </si>
  <si>
    <t>AE67170</t>
  </si>
  <si>
    <t>P67390</t>
  </si>
  <si>
    <t>P67390-2</t>
  </si>
  <si>
    <t>P67120</t>
  </si>
  <si>
    <t>P67180</t>
  </si>
  <si>
    <t>AE67338</t>
  </si>
  <si>
    <t>AE67185</t>
  </si>
  <si>
    <t>TESTOMAT DUO TH CL démontage de la chambre d'analyse pour nettoyage</t>
  </si>
  <si>
    <t>Préfiltre 30" 0,03µ X 3  MINNTECH</t>
  </si>
  <si>
    <t>F67370</t>
  </si>
  <si>
    <t>remplacement de la membrane d'ozone steritron</t>
  </si>
  <si>
    <t>G67425</t>
  </si>
  <si>
    <t>Remplacement des kits de joints steritron</t>
  </si>
  <si>
    <t>Maintenance annuelle des vannes adoucisseurs</t>
  </si>
  <si>
    <t>AD67150/AD67160</t>
  </si>
  <si>
    <t>Désinfection des résines adoucisseur et nettoyage des bacs a sel</t>
  </si>
  <si>
    <t>maintenance Ppe doseuses FERROLIX 8353 1er étage Osmose</t>
  </si>
  <si>
    <t>maintenance Ppe doseuses FERROLIX 8353 2ème étage Osmose</t>
  </si>
  <si>
    <t>Maintenance Pompe doseuses FERROCID 8590 Désinfection</t>
  </si>
  <si>
    <t>Maintenance Ppe doseuses  FERROLIX 3258  Bisulfite</t>
  </si>
  <si>
    <t>Remplacement des lampes UV BERSON</t>
  </si>
  <si>
    <t>UV67440</t>
  </si>
  <si>
    <t xml:space="preserve">Filtre Event bâche EPU </t>
  </si>
  <si>
    <t>F67410</t>
  </si>
  <si>
    <t>Remplacement des starters UV BERSON</t>
  </si>
  <si>
    <t>AVRIL</t>
  </si>
  <si>
    <t>FEVRIER</t>
  </si>
  <si>
    <t xml:space="preserve">Remplacement Quartz (si besoin) </t>
  </si>
  <si>
    <t xml:space="preserve">Remplacement des joints Quartz </t>
  </si>
  <si>
    <t>si besoin</t>
  </si>
  <si>
    <t>Tous les 2 ans</t>
  </si>
  <si>
    <t>Filtre Event bâche Eau Adoucie</t>
  </si>
  <si>
    <t>Remplacement effectué par client en fonction du delta observé.</t>
  </si>
  <si>
    <t>Rempl.Destructeur Ozone charbon</t>
  </si>
  <si>
    <t>Rempl. Piège à CO2  gravier</t>
  </si>
  <si>
    <t>JANVIER</t>
  </si>
  <si>
    <t>F67203</t>
  </si>
  <si>
    <r>
      <t xml:space="preserve">Conductivité Eau Brute </t>
    </r>
    <r>
      <rPr>
        <b/>
        <i/>
        <sz val="8"/>
        <rFont val="Century Gothic"/>
        <family val="2"/>
      </rPr>
      <t>(dépendant du distributeur d'eau)</t>
    </r>
  </si>
  <si>
    <r>
      <t>Chlore libre Eau Brute</t>
    </r>
    <r>
      <rPr>
        <b/>
        <sz val="8"/>
        <rFont val="Century Gothic"/>
        <family val="2"/>
      </rPr>
      <t xml:space="preserve"> </t>
    </r>
    <r>
      <rPr>
        <b/>
        <i/>
        <sz val="8"/>
        <rFont val="Century Gothic"/>
        <family val="2"/>
      </rPr>
      <t>(dépendant du distributeur d'eau)</t>
    </r>
  </si>
  <si>
    <r>
      <t>Température Eau De Ville</t>
    </r>
    <r>
      <rPr>
        <i/>
        <sz val="8"/>
        <rFont val="Century Gothic"/>
        <family val="2"/>
      </rPr>
      <t xml:space="preserve"> </t>
    </r>
    <r>
      <rPr>
        <b/>
        <i/>
        <sz val="8"/>
        <rFont val="Century Gothic"/>
        <family val="2"/>
      </rPr>
      <t>(dépendant du client)</t>
    </r>
  </si>
  <si>
    <r>
      <t xml:space="preserve">Température amont osmoseur  </t>
    </r>
    <r>
      <rPr>
        <b/>
        <i/>
        <sz val="8"/>
        <rFont val="Century Gothic"/>
        <family val="2"/>
      </rPr>
      <t>(dépendant du client)</t>
    </r>
  </si>
  <si>
    <r>
      <t xml:space="preserve">Température eau osmosé - 1er étage </t>
    </r>
    <r>
      <rPr>
        <b/>
        <i/>
        <sz val="8"/>
        <color theme="1"/>
        <rFont val="Century Gothic"/>
        <family val="2"/>
      </rPr>
      <t>(dépendant du client)</t>
    </r>
  </si>
  <si>
    <r>
      <t>Température eau purifiée - 2</t>
    </r>
    <r>
      <rPr>
        <sz val="6"/>
        <color theme="1"/>
        <rFont val="Century Gothic"/>
        <family val="2"/>
      </rPr>
      <t>eme</t>
    </r>
    <r>
      <rPr>
        <sz val="8"/>
        <color theme="1"/>
        <rFont val="Century Gothic"/>
        <family val="2"/>
      </rPr>
      <t xml:space="preserve"> étage </t>
    </r>
    <r>
      <rPr>
        <b/>
        <i/>
        <sz val="8"/>
        <color theme="1"/>
        <rFont val="Century Gothic"/>
        <family val="2"/>
      </rPr>
      <t>(dépendant du client)</t>
    </r>
  </si>
  <si>
    <t>PCO 267412</t>
  </si>
  <si>
    <t>DC 67411</t>
  </si>
  <si>
    <t>JANV/AVR/JUILL/OCT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</si>
</sst>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6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28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1"/>
      <color theme="1"/>
      <name val="Arial"/>
      <family val="2"/>
    </font>
    <font>
      <sz val="11"/>
      <color theme="4" tint="-0.249977111117893"/>
      <name val="Arial"/>
      <family val="2"/>
    </font>
    <font>
      <b/>
      <sz val="14"/>
      <color theme="4" tint="-0.249977111117893"/>
      <name val="Arial"/>
      <family val="2"/>
    </font>
    <font>
      <b/>
      <sz val="16"/>
      <color theme="0" tint="-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222222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1"/>
      <name val="Century Gothic"/>
      <family val="2"/>
    </font>
    <font>
      <sz val="11"/>
      <color theme="0"/>
      <name val="Century Gothic"/>
      <family val="2"/>
    </font>
    <font>
      <b/>
      <sz val="12"/>
      <color theme="0"/>
      <name val="Century Gothic"/>
      <family val="2"/>
    </font>
    <font>
      <sz val="8"/>
      <color theme="0"/>
      <name val="Century Gothic"/>
      <family val="2"/>
    </font>
    <font>
      <sz val="11"/>
      <color theme="1"/>
      <name val="Century Gothic"/>
      <family val="2"/>
    </font>
    <font>
      <b/>
      <sz val="8"/>
      <color theme="0"/>
      <name val="Century Gothic"/>
      <family val="2"/>
    </font>
    <font>
      <sz val="8"/>
      <color theme="1"/>
      <name val="Century Gothic"/>
      <family val="2"/>
    </font>
    <font>
      <b/>
      <i/>
      <sz val="8"/>
      <name val="Century Gothic"/>
      <family val="2"/>
    </font>
    <font>
      <b/>
      <sz val="8"/>
      <name val="Century Gothic"/>
      <family val="2"/>
    </font>
    <font>
      <sz val="8"/>
      <name val="Century Gothic"/>
      <family val="2"/>
    </font>
    <font>
      <i/>
      <sz val="8"/>
      <name val="Century Gothic"/>
      <family val="2"/>
    </font>
    <font>
      <i/>
      <sz val="7"/>
      <color rgb="FFFF0000"/>
      <name val="Century Gothic"/>
      <family val="2"/>
    </font>
    <font>
      <b/>
      <i/>
      <sz val="8"/>
      <color theme="1"/>
      <name val="Century Gothic"/>
      <family val="2"/>
    </font>
    <font>
      <sz val="6"/>
      <color theme="1"/>
      <name val="Century Gothic"/>
      <family val="2"/>
    </font>
    <font>
      <i/>
      <sz val="8"/>
      <color theme="1"/>
      <name val="Century Gothic"/>
      <family val="2"/>
    </font>
    <font>
      <sz val="6"/>
      <color theme="0"/>
      <name val="Century Gothic"/>
      <family val="2"/>
    </font>
    <font>
      <sz val="7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b/>
      <sz val="12"/>
      <color theme="1"/>
      <name val="Century Gothic"/>
      <family val="2"/>
    </font>
    <font>
      <b/>
      <sz val="10"/>
      <color theme="1"/>
      <name val="Century Gothic"/>
      <family val="2"/>
    </font>
    <font>
      <sz val="11"/>
      <name val="Century Gothic"/>
      <family val="2"/>
    </font>
    <font>
      <sz val="7"/>
      <name val="Century Gothic"/>
      <family val="2"/>
    </font>
    <font>
      <b/>
      <sz val="12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0" fillId="0" borderId="0" xfId="0" applyProtection="1"/>
    <xf numFmtId="0" fontId="3" fillId="0" borderId="0" xfId="0" applyFont="1" applyProtection="1"/>
    <xf numFmtId="0" fontId="1" fillId="0" borderId="0" xfId="0" applyFont="1" applyProtection="1"/>
    <xf numFmtId="0" fontId="4" fillId="0" borderId="0" xfId="0" applyFont="1" applyProtection="1"/>
    <xf numFmtId="0" fontId="5" fillId="0" borderId="0" xfId="0" applyFont="1" applyProtection="1"/>
    <xf numFmtId="0" fontId="6" fillId="0" borderId="0" xfId="0" applyFont="1" applyProtection="1"/>
    <xf numFmtId="0" fontId="7" fillId="0" borderId="0" xfId="0" applyFont="1" applyProtection="1"/>
    <xf numFmtId="0" fontId="10" fillId="0" borderId="0" xfId="0" applyFont="1"/>
    <xf numFmtId="0" fontId="16" fillId="0" borderId="0" xfId="0" applyFont="1"/>
    <xf numFmtId="0" fontId="13" fillId="0" borderId="8" xfId="0" applyFont="1" applyFill="1" applyBorder="1" applyAlignment="1" applyProtection="1">
      <alignment horizontal="left" vertical="top"/>
    </xf>
    <xf numFmtId="0" fontId="16" fillId="0" borderId="0" xfId="0" applyNumberFormat="1" applyFont="1" applyAlignment="1">
      <alignment wrapText="1"/>
    </xf>
    <xf numFmtId="0" fontId="13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8" fillId="3" borderId="1" xfId="0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</xf>
    <xf numFmtId="0" fontId="18" fillId="3" borderId="1" xfId="0" applyFont="1" applyFill="1" applyBorder="1" applyAlignment="1" applyProtection="1">
      <alignment horizontal="center" vertical="center" shrinkToFit="1"/>
    </xf>
    <xf numFmtId="0" fontId="18" fillId="0" borderId="0" xfId="0" applyFont="1" applyAlignment="1">
      <alignment horizontal="center"/>
    </xf>
    <xf numFmtId="0" fontId="20" fillId="3" borderId="1" xfId="0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 shrinkToFit="1"/>
    </xf>
    <xf numFmtId="0" fontId="18" fillId="0" borderId="0" xfId="0" applyFont="1" applyFill="1" applyAlignment="1">
      <alignment horizontal="center"/>
    </xf>
    <xf numFmtId="0" fontId="18" fillId="7" borderId="1" xfId="0" applyFont="1" applyFill="1" applyBorder="1" applyAlignment="1" applyProtection="1">
      <alignment horizontal="center" vertical="center"/>
    </xf>
    <xf numFmtId="9" fontId="18" fillId="0" borderId="1" xfId="0" applyNumberFormat="1" applyFont="1" applyFill="1" applyBorder="1" applyAlignment="1" applyProtection="1">
      <alignment horizontal="center" vertical="center"/>
    </xf>
    <xf numFmtId="2" fontId="18" fillId="0" borderId="0" xfId="0" applyNumberFormat="1" applyFont="1" applyFill="1" applyBorder="1" applyAlignment="1" applyProtection="1">
      <alignment horizontal="center" vertical="center"/>
      <protection locked="0"/>
    </xf>
    <xf numFmtId="2" fontId="18" fillId="0" borderId="0" xfId="0" applyNumberFormat="1" applyFont="1" applyAlignment="1">
      <alignment horizontal="center"/>
    </xf>
    <xf numFmtId="0" fontId="16" fillId="0" borderId="0" xfId="0" applyFont="1" applyBorder="1"/>
    <xf numFmtId="0" fontId="18" fillId="0" borderId="0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0" xfId="0" applyFont="1" applyBorder="1" applyAlignment="1" applyProtection="1">
      <alignment horizontal="center" vertical="center"/>
    </xf>
    <xf numFmtId="0" fontId="18" fillId="0" borderId="0" xfId="0" applyFont="1" applyBorder="1" applyAlignment="1" applyProtection="1">
      <alignment horizontal="left" vertical="center"/>
    </xf>
    <xf numFmtId="0" fontId="28" fillId="7" borderId="1" xfId="0" applyFont="1" applyFill="1" applyBorder="1" applyAlignment="1" applyProtection="1">
      <alignment horizontal="left" vertical="top"/>
    </xf>
    <xf numFmtId="0" fontId="18" fillId="0" borderId="1" xfId="0" quotePrefix="1" applyNumberFormat="1" applyFont="1" applyFill="1" applyBorder="1" applyAlignment="1" applyProtection="1">
      <alignment horizontal="left" vertical="top"/>
    </xf>
    <xf numFmtId="0" fontId="18" fillId="3" borderId="1" xfId="0" applyFont="1" applyFill="1" applyBorder="1" applyProtection="1"/>
    <xf numFmtId="0" fontId="18" fillId="0" borderId="1" xfId="0" applyFont="1" applyFill="1" applyBorder="1" applyProtection="1"/>
    <xf numFmtId="0" fontId="16" fillId="0" borderId="0" xfId="0" applyFont="1" applyAlignment="1">
      <alignment horizontal="center" vertical="center"/>
    </xf>
    <xf numFmtId="0" fontId="20" fillId="7" borderId="1" xfId="0" applyFont="1" applyFill="1" applyBorder="1" applyAlignment="1" applyProtection="1">
      <alignment horizontal="center" vertical="center"/>
    </xf>
    <xf numFmtId="0" fontId="20" fillId="7" borderId="1" xfId="0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 applyProtection="1">
      <alignment horizontal="left" vertical="center"/>
    </xf>
    <xf numFmtId="0" fontId="31" fillId="0" borderId="1" xfId="0" applyFont="1" applyFill="1" applyBorder="1" applyAlignment="1" applyProtection="1">
      <alignment horizontal="center" vertical="center"/>
    </xf>
    <xf numFmtId="14" fontId="18" fillId="0" borderId="1" xfId="0" applyNumberFormat="1" applyFont="1" applyFill="1" applyBorder="1" applyAlignment="1" applyProtection="1">
      <alignment horizontal="center" vertical="center" wrapText="1" shrinkToFit="1"/>
    </xf>
    <xf numFmtId="0" fontId="32" fillId="0" borderId="1" xfId="0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 wrapText="1" shrinkToFit="1"/>
    </xf>
    <xf numFmtId="0" fontId="18" fillId="0" borderId="1" xfId="0" applyFont="1" applyFill="1" applyBorder="1" applyAlignment="1" applyProtection="1">
      <alignment horizontal="left" vertical="center" wrapText="1"/>
    </xf>
    <xf numFmtId="0" fontId="21" fillId="5" borderId="1" xfId="0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left" vertical="top" wrapText="1" shrinkToFit="1"/>
    </xf>
    <xf numFmtId="0" fontId="21" fillId="0" borderId="1" xfId="0" applyFont="1" applyFill="1" applyBorder="1" applyAlignment="1" applyProtection="1">
      <alignment horizontal="center" vertical="center"/>
    </xf>
    <xf numFmtId="0" fontId="35" fillId="0" borderId="1" xfId="0" applyFont="1" applyFill="1" applyBorder="1" applyAlignment="1" applyProtection="1">
      <alignment horizontal="center" vertical="center"/>
    </xf>
    <xf numFmtId="0" fontId="28" fillId="0" borderId="1" xfId="0" applyFont="1" applyFill="1" applyBorder="1" applyAlignment="1" applyProtection="1">
      <alignment horizontal="left" vertical="center" wrapText="1"/>
    </xf>
    <xf numFmtId="0" fontId="18" fillId="0" borderId="1" xfId="0" applyFont="1" applyBorder="1" applyAlignment="1" applyProtection="1">
      <alignment horizontal="center" vertical="center"/>
    </xf>
    <xf numFmtId="0" fontId="19" fillId="7" borderId="1" xfId="0" applyFont="1" applyFill="1" applyBorder="1" applyAlignment="1" applyProtection="1">
      <alignment horizontal="center" vertical="center" wrapText="1"/>
    </xf>
    <xf numFmtId="0" fontId="20" fillId="7" borderId="1" xfId="0" applyFont="1" applyFill="1" applyBorder="1" applyAlignment="1" applyProtection="1">
      <alignment horizontal="left" vertical="center" wrapText="1"/>
    </xf>
    <xf numFmtId="14" fontId="20" fillId="7" borderId="1" xfId="0" applyNumberFormat="1" applyFont="1" applyFill="1" applyBorder="1" applyAlignment="1" applyProtection="1">
      <alignment horizontal="center" vertical="center" wrapText="1"/>
    </xf>
    <xf numFmtId="0" fontId="18" fillId="3" borderId="1" xfId="0" applyFont="1" applyFill="1" applyBorder="1" applyAlignment="1" applyProtection="1">
      <alignment horizontal="left" vertical="center"/>
    </xf>
    <xf numFmtId="0" fontId="18" fillId="3" borderId="1" xfId="0" applyFont="1" applyFill="1" applyBorder="1" applyAlignment="1" applyProtection="1">
      <alignment horizontal="center" vertical="center"/>
      <protection locked="0"/>
    </xf>
    <xf numFmtId="0" fontId="18" fillId="3" borderId="1" xfId="0" applyNumberFormat="1" applyFont="1" applyFill="1" applyBorder="1" applyAlignment="1" applyProtection="1">
      <alignment horizontal="center" vertical="center"/>
    </xf>
    <xf numFmtId="1" fontId="18" fillId="3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21" fillId="0" borderId="1" xfId="0" applyFont="1" applyFill="1" applyBorder="1" applyAlignment="1" applyProtection="1">
      <alignment horizontal="left" vertical="center"/>
    </xf>
    <xf numFmtId="0" fontId="18" fillId="4" borderId="1" xfId="0" applyFont="1" applyFill="1" applyBorder="1" applyAlignment="1" applyProtection="1">
      <alignment horizontal="center" vertical="center"/>
    </xf>
    <xf numFmtId="0" fontId="12" fillId="7" borderId="1" xfId="0" applyFont="1" applyFill="1" applyBorder="1" applyAlignment="1" applyProtection="1">
      <alignment horizontal="left" vertical="center"/>
    </xf>
    <xf numFmtId="0" fontId="18" fillId="12" borderId="1" xfId="0" applyFont="1" applyFill="1" applyBorder="1" applyAlignment="1" applyProtection="1">
      <alignment horizontal="center" vertical="center"/>
      <protection locked="0"/>
    </xf>
    <xf numFmtId="9" fontId="18" fillId="3" borderId="1" xfId="0" applyNumberFormat="1" applyFont="1" applyFill="1" applyBorder="1" applyAlignment="1" applyProtection="1">
      <alignment horizontal="center" vertical="center"/>
    </xf>
    <xf numFmtId="0" fontId="26" fillId="7" borderId="1" xfId="0" applyFont="1" applyFill="1" applyBorder="1" applyAlignment="1" applyProtection="1">
      <alignment horizontal="center" vertical="center"/>
    </xf>
    <xf numFmtId="0" fontId="24" fillId="7" borderId="1" xfId="0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164" fontId="18" fillId="0" borderId="1" xfId="0" applyNumberFormat="1" applyFont="1" applyFill="1" applyBorder="1" applyAlignment="1" applyProtection="1">
      <alignment horizontal="center" vertical="center"/>
      <protection locked="0"/>
    </xf>
    <xf numFmtId="0" fontId="25" fillId="11" borderId="1" xfId="0" applyFont="1" applyFill="1" applyBorder="1" applyAlignment="1" applyProtection="1">
      <alignment horizontal="center" vertical="center"/>
    </xf>
    <xf numFmtId="0" fontId="25" fillId="0" borderId="1" xfId="0" applyFont="1" applyFill="1" applyBorder="1" applyAlignment="1" applyProtection="1">
      <alignment horizontal="center" vertical="center"/>
    </xf>
    <xf numFmtId="0" fontId="15" fillId="6" borderId="1" xfId="0" applyFont="1" applyFill="1" applyBorder="1" applyAlignment="1" applyProtection="1">
      <alignment horizontal="center" vertical="center"/>
    </xf>
    <xf numFmtId="0" fontId="17" fillId="6" borderId="1" xfId="0" applyFont="1" applyFill="1" applyBorder="1" applyAlignment="1" applyProtection="1">
      <alignment horizontal="left" vertical="top"/>
    </xf>
    <xf numFmtId="0" fontId="12" fillId="7" borderId="1" xfId="0" applyFont="1" applyFill="1" applyBorder="1" applyAlignment="1" applyProtection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2" fillId="6" borderId="1" xfId="0" applyFont="1" applyFill="1" applyBorder="1" applyAlignment="1" applyProtection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34" fillId="5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/>
    </xf>
    <xf numFmtId="14" fontId="14" fillId="6" borderId="2" xfId="0" applyNumberFormat="1" applyFont="1" applyFill="1" applyBorder="1" applyAlignment="1" applyProtection="1">
      <alignment horizontal="center" vertical="center"/>
    </xf>
    <xf numFmtId="0" fontId="20" fillId="7" borderId="12" xfId="0" applyFont="1" applyFill="1" applyBorder="1" applyAlignment="1" applyProtection="1">
      <alignment horizontal="center" vertical="center"/>
    </xf>
    <xf numFmtId="0" fontId="29" fillId="0" borderId="2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0" fontId="16" fillId="0" borderId="7" xfId="0" applyFont="1" applyFill="1" applyBorder="1" applyAlignment="1">
      <alignment horizontal="left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Fill="1" applyBorder="1" applyProtection="1"/>
    <xf numFmtId="0" fontId="18" fillId="0" borderId="12" xfId="0" applyFont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horizontal="left" vertical="top" wrapText="1"/>
    </xf>
    <xf numFmtId="0" fontId="12" fillId="0" borderId="6" xfId="0" applyFont="1" applyBorder="1" applyAlignment="1" applyProtection="1">
      <alignment horizontal="left" vertical="top" wrapText="1"/>
    </xf>
    <xf numFmtId="0" fontId="16" fillId="0" borderId="16" xfId="0" applyFont="1" applyBorder="1" applyAlignment="1" applyProtection="1">
      <alignment horizontal="left" vertical="top"/>
    </xf>
    <xf numFmtId="0" fontId="15" fillId="6" borderId="17" xfId="0" applyFont="1" applyFill="1" applyBorder="1" applyAlignment="1" applyProtection="1">
      <alignment horizontal="left" vertical="top"/>
    </xf>
    <xf numFmtId="0" fontId="15" fillId="6" borderId="18" xfId="0" applyFont="1" applyFill="1" applyBorder="1" applyAlignment="1" applyProtection="1">
      <alignment horizontal="left" vertical="top"/>
    </xf>
    <xf numFmtId="0" fontId="13" fillId="0" borderId="15" xfId="0" applyFont="1" applyFill="1" applyBorder="1" applyAlignment="1" applyProtection="1">
      <alignment horizontal="left" vertical="top"/>
    </xf>
    <xf numFmtId="0" fontId="13" fillId="0" borderId="18" xfId="0" applyFont="1" applyFill="1" applyBorder="1" applyAlignment="1" applyProtection="1">
      <alignment horizontal="left" vertical="top"/>
    </xf>
    <xf numFmtId="0" fontId="6" fillId="0" borderId="0" xfId="0" applyFont="1" applyFill="1" applyProtection="1"/>
    <xf numFmtId="0" fontId="0" fillId="0" borderId="0" xfId="0" applyFill="1" applyProtection="1"/>
    <xf numFmtId="0" fontId="11" fillId="0" borderId="0" xfId="0" applyFont="1" applyFill="1" applyProtection="1"/>
    <xf numFmtId="0" fontId="1" fillId="0" borderId="0" xfId="0" applyFont="1" applyFill="1" applyProtection="1"/>
    <xf numFmtId="0" fontId="2" fillId="3" borderId="0" xfId="0" applyFont="1" applyFill="1" applyAlignment="1" applyProtection="1">
      <alignment horizontal="center" vertical="center"/>
    </xf>
    <xf numFmtId="0" fontId="8" fillId="2" borderId="0" xfId="0" applyFont="1" applyFill="1" applyAlignment="1" applyProtection="1">
      <alignment horizontal="center" vertical="center"/>
    </xf>
    <xf numFmtId="0" fontId="9" fillId="0" borderId="0" xfId="0" applyFont="1" applyAlignment="1" applyProtection="1">
      <alignment horizontal="left" vertical="top" wrapText="1"/>
    </xf>
    <xf numFmtId="0" fontId="9" fillId="0" borderId="0" xfId="0" applyFont="1" applyAlignment="1" applyProtection="1">
      <alignment wrapText="1"/>
    </xf>
    <xf numFmtId="0" fontId="1" fillId="0" borderId="0" xfId="0" applyFont="1" applyAlignment="1" applyProtection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Alignment="1" applyProtection="1"/>
    <xf numFmtId="0" fontId="0" fillId="0" borderId="0" xfId="0" applyAlignment="1"/>
    <xf numFmtId="0" fontId="1" fillId="0" borderId="0" xfId="0" applyFont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/>
    </xf>
    <xf numFmtId="0" fontId="18" fillId="0" borderId="1" xfId="0" applyFont="1" applyBorder="1" applyAlignment="1" applyProtection="1">
      <alignment horizontal="left" vertical="top" wrapText="1"/>
      <protection locked="0"/>
    </xf>
    <xf numFmtId="49" fontId="14" fillId="6" borderId="13" xfId="0" applyNumberFormat="1" applyFont="1" applyFill="1" applyBorder="1" applyAlignment="1" applyProtection="1">
      <alignment horizontal="center" vertical="center" wrapText="1" shrinkToFit="1"/>
    </xf>
    <xf numFmtId="49" fontId="14" fillId="6" borderId="14" xfId="0" applyNumberFormat="1" applyFont="1" applyFill="1" applyBorder="1" applyAlignment="1" applyProtection="1">
      <alignment horizontal="center" vertical="center" wrapText="1" shrinkToFit="1"/>
    </xf>
    <xf numFmtId="49" fontId="14" fillId="6" borderId="6" xfId="0" applyNumberFormat="1" applyFont="1" applyFill="1" applyBorder="1" applyAlignment="1" applyProtection="1">
      <alignment horizontal="center" vertical="center" wrapText="1" shrinkToFit="1"/>
    </xf>
    <xf numFmtId="49" fontId="14" fillId="6" borderId="0" xfId="0" applyNumberFormat="1" applyFont="1" applyFill="1" applyBorder="1" applyAlignment="1" applyProtection="1">
      <alignment horizontal="center" vertical="center" wrapText="1" shrinkToFit="1"/>
    </xf>
    <xf numFmtId="49" fontId="14" fillId="6" borderId="16" xfId="0" applyNumberFormat="1" applyFont="1" applyFill="1" applyBorder="1" applyAlignment="1" applyProtection="1">
      <alignment horizontal="center" vertical="center" wrapText="1" shrinkToFit="1"/>
    </xf>
    <xf numFmtId="49" fontId="14" fillId="6" borderId="17" xfId="0" applyNumberFormat="1" applyFont="1" applyFill="1" applyBorder="1" applyAlignment="1" applyProtection="1">
      <alignment horizontal="center" vertical="center" wrapText="1" shrinkToFit="1"/>
    </xf>
    <xf numFmtId="14" fontId="17" fillId="6" borderId="14" xfId="0" applyNumberFormat="1" applyFont="1" applyFill="1" applyBorder="1" applyAlignment="1" applyProtection="1">
      <alignment horizontal="left" vertical="top" wrapText="1"/>
      <protection locked="0"/>
    </xf>
    <xf numFmtId="14" fontId="17" fillId="6" borderId="15" xfId="0" applyNumberFormat="1" applyFont="1" applyFill="1" applyBorder="1" applyAlignment="1" applyProtection="1">
      <alignment horizontal="left" vertical="top" wrapText="1"/>
      <protection locked="0"/>
    </xf>
    <xf numFmtId="0" fontId="18" fillId="0" borderId="12" xfId="0" applyFont="1" applyBorder="1" applyAlignment="1" applyProtection="1"/>
    <xf numFmtId="0" fontId="23" fillId="0" borderId="1" xfId="0" applyFont="1" applyBorder="1" applyAlignment="1" applyProtection="1">
      <alignment horizontal="left" vertical="center"/>
    </xf>
    <xf numFmtId="0" fontId="25" fillId="9" borderId="1" xfId="0" applyFont="1" applyFill="1" applyBorder="1" applyAlignment="1" applyProtection="1">
      <alignment horizontal="center" vertical="center"/>
    </xf>
    <xf numFmtId="0" fontId="16" fillId="9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 applyProtection="1">
      <alignment horizontal="left" vertical="top" wrapText="1"/>
    </xf>
    <xf numFmtId="0" fontId="28" fillId="7" borderId="1" xfId="0" applyFont="1" applyFill="1" applyBorder="1" applyAlignment="1" applyProtection="1">
      <alignment horizontal="left" vertical="top" wrapText="1"/>
    </xf>
    <xf numFmtId="0" fontId="17" fillId="6" borderId="0" xfId="0" applyFont="1" applyFill="1" applyBorder="1" applyAlignment="1" applyProtection="1">
      <alignment horizontal="left" vertical="center" wrapText="1"/>
    </xf>
    <xf numFmtId="0" fontId="17" fillId="6" borderId="8" xfId="0" applyFont="1" applyFill="1" applyBorder="1" applyAlignment="1" applyProtection="1">
      <alignment horizontal="left" vertical="center" wrapText="1"/>
    </xf>
    <xf numFmtId="0" fontId="15" fillId="6" borderId="14" xfId="0" applyFont="1" applyFill="1" applyBorder="1" applyAlignment="1" applyProtection="1">
      <alignment horizontal="right" vertical="top" shrinkToFit="1"/>
      <protection locked="0"/>
    </xf>
    <xf numFmtId="0" fontId="16" fillId="0" borderId="14" xfId="0" applyFont="1" applyBorder="1" applyAlignment="1">
      <alignment horizontal="right"/>
    </xf>
    <xf numFmtId="0" fontId="15" fillId="6" borderId="0" xfId="0" applyFont="1" applyFill="1" applyBorder="1" applyAlignment="1" applyProtection="1">
      <alignment horizontal="right" vertical="top" shrinkToFit="1"/>
    </xf>
    <xf numFmtId="0" fontId="16" fillId="0" borderId="0" xfId="0" applyFont="1" applyBorder="1" applyAlignment="1">
      <alignment horizontal="right"/>
    </xf>
    <xf numFmtId="0" fontId="15" fillId="6" borderId="17" xfId="0" applyFont="1" applyFill="1" applyBorder="1" applyAlignment="1" applyProtection="1">
      <alignment horizontal="right" vertical="top" shrinkToFit="1"/>
    </xf>
    <xf numFmtId="0" fontId="16" fillId="0" borderId="17" xfId="0" applyFont="1" applyBorder="1" applyAlignment="1">
      <alignment horizontal="right"/>
    </xf>
    <xf numFmtId="0" fontId="27" fillId="10" borderId="1" xfId="0" applyFont="1" applyFill="1" applyBorder="1" applyAlignment="1" applyProtection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8" fillId="0" borderId="1" xfId="0" applyFont="1" applyBorder="1" applyAlignment="1" applyProtection="1">
      <alignment vertical="top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8" fillId="0" borderId="9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top" wrapText="1"/>
    </xf>
    <xf numFmtId="0" fontId="14" fillId="6" borderId="1" xfId="0" applyFont="1" applyFill="1" applyBorder="1" applyAlignment="1" applyProtection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20" fillId="7" borderId="12" xfId="0" applyFont="1" applyFill="1" applyBorder="1" applyAlignment="1" applyProtection="1">
      <alignment horizontal="left" vertical="center" wrapText="1"/>
    </xf>
    <xf numFmtId="0" fontId="30" fillId="7" borderId="12" xfId="0" applyFont="1" applyFill="1" applyBorder="1" applyAlignment="1">
      <alignment horizontal="left" vertical="center" wrapText="1"/>
    </xf>
    <xf numFmtId="0" fontId="30" fillId="7" borderId="12" xfId="0" applyFont="1" applyFill="1" applyBorder="1" applyAlignment="1"/>
    <xf numFmtId="0" fontId="21" fillId="0" borderId="1" xfId="0" applyFont="1" applyFill="1" applyBorder="1" applyAlignment="1" applyProtection="1">
      <alignment horizontal="left" vertical="center" wrapText="1" shrinkToFit="1"/>
    </xf>
    <xf numFmtId="0" fontId="21" fillId="0" borderId="1" xfId="0" applyFont="1" applyFill="1" applyBorder="1" applyAlignment="1">
      <alignment horizontal="left" vertical="center" wrapText="1" shrinkToFit="1"/>
    </xf>
    <xf numFmtId="0" fontId="21" fillId="0" borderId="1" xfId="0" applyFont="1" applyFill="1" applyBorder="1" applyAlignment="1">
      <alignment horizontal="left" vertical="center" shrinkToFit="1"/>
    </xf>
    <xf numFmtId="0" fontId="17" fillId="8" borderId="1" xfId="0" applyFont="1" applyFill="1" applyBorder="1" applyAlignment="1" applyProtection="1">
      <alignment horizontal="left" vertical="center" wrapText="1"/>
    </xf>
    <xf numFmtId="0" fontId="29" fillId="8" borderId="1" xfId="0" applyFont="1" applyFill="1" applyBorder="1" applyAlignment="1">
      <alignment horizontal="left" vertical="center" wrapText="1"/>
    </xf>
    <xf numFmtId="0" fontId="29" fillId="8" borderId="1" xfId="0" applyFont="1" applyFill="1" applyBorder="1" applyAlignment="1"/>
    <xf numFmtId="0" fontId="18" fillId="0" borderId="1" xfId="0" applyFont="1" applyBorder="1" applyAlignment="1">
      <alignment horizontal="left" vertical="center" wrapText="1" shrinkToFit="1"/>
    </xf>
    <xf numFmtId="0" fontId="21" fillId="0" borderId="1" xfId="0" applyFont="1" applyFill="1" applyBorder="1" applyAlignment="1" applyProtection="1">
      <alignment horizontal="left" vertical="top" wrapText="1" shrinkToFit="1"/>
    </xf>
    <xf numFmtId="0" fontId="33" fillId="0" borderId="1" xfId="0" applyFont="1" applyFill="1" applyBorder="1" applyAlignment="1">
      <alignment horizontal="left" vertical="top" wrapText="1" shrinkToFit="1"/>
    </xf>
    <xf numFmtId="49" fontId="18" fillId="4" borderId="1" xfId="0" applyNumberFormat="1" applyFont="1" applyFill="1" applyBorder="1" applyAlignment="1" applyProtection="1">
      <alignment horizontal="left" vertical="top" wrapText="1"/>
    </xf>
    <xf numFmtId="49" fontId="16" fillId="4" borderId="1" xfId="0" applyNumberFormat="1" applyFont="1" applyFill="1" applyBorder="1" applyAlignment="1">
      <alignment horizontal="left" vertical="top" wrapText="1"/>
    </xf>
    <xf numFmtId="49" fontId="16" fillId="4" borderId="1" xfId="0" applyNumberFormat="1" applyFont="1" applyFill="1" applyBorder="1" applyAlignment="1">
      <alignment horizontal="left" vertical="top"/>
    </xf>
    <xf numFmtId="0" fontId="14" fillId="6" borderId="1" xfId="0" applyFont="1" applyFill="1" applyBorder="1" applyAlignment="1"/>
    <xf numFmtId="0" fontId="21" fillId="5" borderId="1" xfId="0" applyFont="1" applyFill="1" applyBorder="1" applyAlignment="1" applyProtection="1">
      <alignment horizontal="center" vertical="center"/>
    </xf>
    <xf numFmtId="0" fontId="33" fillId="5" borderId="1" xfId="0" applyFont="1" applyFill="1" applyBorder="1" applyAlignment="1">
      <alignment vertical="center"/>
    </xf>
  </cellXfs>
  <cellStyles count="1">
    <cellStyle name="Normal" xfId="0" builtinId="0"/>
  </cellStyles>
  <dxfs count="7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1871456</xdr:colOff>
          <xdr:row>0</xdr:row>
          <xdr:rowOff>33545</xdr:rowOff>
        </xdr:from>
        <xdr:to>
          <xdr:col>1</xdr:col>
          <xdr:colOff>3011143</xdr:colOff>
          <xdr:row>2</xdr:row>
          <xdr:rowOff>108916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1"/>
  <sheetViews>
    <sheetView zoomScale="55" zoomScaleNormal="55" workbookViewId="0">
      <selection activeCell="F24" sqref="F24"/>
    </sheetView>
  </sheetViews>
  <sheetFormatPr baseColWidth="10" defaultRowHeight="15" x14ac:dyDescent="0.25"/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8" x14ac:dyDescent="0.25">
      <c r="A10" s="8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36" x14ac:dyDescent="0.25">
      <c r="A17" s="1"/>
      <c r="B17" s="1"/>
      <c r="C17" s="100" t="s">
        <v>103</v>
      </c>
      <c r="D17" s="100"/>
      <c r="E17" s="100"/>
      <c r="F17" s="100"/>
      <c r="G17" s="100"/>
      <c r="H17" s="100"/>
      <c r="I17" s="100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5.75" x14ac:dyDescent="0.25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96"/>
      <c r="B22" s="97"/>
      <c r="C22" s="98"/>
      <c r="D22" s="98"/>
      <c r="E22" s="98"/>
      <c r="F22" s="97"/>
      <c r="G22" s="1"/>
      <c r="H22" s="1"/>
      <c r="I22" s="1"/>
      <c r="J22" s="1"/>
      <c r="K22" s="1"/>
    </row>
    <row r="23" spans="1:11" x14ac:dyDescent="0.25">
      <c r="A23" s="99"/>
      <c r="B23" s="97"/>
      <c r="C23" s="97"/>
      <c r="D23" s="97"/>
      <c r="E23" s="97"/>
      <c r="F23" s="97"/>
      <c r="G23" s="1"/>
      <c r="H23" s="1"/>
      <c r="I23" s="1"/>
      <c r="J23" s="1"/>
      <c r="K23" s="1"/>
    </row>
    <row r="24" spans="1:11" x14ac:dyDescent="0.25">
      <c r="A24" s="4"/>
      <c r="B24" s="5"/>
      <c r="C24" s="5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6"/>
      <c r="B25" s="5"/>
      <c r="C25" s="5"/>
      <c r="D25" s="1"/>
      <c r="E25" s="1"/>
      <c r="F25" s="1"/>
      <c r="G25" s="1"/>
      <c r="H25" s="1"/>
      <c r="I25" s="1"/>
      <c r="J25" s="1"/>
      <c r="K25" s="1"/>
    </row>
    <row r="26" spans="1:11" ht="31.9" customHeight="1" x14ac:dyDescent="0.25">
      <c r="A26" s="7"/>
      <c r="B26" s="5"/>
      <c r="C26" s="5"/>
      <c r="D26" s="1"/>
      <c r="E26" s="1"/>
      <c r="F26" s="104"/>
      <c r="G26" s="105"/>
      <c r="H26" s="106"/>
      <c r="I26" s="107"/>
      <c r="J26" s="107"/>
      <c r="K26" s="107"/>
    </row>
    <row r="27" spans="1:11" x14ac:dyDescent="0.25">
      <c r="A27" s="6"/>
      <c r="B27" s="5"/>
      <c r="C27" s="5"/>
      <c r="D27" s="1"/>
      <c r="E27" s="1"/>
      <c r="F27" s="108"/>
      <c r="G27" s="109"/>
      <c r="H27" s="110"/>
      <c r="I27" s="110"/>
      <c r="J27" s="110"/>
      <c r="K27" s="110"/>
    </row>
    <row r="28" spans="1:11" x14ac:dyDescent="0.25">
      <c r="A28" s="6"/>
      <c r="B28" s="5"/>
      <c r="C28" s="5"/>
      <c r="D28" s="1"/>
      <c r="E28" s="1"/>
      <c r="F28" s="1"/>
      <c r="G28" s="3"/>
      <c r="H28" s="1"/>
      <c r="I28" s="1"/>
      <c r="J28" s="1"/>
      <c r="K28" s="1"/>
    </row>
    <row r="29" spans="1:11" x14ac:dyDescent="0.25">
      <c r="A29" s="4"/>
      <c r="B29" s="5"/>
      <c r="C29" s="5"/>
      <c r="D29" s="1"/>
      <c r="E29" s="1"/>
      <c r="F29" s="108"/>
      <c r="G29" s="109"/>
      <c r="H29" s="110"/>
      <c r="I29" s="110"/>
      <c r="J29" s="110"/>
      <c r="K29" s="110"/>
    </row>
    <row r="30" spans="1:11" x14ac:dyDescent="0.25">
      <c r="A30" s="6"/>
      <c r="B30" s="5"/>
      <c r="C30" s="5"/>
      <c r="D30" s="1"/>
      <c r="E30" s="1"/>
      <c r="F30" s="108"/>
      <c r="G30" s="109"/>
      <c r="H30" s="110"/>
      <c r="I30" s="110"/>
      <c r="J30" s="110"/>
      <c r="K30" s="110"/>
    </row>
    <row r="31" spans="1:11" x14ac:dyDescent="0.25">
      <c r="A31" s="5"/>
      <c r="B31" s="5"/>
      <c r="C31" s="5"/>
      <c r="D31" s="1"/>
      <c r="E31" s="1"/>
      <c r="F31" s="1"/>
      <c r="G31" s="1"/>
      <c r="H31" s="1"/>
      <c r="I31" s="1"/>
      <c r="J31" s="1"/>
      <c r="K31" s="1"/>
    </row>
    <row r="32" spans="1:11" ht="36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21" x14ac:dyDescent="0.25">
      <c r="A33" s="101" t="s">
        <v>58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5" customHeight="1" x14ac:dyDescent="0.25">
      <c r="A35" s="102" t="s">
        <v>104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</row>
    <row r="36" spans="1:11" x14ac:dyDescent="0.25">
      <c r="A36" s="103"/>
      <c r="B36" s="103"/>
      <c r="C36" s="103"/>
      <c r="D36" s="103"/>
      <c r="E36" s="103"/>
      <c r="F36" s="103"/>
      <c r="G36" s="103"/>
      <c r="H36" s="103"/>
      <c r="I36" s="103"/>
      <c r="J36" s="103"/>
      <c r="K36" s="103"/>
    </row>
    <row r="37" spans="1:11" x14ac:dyDescent="0.25">
      <c r="A37" s="103"/>
      <c r="B37" s="103"/>
      <c r="C37" s="103"/>
      <c r="D37" s="103"/>
      <c r="E37" s="103"/>
      <c r="F37" s="103"/>
      <c r="G37" s="103"/>
      <c r="H37" s="103"/>
      <c r="I37" s="103"/>
      <c r="J37" s="103"/>
      <c r="K37" s="103"/>
    </row>
    <row r="38" spans="1:11" x14ac:dyDescent="0.25">
      <c r="A38" s="103"/>
      <c r="B38" s="103"/>
      <c r="C38" s="103"/>
      <c r="D38" s="103"/>
      <c r="E38" s="103"/>
      <c r="F38" s="103"/>
      <c r="G38" s="103"/>
      <c r="H38" s="103"/>
      <c r="I38" s="103"/>
      <c r="J38" s="103"/>
      <c r="K38" s="103"/>
    </row>
    <row r="39" spans="1:11" x14ac:dyDescent="0.25">
      <c r="A39" s="103"/>
      <c r="B39" s="103"/>
      <c r="C39" s="103"/>
      <c r="D39" s="103"/>
      <c r="E39" s="103"/>
      <c r="F39" s="103"/>
      <c r="G39" s="103"/>
      <c r="H39" s="103"/>
      <c r="I39" s="103"/>
      <c r="J39" s="103"/>
      <c r="K39" s="103"/>
    </row>
    <row r="40" spans="1:11" x14ac:dyDescent="0.25">
      <c r="A40" s="103"/>
      <c r="B40" s="103"/>
      <c r="C40" s="103"/>
      <c r="D40" s="103"/>
      <c r="E40" s="103"/>
      <c r="F40" s="103"/>
      <c r="G40" s="103"/>
      <c r="H40" s="103"/>
      <c r="I40" s="103"/>
      <c r="J40" s="103"/>
      <c r="K40" s="103"/>
    </row>
    <row r="41" spans="1:11" x14ac:dyDescent="0.25">
      <c r="A41" s="103"/>
      <c r="B41" s="103"/>
      <c r="C41" s="103"/>
      <c r="D41" s="103"/>
      <c r="E41" s="103"/>
      <c r="F41" s="103"/>
      <c r="G41" s="103"/>
      <c r="H41" s="103"/>
      <c r="I41" s="103"/>
      <c r="J41" s="103"/>
      <c r="K41" s="103"/>
    </row>
    <row r="42" spans="1:11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</row>
    <row r="43" spans="1:11" x14ac:dyDescent="0.25">
      <c r="A43" s="103"/>
      <c r="B43" s="103"/>
      <c r="C43" s="103"/>
      <c r="D43" s="103"/>
      <c r="E43" s="103"/>
      <c r="F43" s="103"/>
      <c r="G43" s="103"/>
      <c r="H43" s="103"/>
      <c r="I43" s="103"/>
      <c r="J43" s="103"/>
      <c r="K43" s="103"/>
    </row>
    <row r="44" spans="1:11" x14ac:dyDescent="0.25">
      <c r="A44" s="103"/>
      <c r="B44" s="103"/>
      <c r="C44" s="103"/>
      <c r="D44" s="103"/>
      <c r="E44" s="103"/>
      <c r="F44" s="103"/>
      <c r="G44" s="103"/>
      <c r="H44" s="103"/>
      <c r="I44" s="103"/>
      <c r="J44" s="103"/>
      <c r="K44" s="103"/>
    </row>
    <row r="45" spans="1:11" x14ac:dyDescent="0.25">
      <c r="A45" s="103"/>
      <c r="B45" s="103"/>
      <c r="C45" s="103"/>
      <c r="D45" s="103"/>
      <c r="E45" s="103"/>
      <c r="F45" s="103"/>
      <c r="G45" s="103"/>
      <c r="H45" s="103"/>
      <c r="I45" s="103"/>
      <c r="J45" s="103"/>
      <c r="K45" s="103"/>
    </row>
    <row r="46" spans="1:11" x14ac:dyDescent="0.25">
      <c r="A46" s="103"/>
      <c r="B46" s="103"/>
      <c r="C46" s="103"/>
      <c r="D46" s="103"/>
      <c r="E46" s="103"/>
      <c r="F46" s="103"/>
      <c r="G46" s="103"/>
      <c r="H46" s="103"/>
      <c r="I46" s="103"/>
      <c r="J46" s="103"/>
      <c r="K46" s="103"/>
    </row>
    <row r="47" spans="1:11" x14ac:dyDescent="0.25">
      <c r="A47" s="103"/>
      <c r="B47" s="103"/>
      <c r="C47" s="103"/>
      <c r="D47" s="103"/>
      <c r="E47" s="103"/>
      <c r="F47" s="103"/>
      <c r="G47" s="103"/>
      <c r="H47" s="103"/>
      <c r="I47" s="103"/>
      <c r="J47" s="103"/>
      <c r="K47" s="103"/>
    </row>
    <row r="48" spans="1:11" x14ac:dyDescent="0.25">
      <c r="A48" s="103"/>
      <c r="B48" s="103"/>
      <c r="C48" s="103"/>
      <c r="D48" s="103"/>
      <c r="E48" s="103"/>
      <c r="F48" s="103"/>
      <c r="G48" s="103"/>
      <c r="H48" s="103"/>
      <c r="I48" s="103"/>
      <c r="J48" s="103"/>
      <c r="K48" s="103"/>
    </row>
    <row r="49" spans="1:11" x14ac:dyDescent="0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</row>
    <row r="50" spans="1:11" x14ac:dyDescent="0.25">
      <c r="A50" s="103"/>
      <c r="B50" s="103"/>
      <c r="C50" s="103"/>
      <c r="D50" s="103"/>
      <c r="E50" s="103"/>
      <c r="F50" s="103"/>
      <c r="G50" s="103"/>
      <c r="H50" s="103"/>
      <c r="I50" s="103"/>
      <c r="J50" s="103"/>
      <c r="K50" s="103"/>
    </row>
    <row r="51" spans="1:11" x14ac:dyDescent="0.25">
      <c r="A51" s="103"/>
      <c r="B51" s="103"/>
      <c r="C51" s="103"/>
      <c r="D51" s="103"/>
      <c r="E51" s="103"/>
      <c r="F51" s="103"/>
      <c r="G51" s="103"/>
      <c r="H51" s="103"/>
      <c r="I51" s="103"/>
      <c r="J51" s="103"/>
      <c r="K51" s="103"/>
    </row>
    <row r="52" spans="1:11" x14ac:dyDescent="0.25">
      <c r="A52" s="103"/>
      <c r="B52" s="103"/>
      <c r="C52" s="103"/>
      <c r="D52" s="103"/>
      <c r="E52" s="103"/>
      <c r="F52" s="103"/>
      <c r="G52" s="103"/>
      <c r="H52" s="103"/>
      <c r="I52" s="103"/>
      <c r="J52" s="103"/>
      <c r="K52" s="103"/>
    </row>
    <row r="53" spans="1:11" x14ac:dyDescent="0.25">
      <c r="A53" s="103"/>
      <c r="B53" s="103"/>
      <c r="C53" s="103"/>
      <c r="D53" s="103"/>
      <c r="E53" s="103"/>
      <c r="F53" s="103"/>
      <c r="G53" s="103"/>
      <c r="H53" s="103"/>
      <c r="I53" s="103"/>
      <c r="J53" s="103"/>
      <c r="K53" s="103"/>
    </row>
    <row r="54" spans="1:11" x14ac:dyDescent="0.25">
      <c r="A54" s="103"/>
      <c r="B54" s="103"/>
      <c r="C54" s="103"/>
      <c r="D54" s="103"/>
      <c r="E54" s="103"/>
      <c r="F54" s="103"/>
      <c r="G54" s="103"/>
      <c r="H54" s="103"/>
      <c r="I54" s="103"/>
      <c r="J54" s="103"/>
      <c r="K54" s="103"/>
    </row>
    <row r="55" spans="1:11" x14ac:dyDescent="0.25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</row>
    <row r="56" spans="1:11" x14ac:dyDescent="0.25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</row>
    <row r="57" spans="1:11" x14ac:dyDescent="0.25">
      <c r="A57" s="103"/>
      <c r="B57" s="103"/>
      <c r="C57" s="103"/>
      <c r="D57" s="103"/>
      <c r="E57" s="103"/>
      <c r="F57" s="103"/>
      <c r="G57" s="103"/>
      <c r="H57" s="103"/>
      <c r="I57" s="103"/>
      <c r="J57" s="103"/>
      <c r="K57" s="103"/>
    </row>
    <row r="58" spans="1:11" x14ac:dyDescent="0.25">
      <c r="A58" s="103"/>
      <c r="B58" s="103"/>
      <c r="C58" s="103"/>
      <c r="D58" s="103"/>
      <c r="E58" s="103"/>
      <c r="F58" s="103"/>
      <c r="G58" s="103"/>
      <c r="H58" s="103"/>
      <c r="I58" s="103"/>
      <c r="J58" s="103"/>
      <c r="K58" s="103"/>
    </row>
    <row r="59" spans="1:11" x14ac:dyDescent="0.25">
      <c r="A59" s="103"/>
      <c r="B59" s="103"/>
      <c r="C59" s="103"/>
      <c r="D59" s="103"/>
      <c r="E59" s="103"/>
      <c r="F59" s="103"/>
      <c r="G59" s="103"/>
      <c r="H59" s="103"/>
      <c r="I59" s="103"/>
      <c r="J59" s="103"/>
      <c r="K59" s="103"/>
    </row>
    <row r="60" spans="1:11" x14ac:dyDescent="0.25">
      <c r="A60" s="103"/>
      <c r="B60" s="103"/>
      <c r="C60" s="103"/>
      <c r="D60" s="103"/>
      <c r="E60" s="103"/>
      <c r="F60" s="103"/>
      <c r="G60" s="103"/>
      <c r="H60" s="103"/>
      <c r="I60" s="103"/>
      <c r="J60" s="103"/>
      <c r="K60" s="103"/>
    </row>
    <row r="61" spans="1:11" hidden="1" x14ac:dyDescent="0.25">
      <c r="A61" s="103"/>
      <c r="B61" s="103"/>
      <c r="C61" s="103"/>
      <c r="D61" s="103"/>
      <c r="E61" s="103"/>
      <c r="F61" s="103"/>
      <c r="G61" s="103"/>
      <c r="H61" s="103"/>
      <c r="I61" s="103"/>
      <c r="J61" s="103"/>
      <c r="K61" s="103"/>
    </row>
  </sheetData>
  <sheetProtection formatCells="0" formatColumns="0" formatRows="0" insertColumns="0" insertRows="0" insertHyperlinks="0" deleteColumns="0" deleteRows="0" sort="0" autoFilter="0" pivotTables="0"/>
  <mergeCells count="11">
    <mergeCell ref="C17:I17"/>
    <mergeCell ref="A33:K33"/>
    <mergeCell ref="A35:K61"/>
    <mergeCell ref="F26:G26"/>
    <mergeCell ref="H26:K26"/>
    <mergeCell ref="F27:G27"/>
    <mergeCell ref="F29:G29"/>
    <mergeCell ref="F30:G30"/>
    <mergeCell ref="H27:K27"/>
    <mergeCell ref="H29:K29"/>
    <mergeCell ref="H30:K30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58"/>
  <sheetViews>
    <sheetView tabSelected="1" zoomScale="115" zoomScaleNormal="115" workbookViewId="0">
      <pane ySplit="5" topLeftCell="A6" activePane="bottomLeft" state="frozen"/>
      <selection pane="bottomLeft" activeCell="L10" sqref="L10"/>
    </sheetView>
  </sheetViews>
  <sheetFormatPr baseColWidth="10" defaultColWidth="11.5703125" defaultRowHeight="16.5" x14ac:dyDescent="0.3"/>
  <cols>
    <col min="1" max="1" width="2.85546875" style="38" customWidth="1"/>
    <col min="2" max="2" width="46" style="9" customWidth="1"/>
    <col min="3" max="3" width="7.42578125" style="9" customWidth="1"/>
    <col min="4" max="4" width="18.85546875" style="9" customWidth="1"/>
    <col min="5" max="5" width="16.5703125" style="9" customWidth="1"/>
    <col min="6" max="8" width="10.7109375" style="9" customWidth="1"/>
    <col min="9" max="9" width="15.7109375" style="9" customWidth="1"/>
    <col min="10" max="10" width="0.140625" style="9" customWidth="1"/>
    <col min="11" max="11" width="5" style="9" customWidth="1"/>
    <col min="12" max="16384" width="11.5703125" style="9"/>
  </cols>
  <sheetData>
    <row r="1" spans="1:11" ht="10.15" customHeight="1" x14ac:dyDescent="0.3">
      <c r="A1" s="89"/>
      <c r="B1" s="94"/>
      <c r="C1" s="112"/>
      <c r="D1" s="113"/>
      <c r="E1" s="113"/>
      <c r="F1" s="128" t="s">
        <v>59</v>
      </c>
      <c r="G1" s="129"/>
      <c r="H1" s="118"/>
      <c r="I1" s="119"/>
    </row>
    <row r="2" spans="1:11" ht="9.6" customHeight="1" x14ac:dyDescent="0.3">
      <c r="A2" s="90"/>
      <c r="B2" s="10"/>
      <c r="C2" s="114"/>
      <c r="D2" s="115"/>
      <c r="E2" s="115"/>
      <c r="F2" s="130" t="s">
        <v>105</v>
      </c>
      <c r="G2" s="131"/>
      <c r="H2" s="126"/>
      <c r="I2" s="127"/>
    </row>
    <row r="3" spans="1:11" ht="11.45" customHeight="1" x14ac:dyDescent="0.3">
      <c r="A3" s="91"/>
      <c r="B3" s="95"/>
      <c r="C3" s="116"/>
      <c r="D3" s="117"/>
      <c r="E3" s="117"/>
      <c r="F3" s="132" t="s">
        <v>106</v>
      </c>
      <c r="G3" s="133"/>
      <c r="H3" s="92"/>
      <c r="I3" s="93"/>
    </row>
    <row r="4" spans="1:11" ht="10.9" customHeight="1" x14ac:dyDescent="0.3">
      <c r="A4" s="88"/>
      <c r="B4" s="120"/>
      <c r="C4" s="120"/>
      <c r="D4" s="120"/>
      <c r="E4" s="120"/>
      <c r="F4" s="120"/>
      <c r="G4" s="120"/>
      <c r="H4" s="120"/>
      <c r="I4" s="88" t="s">
        <v>4</v>
      </c>
    </row>
    <row r="5" spans="1:11" s="13" customFormat="1" ht="14.45" customHeight="1" x14ac:dyDescent="0.3">
      <c r="A5" s="53"/>
      <c r="B5" s="54" t="s">
        <v>91</v>
      </c>
      <c r="C5" s="40" t="s">
        <v>0</v>
      </c>
      <c r="D5" s="40" t="s">
        <v>1</v>
      </c>
      <c r="E5" s="40" t="s">
        <v>2</v>
      </c>
      <c r="F5" s="40" t="s">
        <v>107</v>
      </c>
      <c r="G5" s="40" t="s">
        <v>108</v>
      </c>
      <c r="H5" s="40" t="s">
        <v>3</v>
      </c>
      <c r="I5" s="55">
        <f>SUM(H1)</f>
        <v>0</v>
      </c>
      <c r="J5" s="11" t="e">
        <f>SUM(I5-#REF!)</f>
        <v>#REF!</v>
      </c>
      <c r="K5" s="12"/>
    </row>
    <row r="6" spans="1:11" ht="9.9499999999999993" customHeight="1" x14ac:dyDescent="0.3">
      <c r="A6" s="14">
        <v>1</v>
      </c>
      <c r="B6" s="56" t="s">
        <v>5</v>
      </c>
      <c r="C6" s="14" t="s">
        <v>40</v>
      </c>
      <c r="D6" s="15" t="s">
        <v>111</v>
      </c>
      <c r="E6" s="16" t="s">
        <v>84</v>
      </c>
      <c r="F6" s="16" t="s">
        <v>83</v>
      </c>
      <c r="G6" s="16" t="s">
        <v>83</v>
      </c>
      <c r="H6" s="16" t="s">
        <v>83</v>
      </c>
      <c r="I6" s="57"/>
      <c r="K6" s="17"/>
    </row>
    <row r="7" spans="1:11" ht="9.9499999999999993" customHeight="1" x14ac:dyDescent="0.3">
      <c r="A7" s="14">
        <v>2</v>
      </c>
      <c r="B7" s="56" t="s">
        <v>60</v>
      </c>
      <c r="C7" s="14" t="s">
        <v>40</v>
      </c>
      <c r="D7" s="18" t="s">
        <v>83</v>
      </c>
      <c r="E7" s="16" t="s">
        <v>84</v>
      </c>
      <c r="F7" s="16" t="s">
        <v>83</v>
      </c>
      <c r="G7" s="16" t="s">
        <v>83</v>
      </c>
      <c r="H7" s="16" t="s">
        <v>83</v>
      </c>
      <c r="I7" s="58" t="e">
        <f>SUM(I6-#REF!)</f>
        <v>#REF!</v>
      </c>
      <c r="K7" s="17"/>
    </row>
    <row r="8" spans="1:11" ht="9.9499999999999993" customHeight="1" x14ac:dyDescent="0.3">
      <c r="A8" s="14">
        <v>3</v>
      </c>
      <c r="B8" s="56" t="s">
        <v>102</v>
      </c>
      <c r="C8" s="14" t="s">
        <v>40</v>
      </c>
      <c r="D8" s="18" t="s">
        <v>83</v>
      </c>
      <c r="E8" s="16" t="s">
        <v>84</v>
      </c>
      <c r="F8" s="16" t="s">
        <v>83</v>
      </c>
      <c r="G8" s="16" t="s">
        <v>83</v>
      </c>
      <c r="H8" s="16" t="s">
        <v>83</v>
      </c>
      <c r="I8" s="59" t="e">
        <f>SUM(I7/J5)</f>
        <v>#REF!</v>
      </c>
      <c r="K8" s="17"/>
    </row>
    <row r="9" spans="1:11" ht="9.9499999999999993" customHeight="1" x14ac:dyDescent="0.3">
      <c r="A9" s="19">
        <v>4</v>
      </c>
      <c r="B9" s="41" t="s">
        <v>6</v>
      </c>
      <c r="C9" s="19" t="s">
        <v>41</v>
      </c>
      <c r="D9" s="20" t="s">
        <v>112</v>
      </c>
      <c r="E9" s="21" t="s">
        <v>84</v>
      </c>
      <c r="F9" s="19">
        <v>0</v>
      </c>
      <c r="G9" s="19">
        <v>25</v>
      </c>
      <c r="H9" s="19">
        <v>22</v>
      </c>
      <c r="I9" s="60"/>
    </row>
    <row r="10" spans="1:11" ht="9.9499999999999993" customHeight="1" x14ac:dyDescent="0.3">
      <c r="A10" s="19">
        <v>5</v>
      </c>
      <c r="B10" s="61" t="s">
        <v>189</v>
      </c>
      <c r="C10" s="19" t="s">
        <v>42</v>
      </c>
      <c r="D10" s="20" t="s">
        <v>112</v>
      </c>
      <c r="E10" s="21" t="s">
        <v>84</v>
      </c>
      <c r="F10" s="19">
        <v>0</v>
      </c>
      <c r="G10" s="19">
        <v>650</v>
      </c>
      <c r="H10" s="19">
        <v>500</v>
      </c>
      <c r="I10" s="60"/>
      <c r="K10" s="17"/>
    </row>
    <row r="11" spans="1:11" ht="9.9499999999999993" customHeight="1" x14ac:dyDescent="0.3">
      <c r="A11" s="19">
        <v>6</v>
      </c>
      <c r="B11" s="61" t="s">
        <v>190</v>
      </c>
      <c r="C11" s="19" t="s">
        <v>45</v>
      </c>
      <c r="D11" s="20" t="s">
        <v>112</v>
      </c>
      <c r="E11" s="21" t="s">
        <v>84</v>
      </c>
      <c r="F11" s="19">
        <v>0.2</v>
      </c>
      <c r="G11" s="19">
        <v>1</v>
      </c>
      <c r="H11" s="19">
        <v>0.2</v>
      </c>
      <c r="I11" s="60"/>
      <c r="K11" s="17"/>
    </row>
    <row r="12" spans="1:11" ht="9.9499999999999993" customHeight="1" x14ac:dyDescent="0.3">
      <c r="A12" s="19">
        <v>7</v>
      </c>
      <c r="B12" s="41" t="s">
        <v>7</v>
      </c>
      <c r="C12" s="19" t="s">
        <v>45</v>
      </c>
      <c r="D12" s="20" t="s">
        <v>112</v>
      </c>
      <c r="E12" s="21" t="s">
        <v>84</v>
      </c>
      <c r="F12" s="19">
        <v>0</v>
      </c>
      <c r="G12" s="19">
        <v>0.1</v>
      </c>
      <c r="H12" s="19">
        <v>0</v>
      </c>
      <c r="I12" s="60"/>
      <c r="K12" s="17"/>
    </row>
    <row r="13" spans="1:11" ht="9.9499999999999993" customHeight="1" x14ac:dyDescent="0.3">
      <c r="A13" s="19">
        <v>8</v>
      </c>
      <c r="B13" s="41" t="s">
        <v>8</v>
      </c>
      <c r="C13" s="19" t="s">
        <v>43</v>
      </c>
      <c r="D13" s="20" t="s">
        <v>112</v>
      </c>
      <c r="E13" s="21" t="s">
        <v>84</v>
      </c>
      <c r="F13" s="19">
        <v>7</v>
      </c>
      <c r="G13" s="19">
        <v>8.1999999999999993</v>
      </c>
      <c r="H13" s="19">
        <v>7.5</v>
      </c>
      <c r="I13" s="60"/>
      <c r="K13" s="17"/>
    </row>
    <row r="14" spans="1:11" ht="9.9499999999999993" customHeight="1" x14ac:dyDescent="0.3">
      <c r="A14" s="19">
        <v>9</v>
      </c>
      <c r="B14" s="61" t="s">
        <v>191</v>
      </c>
      <c r="C14" s="19" t="s">
        <v>46</v>
      </c>
      <c r="D14" s="20" t="s">
        <v>113</v>
      </c>
      <c r="E14" s="21" t="s">
        <v>84</v>
      </c>
      <c r="F14" s="19">
        <v>14</v>
      </c>
      <c r="G14" s="19">
        <v>17</v>
      </c>
      <c r="H14" s="19">
        <v>15</v>
      </c>
      <c r="I14" s="60"/>
      <c r="K14" s="17"/>
    </row>
    <row r="15" spans="1:11" ht="9.9499999999999993" customHeight="1" x14ac:dyDescent="0.3">
      <c r="A15" s="19">
        <v>10</v>
      </c>
      <c r="B15" s="41" t="s">
        <v>9</v>
      </c>
      <c r="C15" s="19" t="s">
        <v>47</v>
      </c>
      <c r="D15" s="20" t="s">
        <v>114</v>
      </c>
      <c r="E15" s="21" t="s">
        <v>84</v>
      </c>
      <c r="F15" s="19">
        <v>3</v>
      </c>
      <c r="G15" s="19">
        <v>5</v>
      </c>
      <c r="H15" s="19">
        <v>4</v>
      </c>
      <c r="I15" s="60"/>
      <c r="K15" s="17"/>
    </row>
    <row r="16" spans="1:11" ht="9.9499999999999993" customHeight="1" x14ac:dyDescent="0.3">
      <c r="A16" s="19">
        <v>11</v>
      </c>
      <c r="B16" s="41" t="s">
        <v>10</v>
      </c>
      <c r="C16" s="19" t="s">
        <v>47</v>
      </c>
      <c r="D16" s="20" t="s">
        <v>115</v>
      </c>
      <c r="E16" s="21" t="s">
        <v>84</v>
      </c>
      <c r="F16" s="19">
        <v>0</v>
      </c>
      <c r="G16" s="19">
        <v>0.5</v>
      </c>
      <c r="H16" s="19">
        <v>0</v>
      </c>
      <c r="I16" s="60"/>
      <c r="K16" s="17"/>
    </row>
    <row r="17" spans="1:11" ht="9.9499999999999993" customHeight="1" x14ac:dyDescent="0.3">
      <c r="A17" s="19">
        <v>12</v>
      </c>
      <c r="B17" s="41" t="s">
        <v>11</v>
      </c>
      <c r="C17" s="19" t="s">
        <v>47</v>
      </c>
      <c r="D17" s="20" t="s">
        <v>116</v>
      </c>
      <c r="E17" s="21" t="s">
        <v>84</v>
      </c>
      <c r="F17" s="19">
        <v>0</v>
      </c>
      <c r="G17" s="19">
        <v>0.5</v>
      </c>
      <c r="H17" s="19">
        <v>0</v>
      </c>
      <c r="I17" s="60"/>
      <c r="K17" s="17"/>
    </row>
    <row r="18" spans="1:11" ht="9.9499999999999993" customHeight="1" x14ac:dyDescent="0.3">
      <c r="A18" s="19">
        <v>13</v>
      </c>
      <c r="B18" s="41" t="s">
        <v>12</v>
      </c>
      <c r="C18" s="19" t="s">
        <v>41</v>
      </c>
      <c r="D18" s="20" t="s">
        <v>117</v>
      </c>
      <c r="E18" s="21" t="s">
        <v>84</v>
      </c>
      <c r="F18" s="19">
        <v>0</v>
      </c>
      <c r="G18" s="19">
        <v>0.45</v>
      </c>
      <c r="H18" s="19">
        <v>0</v>
      </c>
      <c r="I18" s="60"/>
      <c r="K18" s="17"/>
    </row>
    <row r="19" spans="1:11" ht="9.9499999999999993" customHeight="1" x14ac:dyDescent="0.3">
      <c r="A19" s="19">
        <v>14</v>
      </c>
      <c r="B19" s="41" t="s">
        <v>13</v>
      </c>
      <c r="C19" s="19" t="s">
        <v>41</v>
      </c>
      <c r="D19" s="20" t="s">
        <v>117</v>
      </c>
      <c r="E19" s="21" t="s">
        <v>92</v>
      </c>
      <c r="F19" s="19">
        <v>0</v>
      </c>
      <c r="G19" s="19">
        <v>0.45</v>
      </c>
      <c r="H19" s="19">
        <v>0</v>
      </c>
      <c r="I19" s="60"/>
      <c r="K19" s="17"/>
    </row>
    <row r="20" spans="1:11" ht="9.9499999999999993" customHeight="1" x14ac:dyDescent="0.3">
      <c r="A20" s="14">
        <v>15</v>
      </c>
      <c r="B20" s="56" t="s">
        <v>94</v>
      </c>
      <c r="C20" s="14" t="s">
        <v>40</v>
      </c>
      <c r="D20" s="15" t="s">
        <v>118</v>
      </c>
      <c r="E20" s="16" t="s">
        <v>84</v>
      </c>
      <c r="F20" s="16" t="s">
        <v>83</v>
      </c>
      <c r="G20" s="16" t="s">
        <v>83</v>
      </c>
      <c r="H20" s="16" t="s">
        <v>83</v>
      </c>
      <c r="I20" s="57"/>
      <c r="K20" s="17"/>
    </row>
    <row r="21" spans="1:11" ht="9.9499999999999993" customHeight="1" x14ac:dyDescent="0.3">
      <c r="A21" s="14">
        <v>16</v>
      </c>
      <c r="B21" s="56" t="s">
        <v>61</v>
      </c>
      <c r="C21" s="14" t="s">
        <v>40</v>
      </c>
      <c r="D21" s="15" t="s">
        <v>83</v>
      </c>
      <c r="E21" s="16" t="s">
        <v>84</v>
      </c>
      <c r="F21" s="16" t="s">
        <v>83</v>
      </c>
      <c r="G21" s="16" t="s">
        <v>83</v>
      </c>
      <c r="H21" s="16" t="s">
        <v>83</v>
      </c>
      <c r="I21" s="14" t="e">
        <f>SUM(I20-#REF!)</f>
        <v>#REF!</v>
      </c>
      <c r="K21" s="17"/>
    </row>
    <row r="22" spans="1:11" ht="9.9499999999999993" customHeight="1" x14ac:dyDescent="0.3">
      <c r="A22" s="14">
        <v>17</v>
      </c>
      <c r="B22" s="56" t="s">
        <v>95</v>
      </c>
      <c r="C22" s="14" t="s">
        <v>40</v>
      </c>
      <c r="D22" s="15" t="s">
        <v>118</v>
      </c>
      <c r="E22" s="16" t="s">
        <v>84</v>
      </c>
      <c r="F22" s="16" t="s">
        <v>83</v>
      </c>
      <c r="G22" s="16" t="s">
        <v>83</v>
      </c>
      <c r="H22" s="16" t="s">
        <v>83</v>
      </c>
      <c r="I22" s="57"/>
      <c r="K22" s="17"/>
    </row>
    <row r="23" spans="1:11" ht="9.9499999999999993" customHeight="1" x14ac:dyDescent="0.3">
      <c r="A23" s="14">
        <v>18</v>
      </c>
      <c r="B23" s="56" t="s">
        <v>61</v>
      </c>
      <c r="C23" s="14" t="s">
        <v>40</v>
      </c>
      <c r="D23" s="15" t="s">
        <v>83</v>
      </c>
      <c r="E23" s="16" t="s">
        <v>84</v>
      </c>
      <c r="F23" s="16" t="s">
        <v>83</v>
      </c>
      <c r="G23" s="16" t="s">
        <v>83</v>
      </c>
      <c r="H23" s="16" t="s">
        <v>83</v>
      </c>
      <c r="I23" s="14" t="e">
        <f>SUM(I22-#REF!)</f>
        <v>#REF!</v>
      </c>
      <c r="K23" s="17"/>
    </row>
    <row r="24" spans="1:11" ht="9.9499999999999993" customHeight="1" x14ac:dyDescent="0.3">
      <c r="A24" s="19">
        <v>19</v>
      </c>
      <c r="B24" s="41" t="s">
        <v>89</v>
      </c>
      <c r="C24" s="19" t="s">
        <v>47</v>
      </c>
      <c r="D24" s="20" t="s">
        <v>119</v>
      </c>
      <c r="E24" s="21" t="s">
        <v>84</v>
      </c>
      <c r="F24" s="19">
        <v>4</v>
      </c>
      <c r="G24" s="19">
        <v>6</v>
      </c>
      <c r="H24" s="19">
        <v>5</v>
      </c>
      <c r="I24" s="60"/>
      <c r="K24" s="22"/>
    </row>
    <row r="25" spans="1:11" ht="9.9499999999999993" customHeight="1" x14ac:dyDescent="0.3">
      <c r="A25" s="19">
        <v>20</v>
      </c>
      <c r="B25" s="41" t="s">
        <v>101</v>
      </c>
      <c r="C25" s="19" t="s">
        <v>47</v>
      </c>
      <c r="D25" s="20" t="s">
        <v>120</v>
      </c>
      <c r="E25" s="21" t="s">
        <v>84</v>
      </c>
      <c r="F25" s="19">
        <v>3.5</v>
      </c>
      <c r="G25" s="19">
        <v>5</v>
      </c>
      <c r="H25" s="19">
        <v>4.5</v>
      </c>
      <c r="I25" s="60"/>
      <c r="K25" s="17"/>
    </row>
    <row r="26" spans="1:11" ht="9.9499999999999993" customHeight="1" x14ac:dyDescent="0.3">
      <c r="A26" s="19">
        <v>21</v>
      </c>
      <c r="B26" s="41" t="s">
        <v>62</v>
      </c>
      <c r="C26" s="19" t="s">
        <v>47</v>
      </c>
      <c r="D26" s="20" t="s">
        <v>121</v>
      </c>
      <c r="E26" s="21" t="s">
        <v>84</v>
      </c>
      <c r="F26" s="19">
        <v>0</v>
      </c>
      <c r="G26" s="19">
        <v>0.5</v>
      </c>
      <c r="H26" s="19">
        <v>0</v>
      </c>
      <c r="I26" s="60"/>
      <c r="K26" s="17"/>
    </row>
    <row r="27" spans="1:11" ht="9.9499999999999993" customHeight="1" x14ac:dyDescent="0.3">
      <c r="A27" s="19">
        <v>22</v>
      </c>
      <c r="B27" s="41" t="s">
        <v>14</v>
      </c>
      <c r="C27" s="19" t="s">
        <v>47</v>
      </c>
      <c r="D27" s="20" t="s">
        <v>122</v>
      </c>
      <c r="E27" s="21" t="s">
        <v>84</v>
      </c>
      <c r="F27" s="19">
        <v>0</v>
      </c>
      <c r="G27" s="19">
        <v>1.7</v>
      </c>
      <c r="H27" s="19">
        <v>1</v>
      </c>
      <c r="I27" s="60"/>
      <c r="K27" s="17"/>
    </row>
    <row r="28" spans="1:11" ht="9.9499999999999993" customHeight="1" x14ac:dyDescent="0.3">
      <c r="A28" s="19">
        <v>23</v>
      </c>
      <c r="B28" s="41" t="s">
        <v>15</v>
      </c>
      <c r="C28" s="19" t="s">
        <v>47</v>
      </c>
      <c r="D28" s="20" t="s">
        <v>123</v>
      </c>
      <c r="E28" s="21" t="s">
        <v>84</v>
      </c>
      <c r="F28" s="19">
        <v>2</v>
      </c>
      <c r="G28" s="19">
        <v>4</v>
      </c>
      <c r="H28" s="19">
        <v>2.5</v>
      </c>
      <c r="I28" s="60"/>
      <c r="K28" s="17"/>
    </row>
    <row r="29" spans="1:11" ht="9.9499999999999993" customHeight="1" x14ac:dyDescent="0.3">
      <c r="A29" s="19">
        <v>24</v>
      </c>
      <c r="B29" s="41" t="s">
        <v>16</v>
      </c>
      <c r="C29" s="19" t="s">
        <v>44</v>
      </c>
      <c r="D29" s="20" t="s">
        <v>124</v>
      </c>
      <c r="E29" s="21" t="s">
        <v>84</v>
      </c>
      <c r="F29" s="19">
        <v>0</v>
      </c>
      <c r="G29" s="19">
        <v>0.1</v>
      </c>
      <c r="H29" s="19">
        <v>0.05</v>
      </c>
      <c r="I29" s="60"/>
      <c r="K29" s="17"/>
    </row>
    <row r="30" spans="1:11" ht="9.9499999999999993" customHeight="1" x14ac:dyDescent="0.3">
      <c r="A30" s="19">
        <v>25</v>
      </c>
      <c r="B30" s="61" t="s">
        <v>192</v>
      </c>
      <c r="C30" s="19" t="s">
        <v>46</v>
      </c>
      <c r="D30" s="20" t="s">
        <v>125</v>
      </c>
      <c r="E30" s="21" t="s">
        <v>84</v>
      </c>
      <c r="F30" s="19">
        <v>12</v>
      </c>
      <c r="G30" s="19">
        <v>17</v>
      </c>
      <c r="H30" s="19">
        <v>15</v>
      </c>
      <c r="I30" s="60"/>
      <c r="K30" s="17"/>
    </row>
    <row r="31" spans="1:11" ht="7.15" customHeight="1" x14ac:dyDescent="0.3">
      <c r="A31" s="62"/>
      <c r="B31" s="121" t="s">
        <v>17</v>
      </c>
      <c r="C31" s="121"/>
      <c r="D31" s="121"/>
      <c r="E31" s="121"/>
      <c r="F31" s="121"/>
      <c r="G31" s="121"/>
      <c r="H31" s="121"/>
      <c r="I31" s="121"/>
      <c r="K31" s="17"/>
    </row>
    <row r="32" spans="1:11" ht="11.45" customHeight="1" x14ac:dyDescent="0.3">
      <c r="A32" s="23"/>
      <c r="B32" s="63" t="s">
        <v>36</v>
      </c>
      <c r="C32" s="23"/>
      <c r="D32" s="23"/>
      <c r="E32" s="23"/>
      <c r="F32" s="23"/>
      <c r="G32" s="23"/>
      <c r="H32" s="23"/>
      <c r="I32" s="23"/>
      <c r="K32" s="17"/>
    </row>
    <row r="33" spans="1:11" ht="9.9499999999999993" customHeight="1" x14ac:dyDescent="0.3">
      <c r="A33" s="19">
        <v>30</v>
      </c>
      <c r="B33" s="41" t="s">
        <v>19</v>
      </c>
      <c r="C33" s="19" t="s">
        <v>48</v>
      </c>
      <c r="D33" s="20" t="s">
        <v>126</v>
      </c>
      <c r="E33" s="21" t="s">
        <v>84</v>
      </c>
      <c r="F33" s="19">
        <v>3100</v>
      </c>
      <c r="G33" s="19">
        <v>3700</v>
      </c>
      <c r="H33" s="64">
        <v>3650</v>
      </c>
      <c r="I33" s="57"/>
      <c r="J33" s="9">
        <f>SUM(I33+I35)</f>
        <v>0</v>
      </c>
      <c r="K33" s="17"/>
    </row>
    <row r="34" spans="1:11" ht="9.9499999999999993" customHeight="1" x14ac:dyDescent="0.3">
      <c r="A34" s="19">
        <v>31</v>
      </c>
      <c r="B34" s="41" t="s">
        <v>18</v>
      </c>
      <c r="C34" s="19" t="s">
        <v>48</v>
      </c>
      <c r="D34" s="20" t="s">
        <v>127</v>
      </c>
      <c r="E34" s="21" t="s">
        <v>84</v>
      </c>
      <c r="F34" s="19">
        <v>1400</v>
      </c>
      <c r="G34" s="19">
        <v>1900</v>
      </c>
      <c r="H34" s="64">
        <v>1850</v>
      </c>
      <c r="I34" s="57"/>
      <c r="K34" s="17"/>
    </row>
    <row r="35" spans="1:11" ht="9.9499999999999993" customHeight="1" x14ac:dyDescent="0.3">
      <c r="A35" s="19">
        <v>32</v>
      </c>
      <c r="B35" s="41" t="s">
        <v>20</v>
      </c>
      <c r="C35" s="19" t="s">
        <v>48</v>
      </c>
      <c r="D35" s="20" t="s">
        <v>128</v>
      </c>
      <c r="E35" s="21" t="s">
        <v>84</v>
      </c>
      <c r="F35" s="19">
        <v>1000</v>
      </c>
      <c r="G35" s="19">
        <v>1400</v>
      </c>
      <c r="H35" s="64">
        <v>1200</v>
      </c>
      <c r="I35" s="57"/>
      <c r="K35" s="17"/>
    </row>
    <row r="36" spans="1:11" ht="9.9499999999999993" customHeight="1" x14ac:dyDescent="0.3">
      <c r="A36" s="19">
        <v>33</v>
      </c>
      <c r="B36" s="41" t="s">
        <v>21</v>
      </c>
      <c r="C36" s="19" t="s">
        <v>47</v>
      </c>
      <c r="D36" s="20" t="s">
        <v>129</v>
      </c>
      <c r="E36" s="21" t="s">
        <v>84</v>
      </c>
      <c r="F36" s="19">
        <v>11</v>
      </c>
      <c r="G36" s="19">
        <v>14</v>
      </c>
      <c r="H36" s="64">
        <v>13.5</v>
      </c>
      <c r="I36" s="60"/>
      <c r="J36" s="9">
        <f>SUM(I33+I34+I35)</f>
        <v>0</v>
      </c>
      <c r="K36" s="17"/>
    </row>
    <row r="37" spans="1:11" ht="9.9499999999999993" customHeight="1" x14ac:dyDescent="0.3">
      <c r="A37" s="19">
        <v>34</v>
      </c>
      <c r="B37" s="41" t="s">
        <v>22</v>
      </c>
      <c r="C37" s="19" t="s">
        <v>47</v>
      </c>
      <c r="D37" s="20" t="s">
        <v>130</v>
      </c>
      <c r="E37" s="21" t="s">
        <v>84</v>
      </c>
      <c r="F37" s="19">
        <v>10</v>
      </c>
      <c r="G37" s="19">
        <v>13</v>
      </c>
      <c r="H37" s="64">
        <v>12.5</v>
      </c>
      <c r="I37" s="60"/>
      <c r="K37" s="17"/>
    </row>
    <row r="38" spans="1:11" ht="9.9499999999999993" customHeight="1" x14ac:dyDescent="0.3">
      <c r="A38" s="19">
        <v>35</v>
      </c>
      <c r="B38" s="41" t="s">
        <v>23</v>
      </c>
      <c r="C38" s="19" t="s">
        <v>47</v>
      </c>
      <c r="D38" s="20" t="s">
        <v>131</v>
      </c>
      <c r="E38" s="21" t="s">
        <v>84</v>
      </c>
      <c r="F38" s="19">
        <v>0</v>
      </c>
      <c r="G38" s="19">
        <v>1</v>
      </c>
      <c r="H38" s="64">
        <v>0</v>
      </c>
      <c r="I38" s="60"/>
      <c r="K38" s="17"/>
    </row>
    <row r="39" spans="1:11" ht="9.9499999999999993" customHeight="1" x14ac:dyDescent="0.3">
      <c r="A39" s="19">
        <v>36</v>
      </c>
      <c r="B39" s="41" t="s">
        <v>24</v>
      </c>
      <c r="C39" s="19" t="s">
        <v>47</v>
      </c>
      <c r="D39" s="20" t="s">
        <v>132</v>
      </c>
      <c r="E39" s="21" t="s">
        <v>84</v>
      </c>
      <c r="F39" s="19">
        <v>1.5</v>
      </c>
      <c r="G39" s="19">
        <v>3</v>
      </c>
      <c r="H39" s="64">
        <v>2</v>
      </c>
      <c r="I39" s="60"/>
      <c r="K39" s="17"/>
    </row>
    <row r="40" spans="1:11" ht="9.9499999999999993" customHeight="1" x14ac:dyDescent="0.3">
      <c r="A40" s="19">
        <v>37</v>
      </c>
      <c r="B40" s="41" t="s">
        <v>25</v>
      </c>
      <c r="C40" s="19" t="s">
        <v>47</v>
      </c>
      <c r="D40" s="20" t="s">
        <v>133</v>
      </c>
      <c r="E40" s="21" t="s">
        <v>84</v>
      </c>
      <c r="F40" s="19">
        <v>1.4</v>
      </c>
      <c r="G40" s="19">
        <v>1.7</v>
      </c>
      <c r="H40" s="64">
        <v>1.45</v>
      </c>
      <c r="I40" s="60"/>
      <c r="K40" s="17"/>
    </row>
    <row r="41" spans="1:11" ht="9.9499999999999993" customHeight="1" x14ac:dyDescent="0.3">
      <c r="A41" s="19">
        <v>38</v>
      </c>
      <c r="B41" s="41" t="s">
        <v>26</v>
      </c>
      <c r="C41" s="19" t="s">
        <v>49</v>
      </c>
      <c r="D41" s="20" t="s">
        <v>134</v>
      </c>
      <c r="E41" s="21" t="s">
        <v>84</v>
      </c>
      <c r="F41" s="19">
        <v>18</v>
      </c>
      <c r="G41" s="19">
        <v>30</v>
      </c>
      <c r="H41" s="64">
        <v>27.5</v>
      </c>
      <c r="I41" s="60"/>
      <c r="K41" s="17"/>
    </row>
    <row r="42" spans="1:11" ht="9.9499999999999993" customHeight="1" x14ac:dyDescent="0.3">
      <c r="A42" s="19">
        <v>39</v>
      </c>
      <c r="B42" s="41" t="s">
        <v>27</v>
      </c>
      <c r="C42" s="19" t="s">
        <v>48</v>
      </c>
      <c r="D42" s="20" t="s">
        <v>135</v>
      </c>
      <c r="E42" s="21" t="s">
        <v>84</v>
      </c>
      <c r="F42" s="19">
        <v>2800</v>
      </c>
      <c r="G42" s="19">
        <v>3500</v>
      </c>
      <c r="H42" s="64">
        <v>3200</v>
      </c>
      <c r="I42" s="57"/>
      <c r="K42" s="17"/>
    </row>
    <row r="43" spans="1:11" ht="9.9499999999999993" customHeight="1" x14ac:dyDescent="0.3">
      <c r="A43" s="19">
        <v>40</v>
      </c>
      <c r="B43" s="41" t="s">
        <v>28</v>
      </c>
      <c r="C43" s="19" t="s">
        <v>48</v>
      </c>
      <c r="D43" s="20" t="s">
        <v>136</v>
      </c>
      <c r="E43" s="21" t="s">
        <v>84</v>
      </c>
      <c r="F43" s="19">
        <v>250</v>
      </c>
      <c r="G43" s="19">
        <v>500</v>
      </c>
      <c r="H43" s="64">
        <v>300</v>
      </c>
      <c r="I43" s="57"/>
      <c r="K43" s="17"/>
    </row>
    <row r="44" spans="1:11" ht="9.9499999999999993" customHeight="1" x14ac:dyDescent="0.3">
      <c r="A44" s="19">
        <v>41</v>
      </c>
      <c r="B44" s="41" t="s">
        <v>29</v>
      </c>
      <c r="C44" s="19" t="s">
        <v>48</v>
      </c>
      <c r="D44" s="20" t="s">
        <v>137</v>
      </c>
      <c r="E44" s="21" t="s">
        <v>84</v>
      </c>
      <c r="F44" s="19">
        <v>800</v>
      </c>
      <c r="G44" s="19">
        <v>1000</v>
      </c>
      <c r="H44" s="64">
        <v>940</v>
      </c>
      <c r="I44" s="57"/>
      <c r="K44" s="17"/>
    </row>
    <row r="45" spans="1:11" ht="9.9499999999999993" customHeight="1" x14ac:dyDescent="0.3">
      <c r="A45" s="19">
        <v>42</v>
      </c>
      <c r="B45" s="41" t="s">
        <v>30</v>
      </c>
      <c r="C45" s="19" t="s">
        <v>47</v>
      </c>
      <c r="D45" s="20" t="s">
        <v>138</v>
      </c>
      <c r="E45" s="21" t="s">
        <v>84</v>
      </c>
      <c r="F45" s="19">
        <v>10</v>
      </c>
      <c r="G45" s="19">
        <v>13</v>
      </c>
      <c r="H45" s="64">
        <v>13</v>
      </c>
      <c r="I45" s="60"/>
      <c r="J45" s="9">
        <f>SUM(I33+I43+I44)</f>
        <v>0</v>
      </c>
      <c r="K45" s="17"/>
    </row>
    <row r="46" spans="1:11" ht="9.9499999999999993" customHeight="1" x14ac:dyDescent="0.3">
      <c r="A46" s="19">
        <v>43</v>
      </c>
      <c r="B46" s="41" t="s">
        <v>110</v>
      </c>
      <c r="C46" s="19" t="s">
        <v>47</v>
      </c>
      <c r="D46" s="20" t="s">
        <v>139</v>
      </c>
      <c r="E46" s="21" t="s">
        <v>84</v>
      </c>
      <c r="F46" s="19">
        <v>10</v>
      </c>
      <c r="G46" s="19">
        <v>13</v>
      </c>
      <c r="H46" s="64">
        <v>12</v>
      </c>
      <c r="I46" s="60"/>
      <c r="K46" s="17"/>
    </row>
    <row r="47" spans="1:11" ht="9.9499999999999993" customHeight="1" x14ac:dyDescent="0.3">
      <c r="A47" s="19">
        <v>44</v>
      </c>
      <c r="B47" s="41" t="s">
        <v>31</v>
      </c>
      <c r="C47" s="19" t="s">
        <v>47</v>
      </c>
      <c r="D47" s="20" t="s">
        <v>131</v>
      </c>
      <c r="E47" s="21" t="s">
        <v>84</v>
      </c>
      <c r="F47" s="19">
        <v>0</v>
      </c>
      <c r="G47" s="19">
        <v>1</v>
      </c>
      <c r="H47" s="64">
        <v>0</v>
      </c>
      <c r="I47" s="60"/>
      <c r="K47" s="17"/>
    </row>
    <row r="48" spans="1:11" ht="9.9499999999999993" customHeight="1" x14ac:dyDescent="0.3">
      <c r="A48" s="19">
        <v>45</v>
      </c>
      <c r="B48" s="41" t="s">
        <v>32</v>
      </c>
      <c r="C48" s="19" t="s">
        <v>47</v>
      </c>
      <c r="D48" s="20" t="s">
        <v>140</v>
      </c>
      <c r="E48" s="21" t="s">
        <v>84</v>
      </c>
      <c r="F48" s="19">
        <v>1.2</v>
      </c>
      <c r="G48" s="19">
        <v>2</v>
      </c>
      <c r="H48" s="64">
        <v>1.7</v>
      </c>
      <c r="I48" s="60"/>
      <c r="K48" s="17"/>
    </row>
    <row r="49" spans="1:11" ht="9.9499999999999993" customHeight="1" x14ac:dyDescent="0.3">
      <c r="A49" s="19">
        <v>46</v>
      </c>
      <c r="B49" s="41" t="s">
        <v>33</v>
      </c>
      <c r="C49" s="19" t="s">
        <v>42</v>
      </c>
      <c r="D49" s="20" t="s">
        <v>141</v>
      </c>
      <c r="E49" s="21" t="s">
        <v>84</v>
      </c>
      <c r="F49" s="19">
        <v>0</v>
      </c>
      <c r="G49" s="19">
        <v>10</v>
      </c>
      <c r="H49" s="19">
        <v>5</v>
      </c>
      <c r="I49" s="60"/>
      <c r="K49" s="17"/>
    </row>
    <row r="50" spans="1:11" ht="9.9499999999999993" customHeight="1" x14ac:dyDescent="0.3">
      <c r="A50" s="19">
        <v>47</v>
      </c>
      <c r="B50" s="41" t="s">
        <v>96</v>
      </c>
      <c r="C50" s="19" t="s">
        <v>51</v>
      </c>
      <c r="D50" s="19"/>
      <c r="E50" s="21" t="s">
        <v>97</v>
      </c>
      <c r="F50" s="24">
        <v>0.73</v>
      </c>
      <c r="G50" s="24">
        <v>0.78</v>
      </c>
      <c r="H50" s="24">
        <v>0.75</v>
      </c>
      <c r="I50" s="65" t="e">
        <f>SUM(J50)</f>
        <v>#DIV/0!</v>
      </c>
      <c r="J50" s="25" t="e">
        <f>SUM(I33/J33)</f>
        <v>#DIV/0!</v>
      </c>
      <c r="K50" s="26"/>
    </row>
    <row r="51" spans="1:11" ht="9.9499999999999993" customHeight="1" x14ac:dyDescent="0.3">
      <c r="A51" s="19">
        <v>48</v>
      </c>
      <c r="B51" s="41" t="s">
        <v>193</v>
      </c>
      <c r="C51" s="19" t="s">
        <v>46</v>
      </c>
      <c r="D51" s="20" t="s">
        <v>142</v>
      </c>
      <c r="E51" s="21" t="s">
        <v>84</v>
      </c>
      <c r="F51" s="19">
        <v>14</v>
      </c>
      <c r="G51" s="19">
        <v>17</v>
      </c>
      <c r="H51" s="19">
        <v>15</v>
      </c>
      <c r="I51" s="60"/>
      <c r="J51" s="27"/>
      <c r="K51" s="17"/>
    </row>
    <row r="52" spans="1:11" ht="9.9499999999999993" customHeight="1" x14ac:dyDescent="0.3">
      <c r="A52" s="19">
        <v>49</v>
      </c>
      <c r="B52" s="41" t="s">
        <v>34</v>
      </c>
      <c r="C52" s="19" t="s">
        <v>42</v>
      </c>
      <c r="D52" s="20" t="s">
        <v>143</v>
      </c>
      <c r="E52" s="21" t="s">
        <v>84</v>
      </c>
      <c r="F52" s="19">
        <v>0.2</v>
      </c>
      <c r="G52" s="19">
        <v>1.3</v>
      </c>
      <c r="H52" s="19">
        <v>1</v>
      </c>
      <c r="I52" s="60"/>
      <c r="J52" s="27"/>
      <c r="K52" s="17"/>
    </row>
    <row r="53" spans="1:11" ht="9.9499999999999993" customHeight="1" x14ac:dyDescent="0.3">
      <c r="A53" s="19">
        <v>50</v>
      </c>
      <c r="B53" s="41" t="s">
        <v>98</v>
      </c>
      <c r="C53" s="19" t="s">
        <v>51</v>
      </c>
      <c r="D53" s="19"/>
      <c r="E53" s="21" t="s">
        <v>97</v>
      </c>
      <c r="F53" s="24">
        <v>0.76</v>
      </c>
      <c r="G53" s="24">
        <v>0.9</v>
      </c>
      <c r="H53" s="24">
        <v>0.8</v>
      </c>
      <c r="I53" s="65" t="e">
        <f>SUM(J53)</f>
        <v>#DIV/0!</v>
      </c>
      <c r="J53" s="25" t="e">
        <f>SUM(I56/I33)</f>
        <v>#DIV/0!</v>
      </c>
      <c r="K53" s="17"/>
    </row>
    <row r="54" spans="1:11" ht="9.9499999999999993" customHeight="1" x14ac:dyDescent="0.3">
      <c r="A54" s="19">
        <v>51</v>
      </c>
      <c r="B54" s="41" t="s">
        <v>99</v>
      </c>
      <c r="C54" s="19" t="s">
        <v>51</v>
      </c>
      <c r="D54" s="19"/>
      <c r="E54" s="21" t="s">
        <v>97</v>
      </c>
      <c r="F54" s="24">
        <v>0.63</v>
      </c>
      <c r="G54" s="24">
        <v>0.75</v>
      </c>
      <c r="H54" s="24">
        <v>0.65</v>
      </c>
      <c r="I54" s="65" t="e">
        <f>SUM(J54)</f>
        <v>#DIV/0!</v>
      </c>
      <c r="J54" s="25" t="e">
        <f>SUM(I56/(I56+I35))</f>
        <v>#DIV/0!</v>
      </c>
      <c r="K54" s="17"/>
    </row>
    <row r="55" spans="1:11" ht="9.9499999999999993" customHeight="1" x14ac:dyDescent="0.3">
      <c r="A55" s="19">
        <v>52</v>
      </c>
      <c r="B55" s="41" t="s">
        <v>194</v>
      </c>
      <c r="C55" s="19" t="s">
        <v>46</v>
      </c>
      <c r="D55" s="20" t="s">
        <v>144</v>
      </c>
      <c r="E55" s="21" t="s">
        <v>84</v>
      </c>
      <c r="F55" s="19">
        <v>14</v>
      </c>
      <c r="G55" s="19">
        <v>17</v>
      </c>
      <c r="H55" s="19">
        <v>15</v>
      </c>
      <c r="I55" s="60"/>
      <c r="K55" s="17"/>
    </row>
    <row r="56" spans="1:11" ht="9.9499999999999993" customHeight="1" x14ac:dyDescent="0.3">
      <c r="A56" s="19">
        <v>53</v>
      </c>
      <c r="B56" s="41" t="s">
        <v>100</v>
      </c>
      <c r="C56" s="19" t="s">
        <v>49</v>
      </c>
      <c r="D56" s="19"/>
      <c r="E56" s="21"/>
      <c r="F56" s="19">
        <f>SUM(F42)</f>
        <v>2800</v>
      </c>
      <c r="G56" s="19">
        <f>SUM(G42)</f>
        <v>3500</v>
      </c>
      <c r="H56" s="19">
        <f>SUM(H42)</f>
        <v>3200</v>
      </c>
      <c r="I56" s="19"/>
      <c r="K56" s="17"/>
    </row>
    <row r="57" spans="1:11" ht="9.9499999999999993" customHeight="1" x14ac:dyDescent="0.3">
      <c r="A57" s="28"/>
      <c r="B57" s="29"/>
      <c r="C57" s="28"/>
      <c r="D57" s="30"/>
      <c r="E57" s="28"/>
      <c r="F57" s="28"/>
      <c r="G57" s="28"/>
      <c r="H57" s="28"/>
      <c r="I57" s="31"/>
      <c r="K57" s="17"/>
    </row>
    <row r="58" spans="1:11" ht="6" customHeight="1" x14ac:dyDescent="0.3">
      <c r="A58" s="28"/>
      <c r="B58" s="29"/>
      <c r="C58" s="28"/>
      <c r="D58" s="30"/>
      <c r="E58" s="28"/>
      <c r="F58" s="28"/>
      <c r="G58" s="28"/>
      <c r="H58" s="28"/>
      <c r="I58" s="31"/>
      <c r="K58" s="17"/>
    </row>
    <row r="59" spans="1:11" ht="7.9" customHeight="1" x14ac:dyDescent="0.3">
      <c r="A59" s="23"/>
      <c r="B59" s="63" t="s">
        <v>35</v>
      </c>
      <c r="C59" s="66"/>
      <c r="D59" s="67"/>
      <c r="E59" s="66" t="s">
        <v>56</v>
      </c>
      <c r="F59" s="66"/>
      <c r="G59" s="66"/>
      <c r="H59" s="66"/>
      <c r="I59" s="66"/>
      <c r="K59" s="17"/>
    </row>
    <row r="60" spans="1:11" ht="9.9499999999999993" customHeight="1" x14ac:dyDescent="0.3">
      <c r="A60" s="19">
        <v>54</v>
      </c>
      <c r="B60" s="41" t="s">
        <v>93</v>
      </c>
      <c r="C60" s="19" t="s">
        <v>50</v>
      </c>
      <c r="D60" s="20" t="s">
        <v>52</v>
      </c>
      <c r="E60" s="19" t="s">
        <v>84</v>
      </c>
      <c r="F60" s="19">
        <v>0</v>
      </c>
      <c r="G60" s="19">
        <v>45</v>
      </c>
      <c r="H60" s="19">
        <v>30</v>
      </c>
      <c r="I60" s="60"/>
      <c r="K60" s="17"/>
    </row>
    <row r="61" spans="1:11" ht="9.9499999999999993" customHeight="1" x14ac:dyDescent="0.3">
      <c r="A61" s="19">
        <v>55</v>
      </c>
      <c r="B61" s="41" t="s">
        <v>37</v>
      </c>
      <c r="C61" s="19" t="s">
        <v>51</v>
      </c>
      <c r="D61" s="20" t="s">
        <v>53</v>
      </c>
      <c r="E61" s="19" t="s">
        <v>84</v>
      </c>
      <c r="F61" s="19">
        <v>60</v>
      </c>
      <c r="G61" s="19"/>
      <c r="H61" s="19">
        <v>100</v>
      </c>
      <c r="I61" s="68"/>
      <c r="K61" s="17"/>
    </row>
    <row r="62" spans="1:11" ht="9.9499999999999993" customHeight="1" x14ac:dyDescent="0.3">
      <c r="A62" s="19">
        <v>56</v>
      </c>
      <c r="B62" s="41" t="s">
        <v>38</v>
      </c>
      <c r="C62" s="19" t="s">
        <v>42</v>
      </c>
      <c r="D62" s="20" t="s">
        <v>54</v>
      </c>
      <c r="E62" s="19" t="s">
        <v>84</v>
      </c>
      <c r="F62" s="19"/>
      <c r="G62" s="19">
        <v>1.2</v>
      </c>
      <c r="H62" s="19">
        <v>1</v>
      </c>
      <c r="I62" s="69"/>
      <c r="K62" s="17"/>
    </row>
    <row r="63" spans="1:11" ht="9.9499999999999993" customHeight="1" x14ac:dyDescent="0.3">
      <c r="A63" s="19">
        <v>57</v>
      </c>
      <c r="B63" s="41" t="s">
        <v>39</v>
      </c>
      <c r="C63" s="19" t="s">
        <v>46</v>
      </c>
      <c r="D63" s="20" t="s">
        <v>55</v>
      </c>
      <c r="E63" s="19" t="s">
        <v>84</v>
      </c>
      <c r="F63" s="19">
        <v>14</v>
      </c>
      <c r="G63" s="19">
        <v>17</v>
      </c>
      <c r="H63" s="19">
        <v>15</v>
      </c>
      <c r="I63" s="60"/>
      <c r="K63" s="17"/>
    </row>
    <row r="64" spans="1:11" ht="9.9499999999999993" customHeight="1" x14ac:dyDescent="0.3">
      <c r="A64" s="19"/>
      <c r="B64" s="70" t="s">
        <v>90</v>
      </c>
      <c r="C64" s="71" t="s">
        <v>85</v>
      </c>
      <c r="D64" s="122" t="s">
        <v>86</v>
      </c>
      <c r="E64" s="123"/>
      <c r="F64" s="134" t="s">
        <v>87</v>
      </c>
      <c r="G64" s="135"/>
      <c r="H64" s="135"/>
      <c r="I64" s="135"/>
      <c r="K64" s="17"/>
    </row>
    <row r="65" spans="1:9" ht="3.6" customHeight="1" x14ac:dyDescent="0.3">
      <c r="A65" s="32"/>
      <c r="B65" s="33"/>
      <c r="C65" s="32"/>
      <c r="D65" s="32"/>
      <c r="E65" s="32"/>
      <c r="F65" s="32"/>
      <c r="G65" s="32"/>
      <c r="H65" s="32"/>
      <c r="I65" s="32"/>
    </row>
    <row r="66" spans="1:9" ht="10.35" customHeight="1" x14ac:dyDescent="0.3">
      <c r="A66" s="72"/>
      <c r="B66" s="73" t="s">
        <v>82</v>
      </c>
      <c r="C66" s="124"/>
      <c r="D66" s="124"/>
      <c r="E66" s="124"/>
      <c r="F66" s="124"/>
      <c r="G66" s="124"/>
      <c r="H66" s="124"/>
      <c r="I66" s="124"/>
    </row>
    <row r="67" spans="1:9" ht="10.35" customHeight="1" x14ac:dyDescent="0.3">
      <c r="A67" s="74"/>
      <c r="B67" s="34" t="s">
        <v>80</v>
      </c>
      <c r="C67" s="125" t="s">
        <v>81</v>
      </c>
      <c r="D67" s="125"/>
      <c r="E67" s="125"/>
      <c r="F67" s="125"/>
      <c r="G67" s="125"/>
      <c r="H67" s="125"/>
      <c r="I67" s="125"/>
    </row>
    <row r="68" spans="1:9" ht="10.35" customHeight="1" x14ac:dyDescent="0.3">
      <c r="A68" s="52">
        <v>4</v>
      </c>
      <c r="B68" s="35" t="str">
        <f>IF(OR(I9&lt;F9,I9&gt;G9),B9,"")</f>
        <v/>
      </c>
      <c r="C68" s="111"/>
      <c r="D68" s="111"/>
      <c r="E68" s="111"/>
      <c r="F68" s="111"/>
      <c r="G68" s="111"/>
      <c r="H68" s="111"/>
      <c r="I68" s="111"/>
    </row>
    <row r="69" spans="1:9" ht="10.35" customHeight="1" x14ac:dyDescent="0.3">
      <c r="A69" s="52">
        <v>5</v>
      </c>
      <c r="B69" s="35" t="str">
        <f t="shared" ref="B69:B78" si="0">IF(OR(I10&lt;F10,I10&gt;G10),B10,"")</f>
        <v/>
      </c>
      <c r="C69" s="111"/>
      <c r="D69" s="111"/>
      <c r="E69" s="111"/>
      <c r="F69" s="111"/>
      <c r="G69" s="111"/>
      <c r="H69" s="111"/>
      <c r="I69" s="111"/>
    </row>
    <row r="70" spans="1:9" ht="10.35" customHeight="1" x14ac:dyDescent="0.3">
      <c r="A70" s="52">
        <v>6</v>
      </c>
      <c r="B70" s="35" t="str">
        <f t="shared" si="0"/>
        <v>Chlore libre Eau Brute (dépendant du distributeur d'eau)</v>
      </c>
      <c r="C70" s="111"/>
      <c r="D70" s="111"/>
      <c r="E70" s="111"/>
      <c r="F70" s="111"/>
      <c r="G70" s="111"/>
      <c r="H70" s="111"/>
      <c r="I70" s="111"/>
    </row>
    <row r="71" spans="1:9" ht="10.35" customHeight="1" x14ac:dyDescent="0.3">
      <c r="A71" s="52">
        <v>7</v>
      </c>
      <c r="B71" s="35" t="str">
        <f t="shared" si="0"/>
        <v/>
      </c>
      <c r="C71" s="111"/>
      <c r="D71" s="111"/>
      <c r="E71" s="111"/>
      <c r="F71" s="111"/>
      <c r="G71" s="111"/>
      <c r="H71" s="111"/>
      <c r="I71" s="111"/>
    </row>
    <row r="72" spans="1:9" ht="10.35" customHeight="1" x14ac:dyDescent="0.3">
      <c r="A72" s="52">
        <v>8</v>
      </c>
      <c r="B72" s="35" t="str">
        <f t="shared" si="0"/>
        <v>pH Eau Brute</v>
      </c>
      <c r="C72" s="136"/>
      <c r="D72" s="136"/>
      <c r="E72" s="136"/>
      <c r="F72" s="136"/>
      <c r="G72" s="136"/>
      <c r="H72" s="136"/>
      <c r="I72" s="136"/>
    </row>
    <row r="73" spans="1:9" ht="10.35" customHeight="1" x14ac:dyDescent="0.3">
      <c r="A73" s="52">
        <v>9</v>
      </c>
      <c r="B73" s="35" t="str">
        <f t="shared" si="0"/>
        <v>Température Eau De Ville (dépendant du client)</v>
      </c>
      <c r="C73" s="111"/>
      <c r="D73" s="111"/>
      <c r="E73" s="111"/>
      <c r="F73" s="111"/>
      <c r="G73" s="111"/>
      <c r="H73" s="111"/>
      <c r="I73" s="111"/>
    </row>
    <row r="74" spans="1:9" ht="10.35" customHeight="1" x14ac:dyDescent="0.3">
      <c r="A74" s="52">
        <v>10</v>
      </c>
      <c r="B74" s="35" t="str">
        <f t="shared" si="0"/>
        <v>Pression eau de ville réseau</v>
      </c>
      <c r="C74" s="111"/>
      <c r="D74" s="111"/>
      <c r="E74" s="111"/>
      <c r="F74" s="111"/>
      <c r="G74" s="111"/>
      <c r="H74" s="111"/>
      <c r="I74" s="111"/>
    </row>
    <row r="75" spans="1:9" ht="10.35" customHeight="1" x14ac:dyDescent="0.3">
      <c r="A75" s="52">
        <v>11</v>
      </c>
      <c r="B75" s="35" t="str">
        <f t="shared" si="0"/>
        <v/>
      </c>
      <c r="C75" s="137"/>
      <c r="D75" s="138"/>
      <c r="E75" s="138"/>
      <c r="F75" s="138"/>
      <c r="G75" s="138"/>
      <c r="H75" s="138"/>
      <c r="I75" s="138"/>
    </row>
    <row r="76" spans="1:9" ht="10.35" customHeight="1" x14ac:dyDescent="0.3">
      <c r="A76" s="52">
        <v>12</v>
      </c>
      <c r="B76" s="35" t="str">
        <f t="shared" si="0"/>
        <v/>
      </c>
      <c r="C76" s="111"/>
      <c r="D76" s="111"/>
      <c r="E76" s="111"/>
      <c r="F76" s="111"/>
      <c r="G76" s="111"/>
      <c r="H76" s="111"/>
      <c r="I76" s="111"/>
    </row>
    <row r="77" spans="1:9" ht="10.35" customHeight="1" x14ac:dyDescent="0.3">
      <c r="A77" s="52">
        <v>13</v>
      </c>
      <c r="B77" s="35" t="str">
        <f t="shared" si="0"/>
        <v/>
      </c>
      <c r="C77" s="111"/>
      <c r="D77" s="111"/>
      <c r="E77" s="111"/>
      <c r="F77" s="111"/>
      <c r="G77" s="111"/>
      <c r="H77" s="111"/>
      <c r="I77" s="111"/>
    </row>
    <row r="78" spans="1:9" ht="10.35" customHeight="1" x14ac:dyDescent="0.3">
      <c r="A78" s="52">
        <v>14</v>
      </c>
      <c r="B78" s="35" t="str">
        <f t="shared" si="0"/>
        <v/>
      </c>
      <c r="C78" s="111"/>
      <c r="D78" s="111"/>
      <c r="E78" s="111"/>
      <c r="F78" s="111"/>
      <c r="G78" s="111"/>
      <c r="H78" s="111"/>
      <c r="I78" s="111"/>
    </row>
    <row r="79" spans="1:9" ht="10.35" customHeight="1" x14ac:dyDescent="0.3">
      <c r="A79" s="75">
        <v>19</v>
      </c>
      <c r="B79" s="35" t="str">
        <f>IF(OR(I24&lt;F24,I24&gt;G24),B24,"")</f>
        <v>Pression surpresseur sortie Bâche Eau Adoucie (P 67210)</v>
      </c>
      <c r="C79" s="111"/>
      <c r="D79" s="111"/>
      <c r="E79" s="111"/>
      <c r="F79" s="111"/>
      <c r="G79" s="111"/>
      <c r="H79" s="111"/>
      <c r="I79" s="111"/>
    </row>
    <row r="80" spans="1:9" ht="10.35" customHeight="1" x14ac:dyDescent="0.3">
      <c r="A80" s="75">
        <v>20</v>
      </c>
      <c r="B80" s="35" t="str">
        <f t="shared" ref="B80:B85" si="1">IF(OR(I25&lt;F25,I25&gt;G25),B25,"")</f>
        <v xml:space="preserve">Pression Sortie Filtres Charbon </v>
      </c>
      <c r="C80" s="111"/>
      <c r="D80" s="111"/>
      <c r="E80" s="111"/>
      <c r="F80" s="111"/>
      <c r="G80" s="111"/>
      <c r="H80" s="111"/>
      <c r="I80" s="111"/>
    </row>
    <row r="81" spans="1:9" ht="10.35" customHeight="1" x14ac:dyDescent="0.3">
      <c r="A81" s="75">
        <v>21</v>
      </c>
      <c r="B81" s="35" t="str">
        <f t="shared" si="1"/>
        <v/>
      </c>
      <c r="C81" s="111"/>
      <c r="D81" s="111"/>
      <c r="E81" s="111"/>
      <c r="F81" s="111"/>
      <c r="G81" s="111"/>
      <c r="H81" s="111"/>
      <c r="I81" s="111"/>
    </row>
    <row r="82" spans="1:9" ht="10.35" customHeight="1" x14ac:dyDescent="0.3">
      <c r="A82" s="75">
        <v>22</v>
      </c>
      <c r="B82" s="35" t="str">
        <f t="shared" si="1"/>
        <v/>
      </c>
      <c r="C82" s="111"/>
      <c r="D82" s="111"/>
      <c r="E82" s="111"/>
      <c r="F82" s="111"/>
      <c r="G82" s="111"/>
      <c r="H82" s="111"/>
      <c r="I82" s="111"/>
    </row>
    <row r="83" spans="1:9" ht="10.35" customHeight="1" x14ac:dyDescent="0.3">
      <c r="A83" s="75">
        <v>23</v>
      </c>
      <c r="B83" s="35" t="str">
        <f t="shared" si="1"/>
        <v>Pression aval filtre 1µm</v>
      </c>
      <c r="C83" s="111"/>
      <c r="D83" s="111"/>
      <c r="E83" s="111"/>
      <c r="F83" s="111"/>
      <c r="G83" s="111"/>
      <c r="H83" s="111"/>
      <c r="I83" s="111"/>
    </row>
    <row r="84" spans="1:9" ht="10.35" customHeight="1" x14ac:dyDescent="0.3">
      <c r="A84" s="75">
        <v>24</v>
      </c>
      <c r="B84" s="35" t="str">
        <f t="shared" si="1"/>
        <v/>
      </c>
      <c r="C84" s="111"/>
      <c r="D84" s="111"/>
      <c r="E84" s="111"/>
      <c r="F84" s="111"/>
      <c r="G84" s="111"/>
      <c r="H84" s="111"/>
      <c r="I84" s="111"/>
    </row>
    <row r="85" spans="1:9" ht="10.35" customHeight="1" x14ac:dyDescent="0.3">
      <c r="A85" s="75">
        <v>25</v>
      </c>
      <c r="B85" s="35" t="str">
        <f t="shared" si="1"/>
        <v>Température amont osmoseur  (dépendant du client)</v>
      </c>
      <c r="C85" s="111"/>
      <c r="D85" s="111"/>
      <c r="E85" s="111"/>
      <c r="F85" s="111"/>
      <c r="G85" s="111"/>
      <c r="H85" s="111"/>
      <c r="I85" s="111"/>
    </row>
    <row r="86" spans="1:9" ht="10.35" customHeight="1" x14ac:dyDescent="0.3">
      <c r="A86" s="75">
        <v>30</v>
      </c>
      <c r="B86" s="36" t="str">
        <f>IF(OR(I33&lt;F33,I33&gt;G33),B33,"")</f>
        <v>Débit perméat osmoseur 1er ét. @ 15°C</v>
      </c>
      <c r="C86" s="111"/>
      <c r="D86" s="111"/>
      <c r="E86" s="111"/>
      <c r="F86" s="111"/>
      <c r="G86" s="111"/>
      <c r="H86" s="111"/>
      <c r="I86" s="111"/>
    </row>
    <row r="87" spans="1:9" ht="10.35" customHeight="1" x14ac:dyDescent="0.3">
      <c r="A87" s="75">
        <v>31</v>
      </c>
      <c r="B87" s="36" t="str">
        <f t="shared" ref="B87:B94" si="2">IF(OR(I34&lt;F34,I34&gt;G34),B34,"")</f>
        <v>Débit recirculation osmoseur 1er ét. @ 15°C</v>
      </c>
      <c r="C87" s="111"/>
      <c r="D87" s="111"/>
      <c r="E87" s="111"/>
      <c r="F87" s="111"/>
      <c r="G87" s="111"/>
      <c r="H87" s="111"/>
      <c r="I87" s="111"/>
    </row>
    <row r="88" spans="1:9" ht="10.35" customHeight="1" x14ac:dyDescent="0.3">
      <c r="A88" s="75">
        <v>32</v>
      </c>
      <c r="B88" s="36" t="str">
        <f t="shared" si="2"/>
        <v>Débit rejet osmoseur 1er</v>
      </c>
      <c r="C88" s="111"/>
      <c r="D88" s="111"/>
      <c r="E88" s="111"/>
      <c r="F88" s="111"/>
      <c r="G88" s="111"/>
      <c r="H88" s="111"/>
      <c r="I88" s="111"/>
    </row>
    <row r="89" spans="1:9" ht="10.35" customHeight="1" x14ac:dyDescent="0.3">
      <c r="A89" s="75">
        <v>33</v>
      </c>
      <c r="B89" s="37" t="str">
        <f t="shared" si="2"/>
        <v>Pression pompe 1er ét.</v>
      </c>
      <c r="C89" s="111"/>
      <c r="D89" s="111"/>
      <c r="E89" s="111"/>
      <c r="F89" s="111"/>
      <c r="G89" s="111"/>
      <c r="H89" s="111"/>
      <c r="I89" s="111"/>
    </row>
    <row r="90" spans="1:9" ht="10.35" customHeight="1" x14ac:dyDescent="0.3">
      <c r="A90" s="75">
        <v>34</v>
      </c>
      <c r="B90" s="37" t="str">
        <f t="shared" si="2"/>
        <v>Pression rejet 1er ét.</v>
      </c>
      <c r="C90" s="111"/>
      <c r="D90" s="111"/>
      <c r="E90" s="111"/>
      <c r="F90" s="111"/>
      <c r="G90" s="111"/>
      <c r="H90" s="111"/>
      <c r="I90" s="111"/>
    </row>
    <row r="91" spans="1:9" ht="10.35" customHeight="1" x14ac:dyDescent="0.3">
      <c r="A91" s="75">
        <v>35</v>
      </c>
      <c r="B91" s="37" t="str">
        <f t="shared" si="2"/>
        <v/>
      </c>
      <c r="C91" s="111"/>
      <c r="D91" s="111"/>
      <c r="E91" s="111"/>
      <c r="F91" s="111"/>
      <c r="G91" s="111"/>
      <c r="H91" s="111"/>
      <c r="I91" s="111"/>
    </row>
    <row r="92" spans="1:9" ht="10.35" customHeight="1" x14ac:dyDescent="0.3">
      <c r="A92" s="75">
        <v>36</v>
      </c>
      <c r="B92" s="37" t="str">
        <f t="shared" si="2"/>
        <v>Pression perméat (entre 1er et 2eme ét.)</v>
      </c>
      <c r="C92" s="111"/>
      <c r="D92" s="111"/>
      <c r="E92" s="111"/>
      <c r="F92" s="111"/>
      <c r="G92" s="111"/>
      <c r="H92" s="111"/>
      <c r="I92" s="111"/>
    </row>
    <row r="93" spans="1:9" ht="10.35" customHeight="1" x14ac:dyDescent="0.3">
      <c r="A93" s="75">
        <v>37</v>
      </c>
      <c r="B93" s="37" t="str">
        <f t="shared" si="2"/>
        <v>Pression air comprimé dégazeur</v>
      </c>
      <c r="C93" s="111"/>
      <c r="D93" s="111"/>
      <c r="E93" s="111"/>
      <c r="F93" s="111"/>
      <c r="G93" s="111"/>
      <c r="H93" s="111"/>
      <c r="I93" s="111"/>
    </row>
    <row r="94" spans="1:9" ht="10.35" customHeight="1" x14ac:dyDescent="0.3">
      <c r="A94" s="75">
        <v>38</v>
      </c>
      <c r="B94" s="37" t="str">
        <f t="shared" si="2"/>
        <v>Débit air comprimé dégazeur</v>
      </c>
      <c r="C94" s="111"/>
      <c r="D94" s="111"/>
      <c r="E94" s="111"/>
      <c r="F94" s="111"/>
      <c r="G94" s="111"/>
      <c r="H94" s="111"/>
      <c r="I94" s="111"/>
    </row>
    <row r="95" spans="1:9" ht="10.35" customHeight="1" x14ac:dyDescent="0.3">
      <c r="A95" s="75">
        <v>39</v>
      </c>
      <c r="B95" s="36" t="str">
        <f>IF(OR(I42&lt;F42,I42&gt;G42),B42,"")</f>
        <v>Débit perméat osmoseur 2eme ét. @ 15°C</v>
      </c>
      <c r="C95" s="111"/>
      <c r="D95" s="111"/>
      <c r="E95" s="111"/>
      <c r="F95" s="111"/>
      <c r="G95" s="111"/>
      <c r="H95" s="111"/>
      <c r="I95" s="111"/>
    </row>
    <row r="96" spans="1:9" ht="10.35" customHeight="1" x14ac:dyDescent="0.3">
      <c r="A96" s="75">
        <v>40</v>
      </c>
      <c r="B96" s="36" t="str">
        <f t="shared" ref="B96:B109" si="3">IF(OR(I43&lt;F43,I43&gt;G43),B43,"")</f>
        <v>Débit recirculation osmoseur 2eme ét. @ 15°C</v>
      </c>
      <c r="C96" s="111"/>
      <c r="D96" s="111"/>
      <c r="E96" s="111"/>
      <c r="F96" s="111"/>
      <c r="G96" s="111"/>
      <c r="H96" s="111"/>
      <c r="I96" s="111"/>
    </row>
    <row r="97" spans="1:9" ht="10.35" customHeight="1" x14ac:dyDescent="0.3">
      <c r="A97" s="75">
        <v>41</v>
      </c>
      <c r="B97" s="36" t="str">
        <f t="shared" si="3"/>
        <v>Débit rejet osmoseur 2eme ét. @ 15°C</v>
      </c>
      <c r="C97" s="111"/>
      <c r="D97" s="111"/>
      <c r="E97" s="111"/>
      <c r="F97" s="111"/>
      <c r="G97" s="111"/>
      <c r="H97" s="111"/>
      <c r="I97" s="111"/>
    </row>
    <row r="98" spans="1:9" ht="10.35" customHeight="1" x14ac:dyDescent="0.3">
      <c r="A98" s="75">
        <v>42</v>
      </c>
      <c r="B98" s="37" t="str">
        <f t="shared" si="3"/>
        <v>Pression pompe 2eme ét.</v>
      </c>
      <c r="C98" s="111"/>
      <c r="D98" s="111"/>
      <c r="E98" s="111"/>
      <c r="F98" s="111"/>
      <c r="G98" s="111"/>
      <c r="H98" s="111"/>
      <c r="I98" s="111"/>
    </row>
    <row r="99" spans="1:9" ht="10.35" customHeight="1" x14ac:dyDescent="0.3">
      <c r="A99" s="75">
        <v>43</v>
      </c>
      <c r="B99" s="37" t="str">
        <f t="shared" si="3"/>
        <v>Pression rejet 2eme ét. @ 15°C</v>
      </c>
      <c r="C99" s="111"/>
      <c r="D99" s="111"/>
      <c r="E99" s="111"/>
      <c r="F99" s="111"/>
      <c r="G99" s="111"/>
      <c r="H99" s="111"/>
      <c r="I99" s="111"/>
    </row>
    <row r="100" spans="1:9" ht="10.35" customHeight="1" x14ac:dyDescent="0.3">
      <c r="A100" s="75">
        <v>44</v>
      </c>
      <c r="B100" s="37" t="str">
        <f t="shared" si="3"/>
        <v/>
      </c>
      <c r="C100" s="111"/>
      <c r="D100" s="111"/>
      <c r="E100" s="111"/>
      <c r="F100" s="111"/>
      <c r="G100" s="111"/>
      <c r="H100" s="111"/>
      <c r="I100" s="111"/>
    </row>
    <row r="101" spans="1:9" ht="10.35" customHeight="1" x14ac:dyDescent="0.3">
      <c r="A101" s="75">
        <v>45</v>
      </c>
      <c r="B101" s="37" t="str">
        <f t="shared" si="3"/>
        <v>Pression perméat</v>
      </c>
      <c r="C101" s="111"/>
      <c r="D101" s="111"/>
      <c r="E101" s="111"/>
      <c r="F101" s="111"/>
      <c r="G101" s="111"/>
      <c r="H101" s="111"/>
      <c r="I101" s="111"/>
    </row>
    <row r="102" spans="1:9" ht="10.35" customHeight="1" x14ac:dyDescent="0.3">
      <c r="A102" s="75">
        <v>46</v>
      </c>
      <c r="B102" s="36" t="str">
        <f t="shared" si="3"/>
        <v/>
      </c>
      <c r="C102" s="111"/>
      <c r="D102" s="111"/>
      <c r="E102" s="111"/>
      <c r="F102" s="111"/>
      <c r="G102" s="111"/>
      <c r="H102" s="111"/>
      <c r="I102" s="111"/>
    </row>
    <row r="103" spans="1:9" ht="10.35" customHeight="1" x14ac:dyDescent="0.3">
      <c r="A103" s="75">
        <v>47</v>
      </c>
      <c r="B103" s="36" t="e">
        <f t="shared" si="3"/>
        <v>#DIV/0!</v>
      </c>
      <c r="C103" s="111"/>
      <c r="D103" s="111"/>
      <c r="E103" s="111"/>
      <c r="F103" s="111"/>
      <c r="G103" s="111"/>
      <c r="H103" s="111"/>
      <c r="I103" s="111"/>
    </row>
    <row r="104" spans="1:9" ht="10.35" customHeight="1" x14ac:dyDescent="0.3">
      <c r="A104" s="75">
        <v>48</v>
      </c>
      <c r="B104" s="37" t="str">
        <f t="shared" si="3"/>
        <v>Température eau osmosé - 1er étage (dépendant du client)</v>
      </c>
      <c r="C104" s="111"/>
      <c r="D104" s="111"/>
      <c r="E104" s="111"/>
      <c r="F104" s="111"/>
      <c r="G104" s="111"/>
      <c r="H104" s="111"/>
      <c r="I104" s="111"/>
    </row>
    <row r="105" spans="1:9" ht="10.35" customHeight="1" x14ac:dyDescent="0.3">
      <c r="A105" s="75">
        <v>49</v>
      </c>
      <c r="B105" s="36" t="str">
        <f t="shared" si="3"/>
        <v>Conductivité eau purifiée - 2eme étage</v>
      </c>
      <c r="C105" s="111"/>
      <c r="D105" s="111"/>
      <c r="E105" s="111"/>
      <c r="F105" s="111"/>
      <c r="G105" s="111"/>
      <c r="H105" s="111"/>
      <c r="I105" s="111"/>
    </row>
    <row r="106" spans="1:9" ht="10.35" customHeight="1" x14ac:dyDescent="0.3">
      <c r="A106" s="75">
        <v>50</v>
      </c>
      <c r="B106" s="36" t="e">
        <f t="shared" si="3"/>
        <v>#DIV/0!</v>
      </c>
      <c r="C106" s="111"/>
      <c r="D106" s="111"/>
      <c r="E106" s="111"/>
      <c r="F106" s="111"/>
      <c r="G106" s="111"/>
      <c r="H106" s="111"/>
      <c r="I106" s="111"/>
    </row>
    <row r="107" spans="1:9" ht="10.35" customHeight="1" x14ac:dyDescent="0.3">
      <c r="A107" s="75">
        <v>51</v>
      </c>
      <c r="B107" s="36" t="e">
        <f t="shared" si="3"/>
        <v>#DIV/0!</v>
      </c>
      <c r="C107" s="111"/>
      <c r="D107" s="111"/>
      <c r="E107" s="111"/>
      <c r="F107" s="111"/>
      <c r="G107" s="111"/>
      <c r="H107" s="111"/>
      <c r="I107" s="111"/>
    </row>
    <row r="108" spans="1:9" ht="10.35" customHeight="1" x14ac:dyDescent="0.3">
      <c r="A108" s="75">
        <v>52</v>
      </c>
      <c r="B108" s="37" t="str">
        <f t="shared" si="3"/>
        <v>Température eau purifiée - 2eme étage (dépendant du client)</v>
      </c>
      <c r="C108" s="111"/>
      <c r="D108" s="111"/>
      <c r="E108" s="111"/>
      <c r="F108" s="111"/>
      <c r="G108" s="111"/>
      <c r="H108" s="111"/>
      <c r="I108" s="111"/>
    </row>
    <row r="109" spans="1:9" ht="10.35" customHeight="1" x14ac:dyDescent="0.3">
      <c r="A109" s="75">
        <v>53</v>
      </c>
      <c r="B109" s="37" t="str">
        <f t="shared" si="3"/>
        <v>Débimètre EndressHauser out filtre vers cuve 20 m3</v>
      </c>
      <c r="C109" s="111"/>
      <c r="D109" s="143"/>
      <c r="E109" s="143"/>
      <c r="F109" s="143"/>
      <c r="G109" s="143"/>
      <c r="H109" s="143"/>
      <c r="I109" s="143"/>
    </row>
    <row r="110" spans="1:9" ht="10.35" customHeight="1" x14ac:dyDescent="0.3">
      <c r="A110" s="75">
        <v>54</v>
      </c>
      <c r="B110" s="37" t="str">
        <f>IF(OR(I60&lt;F60,I60&gt;G60),B60,"")</f>
        <v/>
      </c>
      <c r="C110" s="111"/>
      <c r="D110" s="111"/>
      <c r="E110" s="111"/>
      <c r="F110" s="111"/>
      <c r="G110" s="111"/>
      <c r="H110" s="111"/>
      <c r="I110" s="111"/>
    </row>
    <row r="111" spans="1:9" ht="10.35" customHeight="1" x14ac:dyDescent="0.3">
      <c r="A111" s="75">
        <v>55</v>
      </c>
      <c r="B111" s="37" t="str">
        <f>IF(OR(I61&lt;F61,I61&lt;F61),B61,"")</f>
        <v>Taux des Lampes UV</v>
      </c>
      <c r="C111" s="142"/>
      <c r="D111" s="142"/>
      <c r="E111" s="142"/>
      <c r="F111" s="142"/>
      <c r="G111" s="142"/>
      <c r="H111" s="142"/>
      <c r="I111" s="142"/>
    </row>
    <row r="112" spans="1:9" ht="10.35" customHeight="1" x14ac:dyDescent="0.3">
      <c r="A112" s="75">
        <v>56</v>
      </c>
      <c r="B112" s="37" t="str">
        <f t="shared" ref="B112:B113" si="4">IF(OR(I62&lt;F62,I62&gt;G62),B62,"")</f>
        <v/>
      </c>
      <c r="C112" s="142"/>
      <c r="D112" s="142"/>
      <c r="E112" s="142"/>
      <c r="F112" s="142"/>
      <c r="G112" s="142"/>
      <c r="H112" s="142"/>
      <c r="I112" s="142"/>
    </row>
    <row r="113" spans="1:10" ht="10.35" customHeight="1" thickBot="1" x14ac:dyDescent="0.35">
      <c r="A113" s="86">
        <v>57</v>
      </c>
      <c r="B113" s="87" t="str">
        <f t="shared" si="4"/>
        <v>Température boucle</v>
      </c>
      <c r="C113" s="139"/>
      <c r="D113" s="140"/>
      <c r="E113" s="140"/>
      <c r="F113" s="140"/>
      <c r="G113" s="140"/>
      <c r="H113" s="140"/>
      <c r="I113" s="141"/>
    </row>
    <row r="114" spans="1:10" ht="6.6" customHeight="1" x14ac:dyDescent="0.3"/>
    <row r="115" spans="1:10" ht="50.45" customHeight="1" x14ac:dyDescent="0.3">
      <c r="A115" s="76"/>
      <c r="B115" s="144" t="s">
        <v>63</v>
      </c>
      <c r="C115" s="145"/>
      <c r="D115" s="81">
        <f>SUM(H1)</f>
        <v>0</v>
      </c>
      <c r="E115" s="83"/>
      <c r="F115" s="84"/>
      <c r="G115" s="84"/>
      <c r="H115" s="84"/>
      <c r="I115" s="85"/>
    </row>
    <row r="116" spans="1:10" ht="24.6" customHeight="1" x14ac:dyDescent="0.3">
      <c r="A116" s="74"/>
      <c r="B116" s="39" t="s">
        <v>78</v>
      </c>
      <c r="C116" s="40" t="s">
        <v>145</v>
      </c>
      <c r="D116" s="39" t="s">
        <v>109</v>
      </c>
      <c r="E116" s="82" t="s">
        <v>64</v>
      </c>
      <c r="F116" s="146" t="s">
        <v>65</v>
      </c>
      <c r="G116" s="147"/>
      <c r="H116" s="147"/>
      <c r="I116" s="148"/>
      <c r="J116" s="27"/>
    </row>
    <row r="117" spans="1:10" ht="16.149999999999999" customHeight="1" x14ac:dyDescent="0.3">
      <c r="A117" s="19">
        <v>1</v>
      </c>
      <c r="B117" s="41" t="s">
        <v>66</v>
      </c>
      <c r="C117" s="19"/>
      <c r="D117" s="42" t="s">
        <v>148</v>
      </c>
      <c r="E117" s="43" t="s">
        <v>147</v>
      </c>
      <c r="F117" s="149" t="s">
        <v>184</v>
      </c>
      <c r="G117" s="150"/>
      <c r="H117" s="150"/>
      <c r="I117" s="151"/>
    </row>
    <row r="118" spans="1:10" ht="16.149999999999999" customHeight="1" x14ac:dyDescent="0.3">
      <c r="A118" s="19">
        <v>2</v>
      </c>
      <c r="B118" s="41" t="s">
        <v>67</v>
      </c>
      <c r="C118" s="19"/>
      <c r="D118" s="44" t="s">
        <v>149</v>
      </c>
      <c r="E118" s="43" t="s">
        <v>147</v>
      </c>
      <c r="F118" s="149" t="s">
        <v>184</v>
      </c>
      <c r="G118" s="149"/>
      <c r="H118" s="149"/>
      <c r="I118" s="149"/>
    </row>
    <row r="119" spans="1:10" ht="16.149999999999999" customHeight="1" x14ac:dyDescent="0.3">
      <c r="A119" s="19">
        <v>3</v>
      </c>
      <c r="B119" s="41" t="s">
        <v>68</v>
      </c>
      <c r="C119" s="19"/>
      <c r="D119" s="44" t="s">
        <v>150</v>
      </c>
      <c r="E119" s="43" t="s">
        <v>147</v>
      </c>
      <c r="F119" s="149" t="s">
        <v>184</v>
      </c>
      <c r="G119" s="149"/>
      <c r="H119" s="149"/>
      <c r="I119" s="149"/>
    </row>
    <row r="120" spans="1:10" ht="16.149999999999999" customHeight="1" x14ac:dyDescent="0.3">
      <c r="A120" s="19">
        <v>4</v>
      </c>
      <c r="B120" s="46" t="s">
        <v>69</v>
      </c>
      <c r="C120" s="19"/>
      <c r="D120" s="44" t="s">
        <v>151</v>
      </c>
      <c r="E120" s="43" t="s">
        <v>147</v>
      </c>
      <c r="F120" s="149" t="s">
        <v>184</v>
      </c>
      <c r="G120" s="149"/>
      <c r="H120" s="149"/>
      <c r="I120" s="149"/>
    </row>
    <row r="121" spans="1:10" ht="16.149999999999999" customHeight="1" x14ac:dyDescent="0.3">
      <c r="A121" s="19">
        <v>5</v>
      </c>
      <c r="B121" s="46" t="s">
        <v>70</v>
      </c>
      <c r="C121" s="19"/>
      <c r="D121" s="44" t="s">
        <v>152</v>
      </c>
      <c r="E121" s="45" t="s">
        <v>97</v>
      </c>
      <c r="F121" s="149"/>
      <c r="G121" s="149"/>
      <c r="H121" s="149"/>
      <c r="I121" s="149"/>
    </row>
    <row r="122" spans="1:10" ht="16.149999999999999" customHeight="1" x14ac:dyDescent="0.3">
      <c r="A122" s="19">
        <v>6</v>
      </c>
      <c r="B122" s="46" t="s">
        <v>71</v>
      </c>
      <c r="C122" s="19"/>
      <c r="D122" s="44" t="s">
        <v>152</v>
      </c>
      <c r="E122" s="45" t="s">
        <v>97</v>
      </c>
      <c r="F122" s="149"/>
      <c r="G122" s="150"/>
      <c r="H122" s="150"/>
      <c r="I122" s="151"/>
    </row>
    <row r="123" spans="1:10" ht="16.149999999999999" customHeight="1" x14ac:dyDescent="0.3">
      <c r="A123" s="19">
        <v>7</v>
      </c>
      <c r="B123" s="51" t="s">
        <v>159</v>
      </c>
      <c r="C123" s="19"/>
      <c r="D123" s="44" t="s">
        <v>152</v>
      </c>
      <c r="E123" s="45" t="s">
        <v>197</v>
      </c>
      <c r="F123" s="149"/>
      <c r="G123" s="149"/>
      <c r="H123" s="149"/>
      <c r="I123" s="149"/>
    </row>
    <row r="124" spans="1:10" ht="16.149999999999999" customHeight="1" x14ac:dyDescent="0.3">
      <c r="A124" s="19">
        <v>8</v>
      </c>
      <c r="B124" s="46" t="s">
        <v>74</v>
      </c>
      <c r="C124" s="19"/>
      <c r="D124" s="44" t="s">
        <v>153</v>
      </c>
      <c r="E124" s="45" t="s">
        <v>97</v>
      </c>
      <c r="F124" s="149"/>
      <c r="G124" s="149"/>
      <c r="H124" s="149"/>
      <c r="I124" s="149"/>
    </row>
    <row r="125" spans="1:10" ht="16.149999999999999" customHeight="1" x14ac:dyDescent="0.3">
      <c r="A125" s="19">
        <v>9</v>
      </c>
      <c r="B125" s="46" t="s">
        <v>75</v>
      </c>
      <c r="C125" s="19"/>
      <c r="D125" s="44" t="s">
        <v>154</v>
      </c>
      <c r="E125" s="45" t="s">
        <v>97</v>
      </c>
      <c r="F125" s="149"/>
      <c r="G125" s="149"/>
      <c r="H125" s="149"/>
      <c r="I125" s="149"/>
    </row>
    <row r="126" spans="1:10" ht="16.149999999999999" customHeight="1" x14ac:dyDescent="0.3">
      <c r="A126" s="19">
        <v>10</v>
      </c>
      <c r="B126" s="46" t="s">
        <v>73</v>
      </c>
      <c r="C126" s="19"/>
      <c r="D126" s="44" t="s">
        <v>155</v>
      </c>
      <c r="E126" s="45" t="s">
        <v>97</v>
      </c>
      <c r="F126" s="149"/>
      <c r="G126" s="149"/>
      <c r="H126" s="149"/>
      <c r="I126" s="149"/>
    </row>
    <row r="127" spans="1:10" ht="16.149999999999999" customHeight="1" x14ac:dyDescent="0.3">
      <c r="A127" s="19">
        <v>11</v>
      </c>
      <c r="B127" s="46" t="s">
        <v>88</v>
      </c>
      <c r="C127" s="19"/>
      <c r="D127" s="44" t="s">
        <v>156</v>
      </c>
      <c r="E127" s="45" t="s">
        <v>97</v>
      </c>
      <c r="F127" s="149"/>
      <c r="G127" s="149"/>
      <c r="H127" s="149"/>
      <c r="I127" s="149"/>
    </row>
    <row r="128" spans="1:10" ht="16.149999999999999" customHeight="1" x14ac:dyDescent="0.3">
      <c r="A128" s="19">
        <v>12</v>
      </c>
      <c r="B128" s="46" t="s">
        <v>72</v>
      </c>
      <c r="C128" s="19"/>
      <c r="D128" s="44" t="s">
        <v>157</v>
      </c>
      <c r="E128" s="45" t="s">
        <v>97</v>
      </c>
      <c r="F128" s="149"/>
      <c r="G128" s="149"/>
      <c r="H128" s="149"/>
      <c r="I128" s="149"/>
    </row>
    <row r="129" spans="1:9" ht="16.149999999999999" customHeight="1" x14ac:dyDescent="0.3">
      <c r="A129" s="19">
        <v>13</v>
      </c>
      <c r="B129" s="46" t="s">
        <v>76</v>
      </c>
      <c r="C129" s="19"/>
      <c r="D129" s="44" t="s">
        <v>158</v>
      </c>
      <c r="E129" s="45" t="s">
        <v>97</v>
      </c>
      <c r="F129" s="149"/>
      <c r="G129" s="155"/>
      <c r="H129" s="155"/>
      <c r="I129" s="155"/>
    </row>
    <row r="130" spans="1:9" ht="16.149999999999999" customHeight="1" x14ac:dyDescent="0.3">
      <c r="A130" s="19">
        <v>14</v>
      </c>
      <c r="B130" s="51" t="s">
        <v>146</v>
      </c>
      <c r="C130" s="19"/>
      <c r="D130" s="44" t="s">
        <v>158</v>
      </c>
      <c r="E130" s="45" t="s">
        <v>178</v>
      </c>
      <c r="F130" s="149"/>
      <c r="G130" s="155"/>
      <c r="H130" s="155"/>
      <c r="I130" s="155"/>
    </row>
    <row r="131" spans="1:9" ht="16.149999999999999" customHeight="1" x14ac:dyDescent="0.3">
      <c r="A131" s="19">
        <v>15</v>
      </c>
      <c r="B131" s="46" t="s">
        <v>160</v>
      </c>
      <c r="C131" s="19"/>
      <c r="D131" s="44" t="s">
        <v>161</v>
      </c>
      <c r="E131" s="45" t="s">
        <v>177</v>
      </c>
      <c r="F131" s="149"/>
      <c r="G131" s="155"/>
      <c r="H131" s="155"/>
      <c r="I131" s="155"/>
    </row>
    <row r="132" spans="1:9" ht="16.149999999999999" customHeight="1" x14ac:dyDescent="0.3">
      <c r="A132" s="19">
        <v>16</v>
      </c>
      <c r="B132" s="46" t="s">
        <v>162</v>
      </c>
      <c r="C132" s="19"/>
      <c r="D132" s="44" t="s">
        <v>163</v>
      </c>
      <c r="E132" s="45" t="s">
        <v>177</v>
      </c>
      <c r="F132" s="149"/>
      <c r="G132" s="155"/>
      <c r="H132" s="155"/>
      <c r="I132" s="155"/>
    </row>
    <row r="133" spans="1:9" ht="16.149999999999999" customHeight="1" x14ac:dyDescent="0.3">
      <c r="A133" s="19">
        <v>17</v>
      </c>
      <c r="B133" s="46" t="s">
        <v>164</v>
      </c>
      <c r="C133" s="19"/>
      <c r="D133" s="44" t="s">
        <v>163</v>
      </c>
      <c r="E133" s="45" t="s">
        <v>177</v>
      </c>
      <c r="F133" s="149"/>
      <c r="G133" s="155"/>
      <c r="H133" s="155"/>
      <c r="I133" s="155"/>
    </row>
    <row r="134" spans="1:9" ht="16.149999999999999" customHeight="1" x14ac:dyDescent="0.3">
      <c r="A134" s="19">
        <v>18</v>
      </c>
      <c r="B134" s="46" t="s">
        <v>165</v>
      </c>
      <c r="C134" s="19"/>
      <c r="D134" s="44" t="s">
        <v>166</v>
      </c>
      <c r="E134" s="45" t="s">
        <v>177</v>
      </c>
      <c r="F134" s="149"/>
      <c r="G134" s="155"/>
      <c r="H134" s="155"/>
      <c r="I134" s="155"/>
    </row>
    <row r="135" spans="1:9" ht="16.149999999999999" customHeight="1" x14ac:dyDescent="0.3">
      <c r="A135" s="19">
        <v>19</v>
      </c>
      <c r="B135" s="51" t="s">
        <v>167</v>
      </c>
      <c r="C135" s="19"/>
      <c r="D135" s="44" t="s">
        <v>166</v>
      </c>
      <c r="E135" s="45" t="s">
        <v>177</v>
      </c>
      <c r="F135" s="149"/>
      <c r="G135" s="155"/>
      <c r="H135" s="155"/>
      <c r="I135" s="155"/>
    </row>
    <row r="136" spans="1:9" ht="16.149999999999999" customHeight="1" x14ac:dyDescent="0.3">
      <c r="A136" s="19">
        <v>20</v>
      </c>
      <c r="B136" s="46" t="s">
        <v>168</v>
      </c>
      <c r="C136" s="19"/>
      <c r="D136" s="44" t="s">
        <v>153</v>
      </c>
      <c r="E136" s="45" t="s">
        <v>177</v>
      </c>
      <c r="F136" s="149"/>
      <c r="G136" s="155"/>
      <c r="H136" s="155"/>
      <c r="I136" s="155"/>
    </row>
    <row r="137" spans="1:9" ht="16.149999999999999" customHeight="1" x14ac:dyDescent="0.3">
      <c r="A137" s="19">
        <v>21</v>
      </c>
      <c r="B137" s="46" t="s">
        <v>169</v>
      </c>
      <c r="C137" s="19"/>
      <c r="D137" s="44" t="s">
        <v>154</v>
      </c>
      <c r="E137" s="45" t="s">
        <v>177</v>
      </c>
      <c r="F137" s="149"/>
      <c r="G137" s="155"/>
      <c r="H137" s="155"/>
      <c r="I137" s="155"/>
    </row>
    <row r="138" spans="1:9" ht="16.149999999999999" customHeight="1" x14ac:dyDescent="0.3">
      <c r="A138" s="19">
        <v>22</v>
      </c>
      <c r="B138" s="46" t="s">
        <v>170</v>
      </c>
      <c r="C138" s="19"/>
      <c r="D138" s="44" t="s">
        <v>155</v>
      </c>
      <c r="E138" s="45" t="s">
        <v>177</v>
      </c>
      <c r="F138" s="149"/>
      <c r="G138" s="155"/>
      <c r="H138" s="155"/>
      <c r="I138" s="155"/>
    </row>
    <row r="139" spans="1:9" ht="16.149999999999999" customHeight="1" x14ac:dyDescent="0.3">
      <c r="A139" s="19">
        <v>23</v>
      </c>
      <c r="B139" s="46" t="s">
        <v>171</v>
      </c>
      <c r="C139" s="19"/>
      <c r="D139" s="44" t="s">
        <v>156</v>
      </c>
      <c r="E139" s="45" t="s">
        <v>177</v>
      </c>
      <c r="F139" s="149"/>
      <c r="G139" s="155"/>
      <c r="H139" s="155"/>
      <c r="I139" s="155"/>
    </row>
    <row r="140" spans="1:9" ht="16.149999999999999" customHeight="1" x14ac:dyDescent="0.3">
      <c r="A140" s="19">
        <v>24</v>
      </c>
      <c r="B140" s="46" t="s">
        <v>172</v>
      </c>
      <c r="C140" s="19"/>
      <c r="D140" s="44" t="s">
        <v>173</v>
      </c>
      <c r="E140" s="45" t="s">
        <v>177</v>
      </c>
      <c r="F140" s="149"/>
      <c r="G140" s="155"/>
      <c r="H140" s="155"/>
      <c r="I140" s="155"/>
    </row>
    <row r="141" spans="1:9" ht="16.149999999999999" customHeight="1" x14ac:dyDescent="0.3">
      <c r="A141" s="19">
        <v>25</v>
      </c>
      <c r="B141" s="46" t="s">
        <v>179</v>
      </c>
      <c r="C141" s="19"/>
      <c r="D141" s="44" t="s">
        <v>173</v>
      </c>
      <c r="E141" s="45" t="s">
        <v>181</v>
      </c>
      <c r="F141" s="149"/>
      <c r="G141" s="155"/>
      <c r="H141" s="155"/>
      <c r="I141" s="155"/>
    </row>
    <row r="142" spans="1:9" ht="16.149999999999999" customHeight="1" x14ac:dyDescent="0.3">
      <c r="A142" s="19">
        <v>26</v>
      </c>
      <c r="B142" s="46" t="s">
        <v>180</v>
      </c>
      <c r="C142" s="19"/>
      <c r="D142" s="44" t="s">
        <v>173</v>
      </c>
      <c r="E142" s="45" t="s">
        <v>182</v>
      </c>
      <c r="F142" s="149"/>
      <c r="G142" s="155"/>
      <c r="H142" s="155"/>
      <c r="I142" s="155"/>
    </row>
    <row r="143" spans="1:9" ht="16.149999999999999" customHeight="1" x14ac:dyDescent="0.3">
      <c r="A143" s="19">
        <v>27</v>
      </c>
      <c r="B143" s="46" t="s">
        <v>176</v>
      </c>
      <c r="C143" s="19"/>
      <c r="D143" s="44" t="s">
        <v>173</v>
      </c>
      <c r="E143" s="45" t="s">
        <v>177</v>
      </c>
      <c r="F143" s="149"/>
      <c r="G143" s="155"/>
      <c r="H143" s="155"/>
      <c r="I143" s="155"/>
    </row>
    <row r="144" spans="1:9" ht="16.149999999999999" customHeight="1" x14ac:dyDescent="0.3">
      <c r="A144" s="19">
        <v>28</v>
      </c>
      <c r="B144" s="46" t="s">
        <v>174</v>
      </c>
      <c r="C144" s="19"/>
      <c r="D144" s="44" t="s">
        <v>175</v>
      </c>
      <c r="E144" s="45" t="s">
        <v>177</v>
      </c>
      <c r="F144" s="149"/>
      <c r="G144" s="155"/>
      <c r="H144" s="155"/>
      <c r="I144" s="155"/>
    </row>
    <row r="145" spans="1:9" ht="16.149999999999999" customHeight="1" x14ac:dyDescent="0.3">
      <c r="A145" s="19">
        <v>29</v>
      </c>
      <c r="B145" s="46" t="s">
        <v>183</v>
      </c>
      <c r="C145" s="19"/>
      <c r="D145" s="44" t="s">
        <v>188</v>
      </c>
      <c r="E145" s="45" t="s">
        <v>178</v>
      </c>
      <c r="F145" s="149"/>
      <c r="G145" s="155"/>
      <c r="H145" s="155"/>
      <c r="I145" s="155"/>
    </row>
    <row r="146" spans="1:9" ht="16.149999999999999" customHeight="1" x14ac:dyDescent="0.3">
      <c r="A146" s="19">
        <v>30</v>
      </c>
      <c r="B146" s="46" t="s">
        <v>185</v>
      </c>
      <c r="C146" s="19"/>
      <c r="D146" s="44" t="s">
        <v>196</v>
      </c>
      <c r="E146" s="45" t="s">
        <v>177</v>
      </c>
      <c r="F146" s="149"/>
      <c r="G146" s="155"/>
      <c r="H146" s="155"/>
      <c r="I146" s="155"/>
    </row>
    <row r="147" spans="1:9" ht="16.149999999999999" customHeight="1" x14ac:dyDescent="0.3">
      <c r="A147" s="19">
        <v>31</v>
      </c>
      <c r="B147" s="46" t="s">
        <v>186</v>
      </c>
      <c r="C147" s="19"/>
      <c r="D147" s="44" t="s">
        <v>195</v>
      </c>
      <c r="E147" s="45" t="s">
        <v>187</v>
      </c>
      <c r="F147" s="149"/>
      <c r="G147" s="155"/>
      <c r="H147" s="155"/>
      <c r="I147" s="155"/>
    </row>
    <row r="148" spans="1:9" x14ac:dyDescent="0.3">
      <c r="A148" s="77"/>
      <c r="B148" s="152" t="s">
        <v>57</v>
      </c>
      <c r="C148" s="153"/>
      <c r="D148" s="153"/>
      <c r="E148" s="154"/>
      <c r="F148" s="154"/>
      <c r="G148" s="154"/>
      <c r="H148" s="154"/>
      <c r="I148" s="154"/>
    </row>
    <row r="149" spans="1:9" x14ac:dyDescent="0.3">
      <c r="A149" s="158"/>
      <c r="B149" s="159"/>
      <c r="C149" s="159"/>
      <c r="D149" s="160"/>
      <c r="E149" s="160"/>
      <c r="F149" s="160"/>
      <c r="G149" s="160"/>
      <c r="H149" s="160"/>
      <c r="I149" s="160"/>
    </row>
    <row r="150" spans="1:9" ht="84.6" customHeight="1" x14ac:dyDescent="0.3">
      <c r="A150" s="160"/>
      <c r="B150" s="160"/>
      <c r="C150" s="160"/>
      <c r="D150" s="160"/>
      <c r="E150" s="160"/>
      <c r="F150" s="160"/>
      <c r="G150" s="160"/>
      <c r="H150" s="160"/>
      <c r="I150" s="160"/>
    </row>
    <row r="151" spans="1:9" x14ac:dyDescent="0.3">
      <c r="A151" s="32"/>
      <c r="B151" s="33"/>
      <c r="C151" s="32"/>
      <c r="D151" s="32"/>
      <c r="E151" s="32"/>
      <c r="F151" s="32"/>
      <c r="G151" s="32"/>
      <c r="H151" s="32"/>
    </row>
    <row r="152" spans="1:9" x14ac:dyDescent="0.3">
      <c r="A152" s="78"/>
      <c r="B152" s="161" t="s">
        <v>77</v>
      </c>
      <c r="C152" s="161"/>
      <c r="D152" s="161"/>
      <c r="E152" s="161"/>
      <c r="F152" s="161"/>
      <c r="G152" s="161"/>
      <c r="H152" s="161"/>
      <c r="I152" s="161"/>
    </row>
    <row r="153" spans="1:9" x14ac:dyDescent="0.3">
      <c r="A153" s="47"/>
      <c r="B153" s="47" t="s">
        <v>78</v>
      </c>
      <c r="C153" s="47" t="s">
        <v>0</v>
      </c>
      <c r="D153" s="47" t="s">
        <v>1</v>
      </c>
      <c r="E153" s="162" t="s">
        <v>65</v>
      </c>
      <c r="F153" s="163"/>
      <c r="G153" s="163"/>
      <c r="H153" s="163"/>
      <c r="I153" s="79" t="s">
        <v>79</v>
      </c>
    </row>
    <row r="154" spans="1:9" ht="30" customHeight="1" x14ac:dyDescent="0.3">
      <c r="A154" s="19">
        <v>1</v>
      </c>
      <c r="B154" s="48"/>
      <c r="C154" s="49"/>
      <c r="D154" s="50"/>
      <c r="E154" s="156"/>
      <c r="F154" s="157"/>
      <c r="G154" s="157"/>
      <c r="H154" s="157"/>
      <c r="I154" s="80"/>
    </row>
    <row r="155" spans="1:9" ht="30" customHeight="1" x14ac:dyDescent="0.3">
      <c r="A155" s="19">
        <v>2</v>
      </c>
      <c r="B155" s="48"/>
      <c r="C155" s="49"/>
      <c r="D155" s="50"/>
      <c r="E155" s="156"/>
      <c r="F155" s="157"/>
      <c r="G155" s="157"/>
      <c r="H155" s="157"/>
      <c r="I155" s="80"/>
    </row>
    <row r="156" spans="1:9" ht="30" customHeight="1" x14ac:dyDescent="0.3">
      <c r="A156" s="19">
        <v>3</v>
      </c>
      <c r="B156" s="48"/>
      <c r="C156" s="49"/>
      <c r="D156" s="50"/>
      <c r="E156" s="156"/>
      <c r="F156" s="157"/>
      <c r="G156" s="157"/>
      <c r="H156" s="157"/>
      <c r="I156" s="80"/>
    </row>
    <row r="157" spans="1:9" ht="30" customHeight="1" x14ac:dyDescent="0.3">
      <c r="A157" s="19">
        <v>4</v>
      </c>
      <c r="B157" s="48"/>
      <c r="C157" s="49"/>
      <c r="D157" s="50"/>
      <c r="E157" s="156"/>
      <c r="F157" s="157"/>
      <c r="G157" s="157"/>
      <c r="H157" s="157"/>
      <c r="I157" s="80"/>
    </row>
    <row r="158" spans="1:9" ht="30" customHeight="1" x14ac:dyDescent="0.3">
      <c r="A158" s="19">
        <v>5</v>
      </c>
      <c r="B158" s="48"/>
      <c r="C158" s="49"/>
      <c r="D158" s="50"/>
      <c r="E158" s="156"/>
      <c r="F158" s="157"/>
      <c r="G158" s="157"/>
      <c r="H158" s="157"/>
      <c r="I158" s="80"/>
    </row>
  </sheetData>
  <sheetProtection formatCells="0" formatColumns="0" formatRows="0" insertColumns="0" insertRows="0" insertHyperlinks="0" deleteColumns="0" deleteRows="0" sort="0" autoFilter="0" pivotTables="0"/>
  <mergeCells count="100">
    <mergeCell ref="F140:I140"/>
    <mergeCell ref="F141:I141"/>
    <mergeCell ref="F142:I142"/>
    <mergeCell ref="F126:I126"/>
    <mergeCell ref="F127:I127"/>
    <mergeCell ref="F128:I128"/>
    <mergeCell ref="F129:I129"/>
    <mergeCell ref="E156:H156"/>
    <mergeCell ref="E157:H157"/>
    <mergeCell ref="E158:H158"/>
    <mergeCell ref="A149:I150"/>
    <mergeCell ref="B152:I152"/>
    <mergeCell ref="E153:H153"/>
    <mergeCell ref="E154:H154"/>
    <mergeCell ref="E155:H155"/>
    <mergeCell ref="B148:I148"/>
    <mergeCell ref="F130:I130"/>
    <mergeCell ref="F131:I131"/>
    <mergeCell ref="F132:I132"/>
    <mergeCell ref="F133:I133"/>
    <mergeCell ref="F134:I134"/>
    <mergeCell ref="F135:I135"/>
    <mergeCell ref="F136:I136"/>
    <mergeCell ref="F143:I143"/>
    <mergeCell ref="F144:I144"/>
    <mergeCell ref="F145:I145"/>
    <mergeCell ref="F146:I146"/>
    <mergeCell ref="F147:I147"/>
    <mergeCell ref="F137:I137"/>
    <mergeCell ref="F138:I138"/>
    <mergeCell ref="F139:I139"/>
    <mergeCell ref="F120:I120"/>
    <mergeCell ref="F121:I121"/>
    <mergeCell ref="F122:I122"/>
    <mergeCell ref="F124:I124"/>
    <mergeCell ref="F125:I125"/>
    <mergeCell ref="F123:I123"/>
    <mergeCell ref="B115:C115"/>
    <mergeCell ref="F116:I116"/>
    <mergeCell ref="F117:I117"/>
    <mergeCell ref="F118:I118"/>
    <mergeCell ref="F119:I119"/>
    <mergeCell ref="C113:I113"/>
    <mergeCell ref="C106:I106"/>
    <mergeCell ref="C107:I107"/>
    <mergeCell ref="C108:I108"/>
    <mergeCell ref="C110:I110"/>
    <mergeCell ref="C111:I111"/>
    <mergeCell ref="C112:I112"/>
    <mergeCell ref="C109:I109"/>
    <mergeCell ref="C105:I105"/>
    <mergeCell ref="C94:I94"/>
    <mergeCell ref="C95:I95"/>
    <mergeCell ref="C96:I96"/>
    <mergeCell ref="C97:I97"/>
    <mergeCell ref="C98:I98"/>
    <mergeCell ref="C99:I99"/>
    <mergeCell ref="C100:I100"/>
    <mergeCell ref="C101:I101"/>
    <mergeCell ref="C102:I102"/>
    <mergeCell ref="C103:I103"/>
    <mergeCell ref="C104:I104"/>
    <mergeCell ref="C93:I93"/>
    <mergeCell ref="C82:I82"/>
    <mergeCell ref="C83:I83"/>
    <mergeCell ref="C84:I84"/>
    <mergeCell ref="C85:I85"/>
    <mergeCell ref="C86:I86"/>
    <mergeCell ref="C87:I87"/>
    <mergeCell ref="C88:I88"/>
    <mergeCell ref="C89:I89"/>
    <mergeCell ref="C90:I90"/>
    <mergeCell ref="C91:I91"/>
    <mergeCell ref="C92:I92"/>
    <mergeCell ref="C81:I81"/>
    <mergeCell ref="C70:I70"/>
    <mergeCell ref="C71:I71"/>
    <mergeCell ref="C72:I72"/>
    <mergeCell ref="C73:I73"/>
    <mergeCell ref="C74:I74"/>
    <mergeCell ref="C75:I75"/>
    <mergeCell ref="C76:I76"/>
    <mergeCell ref="C77:I77"/>
    <mergeCell ref="C78:I78"/>
    <mergeCell ref="C79:I79"/>
    <mergeCell ref="C80:I80"/>
    <mergeCell ref="C69:I69"/>
    <mergeCell ref="C1:E3"/>
    <mergeCell ref="H1:I1"/>
    <mergeCell ref="B4:H4"/>
    <mergeCell ref="B31:I31"/>
    <mergeCell ref="D64:E64"/>
    <mergeCell ref="C66:I66"/>
    <mergeCell ref="C67:I67"/>
    <mergeCell ref="C68:I68"/>
    <mergeCell ref="H2:I2"/>
    <mergeCell ref="F1:G1"/>
    <mergeCell ref="F2:G2"/>
    <mergeCell ref="F3:G3"/>
    <mergeCell ref="F64:I64"/>
  </mergeCells>
  <conditionalFormatting sqref="G9">
    <cfRule type="cellIs" dxfId="72" priority="195" operator="greaterThan">
      <formula>$G$9</formula>
    </cfRule>
  </conditionalFormatting>
  <conditionalFormatting sqref="H9">
    <cfRule type="cellIs" dxfId="71" priority="196" operator="greaterThan">
      <formula>$H$9</formula>
    </cfRule>
    <cfRule type="cellIs" dxfId="70" priority="197" operator="lessThanOrEqual">
      <formula>$H$9</formula>
    </cfRule>
  </conditionalFormatting>
  <conditionalFormatting sqref="I9">
    <cfRule type="cellIs" dxfId="69" priority="85" operator="greaterThan">
      <formula>$G$9</formula>
    </cfRule>
    <cfRule type="cellIs" priority="87" operator="between">
      <formula>$F$9</formula>
      <formula>$G$9</formula>
    </cfRule>
  </conditionalFormatting>
  <conditionalFormatting sqref="I10">
    <cfRule type="cellIs" dxfId="68" priority="79" operator="greaterThan">
      <formula>$G$10</formula>
    </cfRule>
    <cfRule type="cellIs" priority="81" operator="between">
      <formula>$F$10</formula>
      <formula>$G$10</formula>
    </cfRule>
  </conditionalFormatting>
  <conditionalFormatting sqref="I11">
    <cfRule type="cellIs" dxfId="67" priority="69" operator="between">
      <formula>0.21</formula>
      <formula>0.9</formula>
    </cfRule>
    <cfRule type="cellIs" dxfId="66" priority="76" operator="greaterThanOrEqual">
      <formula>$G$11</formula>
    </cfRule>
  </conditionalFormatting>
  <conditionalFormatting sqref="I12">
    <cfRule type="cellIs" priority="73" operator="between">
      <formula>$F$12</formula>
      <formula>$H$12</formula>
    </cfRule>
    <cfRule type="cellIs" dxfId="65" priority="74" operator="between">
      <formula>0.01</formula>
      <formula>$G$12</formula>
    </cfRule>
    <cfRule type="cellIs" dxfId="64" priority="75" operator="greaterThan">
      <formula>$G$12</formula>
    </cfRule>
  </conditionalFormatting>
  <conditionalFormatting sqref="I13">
    <cfRule type="cellIs" dxfId="63" priority="70" operator="greaterThan">
      <formula>$G$13</formula>
    </cfRule>
    <cfRule type="cellIs" dxfId="62" priority="71" operator="lessThan">
      <formula>$F$13</formula>
    </cfRule>
  </conditionalFormatting>
  <conditionalFormatting sqref="I14">
    <cfRule type="cellIs" dxfId="61" priority="66" operator="lessThan">
      <formula>$F$14</formula>
    </cfRule>
    <cfRule type="cellIs" dxfId="60" priority="67" operator="greaterThan">
      <formula>$G$14</formula>
    </cfRule>
  </conditionalFormatting>
  <conditionalFormatting sqref="I15">
    <cfRule type="cellIs" dxfId="59" priority="63" operator="lessThan">
      <formula>$F$15</formula>
    </cfRule>
    <cfRule type="cellIs" dxfId="58" priority="64" operator="greaterThan">
      <formula>$G$15</formula>
    </cfRule>
  </conditionalFormatting>
  <conditionalFormatting sqref="I16">
    <cfRule type="cellIs" dxfId="57" priority="61" operator="greaterThan">
      <formula>$G$16</formula>
    </cfRule>
  </conditionalFormatting>
  <conditionalFormatting sqref="I17">
    <cfRule type="cellIs" dxfId="56" priority="60" operator="greaterThan">
      <formula>$G$17</formula>
    </cfRule>
  </conditionalFormatting>
  <conditionalFormatting sqref="I18">
    <cfRule type="cellIs" dxfId="55" priority="59" operator="greaterThan">
      <formula>$G$18</formula>
    </cfRule>
  </conditionalFormatting>
  <conditionalFormatting sqref="I19">
    <cfRule type="cellIs" dxfId="54" priority="58" operator="greaterThan">
      <formula>$G$19</formula>
    </cfRule>
  </conditionalFormatting>
  <conditionalFormatting sqref="I24">
    <cfRule type="cellIs" dxfId="53" priority="56" operator="lessThan">
      <formula>$F$24</formula>
    </cfRule>
    <cfRule type="cellIs" dxfId="52" priority="57" operator="greaterThan">
      <formula>$G$24</formula>
    </cfRule>
  </conditionalFormatting>
  <conditionalFormatting sqref="I25">
    <cfRule type="cellIs" dxfId="51" priority="54" operator="lessThan">
      <formula>$F$25</formula>
    </cfRule>
    <cfRule type="cellIs" dxfId="50" priority="55" operator="greaterThan">
      <formula>$G$25</formula>
    </cfRule>
  </conditionalFormatting>
  <conditionalFormatting sqref="I26">
    <cfRule type="cellIs" dxfId="49" priority="53" operator="greaterThan">
      <formula>$G$26</formula>
    </cfRule>
  </conditionalFormatting>
  <conditionalFormatting sqref="I27">
    <cfRule type="cellIs" dxfId="48" priority="52" operator="greaterThan">
      <formula>$G$27</formula>
    </cfRule>
  </conditionalFormatting>
  <conditionalFormatting sqref="I28">
    <cfRule type="cellIs" dxfId="47" priority="50" operator="lessThan">
      <formula>$F$28</formula>
    </cfRule>
    <cfRule type="cellIs" dxfId="46" priority="51" operator="greaterThan">
      <formula>$G$28</formula>
    </cfRule>
  </conditionalFormatting>
  <conditionalFormatting sqref="I29">
    <cfRule type="cellIs" dxfId="45" priority="49" operator="greaterThan">
      <formula>$G$29</formula>
    </cfRule>
  </conditionalFormatting>
  <conditionalFormatting sqref="I30">
    <cfRule type="cellIs" dxfId="44" priority="47" operator="lessThan">
      <formula>$F$30</formula>
    </cfRule>
    <cfRule type="cellIs" dxfId="43" priority="48" operator="greaterThan">
      <formula>$G$30</formula>
    </cfRule>
  </conditionalFormatting>
  <conditionalFormatting sqref="I33">
    <cfRule type="cellIs" dxfId="42" priority="45" operator="lessThan">
      <formula>$F$33</formula>
    </cfRule>
    <cfRule type="cellIs" dxfId="41" priority="46" operator="greaterThan">
      <formula>$G$33</formula>
    </cfRule>
  </conditionalFormatting>
  <conditionalFormatting sqref="I34">
    <cfRule type="cellIs" dxfId="40" priority="43" operator="lessThan">
      <formula>$F$34</formula>
    </cfRule>
    <cfRule type="cellIs" dxfId="39" priority="44" operator="greaterThan">
      <formula>$G$34</formula>
    </cfRule>
  </conditionalFormatting>
  <conditionalFormatting sqref="I35">
    <cfRule type="cellIs" dxfId="38" priority="41" operator="lessThan">
      <formula>$F$35</formula>
    </cfRule>
    <cfRule type="cellIs" dxfId="37" priority="42" operator="greaterThan">
      <formula>$G$35</formula>
    </cfRule>
  </conditionalFormatting>
  <conditionalFormatting sqref="I42">
    <cfRule type="cellIs" dxfId="36" priority="39" operator="lessThan">
      <formula>$F$42</formula>
    </cfRule>
    <cfRule type="cellIs" dxfId="35" priority="40" operator="greaterThan">
      <formula>$G$42</formula>
    </cfRule>
  </conditionalFormatting>
  <conditionalFormatting sqref="I43">
    <cfRule type="cellIs" dxfId="34" priority="37" operator="lessThan">
      <formula>$F$43</formula>
    </cfRule>
    <cfRule type="cellIs" dxfId="33" priority="38" operator="greaterThan">
      <formula>$G$43</formula>
    </cfRule>
  </conditionalFormatting>
  <conditionalFormatting sqref="I44">
    <cfRule type="cellIs" dxfId="32" priority="35" operator="lessThan">
      <formula>$F$44</formula>
    </cfRule>
    <cfRule type="cellIs" dxfId="31" priority="36" operator="greaterThan">
      <formula>$G$44</formula>
    </cfRule>
  </conditionalFormatting>
  <conditionalFormatting sqref="I36">
    <cfRule type="cellIs" dxfId="30" priority="33" operator="lessThan">
      <formula>$F$36</formula>
    </cfRule>
    <cfRule type="cellIs" dxfId="29" priority="34" operator="greaterThan">
      <formula>$G$36</formula>
    </cfRule>
  </conditionalFormatting>
  <conditionalFormatting sqref="I37">
    <cfRule type="cellIs" dxfId="28" priority="31" operator="lessThan">
      <formula>$F$37</formula>
    </cfRule>
    <cfRule type="cellIs" dxfId="27" priority="32" operator="greaterThan">
      <formula>$G$37</formula>
    </cfRule>
  </conditionalFormatting>
  <conditionalFormatting sqref="I38">
    <cfRule type="cellIs" dxfId="26" priority="30" operator="greaterThan">
      <formula>$G$38</formula>
    </cfRule>
  </conditionalFormatting>
  <conditionalFormatting sqref="I39">
    <cfRule type="cellIs" dxfId="25" priority="27" operator="lessThan">
      <formula>$F$39</formula>
    </cfRule>
    <cfRule type="cellIs" dxfId="24" priority="28" operator="greaterThan">
      <formula>$G$39</formula>
    </cfRule>
  </conditionalFormatting>
  <conditionalFormatting sqref="I40">
    <cfRule type="cellIs" dxfId="23" priority="25" operator="lessThan">
      <formula>$F$40</formula>
    </cfRule>
    <cfRule type="cellIs" dxfId="22" priority="26" operator="greaterThan">
      <formula>$G$40</formula>
    </cfRule>
  </conditionalFormatting>
  <conditionalFormatting sqref="I41">
    <cfRule type="cellIs" dxfId="21" priority="23" operator="lessThan">
      <formula>$F$41</formula>
    </cfRule>
    <cfRule type="cellIs" dxfId="20" priority="24" operator="greaterThan">
      <formula>$G$41</formula>
    </cfRule>
  </conditionalFormatting>
  <conditionalFormatting sqref="I45">
    <cfRule type="cellIs" dxfId="19" priority="21" operator="lessThan">
      <formula>$F$45</formula>
    </cfRule>
    <cfRule type="cellIs" dxfId="18" priority="22" operator="greaterThan">
      <formula>$G$45</formula>
    </cfRule>
  </conditionalFormatting>
  <conditionalFormatting sqref="I46">
    <cfRule type="cellIs" dxfId="17" priority="19" operator="lessThan">
      <formula>$F$46</formula>
    </cfRule>
    <cfRule type="cellIs" dxfId="16" priority="20" operator="greaterThan">
      <formula>$G$46</formula>
    </cfRule>
  </conditionalFormatting>
  <conditionalFormatting sqref="I47">
    <cfRule type="cellIs" dxfId="15" priority="18" operator="greaterThan">
      <formula>$G$47</formula>
    </cfRule>
  </conditionalFormatting>
  <conditionalFormatting sqref="I48">
    <cfRule type="cellIs" dxfId="14" priority="15" operator="lessThan">
      <formula>$F$48</formula>
    </cfRule>
    <cfRule type="cellIs" dxfId="13" priority="16" operator="greaterThan">
      <formula>$G$48</formula>
    </cfRule>
  </conditionalFormatting>
  <conditionalFormatting sqref="I49">
    <cfRule type="cellIs" dxfId="12" priority="14" operator="greaterThan">
      <formula>$G$49</formula>
    </cfRule>
  </conditionalFormatting>
  <conditionalFormatting sqref="I51">
    <cfRule type="cellIs" dxfId="11" priority="11" operator="lessThan">
      <formula>$F$51</formula>
    </cfRule>
    <cfRule type="cellIs" dxfId="10" priority="12" operator="greaterThan">
      <formula>$G$51</formula>
    </cfRule>
  </conditionalFormatting>
  <conditionalFormatting sqref="I52">
    <cfRule type="cellIs" dxfId="9" priority="9" operator="lessThan">
      <formula>$F$52</formula>
    </cfRule>
    <cfRule type="cellIs" dxfId="8" priority="10" operator="greaterThan">
      <formula>$G$52</formula>
    </cfRule>
  </conditionalFormatting>
  <conditionalFormatting sqref="I55">
    <cfRule type="cellIs" dxfId="7" priority="7" operator="lessThan">
      <formula>$F$55</formula>
    </cfRule>
    <cfRule type="cellIs" dxfId="6" priority="8" operator="greaterThan">
      <formula>$G$55</formula>
    </cfRule>
  </conditionalFormatting>
  <conditionalFormatting sqref="I60">
    <cfRule type="cellIs" dxfId="5" priority="5" operator="lessThan">
      <formula>$F$60</formula>
    </cfRule>
    <cfRule type="cellIs" dxfId="4" priority="6" operator="greaterThan">
      <formula>$G$60</formula>
    </cfRule>
  </conditionalFormatting>
  <conditionalFormatting sqref="I61">
    <cfRule type="cellIs" dxfId="3" priority="4" operator="lessThan">
      <formula>$F$61</formula>
    </cfRule>
  </conditionalFormatting>
  <conditionalFormatting sqref="I62">
    <cfRule type="cellIs" dxfId="2" priority="3" operator="greaterThan">
      <formula>$G$62</formula>
    </cfRule>
  </conditionalFormatting>
  <conditionalFormatting sqref="I63">
    <cfRule type="cellIs" dxfId="1" priority="1" operator="lessThan">
      <formula>$F$63</formula>
    </cfRule>
    <cfRule type="cellIs" dxfId="0" priority="2" operator="greaterThan">
      <formula>$G$63</formula>
    </cfRule>
  </conditionalFormatting>
  <printOptions horizontalCentered="1"/>
  <pageMargins left="0.15748031496062992" right="0.15748031496062992" top="0" bottom="0" header="0" footer="0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</xdr:col>
                <xdr:colOff>1866900</xdr:colOff>
                <xdr:row>0</xdr:row>
                <xdr:rowOff>38100</xdr:rowOff>
              </from>
              <to>
                <xdr:col>1</xdr:col>
                <xdr:colOff>3009900</xdr:colOff>
                <xdr:row>2</xdr:row>
                <xdr:rowOff>104775</xdr:rowOff>
              </to>
            </anchor>
          </controlPr>
        </control>
      </mc:Choice>
      <mc:Fallback>
        <control shapeId="205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DESIGNATION</vt:lpstr>
      <vt:lpstr>Relevés_du_mois</vt:lpstr>
    </vt:vector>
  </TitlesOfParts>
  <Company>ICL France - BKG WS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LAVALLEZ Pascal</cp:lastModifiedBy>
  <cp:lastPrinted>2020-02-03T13:25:55Z</cp:lastPrinted>
  <dcterms:created xsi:type="dcterms:W3CDTF">2014-01-27T17:04:52Z</dcterms:created>
  <dcterms:modified xsi:type="dcterms:W3CDTF">2020-02-03T14:21:31Z</dcterms:modified>
</cp:coreProperties>
</file>