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987"/>
  </bookViews>
  <sheets>
    <sheet name="Novembre " sheetId="1" r:id="rId1"/>
  </sheets>
  <definedNames>
    <definedName name="_xlnm.Print_Area" localSheetId="0">'Novembre '!$A$1:$O$48</definedName>
  </definedNames>
  <calcPr calcId="152511"/>
</workbook>
</file>

<file path=xl/calcChain.xml><?xml version="1.0" encoding="utf-8"?>
<calcChain xmlns="http://schemas.openxmlformats.org/spreadsheetml/2006/main">
  <c r="L38" i="1" l="1"/>
  <c r="L37" i="1"/>
  <c r="L36" i="1"/>
  <c r="L35" i="1"/>
  <c r="L31" i="1"/>
  <c r="L30" i="1"/>
  <c r="L29" i="1"/>
  <c r="L28" i="1"/>
  <c r="L24" i="1"/>
  <c r="L23" i="1"/>
  <c r="L22" i="1"/>
  <c r="L21" i="1"/>
  <c r="L17" i="1"/>
  <c r="L16" i="1"/>
  <c r="L10" i="1"/>
  <c r="L14" i="1"/>
  <c r="N10" i="1" l="1"/>
  <c r="M10" i="1"/>
  <c r="H10" i="1"/>
  <c r="I10" i="1" s="1"/>
  <c r="E10" i="1"/>
  <c r="N38" i="1"/>
  <c r="M38" i="1"/>
  <c r="H38" i="1"/>
  <c r="E38" i="1"/>
  <c r="I38" i="1" s="1"/>
  <c r="N37" i="1"/>
  <c r="M37" i="1"/>
  <c r="I37" i="1"/>
  <c r="H37" i="1"/>
  <c r="E37" i="1"/>
  <c r="N36" i="1"/>
  <c r="M36" i="1"/>
  <c r="H36" i="1"/>
  <c r="I36" i="1" s="1"/>
  <c r="E36" i="1"/>
  <c r="N35" i="1"/>
  <c r="M35" i="1"/>
  <c r="H35" i="1"/>
  <c r="E35" i="1"/>
  <c r="I35" i="1" s="1"/>
  <c r="N31" i="1"/>
  <c r="M31" i="1"/>
  <c r="H31" i="1"/>
  <c r="I31" i="1" s="1"/>
  <c r="E31" i="1"/>
  <c r="N30" i="1"/>
  <c r="M30" i="1"/>
  <c r="I30" i="1"/>
  <c r="H30" i="1"/>
  <c r="E30" i="1"/>
  <c r="N29" i="1"/>
  <c r="M29" i="1"/>
  <c r="H29" i="1"/>
  <c r="E29" i="1"/>
  <c r="I29" i="1" s="1"/>
  <c r="N28" i="1"/>
  <c r="M28" i="1"/>
  <c r="H28" i="1"/>
  <c r="E28" i="1"/>
  <c r="I28" i="1" s="1"/>
  <c r="N24" i="1"/>
  <c r="M24" i="1"/>
  <c r="H24" i="1"/>
  <c r="E24" i="1"/>
  <c r="I24" i="1" s="1"/>
  <c r="N23" i="1"/>
  <c r="M23" i="1"/>
  <c r="I23" i="1"/>
  <c r="H23" i="1"/>
  <c r="E23" i="1"/>
  <c r="N22" i="1"/>
  <c r="M22" i="1"/>
  <c r="H22" i="1"/>
  <c r="I22" i="1" s="1"/>
  <c r="E22" i="1"/>
  <c r="N21" i="1"/>
  <c r="M21" i="1"/>
  <c r="H21" i="1"/>
  <c r="E21" i="1"/>
  <c r="I21" i="1" s="1"/>
  <c r="N16" i="1"/>
  <c r="N17" i="1"/>
  <c r="M16" i="1"/>
  <c r="M17" i="1"/>
  <c r="K16" i="1"/>
  <c r="H16" i="1"/>
  <c r="H17" i="1"/>
  <c r="E16" i="1"/>
  <c r="I16" i="1" s="1"/>
  <c r="E17" i="1"/>
  <c r="N15" i="1"/>
  <c r="M15" i="1"/>
  <c r="H15" i="1"/>
  <c r="E15" i="1"/>
  <c r="N14" i="1"/>
  <c r="M14" i="1"/>
  <c r="H14" i="1"/>
  <c r="E14" i="1"/>
  <c r="N44" i="1" l="1"/>
  <c r="M44" i="1"/>
  <c r="I17" i="1"/>
  <c r="K10" i="1"/>
  <c r="K36" i="1"/>
  <c r="K38" i="1"/>
  <c r="K35" i="1"/>
  <c r="K37" i="1"/>
  <c r="K31" i="1"/>
  <c r="K28" i="1"/>
  <c r="K29" i="1"/>
  <c r="K30" i="1"/>
  <c r="K22" i="1"/>
  <c r="K24" i="1"/>
  <c r="K21" i="1"/>
  <c r="K23" i="1"/>
  <c r="I15" i="1"/>
  <c r="L15" i="1" s="1"/>
  <c r="I14" i="1"/>
  <c r="J44" i="1"/>
  <c r="G44" i="1"/>
  <c r="K15" i="1" l="1"/>
  <c r="K14" i="1"/>
  <c r="L44" i="1"/>
  <c r="K17" i="1"/>
  <c r="I44" i="1"/>
  <c r="K44" i="1" l="1"/>
  <c r="L46" i="1" s="1"/>
  <c r="L47" i="1"/>
  <c r="L48" i="1" l="1"/>
</calcChain>
</file>

<file path=xl/sharedStrings.xml><?xml version="1.0" encoding="utf-8"?>
<sst xmlns="http://schemas.openxmlformats.org/spreadsheetml/2006/main" count="80" uniqueCount="51">
  <si>
    <t>déjà pris</t>
  </si>
  <si>
    <t>Solde actuel</t>
  </si>
  <si>
    <t>Nom :</t>
  </si>
  <si>
    <t>Prénom :</t>
  </si>
  <si>
    <t>Qualification :</t>
  </si>
  <si>
    <t>éducatrice</t>
  </si>
  <si>
    <t>MOIS</t>
  </si>
  <si>
    <t>Horaires</t>
  </si>
  <si>
    <t>Heures</t>
  </si>
  <si>
    <t>Travaillées</t>
  </si>
  <si>
    <t>Legales</t>
  </si>
  <si>
    <t>HEURES</t>
  </si>
  <si>
    <t>C L</t>
  </si>
  <si>
    <t>C E L</t>
  </si>
  <si>
    <t>Remarques</t>
  </si>
  <si>
    <t>MATIN</t>
  </si>
  <si>
    <t>APRES MIDI</t>
  </si>
  <si>
    <t>par jour</t>
  </si>
  <si>
    <t>A FAIRE</t>
  </si>
  <si>
    <t>SUPP</t>
  </si>
  <si>
    <t>RECUP</t>
  </si>
  <si>
    <t>Embauche</t>
  </si>
  <si>
    <t>H Pause</t>
  </si>
  <si>
    <t>H reprise</t>
  </si>
  <si>
    <t>Débauche</t>
  </si>
  <si>
    <t>VENDREDI</t>
  </si>
  <si>
    <t>Ferié</t>
  </si>
  <si>
    <t>SAMEDI</t>
  </si>
  <si>
    <t>DIMANCHE</t>
  </si>
  <si>
    <t>LUNDI</t>
  </si>
  <si>
    <t>MARDI</t>
  </si>
  <si>
    <t>MERCREDI</t>
  </si>
  <si>
    <t>JEUDI</t>
  </si>
  <si>
    <t>Weekend</t>
  </si>
  <si>
    <t>Report de</t>
  </si>
  <si>
    <t>Pour verification</t>
  </si>
  <si>
    <t>Total heures</t>
  </si>
  <si>
    <t>Pas de prestation</t>
  </si>
  <si>
    <t>Heures Sup</t>
  </si>
  <si>
    <t>H mois</t>
  </si>
  <si>
    <t>Mois</t>
  </si>
  <si>
    <t>A faire</t>
  </si>
  <si>
    <t>SUP</t>
  </si>
  <si>
    <t xml:space="preserve">à prendre
en </t>
  </si>
  <si>
    <t xml:space="preserve">Novembre </t>
  </si>
  <si>
    <t>DOS SANTOS</t>
  </si>
  <si>
    <t>Anaîs</t>
  </si>
  <si>
    <t>SOLDE +/- CL</t>
  </si>
  <si>
    <t>SOLDE +/- CEL</t>
  </si>
  <si>
    <t>CONGES LEGAUX ( CL)</t>
  </si>
  <si>
    <t>CONGES EXTRA-LEGAUX (CEL)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</si>
</sst>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"/>
    <numFmt numFmtId="165" formatCode="h:mm;@"/>
    <numFmt numFmtId="166" formatCode="[hh]:mm"/>
  </numFmts>
  <fonts count="21" x14ac:knownFonts="1">
    <font>
      <sz val="10"/>
      <name val="Arial"/>
      <family val="2"/>
      <charset val="1"/>
    </font>
    <font>
      <sz val="9"/>
      <color rgb="FF0000FF"/>
      <name val="Arial"/>
      <family val="2"/>
      <charset val="1"/>
    </font>
    <font>
      <sz val="9"/>
      <name val="Arial"/>
      <family val="2"/>
      <charset val="1"/>
    </font>
    <font>
      <b/>
      <u/>
      <sz val="10"/>
      <color rgb="FF0000FF"/>
      <name val="Arial"/>
      <family val="2"/>
      <charset val="1"/>
    </font>
    <font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0000FF"/>
      <name val="Arial"/>
      <family val="2"/>
      <charset val="1"/>
    </font>
    <font>
      <b/>
      <sz val="10"/>
      <color rgb="FF008000"/>
      <name val="Arial"/>
      <family val="2"/>
      <charset val="1"/>
    </font>
    <font>
      <b/>
      <sz val="10"/>
      <color rgb="FF3366FF"/>
      <name val="Arial"/>
      <family val="2"/>
      <charset val="1"/>
    </font>
    <font>
      <b/>
      <sz val="10"/>
      <color rgb="FFFF0000"/>
      <name val="Arial"/>
      <family val="2"/>
      <charset val="1"/>
    </font>
    <font>
      <b/>
      <sz val="9"/>
      <name val="Arial"/>
      <family val="2"/>
      <charset val="1"/>
    </font>
    <font>
      <b/>
      <sz val="10"/>
      <color rgb="FF000080"/>
      <name val="Arial"/>
      <family val="2"/>
      <charset val="1"/>
    </font>
    <font>
      <i/>
      <sz val="10"/>
      <name val="Arial"/>
      <family val="2"/>
      <charset val="1"/>
    </font>
    <font>
      <b/>
      <sz val="11"/>
      <color rgb="FF3366FF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0"/>
      <color rgb="FF000000"/>
      <name val="Arial"/>
      <family val="2"/>
      <charset val="1"/>
    </font>
    <font>
      <sz val="10"/>
      <color rgb="FF00B05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rgb="FF0000FF"/>
      <name val="Arial"/>
      <family val="2"/>
    </font>
    <font>
      <b/>
      <sz val="10"/>
      <color rgb="FFFF0000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rgb="FFFF99CC"/>
        <bgColor rgb="FFFF8080"/>
      </patternFill>
    </fill>
    <fill>
      <patternFill patternType="solid">
        <fgColor rgb="FFEEECE1"/>
        <bgColor rgb="FFF2F2F2"/>
      </patternFill>
    </fill>
    <fill>
      <patternFill patternType="solid">
        <fgColor rgb="FFFFCC00"/>
        <bgColor rgb="FFFFFF00"/>
      </patternFill>
    </fill>
    <fill>
      <patternFill patternType="solid">
        <fgColor rgb="FFFFCC99"/>
        <bgColor rgb="FFEEECE1"/>
      </patternFill>
    </fill>
    <fill>
      <patternFill patternType="solid">
        <fgColor rgb="FFCCCCFF"/>
        <bgColor rgb="FFC0C0C0"/>
      </patternFill>
    </fill>
    <fill>
      <patternFill patternType="solid">
        <fgColor rgb="FF00FFFF"/>
        <bgColor rgb="FF00FFFF"/>
      </patternFill>
    </fill>
    <fill>
      <patternFill patternType="solid">
        <fgColor rgb="FFCCFFFF"/>
        <bgColor rgb="FFF2F2F2"/>
      </patternFill>
    </fill>
    <fill>
      <patternFill patternType="solid">
        <fgColor rgb="FFFFCCFF"/>
        <bgColor indexed="64"/>
      </patternFill>
    </fill>
    <fill>
      <patternFill patternType="solid">
        <fgColor rgb="FFCCFFFF"/>
        <bgColor rgb="FFFFFFFF"/>
      </patternFill>
    </fill>
    <fill>
      <patternFill patternType="solid">
        <fgColor rgb="FFCCFFFF"/>
        <bgColor indexed="64"/>
      </patternFill>
    </fill>
    <fill>
      <patternFill patternType="solid">
        <fgColor rgb="FFFFFFCC"/>
        <bgColor rgb="FFC0C0C0"/>
      </patternFill>
    </fill>
    <fill>
      <patternFill patternType="solid">
        <fgColor rgb="FFFFFFCC"/>
        <bgColor rgb="FFF2F2F2"/>
      </patternFill>
    </fill>
    <fill>
      <patternFill patternType="solid">
        <fgColor rgb="FFCCFFFF"/>
        <bgColor rgb="FF00FFFF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3" fillId="3" borderId="0" xfId="0" applyFont="1" applyFill="1" applyBorder="1" applyAlignment="1">
      <alignment vertical="center"/>
    </xf>
    <xf numFmtId="0" fontId="4" fillId="3" borderId="0" xfId="0" applyFont="1" applyFill="1" applyBorder="1"/>
    <xf numFmtId="0" fontId="6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6" fillId="2" borderId="7" xfId="0" applyFont="1" applyFill="1" applyBorder="1"/>
    <xf numFmtId="0" fontId="4" fillId="2" borderId="0" xfId="0" applyFont="1" applyFill="1" applyBorder="1"/>
    <xf numFmtId="0" fontId="4" fillId="2" borderId="8" xfId="0" applyFont="1" applyFill="1" applyBorder="1"/>
    <xf numFmtId="0" fontId="6" fillId="2" borderId="9" xfId="0" applyFont="1" applyFill="1" applyBorder="1"/>
    <xf numFmtId="0" fontId="4" fillId="2" borderId="10" xfId="0" applyFont="1" applyFill="1" applyBorder="1"/>
    <xf numFmtId="0" fontId="4" fillId="2" borderId="11" xfId="0" applyFont="1" applyFill="1" applyBorder="1"/>
    <xf numFmtId="0" fontId="0" fillId="3" borderId="0" xfId="0" applyFill="1"/>
    <xf numFmtId="0" fontId="7" fillId="3" borderId="0" xfId="0" applyFont="1" applyFill="1"/>
    <xf numFmtId="0" fontId="0" fillId="3" borderId="1" xfId="0" applyFill="1" applyBorder="1"/>
    <xf numFmtId="164" fontId="8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left"/>
    </xf>
    <xf numFmtId="0" fontId="0" fillId="3" borderId="14" xfId="0" applyFill="1" applyBorder="1"/>
    <xf numFmtId="164" fontId="8" fillId="3" borderId="14" xfId="0" applyNumberFormat="1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18" xfId="0" applyFont="1" applyFill="1" applyBorder="1"/>
    <xf numFmtId="164" fontId="8" fillId="3" borderId="18" xfId="0" applyNumberFormat="1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/>
    </xf>
    <xf numFmtId="0" fontId="5" fillId="5" borderId="18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10" fillId="8" borderId="19" xfId="0" applyFont="1" applyFill="1" applyBorder="1" applyAlignment="1">
      <alignment horizontal="center"/>
    </xf>
    <xf numFmtId="0" fontId="10" fillId="8" borderId="20" xfId="0" applyFont="1" applyFill="1" applyBorder="1" applyAlignment="1">
      <alignment horizontal="center"/>
    </xf>
    <xf numFmtId="0" fontId="10" fillId="8" borderId="0" xfId="0" applyFont="1" applyFill="1" applyAlignment="1">
      <alignment horizontal="center"/>
    </xf>
    <xf numFmtId="0" fontId="0" fillId="8" borderId="0" xfId="0" applyFill="1"/>
    <xf numFmtId="0" fontId="8" fillId="8" borderId="21" xfId="0" applyFont="1" applyFill="1" applyBorder="1"/>
    <xf numFmtId="0" fontId="11" fillId="8" borderId="21" xfId="0" applyFont="1" applyFill="1" applyBorder="1"/>
    <xf numFmtId="0" fontId="0" fillId="5" borderId="21" xfId="0" applyFill="1" applyBorder="1"/>
    <xf numFmtId="0" fontId="0" fillId="6" borderId="21" xfId="0" applyFill="1" applyBorder="1"/>
    <xf numFmtId="0" fontId="0" fillId="3" borderId="22" xfId="0" applyFill="1" applyBorder="1" applyAlignment="1">
      <alignment horizontal="center"/>
    </xf>
    <xf numFmtId="164" fontId="2" fillId="3" borderId="22" xfId="0" applyNumberFormat="1" applyFont="1" applyFill="1" applyBorder="1"/>
    <xf numFmtId="164" fontId="0" fillId="10" borderId="23" xfId="0" applyNumberFormat="1" applyFont="1" applyFill="1" applyBorder="1" applyAlignment="1"/>
    <xf numFmtId="164" fontId="12" fillId="10" borderId="0" xfId="0" applyNumberFormat="1" applyFont="1" applyFill="1" applyAlignment="1"/>
    <xf numFmtId="164" fontId="0" fillId="10" borderId="19" xfId="0" applyNumberFormat="1" applyFont="1" applyFill="1" applyBorder="1" applyAlignment="1"/>
    <xf numFmtId="164" fontId="13" fillId="10" borderId="22" xfId="0" applyNumberFormat="1" applyFont="1" applyFill="1" applyBorder="1" applyAlignment="1"/>
    <xf numFmtId="164" fontId="14" fillId="10" borderId="22" xfId="0" applyNumberFormat="1" applyFont="1" applyFill="1" applyBorder="1" applyAlignment="1"/>
    <xf numFmtId="164" fontId="0" fillId="10" borderId="22" xfId="0" applyNumberFormat="1" applyFont="1" applyFill="1" applyBorder="1" applyAlignment="1"/>
    <xf numFmtId="165" fontId="0" fillId="10" borderId="22" xfId="0" applyNumberFormat="1" applyFill="1" applyBorder="1"/>
    <xf numFmtId="0" fontId="0" fillId="10" borderId="22" xfId="0" applyFill="1" applyBorder="1"/>
    <xf numFmtId="164" fontId="5" fillId="3" borderId="20" xfId="0" applyNumberFormat="1" applyFont="1" applyFill="1" applyBorder="1" applyAlignment="1"/>
    <xf numFmtId="164" fontId="12" fillId="3" borderId="0" xfId="0" applyNumberFormat="1" applyFont="1" applyFill="1" applyAlignment="1"/>
    <xf numFmtId="164" fontId="13" fillId="11" borderId="22" xfId="0" applyNumberFormat="1" applyFont="1" applyFill="1" applyBorder="1" applyAlignment="1"/>
    <xf numFmtId="164" fontId="14" fillId="11" borderId="22" xfId="0" applyNumberFormat="1" applyFont="1" applyFill="1" applyBorder="1" applyAlignment="1"/>
    <xf numFmtId="164" fontId="0" fillId="3" borderId="22" xfId="0" applyNumberFormat="1" applyFont="1" applyFill="1" applyBorder="1" applyAlignment="1"/>
    <xf numFmtId="0" fontId="0" fillId="3" borderId="22" xfId="0" applyFill="1" applyBorder="1"/>
    <xf numFmtId="0" fontId="5" fillId="7" borderId="0" xfId="0" applyFont="1" applyFill="1" applyBorder="1"/>
    <xf numFmtId="0" fontId="0" fillId="7" borderId="0" xfId="0" applyFill="1" applyBorder="1"/>
    <xf numFmtId="0" fontId="0" fillId="7" borderId="0" xfId="0" applyFill="1"/>
    <xf numFmtId="0" fontId="0" fillId="7" borderId="0" xfId="0" applyFont="1" applyFill="1"/>
    <xf numFmtId="0" fontId="0" fillId="7" borderId="0" xfId="0" applyFont="1" applyFill="1" applyBorder="1"/>
    <xf numFmtId="0" fontId="0" fillId="7" borderId="1" xfId="0" applyFont="1" applyFill="1" applyBorder="1" applyAlignment="1"/>
    <xf numFmtId="0" fontId="0" fillId="7" borderId="24" xfId="0" applyFont="1" applyFill="1" applyBorder="1"/>
    <xf numFmtId="0" fontId="0" fillId="7" borderId="25" xfId="0" applyFont="1" applyFill="1" applyBorder="1"/>
    <xf numFmtId="0" fontId="0" fillId="7" borderId="18" xfId="0" applyFont="1" applyFill="1" applyBorder="1" applyAlignment="1"/>
    <xf numFmtId="0" fontId="0" fillId="7" borderId="28" xfId="0" applyFont="1" applyFill="1" applyBorder="1"/>
    <xf numFmtId="0" fontId="0" fillId="7" borderId="29" xfId="0" applyFont="1" applyFill="1" applyBorder="1"/>
    <xf numFmtId="0" fontId="0" fillId="7" borderId="0" xfId="0" applyFill="1" applyBorder="1" applyAlignment="1">
      <alignment horizontal="left"/>
    </xf>
    <xf numFmtId="0" fontId="0" fillId="7" borderId="33" xfId="0" applyFill="1" applyBorder="1"/>
    <xf numFmtId="0" fontId="0" fillId="7" borderId="34" xfId="0" applyFill="1" applyBorder="1"/>
    <xf numFmtId="0" fontId="0" fillId="7" borderId="26" xfId="0" applyFill="1" applyBorder="1"/>
    <xf numFmtId="0" fontId="7" fillId="7" borderId="0" xfId="0" applyFont="1" applyFill="1"/>
    <xf numFmtId="0" fontId="15" fillId="7" borderId="5" xfId="0" applyFont="1" applyFill="1" applyBorder="1"/>
    <xf numFmtId="0" fontId="7" fillId="7" borderId="0" xfId="0" applyFont="1" applyFill="1" applyBorder="1"/>
    <xf numFmtId="0" fontId="7" fillId="7" borderId="33" xfId="0" applyFont="1" applyFill="1" applyBorder="1"/>
    <xf numFmtId="166" fontId="7" fillId="7" borderId="26" xfId="0" applyNumberFormat="1" applyFont="1" applyFill="1" applyBorder="1"/>
    <xf numFmtId="0" fontId="7" fillId="7" borderId="5" xfId="0" applyFont="1" applyFill="1" applyBorder="1"/>
    <xf numFmtId="166" fontId="7" fillId="7" borderId="6" xfId="0" applyNumberFormat="1" applyFont="1" applyFill="1" applyBorder="1"/>
    <xf numFmtId="0" fontId="7" fillId="7" borderId="35" xfId="0" applyFont="1" applyFill="1" applyBorder="1"/>
    <xf numFmtId="0" fontId="7" fillId="7" borderId="36" xfId="0" applyFont="1" applyFill="1" applyBorder="1"/>
    <xf numFmtId="166" fontId="7" fillId="7" borderId="35" xfId="0" applyNumberFormat="1" applyFont="1" applyFill="1" applyBorder="1"/>
    <xf numFmtId="166" fontId="7" fillId="7" borderId="30" xfId="0" applyNumberFormat="1" applyFont="1" applyFill="1" applyBorder="1"/>
    <xf numFmtId="20" fontId="16" fillId="13" borderId="22" xfId="0" applyNumberFormat="1" applyFont="1" applyFill="1" applyBorder="1" applyAlignment="1"/>
    <xf numFmtId="164" fontId="12" fillId="10" borderId="22" xfId="0" applyNumberFormat="1" applyFont="1" applyFill="1" applyBorder="1" applyAlignment="1"/>
    <xf numFmtId="164" fontId="0" fillId="14" borderId="22" xfId="0" applyNumberFormat="1" applyFont="1" applyFill="1" applyBorder="1" applyAlignment="1"/>
    <xf numFmtId="20" fontId="16" fillId="15" borderId="22" xfId="0" applyNumberFormat="1" applyFont="1" applyFill="1" applyBorder="1" applyAlignment="1"/>
    <xf numFmtId="0" fontId="0" fillId="14" borderId="22" xfId="0" applyFill="1" applyBorder="1"/>
    <xf numFmtId="0" fontId="0" fillId="7" borderId="0" xfId="0" applyFont="1" applyFill="1" applyBorder="1" applyAlignment="1">
      <alignment horizontal="left"/>
    </xf>
    <xf numFmtId="0" fontId="4" fillId="2" borderId="37" xfId="0" applyFont="1" applyFill="1" applyBorder="1"/>
    <xf numFmtId="0" fontId="4" fillId="2" borderId="38" xfId="0" applyFont="1" applyFill="1" applyBorder="1"/>
    <xf numFmtId="0" fontId="1" fillId="2" borderId="37" xfId="0" applyFont="1" applyFill="1" applyBorder="1"/>
    <xf numFmtId="0" fontId="1" fillId="2" borderId="38" xfId="0" applyFont="1" applyFill="1" applyBorder="1"/>
    <xf numFmtId="0" fontId="5" fillId="16" borderId="21" xfId="0" applyFont="1" applyFill="1" applyBorder="1" applyAlignment="1">
      <alignment horizontal="left"/>
    </xf>
    <xf numFmtId="0" fontId="5" fillId="16" borderId="21" xfId="0" applyFont="1" applyFill="1" applyBorder="1"/>
    <xf numFmtId="0" fontId="5" fillId="17" borderId="22" xfId="0" applyFont="1" applyFill="1" applyBorder="1" applyAlignment="1">
      <alignment horizontal="left"/>
    </xf>
    <xf numFmtId="0" fontId="5" fillId="17" borderId="22" xfId="0" applyFont="1" applyFill="1" applyBorder="1" applyAlignment="1">
      <alignment horizontal="right"/>
    </xf>
    <xf numFmtId="164" fontId="5" fillId="14" borderId="20" xfId="0" applyNumberFormat="1" applyFont="1" applyFill="1" applyBorder="1" applyAlignment="1"/>
    <xf numFmtId="164" fontId="12" fillId="14" borderId="0" xfId="0" applyNumberFormat="1" applyFont="1" applyFill="1" applyAlignment="1"/>
    <xf numFmtId="164" fontId="13" fillId="18" borderId="22" xfId="0" applyNumberFormat="1" applyFont="1" applyFill="1" applyBorder="1" applyAlignment="1"/>
    <xf numFmtId="164" fontId="14" fillId="18" borderId="22" xfId="0" applyNumberFormat="1" applyFont="1" applyFill="1" applyBorder="1" applyAlignment="1"/>
    <xf numFmtId="166" fontId="5" fillId="7" borderId="0" xfId="0" applyNumberFormat="1" applyFont="1" applyFill="1" applyBorder="1"/>
    <xf numFmtId="164" fontId="5" fillId="3" borderId="39" xfId="0" applyNumberFormat="1" applyFont="1" applyFill="1" applyBorder="1" applyAlignment="1"/>
    <xf numFmtId="165" fontId="0" fillId="7" borderId="1" xfId="0" applyNumberFormat="1" applyFill="1" applyBorder="1"/>
    <xf numFmtId="0" fontId="5" fillId="2" borderId="13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center" vertical="center" wrapText="1"/>
    </xf>
    <xf numFmtId="0" fontId="19" fillId="4" borderId="18" xfId="0" applyFont="1" applyFill="1" applyBorder="1" applyAlignment="1">
      <alignment horizontal="right"/>
    </xf>
    <xf numFmtId="0" fontId="19" fillId="2" borderId="13" xfId="0" applyFont="1" applyFill="1" applyBorder="1" applyAlignment="1">
      <alignment horizontal="right"/>
    </xf>
    <xf numFmtId="166" fontId="20" fillId="7" borderId="13" xfId="0" applyNumberFormat="1" applyFont="1" applyFill="1" applyBorder="1"/>
    <xf numFmtId="166" fontId="20" fillId="7" borderId="31" xfId="0" applyNumberFormat="1" applyFont="1" applyFill="1" applyBorder="1"/>
    <xf numFmtId="0" fontId="17" fillId="17" borderId="26" xfId="0" applyFont="1" applyFill="1" applyBorder="1"/>
    <xf numFmtId="0" fontId="17" fillId="17" borderId="30" xfId="0" applyFont="1" applyFill="1" applyBorder="1"/>
    <xf numFmtId="166" fontId="20" fillId="17" borderId="32" xfId="0" applyNumberFormat="1" applyFont="1" applyFill="1" applyBorder="1"/>
    <xf numFmtId="166" fontId="20" fillId="17" borderId="15" xfId="0" applyNumberFormat="1" applyFont="1" applyFill="1" applyBorder="1"/>
    <xf numFmtId="166" fontId="20" fillId="17" borderId="13" xfId="0" applyNumberFormat="1" applyFont="1" applyFill="1" applyBorder="1"/>
    <xf numFmtId="166" fontId="20" fillId="7" borderId="27" xfId="0" applyNumberFormat="1" applyFont="1" applyFill="1" applyBorder="1" applyAlignment="1">
      <alignment horizontal="center"/>
    </xf>
    <xf numFmtId="0" fontId="0" fillId="7" borderId="0" xfId="0" applyFont="1" applyFill="1" applyBorder="1" applyAlignment="1">
      <alignment horizontal="left"/>
    </xf>
    <xf numFmtId="0" fontId="0" fillId="9" borderId="22" xfId="0" applyFont="1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10" borderId="22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 wrapText="1"/>
    </xf>
    <xf numFmtId="0" fontId="0" fillId="7" borderId="13" xfId="0" applyFont="1" applyFill="1" applyBorder="1" applyAlignment="1">
      <alignment horizontal="center" vertical="center"/>
    </xf>
    <xf numFmtId="49" fontId="5" fillId="3" borderId="12" xfId="0" applyNumberFormat="1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17" fillId="17" borderId="15" xfId="0" applyFont="1" applyFill="1" applyBorder="1" applyAlignment="1">
      <alignment horizontal="center" wrapText="1"/>
    </xf>
    <xf numFmtId="0" fontId="0" fillId="12" borderId="22" xfId="0" applyFont="1" applyFill="1" applyBorder="1" applyAlignment="1">
      <alignment horizontal="center"/>
    </xf>
    <xf numFmtId="0" fontId="0" fillId="7" borderId="18" xfId="0" applyFont="1" applyFill="1" applyBorder="1" applyAlignment="1">
      <alignment horizontal="center"/>
    </xf>
    <xf numFmtId="0" fontId="17" fillId="7" borderId="15" xfId="0" applyFont="1" applyFill="1" applyBorder="1" applyAlignment="1">
      <alignment horizontal="center" vertical="center"/>
    </xf>
    <xf numFmtId="0" fontId="17" fillId="17" borderId="1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EEECE1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CCFFFF"/>
      <color rgb="FFFFCCFF"/>
      <color rgb="FF3366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8"/>
  <sheetViews>
    <sheetView tabSelected="1" workbookViewId="0">
      <selection activeCell="P15" sqref="P15"/>
    </sheetView>
  </sheetViews>
  <sheetFormatPr baseColWidth="10" defaultColWidth="9.140625" defaultRowHeight="12.75" x14ac:dyDescent="0.2"/>
  <cols>
    <col min="1" max="4" width="11.42578125"/>
    <col min="5" max="5" width="9.140625" customWidth="1"/>
    <col min="6" max="7" width="11.42578125"/>
    <col min="8" max="8" width="9.140625" customWidth="1"/>
    <col min="9" max="1025" width="11.42578125"/>
  </cols>
  <sheetData>
    <row r="1" spans="1:15" ht="24" customHeight="1" thickBot="1" x14ac:dyDescent="0.25">
      <c r="A1" s="3" t="s">
        <v>2</v>
      </c>
      <c r="B1" s="4" t="s">
        <v>45</v>
      </c>
      <c r="C1" s="5"/>
      <c r="D1" s="1"/>
      <c r="E1" s="1"/>
      <c r="F1" s="1"/>
      <c r="G1" s="1"/>
      <c r="H1" s="1"/>
      <c r="I1" s="1"/>
      <c r="J1" s="1"/>
      <c r="K1" s="101" t="s">
        <v>43</v>
      </c>
      <c r="L1" s="101" t="s">
        <v>0</v>
      </c>
      <c r="M1" s="101" t="s">
        <v>1</v>
      </c>
      <c r="N1" s="2"/>
      <c r="O1" s="2"/>
    </row>
    <row r="2" spans="1:15" ht="13.5" thickBot="1" x14ac:dyDescent="0.25">
      <c r="A2" s="6" t="s">
        <v>3</v>
      </c>
      <c r="B2" s="7" t="s">
        <v>46</v>
      </c>
      <c r="C2" s="8"/>
      <c r="D2" s="2"/>
      <c r="E2" s="2"/>
      <c r="F2" s="2"/>
      <c r="G2" s="2"/>
      <c r="H2" s="85" t="s">
        <v>49</v>
      </c>
      <c r="I2" s="86"/>
      <c r="J2" s="86"/>
      <c r="K2" s="100">
        <v>20</v>
      </c>
      <c r="L2" s="100"/>
      <c r="M2" s="103"/>
      <c r="N2" s="2"/>
      <c r="O2" s="2"/>
    </row>
    <row r="3" spans="1:15" ht="13.5" thickBot="1" x14ac:dyDescent="0.25">
      <c r="A3" s="9" t="s">
        <v>4</v>
      </c>
      <c r="B3" s="10" t="s">
        <v>5</v>
      </c>
      <c r="C3" s="11"/>
      <c r="D3" s="2"/>
      <c r="E3" s="2"/>
      <c r="F3" s="2"/>
      <c r="G3" s="2"/>
      <c r="H3" s="87" t="s">
        <v>50</v>
      </c>
      <c r="I3" s="88"/>
      <c r="J3" s="88"/>
      <c r="K3" s="100">
        <v>5</v>
      </c>
      <c r="L3" s="100"/>
      <c r="M3" s="102"/>
      <c r="N3" s="2"/>
      <c r="O3" s="2"/>
    </row>
    <row r="4" spans="1:15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3.5" thickBot="1" x14ac:dyDescent="0.25">
      <c r="A5" s="1"/>
      <c r="B5" s="1"/>
      <c r="C5" s="1"/>
      <c r="D5" s="1"/>
      <c r="E5" s="1"/>
      <c r="F5" s="1"/>
      <c r="G5" s="1"/>
      <c r="H5" s="1"/>
      <c r="I5" s="1"/>
      <c r="J5" s="13"/>
      <c r="K5" s="2"/>
      <c r="L5" s="2"/>
      <c r="M5" s="2"/>
      <c r="N5" s="2"/>
      <c r="O5" s="2"/>
    </row>
    <row r="6" spans="1:15" ht="13.5" thickBot="1" x14ac:dyDescent="0.25">
      <c r="A6" s="122" t="s">
        <v>6</v>
      </c>
      <c r="B6" s="122"/>
      <c r="C6" s="123" t="s">
        <v>7</v>
      </c>
      <c r="D6" s="123"/>
      <c r="E6" s="123"/>
      <c r="F6" s="123"/>
      <c r="G6" s="123"/>
      <c r="H6" s="14"/>
      <c r="I6" s="15" t="s">
        <v>8</v>
      </c>
      <c r="J6" s="16" t="s">
        <v>8</v>
      </c>
      <c r="K6" s="124"/>
      <c r="L6" s="124"/>
      <c r="M6" s="12"/>
      <c r="N6" s="12"/>
      <c r="O6" s="17"/>
    </row>
    <row r="7" spans="1:15" ht="13.5" thickBot="1" x14ac:dyDescent="0.25">
      <c r="A7" s="122"/>
      <c r="B7" s="122"/>
      <c r="C7" s="123"/>
      <c r="D7" s="123"/>
      <c r="E7" s="123"/>
      <c r="F7" s="123"/>
      <c r="G7" s="123"/>
      <c r="H7" s="18"/>
      <c r="I7" s="19" t="s">
        <v>9</v>
      </c>
      <c r="J7" s="20" t="s">
        <v>10</v>
      </c>
      <c r="K7" s="21" t="s">
        <v>11</v>
      </c>
      <c r="L7" s="22" t="s">
        <v>11</v>
      </c>
      <c r="M7" s="128" t="s">
        <v>12</v>
      </c>
      <c r="N7" s="128" t="s">
        <v>13</v>
      </c>
      <c r="O7" s="118" t="s">
        <v>14</v>
      </c>
    </row>
    <row r="8" spans="1:15" ht="13.5" thickBot="1" x14ac:dyDescent="0.25">
      <c r="A8" s="119" t="s">
        <v>44</v>
      </c>
      <c r="B8" s="119"/>
      <c r="C8" s="120" t="s">
        <v>15</v>
      </c>
      <c r="D8" s="120"/>
      <c r="E8" s="23"/>
      <c r="F8" s="121" t="s">
        <v>16</v>
      </c>
      <c r="G8" s="121"/>
      <c r="H8" s="24"/>
      <c r="I8" s="25" t="s">
        <v>17</v>
      </c>
      <c r="J8" s="26" t="s">
        <v>18</v>
      </c>
      <c r="K8" s="27" t="s">
        <v>19</v>
      </c>
      <c r="L8" s="28" t="s">
        <v>20</v>
      </c>
      <c r="M8" s="128"/>
      <c r="N8" s="128"/>
      <c r="O8" s="118"/>
    </row>
    <row r="9" spans="1:15" ht="13.5" thickBot="1" x14ac:dyDescent="0.25">
      <c r="A9" s="119"/>
      <c r="B9" s="119"/>
      <c r="C9" s="29" t="s">
        <v>21</v>
      </c>
      <c r="D9" s="30" t="s">
        <v>22</v>
      </c>
      <c r="E9" s="31"/>
      <c r="F9" s="29" t="s">
        <v>23</v>
      </c>
      <c r="G9" s="30" t="s">
        <v>24</v>
      </c>
      <c r="H9" s="32"/>
      <c r="I9" s="33"/>
      <c r="J9" s="34"/>
      <c r="K9" s="35"/>
      <c r="L9" s="36"/>
      <c r="M9" s="37"/>
      <c r="N9" s="37"/>
      <c r="O9" s="38"/>
    </row>
    <row r="10" spans="1:15" ht="15" x14ac:dyDescent="0.25">
      <c r="A10" s="91" t="s">
        <v>25</v>
      </c>
      <c r="B10" s="92">
        <v>1</v>
      </c>
      <c r="C10" s="47">
        <v>0.41666666666666669</v>
      </c>
      <c r="D10" s="47">
        <v>0.52083333333333337</v>
      </c>
      <c r="E10" s="48">
        <f t="shared" ref="E10" si="0">IF(ISTEXT($C10),0,D10-C10)</f>
        <v>0.10416666666666669</v>
      </c>
      <c r="F10" s="47">
        <v>0.54166666666666663</v>
      </c>
      <c r="G10" s="47">
        <v>0.70833333333333337</v>
      </c>
      <c r="H10" s="48">
        <f t="shared" ref="H10" si="1">IF(ISTEXT($F10),0,G10-F10)</f>
        <v>0.16666666666666674</v>
      </c>
      <c r="I10" s="49">
        <f t="shared" ref="I10" si="2">E10+H10</f>
        <v>0.27083333333333343</v>
      </c>
      <c r="J10" s="50">
        <v>0.27083333333333331</v>
      </c>
      <c r="K10" s="51">
        <f t="shared" ref="K10" si="3">IF(I10&lt;=J10,0,I10-J10)</f>
        <v>0</v>
      </c>
      <c r="L10" s="79">
        <f>IF(ISNUMBER(C10+D10+F10+G10),IF(J10&gt;I10,J10-I10,0),0)</f>
        <v>0</v>
      </c>
      <c r="M10" s="47">
        <f t="shared" ref="M10" si="4">IF(AND($C10="cl",$F10="cl"),$J10,IF(AND($C10="cl",ISNUMBER($F10)),$J10-$H10,IF(AND($F10="cl",ISNUMBER($C10)),$J10-$E10,0)))</f>
        <v>0</v>
      </c>
      <c r="N10" s="47">
        <f t="shared" ref="N10" si="5">IF(AND($C10="cel",$F10="cel"),$J10,IF(AND($C10="cel",ISNUMBER($F10)),$J10-$H10,IF(AND($F10="cel",ISNUMBER($C10)),$J10-$E10,0)))</f>
        <v>0</v>
      </c>
      <c r="O10" s="52"/>
    </row>
    <row r="11" spans="1:15" ht="15" x14ac:dyDescent="0.25">
      <c r="A11" s="89" t="s">
        <v>27</v>
      </c>
      <c r="B11" s="90">
        <v>2</v>
      </c>
      <c r="C11" s="80"/>
      <c r="D11" s="39"/>
      <c r="E11" s="41"/>
      <c r="F11" s="80"/>
      <c r="G11" s="42"/>
      <c r="H11" s="43"/>
      <c r="I11" s="44"/>
      <c r="J11" s="44"/>
      <c r="K11" s="45"/>
      <c r="L11" s="45"/>
      <c r="M11" s="46"/>
      <c r="N11" s="39"/>
      <c r="O11" s="39"/>
    </row>
    <row r="12" spans="1:15" ht="15" x14ac:dyDescent="0.25">
      <c r="A12" s="91" t="s">
        <v>28</v>
      </c>
      <c r="B12" s="92">
        <v>3</v>
      </c>
      <c r="C12" s="40"/>
      <c r="D12" s="41"/>
      <c r="E12" s="41"/>
      <c r="F12" s="40"/>
      <c r="G12" s="42"/>
      <c r="H12" s="43"/>
      <c r="I12" s="44"/>
      <c r="J12" s="44"/>
      <c r="K12" s="45"/>
      <c r="L12" s="45"/>
      <c r="M12" s="46"/>
      <c r="N12" s="39"/>
      <c r="O12" s="39"/>
    </row>
    <row r="13" spans="1:15" ht="15" x14ac:dyDescent="0.25">
      <c r="A13" s="89" t="s">
        <v>29</v>
      </c>
      <c r="B13" s="92">
        <v>4</v>
      </c>
      <c r="C13" s="93"/>
      <c r="D13" s="93"/>
      <c r="E13" s="94"/>
      <c r="F13" s="93"/>
      <c r="G13" s="93"/>
      <c r="H13" s="94"/>
      <c r="I13" s="95"/>
      <c r="J13" s="96"/>
      <c r="K13" s="81"/>
      <c r="L13" s="82"/>
      <c r="M13" s="93"/>
      <c r="N13" s="93"/>
      <c r="O13" s="83"/>
    </row>
    <row r="14" spans="1:15" ht="15" x14ac:dyDescent="0.25">
      <c r="A14" s="91" t="s">
        <v>30</v>
      </c>
      <c r="B14" s="90">
        <v>5</v>
      </c>
      <c r="C14" s="47">
        <v>0.41666666666666669</v>
      </c>
      <c r="D14" s="47">
        <v>0.52083333333333304</v>
      </c>
      <c r="E14" s="48">
        <f t="shared" ref="E14:E17" si="6">IF(ISTEXT($C14),0,D14-C14)</f>
        <v>0.10416666666666635</v>
      </c>
      <c r="F14" s="47">
        <v>0.5625</v>
      </c>
      <c r="G14" s="47">
        <v>0.875</v>
      </c>
      <c r="H14" s="48">
        <f t="shared" ref="H14:H17" si="7">IF(ISTEXT($F14),0,G14-F14)</f>
        <v>0.3125</v>
      </c>
      <c r="I14" s="49">
        <f t="shared" ref="I14:I17" si="8">E14+H14</f>
        <v>0.41666666666666635</v>
      </c>
      <c r="J14" s="50">
        <v>0.41666666666666669</v>
      </c>
      <c r="K14" s="51">
        <f t="shared" ref="K14:K17" si="9">IF(I14&lt;=J14,0,I14-J14)</f>
        <v>0</v>
      </c>
      <c r="L14" s="79">
        <f>IF(ISNUMBER(C14+D14+F14+G14),IF(J14&gt;I14,J14-I14,0),0)</f>
        <v>3.3306690738754696E-16</v>
      </c>
      <c r="M14" s="47">
        <f t="shared" ref="M14:M17" si="10">IF(AND($C14="cl",$F14="cl"),$J14,IF(AND($C14="cl",ISNUMBER($F14)),$J14-$H14,IF(AND($F14="cl",ISNUMBER($C14)),$J14-$E14,0)))</f>
        <v>0</v>
      </c>
      <c r="N14" s="47">
        <f t="shared" ref="N14:N17" si="11">IF(AND($C14="cel",$F14="cel"),$J14,IF(AND($C14="cel",ISNUMBER($F14)),$J14-$H14,IF(AND($F14="cel",ISNUMBER($C14)),$J14-$E14,0)))</f>
        <v>0</v>
      </c>
      <c r="O14" s="52"/>
    </row>
    <row r="15" spans="1:15" ht="15" x14ac:dyDescent="0.25">
      <c r="A15" s="89" t="s">
        <v>31</v>
      </c>
      <c r="B15" s="92">
        <v>6</v>
      </c>
      <c r="C15" s="47">
        <v>0.5</v>
      </c>
      <c r="D15" s="47">
        <v>0.52083333333333337</v>
      </c>
      <c r="E15" s="48">
        <f t="shared" si="6"/>
        <v>2.083333333333337E-2</v>
      </c>
      <c r="F15" s="93">
        <v>0</v>
      </c>
      <c r="G15" s="93">
        <v>0</v>
      </c>
      <c r="H15" s="48">
        <f t="shared" si="7"/>
        <v>0</v>
      </c>
      <c r="I15" s="49">
        <f t="shared" si="8"/>
        <v>2.083333333333337E-2</v>
      </c>
      <c r="J15" s="50">
        <v>0.10416666666666667</v>
      </c>
      <c r="K15" s="51">
        <f t="shared" si="9"/>
        <v>0</v>
      </c>
      <c r="L15" s="79">
        <f>IF(ISNUMBER(C15+D15+F15+G15),IF(J15&gt;I15,J15-I15,0),0)</f>
        <v>8.3333333333333301E-2</v>
      </c>
      <c r="M15" s="47">
        <f t="shared" si="10"/>
        <v>0</v>
      </c>
      <c r="N15" s="47">
        <f t="shared" si="11"/>
        <v>0</v>
      </c>
      <c r="O15" s="52"/>
    </row>
    <row r="16" spans="1:15" ht="15" x14ac:dyDescent="0.25">
      <c r="A16" s="91" t="s">
        <v>32</v>
      </c>
      <c r="B16" s="92">
        <v>7</v>
      </c>
      <c r="C16" s="47">
        <v>0.41666666666666669</v>
      </c>
      <c r="D16" s="47">
        <v>0.52083333333333337</v>
      </c>
      <c r="E16" s="48">
        <f t="shared" si="6"/>
        <v>0.10416666666666669</v>
      </c>
      <c r="F16" s="47">
        <v>0.5625</v>
      </c>
      <c r="G16" s="47">
        <v>0.79166666666666663</v>
      </c>
      <c r="H16" s="48">
        <f t="shared" si="7"/>
        <v>0.22916666666666663</v>
      </c>
      <c r="I16" s="49">
        <f t="shared" si="8"/>
        <v>0.33333333333333331</v>
      </c>
      <c r="J16" s="50">
        <v>0.33333333333333331</v>
      </c>
      <c r="K16" s="51">
        <f t="shared" si="9"/>
        <v>0</v>
      </c>
      <c r="L16" s="79">
        <f t="shared" ref="L16:L17" si="12">IF(ISNUMBER(C16+D16+F16+G16),IF(J16&gt;I16,J16-I16,0),0)</f>
        <v>0</v>
      </c>
      <c r="M16" s="47">
        <f t="shared" si="10"/>
        <v>0</v>
      </c>
      <c r="N16" s="47">
        <f t="shared" si="11"/>
        <v>0</v>
      </c>
      <c r="O16" s="52"/>
    </row>
    <row r="17" spans="1:15" ht="15" x14ac:dyDescent="0.25">
      <c r="A17" s="89" t="s">
        <v>25</v>
      </c>
      <c r="B17" s="90">
        <v>8</v>
      </c>
      <c r="C17" s="47">
        <v>0.41666666666666669</v>
      </c>
      <c r="D17" s="47">
        <v>0.52083333333333337</v>
      </c>
      <c r="E17" s="48">
        <f t="shared" si="6"/>
        <v>0.10416666666666669</v>
      </c>
      <c r="F17" s="47">
        <v>0.54166666666666663</v>
      </c>
      <c r="G17" s="47">
        <v>0.70833333333333337</v>
      </c>
      <c r="H17" s="48">
        <f t="shared" si="7"/>
        <v>0.16666666666666674</v>
      </c>
      <c r="I17" s="49">
        <f t="shared" si="8"/>
        <v>0.27083333333333343</v>
      </c>
      <c r="J17" s="50">
        <v>0.27083333333333331</v>
      </c>
      <c r="K17" s="51">
        <f t="shared" si="9"/>
        <v>0</v>
      </c>
      <c r="L17" s="79">
        <f t="shared" si="12"/>
        <v>0</v>
      </c>
      <c r="M17" s="47">
        <f t="shared" si="10"/>
        <v>0</v>
      </c>
      <c r="N17" s="47">
        <f t="shared" si="11"/>
        <v>0</v>
      </c>
      <c r="O17" s="52"/>
    </row>
    <row r="18" spans="1:15" ht="15" x14ac:dyDescent="0.25">
      <c r="A18" s="91" t="s">
        <v>27</v>
      </c>
      <c r="B18" s="92">
        <v>9</v>
      </c>
      <c r="C18" s="80"/>
      <c r="D18" s="39"/>
      <c r="E18" s="41"/>
      <c r="F18" s="80"/>
      <c r="G18" s="42"/>
      <c r="H18" s="43"/>
      <c r="I18" s="44"/>
      <c r="J18" s="44"/>
      <c r="K18" s="45"/>
      <c r="L18" s="45"/>
      <c r="M18" s="46"/>
      <c r="N18" s="39"/>
      <c r="O18" s="39"/>
    </row>
    <row r="19" spans="1:15" ht="15" x14ac:dyDescent="0.25">
      <c r="A19" s="89" t="s">
        <v>28</v>
      </c>
      <c r="B19" s="92">
        <v>10</v>
      </c>
      <c r="C19" s="40"/>
      <c r="D19" s="41"/>
      <c r="E19" s="41"/>
      <c r="F19" s="40"/>
      <c r="G19" s="42"/>
      <c r="H19" s="43"/>
      <c r="I19" s="44"/>
      <c r="J19" s="44"/>
      <c r="K19" s="45"/>
      <c r="L19" s="45"/>
      <c r="M19" s="46"/>
      <c r="N19" s="39"/>
      <c r="O19" s="39"/>
    </row>
    <row r="20" spans="1:15" ht="15" x14ac:dyDescent="0.25">
      <c r="A20" s="91" t="s">
        <v>29</v>
      </c>
      <c r="B20" s="90">
        <v>11</v>
      </c>
      <c r="C20" s="93"/>
      <c r="D20" s="93"/>
      <c r="E20" s="94"/>
      <c r="F20" s="93"/>
      <c r="G20" s="93"/>
      <c r="H20" s="94"/>
      <c r="I20" s="95"/>
      <c r="J20" s="96"/>
      <c r="K20" s="81"/>
      <c r="L20" s="82"/>
      <c r="M20" s="93"/>
      <c r="N20" s="93"/>
      <c r="O20" s="83"/>
    </row>
    <row r="21" spans="1:15" ht="15" x14ac:dyDescent="0.25">
      <c r="A21" s="89" t="s">
        <v>30</v>
      </c>
      <c r="B21" s="92">
        <v>12</v>
      </c>
      <c r="C21" s="47">
        <v>0.41666666666666669</v>
      </c>
      <c r="D21" s="47">
        <v>0.52083333333333304</v>
      </c>
      <c r="E21" s="48">
        <f t="shared" ref="E21:E24" si="13">IF(ISTEXT($C21),0,D21-C21)</f>
        <v>0.10416666666666635</v>
      </c>
      <c r="F21" s="47">
        <v>0.5625</v>
      </c>
      <c r="G21" s="47">
        <v>0.875</v>
      </c>
      <c r="H21" s="48">
        <f t="shared" ref="H21:H24" si="14">IF(ISTEXT($F21),0,G21-F21)</f>
        <v>0.3125</v>
      </c>
      <c r="I21" s="49">
        <f t="shared" ref="I21:I24" si="15">E21+H21</f>
        <v>0.41666666666666635</v>
      </c>
      <c r="J21" s="50">
        <v>0.41666666666666669</v>
      </c>
      <c r="K21" s="51">
        <f t="shared" ref="K21:K24" si="16">IF(I21&lt;=J21,0,I21-J21)</f>
        <v>0</v>
      </c>
      <c r="L21" s="79">
        <f t="shared" ref="L21:L24" si="17">IF(ISNUMBER(C21+D21+F21+G21),IF(J21&gt;I21,J21-I21,0),0)</f>
        <v>3.3306690738754696E-16</v>
      </c>
      <c r="M21" s="47">
        <f t="shared" ref="M21:M24" si="18">IF(AND($C21="cl",$F21="cl"),$J21,IF(AND($C21="cl",ISNUMBER($F21)),$J21-$H21,IF(AND($F21="cl",ISNUMBER($C21)),$J21-$E21,0)))</f>
        <v>0</v>
      </c>
      <c r="N21" s="47">
        <f t="shared" ref="N21:N24" si="19">IF(AND($C21="cel",$F21="cel"),$J21,IF(AND($C21="cel",ISNUMBER($F21)),$J21-$H21,IF(AND($F21="cel",ISNUMBER($C21)),$J21-$E21,0)))</f>
        <v>0</v>
      </c>
      <c r="O21" s="52"/>
    </row>
    <row r="22" spans="1:15" ht="15" x14ac:dyDescent="0.25">
      <c r="A22" s="91" t="s">
        <v>31</v>
      </c>
      <c r="B22" s="92">
        <v>13</v>
      </c>
      <c r="C22" s="47">
        <v>0.41666666666666669</v>
      </c>
      <c r="D22" s="47">
        <v>0.52083333333333337</v>
      </c>
      <c r="E22" s="48">
        <f t="shared" si="13"/>
        <v>0.10416666666666669</v>
      </c>
      <c r="F22" s="93">
        <v>0</v>
      </c>
      <c r="G22" s="93">
        <v>0</v>
      </c>
      <c r="H22" s="48">
        <f t="shared" si="14"/>
        <v>0</v>
      </c>
      <c r="I22" s="49">
        <f t="shared" si="15"/>
        <v>0.10416666666666669</v>
      </c>
      <c r="J22" s="50">
        <v>0.10416666666666667</v>
      </c>
      <c r="K22" s="51">
        <f t="shared" si="16"/>
        <v>0</v>
      </c>
      <c r="L22" s="79">
        <f t="shared" si="17"/>
        <v>0</v>
      </c>
      <c r="M22" s="47">
        <f t="shared" si="18"/>
        <v>0</v>
      </c>
      <c r="N22" s="47">
        <f t="shared" si="19"/>
        <v>0</v>
      </c>
      <c r="O22" s="52"/>
    </row>
    <row r="23" spans="1:15" ht="15" x14ac:dyDescent="0.25">
      <c r="A23" s="89" t="s">
        <v>32</v>
      </c>
      <c r="B23" s="90">
        <v>14</v>
      </c>
      <c r="C23" s="47">
        <v>0.41666666666666669</v>
      </c>
      <c r="D23" s="47">
        <v>0.52083333333333337</v>
      </c>
      <c r="E23" s="48">
        <f t="shared" si="13"/>
        <v>0.10416666666666669</v>
      </c>
      <c r="F23" s="47">
        <v>0.5625</v>
      </c>
      <c r="G23" s="47">
        <v>0.79166666666666663</v>
      </c>
      <c r="H23" s="48">
        <f t="shared" si="14"/>
        <v>0.22916666666666663</v>
      </c>
      <c r="I23" s="49">
        <f t="shared" si="15"/>
        <v>0.33333333333333331</v>
      </c>
      <c r="J23" s="50">
        <v>0.33333333333333331</v>
      </c>
      <c r="K23" s="51">
        <f t="shared" si="16"/>
        <v>0</v>
      </c>
      <c r="L23" s="79">
        <f t="shared" si="17"/>
        <v>0</v>
      </c>
      <c r="M23" s="47">
        <f t="shared" si="18"/>
        <v>0</v>
      </c>
      <c r="N23" s="47">
        <f t="shared" si="19"/>
        <v>0</v>
      </c>
      <c r="O23" s="52"/>
    </row>
    <row r="24" spans="1:15" ht="15" x14ac:dyDescent="0.25">
      <c r="A24" s="91" t="s">
        <v>25</v>
      </c>
      <c r="B24" s="92">
        <v>15</v>
      </c>
      <c r="C24" s="47">
        <v>0.41666666666666669</v>
      </c>
      <c r="D24" s="47">
        <v>0.52083333333333337</v>
      </c>
      <c r="E24" s="48">
        <f t="shared" si="13"/>
        <v>0.10416666666666669</v>
      </c>
      <c r="F24" s="47">
        <v>0.54166666666666663</v>
      </c>
      <c r="G24" s="47">
        <v>0.70833333333333337</v>
      </c>
      <c r="H24" s="48">
        <f t="shared" si="14"/>
        <v>0.16666666666666674</v>
      </c>
      <c r="I24" s="49">
        <f t="shared" si="15"/>
        <v>0.27083333333333343</v>
      </c>
      <c r="J24" s="50">
        <v>0.27083333333333331</v>
      </c>
      <c r="K24" s="51">
        <f t="shared" si="16"/>
        <v>0</v>
      </c>
      <c r="L24" s="79">
        <f t="shared" si="17"/>
        <v>0</v>
      </c>
      <c r="M24" s="47">
        <f t="shared" si="18"/>
        <v>0</v>
      </c>
      <c r="N24" s="47">
        <f t="shared" si="19"/>
        <v>0</v>
      </c>
      <c r="O24" s="52"/>
    </row>
    <row r="25" spans="1:15" ht="15" x14ac:dyDescent="0.25">
      <c r="A25" s="89" t="s">
        <v>27</v>
      </c>
      <c r="B25" s="92">
        <v>16</v>
      </c>
      <c r="C25" s="80"/>
      <c r="D25" s="39"/>
      <c r="E25" s="41"/>
      <c r="F25" s="80"/>
      <c r="G25" s="42"/>
      <c r="H25" s="43"/>
      <c r="I25" s="44"/>
      <c r="J25" s="44"/>
      <c r="K25" s="45"/>
      <c r="L25" s="45"/>
      <c r="M25" s="46"/>
      <c r="N25" s="39"/>
      <c r="O25" s="39"/>
    </row>
    <row r="26" spans="1:15" ht="15" x14ac:dyDescent="0.25">
      <c r="A26" s="91" t="s">
        <v>28</v>
      </c>
      <c r="B26" s="90">
        <v>17</v>
      </c>
      <c r="C26" s="40"/>
      <c r="D26" s="41"/>
      <c r="E26" s="41"/>
      <c r="F26" s="40"/>
      <c r="G26" s="42"/>
      <c r="H26" s="43"/>
      <c r="I26" s="44"/>
      <c r="J26" s="44"/>
      <c r="K26" s="45"/>
      <c r="L26" s="45"/>
      <c r="M26" s="46"/>
      <c r="N26" s="39"/>
      <c r="O26" s="39"/>
    </row>
    <row r="27" spans="1:15" ht="15" x14ac:dyDescent="0.25">
      <c r="A27" s="89" t="s">
        <v>29</v>
      </c>
      <c r="B27" s="92">
        <v>18</v>
      </c>
      <c r="C27" s="93"/>
      <c r="D27" s="93"/>
      <c r="E27" s="94"/>
      <c r="F27" s="93"/>
      <c r="G27" s="93"/>
      <c r="H27" s="94"/>
      <c r="I27" s="95"/>
      <c r="J27" s="96"/>
      <c r="K27" s="81"/>
      <c r="L27" s="82"/>
      <c r="M27" s="93"/>
      <c r="N27" s="93"/>
      <c r="O27" s="83"/>
    </row>
    <row r="28" spans="1:15" ht="15" x14ac:dyDescent="0.25">
      <c r="A28" s="91" t="s">
        <v>30</v>
      </c>
      <c r="B28" s="92">
        <v>19</v>
      </c>
      <c r="C28" s="47">
        <v>0.41666666666666669</v>
      </c>
      <c r="D28" s="47">
        <v>0.52083333333333304</v>
      </c>
      <c r="E28" s="48">
        <f t="shared" ref="E28:E31" si="20">IF(ISTEXT($C28),0,D28-C28)</f>
        <v>0.10416666666666635</v>
      </c>
      <c r="F28" s="47">
        <v>0.5625</v>
      </c>
      <c r="G28" s="47">
        <v>0.875</v>
      </c>
      <c r="H28" s="48">
        <f t="shared" ref="H28:H31" si="21">IF(ISTEXT($F28),0,G28-F28)</f>
        <v>0.3125</v>
      </c>
      <c r="I28" s="49">
        <f t="shared" ref="I28:I31" si="22">E28+H28</f>
        <v>0.41666666666666635</v>
      </c>
      <c r="J28" s="50">
        <v>0.41666666666666669</v>
      </c>
      <c r="K28" s="51">
        <f t="shared" ref="K28:K31" si="23">IF(I28&lt;=J28,0,I28-J28)</f>
        <v>0</v>
      </c>
      <c r="L28" s="79">
        <f t="shared" ref="L28:L31" si="24">IF(ISNUMBER(C28+D28+F28+G28),IF(J28&gt;I28,J28-I28,0),0)</f>
        <v>3.3306690738754696E-16</v>
      </c>
      <c r="M28" s="47">
        <f t="shared" ref="M28:M38" si="25">IF(AND($C28="cl",$F28="cl"),$J28,IF(AND($C28="cl",ISNUMBER($F28)),$J28-$H28,IF(AND($F28="cl",ISNUMBER($C28)),$J28-$E28,0)))</f>
        <v>0</v>
      </c>
      <c r="N28" s="47">
        <f t="shared" ref="N28:N38" si="26">IF(AND($C28="cel",$F28="cel"),$J28,IF(AND($C28="cel",ISNUMBER($F28)),$J28-$H28,IF(AND($F28="cel",ISNUMBER($C28)),$J28-$E28,0)))</f>
        <v>0</v>
      </c>
      <c r="O28" s="52"/>
    </row>
    <row r="29" spans="1:15" ht="15" x14ac:dyDescent="0.25">
      <c r="A29" s="89" t="s">
        <v>31</v>
      </c>
      <c r="B29" s="90">
        <v>20</v>
      </c>
      <c r="C29" s="47">
        <v>0.41666666666666669</v>
      </c>
      <c r="D29" s="47">
        <v>0.52083333333333337</v>
      </c>
      <c r="E29" s="48">
        <f t="shared" si="20"/>
        <v>0.10416666666666669</v>
      </c>
      <c r="F29" s="93">
        <v>0</v>
      </c>
      <c r="G29" s="93">
        <v>0</v>
      </c>
      <c r="H29" s="48">
        <f t="shared" si="21"/>
        <v>0</v>
      </c>
      <c r="I29" s="49">
        <f t="shared" si="22"/>
        <v>0.10416666666666669</v>
      </c>
      <c r="J29" s="50">
        <v>0.10416666666666667</v>
      </c>
      <c r="K29" s="51">
        <f t="shared" si="23"/>
        <v>0</v>
      </c>
      <c r="L29" s="79">
        <f t="shared" si="24"/>
        <v>0</v>
      </c>
      <c r="M29" s="47">
        <f t="shared" si="25"/>
        <v>0</v>
      </c>
      <c r="N29" s="47">
        <f t="shared" si="26"/>
        <v>0</v>
      </c>
      <c r="O29" s="52"/>
    </row>
    <row r="30" spans="1:15" ht="15" x14ac:dyDescent="0.25">
      <c r="A30" s="91" t="s">
        <v>32</v>
      </c>
      <c r="B30" s="92">
        <v>21</v>
      </c>
      <c r="C30" s="47">
        <v>0.41666666666666669</v>
      </c>
      <c r="D30" s="47">
        <v>0.52083333333333337</v>
      </c>
      <c r="E30" s="48">
        <f t="shared" si="20"/>
        <v>0.10416666666666669</v>
      </c>
      <c r="F30" s="47">
        <v>0.5625</v>
      </c>
      <c r="G30" s="47">
        <v>0.79166666666666663</v>
      </c>
      <c r="H30" s="48">
        <f t="shared" si="21"/>
        <v>0.22916666666666663</v>
      </c>
      <c r="I30" s="49">
        <f t="shared" si="22"/>
        <v>0.33333333333333331</v>
      </c>
      <c r="J30" s="50">
        <v>0.33333333333333331</v>
      </c>
      <c r="K30" s="51">
        <f t="shared" si="23"/>
        <v>0</v>
      </c>
      <c r="L30" s="79">
        <f t="shared" si="24"/>
        <v>0</v>
      </c>
      <c r="M30" s="47">
        <f t="shared" si="25"/>
        <v>0</v>
      </c>
      <c r="N30" s="47">
        <f t="shared" si="26"/>
        <v>0</v>
      </c>
      <c r="O30" s="52"/>
    </row>
    <row r="31" spans="1:15" ht="15" x14ac:dyDescent="0.25">
      <c r="A31" s="89" t="s">
        <v>25</v>
      </c>
      <c r="B31" s="92">
        <v>22</v>
      </c>
      <c r="C31" s="47">
        <v>0.41666666666666669</v>
      </c>
      <c r="D31" s="47">
        <v>0.52083333333333337</v>
      </c>
      <c r="E31" s="48">
        <f t="shared" si="20"/>
        <v>0.10416666666666669</v>
      </c>
      <c r="F31" s="47">
        <v>0.54166666666666663</v>
      </c>
      <c r="G31" s="47">
        <v>0.70833333333333337</v>
      </c>
      <c r="H31" s="48">
        <f t="shared" si="21"/>
        <v>0.16666666666666674</v>
      </c>
      <c r="I31" s="49">
        <f t="shared" si="22"/>
        <v>0.27083333333333343</v>
      </c>
      <c r="J31" s="50">
        <v>0.27083333333333331</v>
      </c>
      <c r="K31" s="51">
        <f t="shared" si="23"/>
        <v>0</v>
      </c>
      <c r="L31" s="79">
        <f t="shared" si="24"/>
        <v>0</v>
      </c>
      <c r="M31" s="47">
        <f t="shared" si="25"/>
        <v>0</v>
      </c>
      <c r="N31" s="47">
        <f t="shared" si="26"/>
        <v>0</v>
      </c>
      <c r="O31" s="52"/>
    </row>
    <row r="32" spans="1:15" ht="15" x14ac:dyDescent="0.25">
      <c r="A32" s="91" t="s">
        <v>27</v>
      </c>
      <c r="B32" s="90">
        <v>23</v>
      </c>
      <c r="C32" s="80"/>
      <c r="D32" s="39"/>
      <c r="E32" s="41"/>
      <c r="F32" s="80"/>
      <c r="G32" s="42"/>
      <c r="H32" s="43"/>
      <c r="I32" s="44"/>
      <c r="J32" s="44"/>
      <c r="K32" s="45"/>
      <c r="L32" s="45"/>
      <c r="M32" s="46"/>
      <c r="N32" s="39"/>
      <c r="O32" s="39"/>
    </row>
    <row r="33" spans="1:15" ht="15" x14ac:dyDescent="0.25">
      <c r="A33" s="89" t="s">
        <v>28</v>
      </c>
      <c r="B33" s="92">
        <v>24</v>
      </c>
      <c r="C33" s="40"/>
      <c r="D33" s="41"/>
      <c r="E33" s="41"/>
      <c r="F33" s="40"/>
      <c r="G33" s="42"/>
      <c r="H33" s="43"/>
      <c r="I33" s="44"/>
      <c r="J33" s="44"/>
      <c r="K33" s="45"/>
      <c r="L33" s="45"/>
      <c r="M33" s="46"/>
      <c r="N33" s="39"/>
      <c r="O33" s="39"/>
    </row>
    <row r="34" spans="1:15" ht="15" x14ac:dyDescent="0.25">
      <c r="A34" s="91" t="s">
        <v>29</v>
      </c>
      <c r="B34" s="92">
        <v>25</v>
      </c>
      <c r="C34" s="93"/>
      <c r="D34" s="93"/>
      <c r="E34" s="94"/>
      <c r="F34" s="93"/>
      <c r="G34" s="93"/>
      <c r="H34" s="94"/>
      <c r="I34" s="95"/>
      <c r="J34" s="96"/>
      <c r="K34" s="81"/>
      <c r="L34" s="82"/>
      <c r="M34" s="93"/>
      <c r="N34" s="93"/>
      <c r="O34" s="83"/>
    </row>
    <row r="35" spans="1:15" ht="15" x14ac:dyDescent="0.25">
      <c r="A35" s="89" t="s">
        <v>30</v>
      </c>
      <c r="B35" s="90">
        <v>26</v>
      </c>
      <c r="C35" s="47">
        <v>0.41666666666666669</v>
      </c>
      <c r="D35" s="47">
        <v>0.52083333333333304</v>
      </c>
      <c r="E35" s="48">
        <f t="shared" ref="E35:E38" si="27">IF(ISTEXT($C35),0,D35-C35)</f>
        <v>0.10416666666666635</v>
      </c>
      <c r="F35" s="47">
        <v>0.5625</v>
      </c>
      <c r="G35" s="47">
        <v>0.875</v>
      </c>
      <c r="H35" s="48">
        <f t="shared" ref="H35:H38" si="28">IF(ISTEXT($F35),0,G35-F35)</f>
        <v>0.3125</v>
      </c>
      <c r="I35" s="49">
        <f t="shared" ref="I35:I38" si="29">E35+H35</f>
        <v>0.41666666666666635</v>
      </c>
      <c r="J35" s="50">
        <v>0.41666666666666669</v>
      </c>
      <c r="K35" s="51">
        <f t="shared" ref="K35:K38" si="30">IF(I35&lt;=J35,0,I35-J35)</f>
        <v>0</v>
      </c>
      <c r="L35" s="79">
        <f t="shared" ref="L35:L38" si="31">IF(ISNUMBER(C35+D35+F35+G35),IF(J35&gt;I35,J35-I35,0),0)</f>
        <v>3.3306690738754696E-16</v>
      </c>
      <c r="M35" s="47">
        <f t="shared" si="25"/>
        <v>0</v>
      </c>
      <c r="N35" s="47">
        <f t="shared" si="26"/>
        <v>0</v>
      </c>
      <c r="O35" s="52"/>
    </row>
    <row r="36" spans="1:15" ht="15" x14ac:dyDescent="0.25">
      <c r="A36" s="91" t="s">
        <v>31</v>
      </c>
      <c r="B36" s="92">
        <v>27</v>
      </c>
      <c r="C36" s="47">
        <v>0.41666666666666669</v>
      </c>
      <c r="D36" s="47">
        <v>0.52083333333333337</v>
      </c>
      <c r="E36" s="48">
        <f t="shared" si="27"/>
        <v>0.10416666666666669</v>
      </c>
      <c r="F36" s="93">
        <v>0</v>
      </c>
      <c r="G36" s="93">
        <v>0</v>
      </c>
      <c r="H36" s="48">
        <f t="shared" si="28"/>
        <v>0</v>
      </c>
      <c r="I36" s="49">
        <f t="shared" si="29"/>
        <v>0.10416666666666669</v>
      </c>
      <c r="J36" s="50">
        <v>0.10416666666666667</v>
      </c>
      <c r="K36" s="51">
        <f t="shared" si="30"/>
        <v>0</v>
      </c>
      <c r="L36" s="79">
        <f t="shared" si="31"/>
        <v>0</v>
      </c>
      <c r="M36" s="47">
        <f t="shared" si="25"/>
        <v>0</v>
      </c>
      <c r="N36" s="47">
        <f t="shared" si="26"/>
        <v>0</v>
      </c>
      <c r="O36" s="52"/>
    </row>
    <row r="37" spans="1:15" ht="15" x14ac:dyDescent="0.25">
      <c r="A37" s="89" t="s">
        <v>32</v>
      </c>
      <c r="B37" s="92">
        <v>28</v>
      </c>
      <c r="C37" s="47">
        <v>0.41666666666666669</v>
      </c>
      <c r="D37" s="47">
        <v>0.52083333333333337</v>
      </c>
      <c r="E37" s="48">
        <f t="shared" si="27"/>
        <v>0.10416666666666669</v>
      </c>
      <c r="F37" s="47">
        <v>0.5625</v>
      </c>
      <c r="G37" s="47">
        <v>0.79166666666666663</v>
      </c>
      <c r="H37" s="48">
        <f t="shared" si="28"/>
        <v>0.22916666666666663</v>
      </c>
      <c r="I37" s="49">
        <f t="shared" si="29"/>
        <v>0.33333333333333331</v>
      </c>
      <c r="J37" s="50">
        <v>0.33333333333333331</v>
      </c>
      <c r="K37" s="51">
        <f t="shared" si="30"/>
        <v>0</v>
      </c>
      <c r="L37" s="79">
        <f t="shared" si="31"/>
        <v>0</v>
      </c>
      <c r="M37" s="47">
        <f t="shared" si="25"/>
        <v>0</v>
      </c>
      <c r="N37" s="47">
        <f t="shared" si="26"/>
        <v>0</v>
      </c>
      <c r="O37" s="52"/>
    </row>
    <row r="38" spans="1:15" ht="15" x14ac:dyDescent="0.25">
      <c r="A38" s="91" t="s">
        <v>25</v>
      </c>
      <c r="B38" s="90">
        <v>29</v>
      </c>
      <c r="C38" s="47">
        <v>0.41666666666666669</v>
      </c>
      <c r="D38" s="47">
        <v>0.52083333333333337</v>
      </c>
      <c r="E38" s="48">
        <f t="shared" si="27"/>
        <v>0.10416666666666669</v>
      </c>
      <c r="F38" s="47">
        <v>0.54166666666666663</v>
      </c>
      <c r="G38" s="47">
        <v>0.70833333333333337</v>
      </c>
      <c r="H38" s="48">
        <f t="shared" si="28"/>
        <v>0.16666666666666674</v>
      </c>
      <c r="I38" s="49">
        <f t="shared" si="29"/>
        <v>0.27083333333333343</v>
      </c>
      <c r="J38" s="50">
        <v>0.27083333333333331</v>
      </c>
      <c r="K38" s="51">
        <f t="shared" si="30"/>
        <v>0</v>
      </c>
      <c r="L38" s="79">
        <f t="shared" si="31"/>
        <v>0</v>
      </c>
      <c r="M38" s="47">
        <f t="shared" si="25"/>
        <v>0</v>
      </c>
      <c r="N38" s="47">
        <f t="shared" si="26"/>
        <v>0</v>
      </c>
      <c r="O38" s="52"/>
    </row>
    <row r="39" spans="1:15" ht="15" x14ac:dyDescent="0.25">
      <c r="A39" s="89" t="s">
        <v>27</v>
      </c>
      <c r="B39" s="92">
        <v>30</v>
      </c>
      <c r="C39" s="80"/>
      <c r="D39" s="39"/>
      <c r="E39" s="41"/>
      <c r="F39" s="80"/>
      <c r="G39" s="42"/>
      <c r="H39" s="43"/>
      <c r="I39" s="44"/>
      <c r="J39" s="44"/>
      <c r="K39" s="45"/>
      <c r="L39" s="45"/>
      <c r="M39" s="46"/>
      <c r="N39" s="39"/>
      <c r="O39" s="39"/>
    </row>
    <row r="40" spans="1:15" ht="15.75" thickBot="1" x14ac:dyDescent="0.3">
      <c r="A40" s="89"/>
      <c r="B40" s="90"/>
      <c r="C40" s="47"/>
      <c r="D40" s="47"/>
      <c r="E40" s="48"/>
      <c r="F40" s="47"/>
      <c r="G40" s="47"/>
      <c r="H40" s="48"/>
      <c r="I40" s="49"/>
      <c r="J40" s="50"/>
      <c r="K40" s="51"/>
      <c r="L40" s="79"/>
      <c r="M40" s="47"/>
      <c r="N40" s="98"/>
      <c r="O40" s="52"/>
    </row>
    <row r="41" spans="1:15" ht="13.5" thickBot="1" x14ac:dyDescent="0.25">
      <c r="A41" s="53"/>
      <c r="B41" s="113" t="s">
        <v>26</v>
      </c>
      <c r="C41" s="113"/>
      <c r="D41" s="54"/>
      <c r="E41" s="54"/>
      <c r="F41" s="114"/>
      <c r="G41" s="114"/>
      <c r="H41" s="55"/>
      <c r="I41" s="55"/>
      <c r="J41" s="55"/>
      <c r="K41" s="56"/>
      <c r="L41" s="56"/>
      <c r="M41" s="55"/>
      <c r="N41" s="99"/>
      <c r="O41" s="55"/>
    </row>
    <row r="42" spans="1:15" ht="13.5" thickBot="1" x14ac:dyDescent="0.25">
      <c r="A42" s="53"/>
      <c r="B42" s="115" t="s">
        <v>33</v>
      </c>
      <c r="C42" s="115"/>
      <c r="D42" s="57"/>
      <c r="E42" s="54"/>
      <c r="F42" s="58" t="s">
        <v>34</v>
      </c>
      <c r="G42" s="116" t="s">
        <v>35</v>
      </c>
      <c r="H42" s="116"/>
      <c r="I42" s="59" t="s">
        <v>36</v>
      </c>
      <c r="J42" s="60" t="s">
        <v>36</v>
      </c>
      <c r="K42" s="60" t="s">
        <v>11</v>
      </c>
      <c r="L42" s="106" t="s">
        <v>11</v>
      </c>
      <c r="M42" s="125" t="s">
        <v>47</v>
      </c>
      <c r="N42" s="129" t="s">
        <v>48</v>
      </c>
      <c r="O42" s="117"/>
    </row>
    <row r="43" spans="1:15" ht="13.5" thickBot="1" x14ac:dyDescent="0.25">
      <c r="A43" s="53"/>
      <c r="B43" s="126" t="s">
        <v>37</v>
      </c>
      <c r="C43" s="126"/>
      <c r="D43" s="54"/>
      <c r="E43" s="54"/>
      <c r="F43" s="61" t="s">
        <v>38</v>
      </c>
      <c r="G43" s="127" t="s">
        <v>39</v>
      </c>
      <c r="H43" s="127"/>
      <c r="I43" s="62" t="s">
        <v>40</v>
      </c>
      <c r="J43" s="63" t="s">
        <v>41</v>
      </c>
      <c r="K43" s="63" t="s">
        <v>42</v>
      </c>
      <c r="L43" s="107" t="s">
        <v>20</v>
      </c>
      <c r="M43" s="125"/>
      <c r="N43" s="129"/>
      <c r="O43" s="117"/>
    </row>
    <row r="44" spans="1:15" ht="13.5" thickBot="1" x14ac:dyDescent="0.25">
      <c r="A44" s="53"/>
      <c r="B44" s="84"/>
      <c r="C44" s="64"/>
      <c r="D44" s="64"/>
      <c r="E44" s="64"/>
      <c r="F44" s="104">
        <v>0</v>
      </c>
      <c r="G44" s="111">
        <f>H40+E40</f>
        <v>0</v>
      </c>
      <c r="H44" s="111"/>
      <c r="I44" s="105">
        <f>SUM(I11:I39)</f>
        <v>4.4166666666666652</v>
      </c>
      <c r="J44" s="105">
        <f>SUM(J11:J39)</f>
        <v>4.4999999999999991</v>
      </c>
      <c r="K44" s="105">
        <f>SUM(K11:K39)</f>
        <v>0</v>
      </c>
      <c r="L44" s="108">
        <f>SUM(L10:L39)</f>
        <v>8.3333333333334633E-2</v>
      </c>
      <c r="M44" s="109">
        <f>SUM(M10:M39)</f>
        <v>0</v>
      </c>
      <c r="N44" s="110">
        <f>SUM(N10:N39)</f>
        <v>0</v>
      </c>
      <c r="O44" s="97"/>
    </row>
    <row r="45" spans="1:15" ht="13.5" thickBot="1" x14ac:dyDescent="0.25">
      <c r="A45" s="53"/>
      <c r="B45" s="112"/>
      <c r="C45" s="112"/>
      <c r="D45" s="112"/>
      <c r="E45" s="112"/>
      <c r="F45" s="55"/>
      <c r="G45" s="55"/>
      <c r="H45" s="55"/>
      <c r="I45" s="65"/>
      <c r="J45" s="66"/>
      <c r="K45" s="66"/>
      <c r="L45" s="67"/>
      <c r="M45" s="55"/>
      <c r="N45" s="55"/>
      <c r="O45" s="55"/>
    </row>
    <row r="46" spans="1:15" x14ac:dyDescent="0.2">
      <c r="A46" s="54"/>
      <c r="B46" s="54"/>
      <c r="C46" s="54"/>
      <c r="D46" s="54"/>
      <c r="E46" s="54"/>
      <c r="F46" s="55"/>
      <c r="G46" s="55"/>
      <c r="H46" s="68"/>
      <c r="I46" s="69"/>
      <c r="J46" s="70"/>
      <c r="K46" s="71"/>
      <c r="L46" s="72">
        <f>K44</f>
        <v>0</v>
      </c>
      <c r="M46" s="68"/>
      <c r="N46" s="55"/>
      <c r="O46" s="55"/>
    </row>
    <row r="47" spans="1:15" x14ac:dyDescent="0.2">
      <c r="A47" s="54"/>
      <c r="B47" s="54"/>
      <c r="C47" s="54"/>
      <c r="D47" s="54"/>
      <c r="E47" s="54"/>
      <c r="F47" s="55"/>
      <c r="G47" s="55"/>
      <c r="H47" s="68"/>
      <c r="I47" s="69"/>
      <c r="J47" s="70"/>
      <c r="K47" s="73"/>
      <c r="L47" s="74">
        <f>L44</f>
        <v>8.3333333333334633E-2</v>
      </c>
      <c r="M47" s="68"/>
      <c r="N47" s="55"/>
      <c r="O47" s="55"/>
    </row>
    <row r="48" spans="1:15" ht="13.5" thickBot="1" x14ac:dyDescent="0.25">
      <c r="A48" s="54"/>
      <c r="B48" s="54"/>
      <c r="C48" s="54"/>
      <c r="D48" s="54"/>
      <c r="E48" s="54"/>
      <c r="F48" s="55"/>
      <c r="G48" s="55"/>
      <c r="H48" s="68"/>
      <c r="I48" s="75"/>
      <c r="J48" s="76"/>
      <c r="K48" s="77">
        <v>0</v>
      </c>
      <c r="L48" s="78">
        <f>K48+L46-L47</f>
        <v>-8.3333333333334633E-2</v>
      </c>
      <c r="M48" s="68"/>
      <c r="N48" s="55"/>
      <c r="O48" s="55"/>
    </row>
  </sheetData>
  <mergeCells count="20">
    <mergeCell ref="O42:O43"/>
    <mergeCell ref="O7:O8"/>
    <mergeCell ref="A8:B9"/>
    <mergeCell ref="C8:D8"/>
    <mergeCell ref="F8:G8"/>
    <mergeCell ref="A6:B7"/>
    <mergeCell ref="C6:G7"/>
    <mergeCell ref="K6:L6"/>
    <mergeCell ref="M42:M43"/>
    <mergeCell ref="B43:C43"/>
    <mergeCell ref="G43:H43"/>
    <mergeCell ref="M7:M8"/>
    <mergeCell ref="N7:N8"/>
    <mergeCell ref="N42:N43"/>
    <mergeCell ref="G44:H44"/>
    <mergeCell ref="B45:E45"/>
    <mergeCell ref="B41:C41"/>
    <mergeCell ref="F41:G41"/>
    <mergeCell ref="B42:C42"/>
    <mergeCell ref="G42:H42"/>
  </mergeCells>
  <conditionalFormatting sqref="K9">
    <cfRule type="iconSet" priority="26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9">
    <cfRule type="iconSet" priority="265">
      <iconSet iconSet="3TrafficLights2">
        <cfvo type="percent" val="0"/>
        <cfvo type="percent" val="33"/>
        <cfvo type="percent" val="67"/>
      </iconSet>
    </cfRule>
  </conditionalFormatting>
  <conditionalFormatting sqref="I13">
    <cfRule type="iconSet" priority="20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3">
    <cfRule type="iconSet" priority="20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3">
    <cfRule type="iconSet" priority="21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3">
    <cfRule type="iconSet" priority="21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3:L17">
    <cfRule type="iconSet" priority="207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6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5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4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3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2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1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200">
      <iconSet iconSet="3TrafficLights2">
        <cfvo type="percent" val="0"/>
        <cfvo type="percent" val="33"/>
        <cfvo type="percent" val="67"/>
      </iconSet>
    </cfRule>
  </conditionalFormatting>
  <conditionalFormatting sqref="L13:L17">
    <cfRule type="iconSet" priority="199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8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7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6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5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4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3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2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1">
      <iconSet iconSet="3TrafficLights2">
        <cfvo type="percent" val="0"/>
        <cfvo type="percent" val="33"/>
        <cfvo type="percent" val="67"/>
      </iconSet>
    </cfRule>
  </conditionalFormatting>
  <conditionalFormatting sqref="L14:L17">
    <cfRule type="iconSet" priority="190">
      <iconSet iconSet="3TrafficLights2">
        <cfvo type="percent" val="0"/>
        <cfvo type="percent" val="33"/>
        <cfvo type="percent" val="67"/>
      </iconSet>
    </cfRule>
  </conditionalFormatting>
  <conditionalFormatting sqref="I40">
    <cfRule type="iconSet" priority="18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40">
    <cfRule type="iconSet" priority="18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40">
    <cfRule type="iconSet" priority="18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40">
    <cfRule type="iconSet" priority="18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40">
    <cfRule type="iconSet" priority="185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4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3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2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1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80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79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78">
      <iconSet iconSet="3TrafficLights2">
        <cfvo type="percent" val="0"/>
        <cfvo type="percent" val="33"/>
        <cfvo type="percent" val="67"/>
      </iconSet>
    </cfRule>
  </conditionalFormatting>
  <conditionalFormatting sqref="L40">
    <cfRule type="iconSet" priority="177">
      <iconSet iconSet="3TrafficLights2">
        <cfvo type="percent" val="0"/>
        <cfvo type="percent" val="33"/>
        <cfvo type="percent" val="67"/>
      </iconSet>
    </cfRule>
  </conditionalFormatting>
  <conditionalFormatting sqref="I18:I19">
    <cfRule type="iconSet" priority="17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8:I19">
    <cfRule type="iconSet" priority="17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8:I19">
    <cfRule type="iconSet" priority="17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8:I19">
    <cfRule type="iconSet" priority="17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">
    <cfRule type="iconSet" priority="16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">
    <cfRule type="iconSet" priority="17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">
    <cfRule type="iconSet" priority="17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0">
    <cfRule type="iconSet" priority="17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0">
    <cfRule type="iconSet" priority="168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7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6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5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4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3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2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1">
      <iconSet iconSet="3TrafficLights2">
        <cfvo type="percent" val="0"/>
        <cfvo type="percent" val="33"/>
        <cfvo type="percent" val="67"/>
      </iconSet>
    </cfRule>
  </conditionalFormatting>
  <conditionalFormatting sqref="L20">
    <cfRule type="iconSet" priority="160">
      <iconSet iconSet="3TrafficLights2">
        <cfvo type="percent" val="0"/>
        <cfvo type="percent" val="33"/>
        <cfvo type="percent" val="67"/>
      </iconSet>
    </cfRule>
  </conditionalFormatting>
  <conditionalFormatting sqref="I25:I26">
    <cfRule type="iconSet" priority="14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5:I26">
    <cfRule type="iconSet" priority="14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5:I26">
    <cfRule type="iconSet" priority="14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5:I26">
    <cfRule type="iconSet" priority="15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">
    <cfRule type="iconSet" priority="14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">
    <cfRule type="iconSet" priority="14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">
    <cfRule type="iconSet" priority="14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27">
    <cfRule type="iconSet" priority="14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27">
    <cfRule type="iconSet" priority="142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41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40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9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8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7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6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5">
      <iconSet iconSet="3TrafficLights2">
        <cfvo type="percent" val="0"/>
        <cfvo type="percent" val="33"/>
        <cfvo type="percent" val="67"/>
      </iconSet>
    </cfRule>
  </conditionalFormatting>
  <conditionalFormatting sqref="L27">
    <cfRule type="iconSet" priority="134">
      <iconSet iconSet="3TrafficLights2">
        <cfvo type="percent" val="0"/>
        <cfvo type="percent" val="33"/>
        <cfvo type="percent" val="67"/>
      </iconSet>
    </cfRule>
  </conditionalFormatting>
  <conditionalFormatting sqref="I32:I33">
    <cfRule type="iconSet" priority="121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2:I33">
    <cfRule type="iconSet" priority="122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2:I33">
    <cfRule type="iconSet" priority="12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2:I33">
    <cfRule type="iconSet" priority="12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4">
    <cfRule type="iconSet" priority="11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4">
    <cfRule type="iconSet" priority="11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4">
    <cfRule type="iconSet" priority="119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4">
    <cfRule type="iconSet" priority="120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34">
    <cfRule type="iconSet" priority="116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5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4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3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2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1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10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09">
      <iconSet iconSet="3TrafficLights2">
        <cfvo type="percent" val="0"/>
        <cfvo type="percent" val="33"/>
        <cfvo type="percent" val="67"/>
      </iconSet>
    </cfRule>
  </conditionalFormatting>
  <conditionalFormatting sqref="L34">
    <cfRule type="iconSet" priority="108">
      <iconSet iconSet="3TrafficLights2">
        <cfvo type="percent" val="0"/>
        <cfvo type="percent" val="33"/>
        <cfvo type="percent" val="67"/>
      </iconSet>
    </cfRule>
  </conditionalFormatting>
  <conditionalFormatting sqref="I39">
    <cfRule type="iconSet" priority="9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9">
    <cfRule type="iconSet" priority="9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9">
    <cfRule type="iconSet" priority="97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39">
    <cfRule type="iconSet" priority="98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1:I12">
    <cfRule type="iconSet" priority="73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1:I12">
    <cfRule type="iconSet" priority="74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1:I12">
    <cfRule type="iconSet" priority="75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I11:I12">
    <cfRule type="iconSet" priority="76">
      <iconSet iconSet="4Arrows">
        <cfvo type="percent" val="0"/>
        <cfvo type="percent" val="25"/>
        <cfvo type="percent" val="50"/>
        <cfvo type="percent" val="75"/>
      </iconSet>
    </cfRule>
  </conditionalFormatting>
  <conditionalFormatting sqref="L10">
    <cfRule type="iconSet" priority="72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71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70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9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8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7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6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5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4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3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2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1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60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9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8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7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6">
      <iconSet iconSet="3TrafficLights2">
        <cfvo type="percent" val="0"/>
        <cfvo type="percent" val="33"/>
        <cfvo type="percent" val="67"/>
      </iconSet>
    </cfRule>
  </conditionalFormatting>
  <conditionalFormatting sqref="L10">
    <cfRule type="iconSet" priority="55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4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3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2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1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50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9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8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7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6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5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4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3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2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1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40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39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38">
      <iconSet iconSet="3TrafficLights2">
        <cfvo type="percent" val="0"/>
        <cfvo type="percent" val="33"/>
        <cfvo type="percent" val="67"/>
      </iconSet>
    </cfRule>
  </conditionalFormatting>
  <conditionalFormatting sqref="L21:L24">
    <cfRule type="iconSet" priority="37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6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5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4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3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2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1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30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9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8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7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6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5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4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3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2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1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20">
      <iconSet iconSet="3TrafficLights2">
        <cfvo type="percent" val="0"/>
        <cfvo type="percent" val="33"/>
        <cfvo type="percent" val="67"/>
      </iconSet>
    </cfRule>
  </conditionalFormatting>
  <conditionalFormatting sqref="L28:L31">
    <cfRule type="iconSet" priority="19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8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7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6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5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4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3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2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1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0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9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8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7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6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5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4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3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2">
      <iconSet iconSet="3TrafficLights2">
        <cfvo type="percent" val="0"/>
        <cfvo type="percent" val="33"/>
        <cfvo type="percent" val="67"/>
      </iconSet>
    </cfRule>
  </conditionalFormatting>
  <conditionalFormatting sqref="L35:L38">
    <cfRule type="iconSet" priority="1">
      <iconSet iconSet="3TrafficLights2">
        <cfvo type="percent" val="0"/>
        <cfvo type="percent" val="33"/>
        <cfvo type="percent" val="67"/>
      </iconSet>
    </cfRule>
  </conditionalFormatting>
  <pageMargins left="0.27559055118110237" right="0.15748031496062992" top="0.22" bottom="0.23" header="0.17" footer="0.17"/>
  <pageSetup paperSize="9" scale="82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Novembre </vt:lpstr>
      <vt:lpstr>'Novembre 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MAGUY</dc:creator>
  <cp:lastModifiedBy>LAVALLEZ Pascal</cp:lastModifiedBy>
  <cp:revision>2</cp:revision>
  <cp:lastPrinted>2019-11-08T09:00:33Z</cp:lastPrinted>
  <dcterms:created xsi:type="dcterms:W3CDTF">2010-06-11T17:50:39Z</dcterms:created>
  <dcterms:modified xsi:type="dcterms:W3CDTF">2019-11-08T09:02:43Z</dcterms:modified>
  <dc:language>fr-BE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