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tabRatio="754"/>
  </bookViews>
  <sheets>
    <sheet name="Participants" sheetId="2" r:id="rId1"/>
    <sheet name="Officiels" sheetId="10" r:id="rId2"/>
    <sheet name="Affichages" sheetId="22" r:id="rId3"/>
    <sheet name="SALS_Ad._demi" sheetId="1" r:id="rId4"/>
    <sheet name="Pass. Finale" sheetId="24" r:id="rId5"/>
    <sheet name="SALS Ad. Finale" sheetId="23" r:id="rId6"/>
  </sheets>
  <definedNames>
    <definedName name="Bachata_Ados">Participants!$A$79:$K$93</definedName>
    <definedName name="Bachata_Ados_2">Participants!$D$79:$K$93</definedName>
    <definedName name="Bachata_Adultes">Participants!$A$60:$K$75</definedName>
    <definedName name="Bachata_Adultes_2">Participants!$D$60:$K$74</definedName>
    <definedName name="Bachata_Enfants">Participants!$A$98:$K$112</definedName>
    <definedName name="Bachata_Enfants_2">Participants!$D$98:$K$112</definedName>
    <definedName name="Finalistes_SALSAd">SALS_Ad._demi!$T$122:$Y$128</definedName>
    <definedName name="Kizomba_Adultes">Participants!$A$117:$K$131</definedName>
    <definedName name="Kizomba_Adultes_2">Participants!$D$117:$K$131</definedName>
    <definedName name="Report_dossards">SALS_Ad._demi!$U$19:$U$33</definedName>
    <definedName name="Salsa_Ados">Participants!$A$22:$K$36</definedName>
    <definedName name="Salsa_Ados_2">Participants!$D$22:$K$36</definedName>
    <definedName name="Salsa_Adultes">Participants!$A$3:$K$17</definedName>
    <definedName name="Salsa_Adultes_2">Participants!$D$3:$K$17</definedName>
    <definedName name="Salsa_Enfants">Participants!$A$41:$K$55</definedName>
    <definedName name="Salsa_Enfants_2">Participants!$D$41:$K$55</definedName>
    <definedName name="SLC_TEAM_Ados">Participants!$A$155:$K$169</definedName>
    <definedName name="SLC_Team_Ados_2">Participants!$D$155:$K$169</definedName>
    <definedName name="SLC_TEAM_Adultes">Participants!$A$136:$K$150</definedName>
    <definedName name="SLC_Team_Adultes_2">Participants!$D$136:$K$150</definedName>
    <definedName name="Tirage_passage_SALS_Ad">Participants!$N$1:$R$17</definedName>
    <definedName name="_xlnm.Print_Area" localSheetId="2">Affichages!$A$1:$L$172</definedName>
    <definedName name="_xlnm.Print_Area" localSheetId="1">Officiels!#REF!</definedName>
    <definedName name="_xlnm.Print_Area" localSheetId="0">Participants!$C:$M</definedName>
    <definedName name="_xlnm.Print_Area" localSheetId="5">'SALS Ad. Finale'!$A$1:$K$138</definedName>
    <definedName name="_xlnm.Print_Area" localSheetId="3">SALS_Ad._demi!$A$1:$S$203</definedName>
  </definedNames>
  <calcPr calcId="152511"/>
</workbook>
</file>

<file path=xl/calcChain.xml><?xml version="1.0" encoding="utf-8"?>
<calcChain xmlns="http://schemas.openxmlformats.org/spreadsheetml/2006/main">
  <c r="S3" i="1" l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V123" i="1" l="1"/>
  <c r="V124" i="1"/>
  <c r="V125" i="1"/>
  <c r="V126" i="1"/>
  <c r="V127" i="1"/>
  <c r="V128" i="1"/>
  <c r="V122" i="1"/>
  <c r="A10" i="24"/>
  <c r="A9" i="24"/>
  <c r="A8" i="24"/>
  <c r="A7" i="24"/>
  <c r="A6" i="24"/>
  <c r="A5" i="24"/>
  <c r="A4" i="24"/>
  <c r="U123" i="1"/>
  <c r="U124" i="1"/>
  <c r="U125" i="1"/>
  <c r="U126" i="1"/>
  <c r="U127" i="1"/>
  <c r="U128" i="1"/>
  <c r="U122" i="1"/>
  <c r="D19" i="24"/>
  <c r="B19" i="24"/>
  <c r="K3" i="23"/>
  <c r="J3" i="23"/>
  <c r="I3" i="23"/>
  <c r="H3" i="23"/>
  <c r="G3" i="23"/>
  <c r="F3" i="23"/>
  <c r="E3" i="23"/>
  <c r="T124" i="1" l="1"/>
  <c r="T128" i="1"/>
  <c r="T126" i="1"/>
  <c r="T122" i="1"/>
  <c r="T127" i="1"/>
  <c r="T125" i="1"/>
  <c r="T123" i="1"/>
  <c r="D112" i="23"/>
  <c r="C112" i="23"/>
  <c r="D111" i="23"/>
  <c r="C111" i="23"/>
  <c r="D110" i="23"/>
  <c r="C110" i="23"/>
  <c r="K94" i="23"/>
  <c r="J94" i="23"/>
  <c r="I94" i="23"/>
  <c r="G94" i="23"/>
  <c r="F94" i="23"/>
  <c r="E94" i="23"/>
  <c r="B6" i="24" l="1"/>
  <c r="B8" i="24"/>
  <c r="B10" i="24"/>
  <c r="B5" i="24"/>
  <c r="B7" i="24"/>
  <c r="B9" i="24"/>
  <c r="B4" i="24"/>
  <c r="E9" i="23"/>
  <c r="G9" i="23"/>
  <c r="G95" i="23" s="1"/>
  <c r="I9" i="23"/>
  <c r="I95" i="23" s="1"/>
  <c r="K9" i="23"/>
  <c r="K95" i="23" s="1"/>
  <c r="F15" i="23"/>
  <c r="F96" i="23" s="1"/>
  <c r="H15" i="23"/>
  <c r="J15" i="23"/>
  <c r="J96" i="23" s="1"/>
  <c r="F21" i="23"/>
  <c r="H21" i="23"/>
  <c r="J21" i="23"/>
  <c r="F39" i="23"/>
  <c r="H39" i="23"/>
  <c r="J39" i="23"/>
  <c r="F57" i="23"/>
  <c r="H57" i="23"/>
  <c r="J57" i="23"/>
  <c r="F75" i="23"/>
  <c r="H75" i="23"/>
  <c r="J75" i="23"/>
  <c r="H94" i="23"/>
  <c r="E95" i="23"/>
  <c r="F9" i="23"/>
  <c r="F95" i="23" s="1"/>
  <c r="H9" i="23"/>
  <c r="J9" i="23"/>
  <c r="J95" i="23" s="1"/>
  <c r="E15" i="23"/>
  <c r="E96" i="23" s="1"/>
  <c r="G15" i="23"/>
  <c r="G17" i="23" s="1"/>
  <c r="I15" i="23"/>
  <c r="I96" i="23" s="1"/>
  <c r="K15" i="23"/>
  <c r="K96" i="23" s="1"/>
  <c r="E21" i="23"/>
  <c r="G21" i="23"/>
  <c r="I21" i="23"/>
  <c r="K21" i="23"/>
  <c r="E39" i="23"/>
  <c r="G39" i="23"/>
  <c r="I39" i="23"/>
  <c r="K39" i="23"/>
  <c r="E57" i="23"/>
  <c r="G57" i="23"/>
  <c r="I57" i="23"/>
  <c r="K57" i="23"/>
  <c r="E75" i="23"/>
  <c r="G75" i="23"/>
  <c r="I75" i="23"/>
  <c r="K75" i="23"/>
  <c r="H17" i="23" l="1"/>
  <c r="F17" i="23"/>
  <c r="G96" i="23"/>
  <c r="E17" i="23"/>
  <c r="K17" i="23"/>
  <c r="J17" i="23"/>
  <c r="I17" i="23"/>
  <c r="K87" i="23"/>
  <c r="K104" i="23" s="1"/>
  <c r="K81" i="23"/>
  <c r="K103" i="23" s="1"/>
  <c r="G87" i="23"/>
  <c r="G104" i="23" s="1"/>
  <c r="G81" i="23"/>
  <c r="G103" i="23" s="1"/>
  <c r="K69" i="23"/>
  <c r="K102" i="23" s="1"/>
  <c r="K63" i="23"/>
  <c r="K101" i="23" s="1"/>
  <c r="G69" i="23"/>
  <c r="G102" i="23" s="1"/>
  <c r="G63" i="23"/>
  <c r="G101" i="23" s="1"/>
  <c r="K51" i="23"/>
  <c r="K100" i="23" s="1"/>
  <c r="K45" i="23"/>
  <c r="K99" i="23" s="1"/>
  <c r="G51" i="23"/>
  <c r="G100" i="23" s="1"/>
  <c r="G45" i="23"/>
  <c r="G99" i="23" s="1"/>
  <c r="K33" i="23"/>
  <c r="K98" i="23" s="1"/>
  <c r="K106" i="23" s="1"/>
  <c r="K27" i="23"/>
  <c r="K97" i="23" s="1"/>
  <c r="G33" i="23"/>
  <c r="G98" i="23" s="1"/>
  <c r="G27" i="23"/>
  <c r="G97" i="23" s="1"/>
  <c r="J87" i="23"/>
  <c r="J104" i="23" s="1"/>
  <c r="J81" i="23"/>
  <c r="J103" i="23" s="1"/>
  <c r="F81" i="23"/>
  <c r="F103" i="23" s="1"/>
  <c r="F87" i="23"/>
  <c r="F104" i="23" s="1"/>
  <c r="H63" i="23"/>
  <c r="H71" i="23" s="1"/>
  <c r="H69" i="23"/>
  <c r="J45" i="23"/>
  <c r="J99" i="23" s="1"/>
  <c r="J51" i="23"/>
  <c r="J100" i="23" s="1"/>
  <c r="F45" i="23"/>
  <c r="F99" i="23" s="1"/>
  <c r="F51" i="23"/>
  <c r="F100" i="23" s="1"/>
  <c r="H27" i="23"/>
  <c r="H35" i="23" s="1"/>
  <c r="H33" i="23"/>
  <c r="I87" i="23"/>
  <c r="I104" i="23" s="1"/>
  <c r="I81" i="23"/>
  <c r="I103" i="23" s="1"/>
  <c r="E87" i="23"/>
  <c r="E104" i="23" s="1"/>
  <c r="E81" i="23"/>
  <c r="E103" i="23" s="1"/>
  <c r="I69" i="23"/>
  <c r="I102" i="23" s="1"/>
  <c r="I63" i="23"/>
  <c r="I101" i="23" s="1"/>
  <c r="E69" i="23"/>
  <c r="E102" i="23" s="1"/>
  <c r="E63" i="23"/>
  <c r="E101" i="23" s="1"/>
  <c r="I51" i="23"/>
  <c r="I100" i="23" s="1"/>
  <c r="I45" i="23"/>
  <c r="I99" i="23" s="1"/>
  <c r="E51" i="23"/>
  <c r="E100" i="23" s="1"/>
  <c r="E45" i="23"/>
  <c r="E99" i="23" s="1"/>
  <c r="I33" i="23"/>
  <c r="I98" i="23" s="1"/>
  <c r="I106" i="23" s="1"/>
  <c r="I27" i="23"/>
  <c r="I97" i="23" s="1"/>
  <c r="E33" i="23"/>
  <c r="E98" i="23" s="1"/>
  <c r="E27" i="23"/>
  <c r="E97" i="23" s="1"/>
  <c r="H97" i="23"/>
  <c r="H95" i="23"/>
  <c r="H102" i="23"/>
  <c r="H96" i="23"/>
  <c r="H98" i="23"/>
  <c r="H87" i="23"/>
  <c r="H104" i="23" s="1"/>
  <c r="H81" i="23"/>
  <c r="J63" i="23"/>
  <c r="J101" i="23" s="1"/>
  <c r="J69" i="23"/>
  <c r="J102" i="23" s="1"/>
  <c r="F63" i="23"/>
  <c r="F101" i="23" s="1"/>
  <c r="F69" i="23"/>
  <c r="F102" i="23" s="1"/>
  <c r="H45" i="23"/>
  <c r="H99" i="23" s="1"/>
  <c r="H51" i="23"/>
  <c r="H100" i="23" s="1"/>
  <c r="J27" i="23"/>
  <c r="J97" i="23" s="1"/>
  <c r="J33" i="23"/>
  <c r="J98" i="23" s="1"/>
  <c r="J106" i="23" s="1"/>
  <c r="F27" i="23"/>
  <c r="F97" i="23" s="1"/>
  <c r="F33" i="23"/>
  <c r="F98" i="23" s="1"/>
  <c r="F106" i="23" s="1"/>
  <c r="A18" i="22"/>
  <c r="A17" i="22"/>
  <c r="A16" i="22"/>
  <c r="A15" i="22"/>
  <c r="A14" i="22"/>
  <c r="A13" i="22"/>
  <c r="A12" i="22"/>
  <c r="A11" i="22"/>
  <c r="A10" i="22"/>
  <c r="H89" i="23" l="1"/>
  <c r="E35" i="23"/>
  <c r="G53" i="23"/>
  <c r="E71" i="23"/>
  <c r="K105" i="23"/>
  <c r="K107" i="23" s="1"/>
  <c r="J105" i="23"/>
  <c r="J107" i="23" s="1"/>
  <c r="G105" i="23"/>
  <c r="E105" i="23"/>
  <c r="E53" i="23"/>
  <c r="E106" i="23"/>
  <c r="F105" i="23"/>
  <c r="F107" i="23" s="1"/>
  <c r="G106" i="23"/>
  <c r="I35" i="23"/>
  <c r="I53" i="23"/>
  <c r="I71" i="23"/>
  <c r="I105" i="23"/>
  <c r="I107" i="23" s="1"/>
  <c r="J89" i="23"/>
  <c r="G35" i="23"/>
  <c r="G71" i="23"/>
  <c r="K35" i="23"/>
  <c r="K53" i="23"/>
  <c r="K71" i="23"/>
  <c r="K89" i="23"/>
  <c r="J35" i="23"/>
  <c r="J71" i="23"/>
  <c r="J53" i="23"/>
  <c r="I89" i="23"/>
  <c r="H106" i="23"/>
  <c r="H53" i="23"/>
  <c r="H103" i="23"/>
  <c r="H101" i="23"/>
  <c r="G89" i="23"/>
  <c r="F35" i="23"/>
  <c r="F71" i="23"/>
  <c r="F53" i="23"/>
  <c r="F89" i="23"/>
  <c r="E89" i="23"/>
  <c r="D111" i="1"/>
  <c r="D112" i="1"/>
  <c r="D113" i="1"/>
  <c r="D114" i="1"/>
  <c r="D116" i="1"/>
  <c r="C116" i="1"/>
  <c r="C114" i="1"/>
  <c r="C113" i="1"/>
  <c r="C112" i="1"/>
  <c r="C111" i="1"/>
  <c r="C110" i="1"/>
  <c r="D110" i="1"/>
  <c r="E107" i="23" l="1"/>
  <c r="G107" i="23"/>
  <c r="H105" i="23"/>
  <c r="H107" i="23" s="1"/>
  <c r="A171" i="22"/>
  <c r="A170" i="22"/>
  <c r="A169" i="22"/>
  <c r="A168" i="22"/>
  <c r="A167" i="22"/>
  <c r="A166" i="22"/>
  <c r="A165" i="22"/>
  <c r="A164" i="22"/>
  <c r="A163" i="22"/>
  <c r="A162" i="22"/>
  <c r="A161" i="22"/>
  <c r="A160" i="22"/>
  <c r="A159" i="22"/>
  <c r="A158" i="22"/>
  <c r="A157" i="22"/>
  <c r="B169" i="2"/>
  <c r="A169" i="2" s="1"/>
  <c r="B168" i="2"/>
  <c r="A168" i="2" s="1"/>
  <c r="B167" i="2"/>
  <c r="A167" i="2" s="1"/>
  <c r="B166" i="2"/>
  <c r="A166" i="2" s="1"/>
  <c r="B165" i="2"/>
  <c r="A165" i="2" s="1"/>
  <c r="B164" i="2"/>
  <c r="A164" i="2" s="1"/>
  <c r="B163" i="2"/>
  <c r="A163" i="2" s="1"/>
  <c r="B162" i="2"/>
  <c r="A162" i="2" s="1"/>
  <c r="B161" i="2"/>
  <c r="A161" i="2" s="1"/>
  <c r="B160" i="2"/>
  <c r="A160" i="2" s="1"/>
  <c r="B159" i="2"/>
  <c r="A159" i="2" s="1"/>
  <c r="B158" i="2"/>
  <c r="A158" i="2" s="1"/>
  <c r="B157" i="2"/>
  <c r="A157" i="2" s="1"/>
  <c r="B156" i="2"/>
  <c r="B155" i="2"/>
  <c r="B150" i="2"/>
  <c r="B149" i="2"/>
  <c r="B148" i="2"/>
  <c r="B147" i="2"/>
  <c r="B146" i="2"/>
  <c r="B145" i="2"/>
  <c r="B144" i="2"/>
  <c r="B143" i="2"/>
  <c r="B142" i="2"/>
  <c r="B141" i="2"/>
  <c r="B140" i="2"/>
  <c r="B139" i="2"/>
  <c r="B138" i="2"/>
  <c r="B137" i="2"/>
  <c r="B136" i="2"/>
  <c r="A152" i="22"/>
  <c r="A151" i="22"/>
  <c r="A150" i="22"/>
  <c r="A149" i="22"/>
  <c r="A148" i="22"/>
  <c r="A147" i="22"/>
  <c r="A146" i="22"/>
  <c r="A145" i="22"/>
  <c r="A144" i="22"/>
  <c r="A143" i="22"/>
  <c r="A142" i="22"/>
  <c r="A141" i="22"/>
  <c r="A140" i="22"/>
  <c r="A139" i="22"/>
  <c r="A138" i="22"/>
  <c r="B131" i="2"/>
  <c r="B130" i="2"/>
  <c r="B129" i="2"/>
  <c r="B128" i="2"/>
  <c r="B127" i="2"/>
  <c r="B126" i="2"/>
  <c r="B125" i="2"/>
  <c r="B124" i="2"/>
  <c r="B123" i="2"/>
  <c r="B122" i="2"/>
  <c r="B121" i="2"/>
  <c r="B120" i="2"/>
  <c r="B119" i="2"/>
  <c r="B118" i="2"/>
  <c r="B117" i="2"/>
  <c r="A133" i="22"/>
  <c r="A132" i="22"/>
  <c r="A131" i="22"/>
  <c r="A130" i="22"/>
  <c r="A129" i="22"/>
  <c r="A128" i="22"/>
  <c r="A127" i="22"/>
  <c r="A126" i="22"/>
  <c r="A125" i="22"/>
  <c r="A124" i="22"/>
  <c r="A123" i="22"/>
  <c r="A122" i="22"/>
  <c r="A121" i="22"/>
  <c r="A120" i="22"/>
  <c r="A119" i="22"/>
  <c r="A114" i="22"/>
  <c r="A113" i="22"/>
  <c r="A112" i="22"/>
  <c r="A111" i="22"/>
  <c r="A110" i="22"/>
  <c r="A109" i="22"/>
  <c r="A108" i="22"/>
  <c r="A107" i="22"/>
  <c r="A106" i="22"/>
  <c r="A105" i="22"/>
  <c r="A104" i="22"/>
  <c r="A103" i="22"/>
  <c r="A102" i="22"/>
  <c r="A101" i="22"/>
  <c r="A100" i="2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A95" i="22"/>
  <c r="A94" i="22"/>
  <c r="A93" i="22"/>
  <c r="A92" i="22"/>
  <c r="A91" i="22"/>
  <c r="A90" i="22"/>
  <c r="A89" i="22"/>
  <c r="A88" i="22"/>
  <c r="A87" i="22"/>
  <c r="A86" i="22"/>
  <c r="A85" i="22"/>
  <c r="A84" i="22"/>
  <c r="A83" i="22"/>
  <c r="A82" i="2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A81" i="22"/>
  <c r="A76" i="22"/>
  <c r="A75" i="22"/>
  <c r="A74" i="22"/>
  <c r="A73" i="22"/>
  <c r="A72" i="22"/>
  <c r="A71" i="22"/>
  <c r="A70" i="22"/>
  <c r="A69" i="22"/>
  <c r="A68" i="22"/>
  <c r="A67" i="22"/>
  <c r="A66" i="22"/>
  <c r="A65" i="22"/>
  <c r="A64" i="22"/>
  <c r="A63" i="22"/>
  <c r="A62" i="2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K108" i="23" l="1"/>
  <c r="K93" i="23" s="1"/>
  <c r="G108" i="23"/>
  <c r="G93" i="23" s="1"/>
  <c r="I108" i="23"/>
  <c r="I93" i="23" s="1"/>
  <c r="H108" i="23"/>
  <c r="H93" i="23" s="1"/>
  <c r="E108" i="23"/>
  <c r="E93" i="23" s="1"/>
  <c r="F108" i="23"/>
  <c r="F93" i="23" s="1"/>
  <c r="J108" i="23"/>
  <c r="J93" i="23" s="1"/>
  <c r="A150" i="2"/>
  <c r="A140" i="2"/>
  <c r="A142" i="2"/>
  <c r="A144" i="2"/>
  <c r="A146" i="2"/>
  <c r="A148" i="2"/>
  <c r="A141" i="2"/>
  <c r="A143" i="2"/>
  <c r="A145" i="2"/>
  <c r="A147" i="2"/>
  <c r="A149" i="2"/>
  <c r="A118" i="2"/>
  <c r="A120" i="2"/>
  <c r="A122" i="2"/>
  <c r="A124" i="2"/>
  <c r="A126" i="2"/>
  <c r="A128" i="2"/>
  <c r="A130" i="2"/>
  <c r="A119" i="2"/>
  <c r="A121" i="2"/>
  <c r="A123" i="2"/>
  <c r="A125" i="2"/>
  <c r="A127" i="2"/>
  <c r="A129" i="2"/>
  <c r="A131" i="2"/>
  <c r="A109" i="2"/>
  <c r="A100" i="2"/>
  <c r="A102" i="2"/>
  <c r="A104" i="2"/>
  <c r="A106" i="2"/>
  <c r="A108" i="2"/>
  <c r="A110" i="2"/>
  <c r="A112" i="2"/>
  <c r="A111" i="2"/>
  <c r="A107" i="2"/>
  <c r="A105" i="2"/>
  <c r="A103" i="2"/>
  <c r="A101" i="2"/>
  <c r="A80" i="2"/>
  <c r="A82" i="2"/>
  <c r="A84" i="2"/>
  <c r="A86" i="2"/>
  <c r="A88" i="2"/>
  <c r="A90" i="2"/>
  <c r="A92" i="2"/>
  <c r="A81" i="2"/>
  <c r="A83" i="2"/>
  <c r="A85" i="2"/>
  <c r="A87" i="2"/>
  <c r="A89" i="2"/>
  <c r="A91" i="2"/>
  <c r="A93" i="2"/>
  <c r="A79" i="2"/>
  <c r="A67" i="2"/>
  <c r="A69" i="2"/>
  <c r="A66" i="2"/>
  <c r="A68" i="2"/>
  <c r="A70" i="2"/>
  <c r="A72" i="2"/>
  <c r="A74" i="2"/>
  <c r="A65" i="2"/>
  <c r="A71" i="2"/>
  <c r="A73" i="2"/>
  <c r="A156" i="2"/>
  <c r="A155" i="2"/>
  <c r="B160" i="22" s="1"/>
  <c r="A138" i="2"/>
  <c r="A137" i="2"/>
  <c r="A139" i="2"/>
  <c r="A136" i="2"/>
  <c r="A117" i="2"/>
  <c r="A98" i="2"/>
  <c r="A99" i="2"/>
  <c r="A62" i="2"/>
  <c r="A64" i="2"/>
  <c r="A60" i="2"/>
  <c r="A63" i="2"/>
  <c r="A61" i="2"/>
  <c r="J58" i="22"/>
  <c r="H58" i="22"/>
  <c r="G58" i="22"/>
  <c r="E58" i="22"/>
  <c r="D58" i="22"/>
  <c r="A57" i="22"/>
  <c r="A56" i="22"/>
  <c r="A55" i="22"/>
  <c r="A54" i="22"/>
  <c r="A53" i="22"/>
  <c r="A52" i="22"/>
  <c r="A51" i="22"/>
  <c r="A50" i="22"/>
  <c r="A49" i="22"/>
  <c r="A48" i="22"/>
  <c r="A47" i="22"/>
  <c r="A46" i="22"/>
  <c r="A45" i="22"/>
  <c r="A44" i="22"/>
  <c r="A43" i="22"/>
  <c r="J38" i="2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41" i="2"/>
  <c r="H38" i="22"/>
  <c r="G38" i="22"/>
  <c r="E38" i="22"/>
  <c r="D38" i="22"/>
  <c r="B38" i="2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22" i="2"/>
  <c r="A37" i="22"/>
  <c r="A36" i="22"/>
  <c r="A35" i="22"/>
  <c r="A34" i="22"/>
  <c r="A33" i="22"/>
  <c r="A32" i="22"/>
  <c r="A31" i="22"/>
  <c r="A30" i="22"/>
  <c r="A29" i="22"/>
  <c r="A28" i="22"/>
  <c r="A27" i="22"/>
  <c r="A26" i="22"/>
  <c r="A25" i="22"/>
  <c r="A24" i="22"/>
  <c r="A23" i="22"/>
  <c r="B116" i="23" l="1"/>
  <c r="C116" i="23" s="1"/>
  <c r="B115" i="23"/>
  <c r="C115" i="23" s="1"/>
  <c r="B118" i="23"/>
  <c r="C118" i="23" s="1"/>
  <c r="B121" i="23"/>
  <c r="F121" i="23" s="1"/>
  <c r="B117" i="23"/>
  <c r="F117" i="23" s="1"/>
  <c r="B119" i="23"/>
  <c r="C119" i="23" s="1"/>
  <c r="B120" i="23"/>
  <c r="B119" i="22"/>
  <c r="B120" i="22"/>
  <c r="B121" i="22"/>
  <c r="G159" i="22"/>
  <c r="G161" i="22"/>
  <c r="G163" i="22"/>
  <c r="G165" i="22"/>
  <c r="G167" i="22"/>
  <c r="G169" i="22"/>
  <c r="G171" i="22"/>
  <c r="J159" i="22"/>
  <c r="J160" i="22"/>
  <c r="J161" i="22"/>
  <c r="J162" i="22"/>
  <c r="J163" i="22"/>
  <c r="J164" i="22"/>
  <c r="J165" i="22"/>
  <c r="J166" i="22"/>
  <c r="J167" i="22"/>
  <c r="J168" i="22"/>
  <c r="J169" i="22"/>
  <c r="J170" i="22"/>
  <c r="J171" i="22"/>
  <c r="B169" i="22"/>
  <c r="B165" i="22"/>
  <c r="B161" i="22"/>
  <c r="B170" i="22"/>
  <c r="B166" i="22"/>
  <c r="B162" i="22"/>
  <c r="G160" i="22"/>
  <c r="G162" i="22"/>
  <c r="G164" i="22"/>
  <c r="G166" i="22"/>
  <c r="G168" i="22"/>
  <c r="G170" i="22"/>
  <c r="D159" i="22"/>
  <c r="D160" i="22"/>
  <c r="D161" i="22"/>
  <c r="D162" i="22"/>
  <c r="D163" i="22"/>
  <c r="D164" i="22"/>
  <c r="D165" i="22"/>
  <c r="D166" i="22"/>
  <c r="D167" i="22"/>
  <c r="D168" i="22"/>
  <c r="D169" i="22"/>
  <c r="D170" i="22"/>
  <c r="D171" i="22"/>
  <c r="B171" i="22"/>
  <c r="B167" i="22"/>
  <c r="B163" i="22"/>
  <c r="B159" i="22"/>
  <c r="B168" i="22"/>
  <c r="B164" i="22"/>
  <c r="G138" i="22"/>
  <c r="G139" i="22"/>
  <c r="B152" i="22"/>
  <c r="D142" i="22"/>
  <c r="D152" i="22"/>
  <c r="J152" i="22"/>
  <c r="G152" i="22"/>
  <c r="J142" i="22"/>
  <c r="J144" i="22"/>
  <c r="J146" i="22"/>
  <c r="J148" i="22"/>
  <c r="J150" i="22"/>
  <c r="B142" i="22"/>
  <c r="B143" i="22"/>
  <c r="B144" i="22"/>
  <c r="B145" i="22"/>
  <c r="B146" i="22"/>
  <c r="B147" i="22"/>
  <c r="B148" i="22"/>
  <c r="B149" i="22"/>
  <c r="B150" i="22"/>
  <c r="B151" i="22"/>
  <c r="D151" i="22"/>
  <c r="D147" i="22"/>
  <c r="D143" i="22"/>
  <c r="D148" i="22"/>
  <c r="D144" i="22"/>
  <c r="J143" i="22"/>
  <c r="J145" i="22"/>
  <c r="J147" i="22"/>
  <c r="J149" i="22"/>
  <c r="J151" i="22"/>
  <c r="G142" i="22"/>
  <c r="G143" i="22"/>
  <c r="G144" i="22"/>
  <c r="G145" i="22"/>
  <c r="G146" i="22"/>
  <c r="G147" i="22"/>
  <c r="G148" i="22"/>
  <c r="G149" i="22"/>
  <c r="G150" i="22"/>
  <c r="G151" i="22"/>
  <c r="D149" i="22"/>
  <c r="D145" i="22"/>
  <c r="D150" i="22"/>
  <c r="D146" i="22"/>
  <c r="J120" i="22"/>
  <c r="B132" i="22"/>
  <c r="B123" i="22"/>
  <c r="B125" i="22"/>
  <c r="B127" i="22"/>
  <c r="B129" i="22"/>
  <c r="B131" i="22"/>
  <c r="B133" i="22"/>
  <c r="D130" i="22"/>
  <c r="D126" i="22"/>
  <c r="D122" i="22"/>
  <c r="J121" i="22"/>
  <c r="J125" i="22"/>
  <c r="J129" i="22"/>
  <c r="J133" i="22"/>
  <c r="D131" i="22"/>
  <c r="D127" i="22"/>
  <c r="D123" i="22"/>
  <c r="D119" i="22"/>
  <c r="J128" i="22"/>
  <c r="J122" i="22"/>
  <c r="J124" i="22"/>
  <c r="B122" i="22"/>
  <c r="B124" i="22"/>
  <c r="B126" i="22"/>
  <c r="B128" i="22"/>
  <c r="B130" i="22"/>
  <c r="D132" i="22"/>
  <c r="D128" i="22"/>
  <c r="D124" i="22"/>
  <c r="D120" i="22"/>
  <c r="J123" i="22"/>
  <c r="J127" i="22"/>
  <c r="J131" i="22"/>
  <c r="D133" i="22"/>
  <c r="D129" i="22"/>
  <c r="D125" i="22"/>
  <c r="D121" i="22"/>
  <c r="J132" i="22"/>
  <c r="J126" i="22"/>
  <c r="J130" i="22"/>
  <c r="D101" i="22"/>
  <c r="D103" i="22"/>
  <c r="D105" i="22"/>
  <c r="D107" i="22"/>
  <c r="D109" i="22"/>
  <c r="D111" i="22"/>
  <c r="D113" i="22"/>
  <c r="D102" i="22"/>
  <c r="D104" i="22"/>
  <c r="D106" i="22"/>
  <c r="D108" i="22"/>
  <c r="D110" i="22"/>
  <c r="D112" i="22"/>
  <c r="D114" i="22"/>
  <c r="B109" i="22"/>
  <c r="B112" i="22"/>
  <c r="B113" i="22"/>
  <c r="B102" i="22"/>
  <c r="B103" i="22"/>
  <c r="B105" i="22"/>
  <c r="B106" i="22"/>
  <c r="B110" i="22"/>
  <c r="B111" i="22"/>
  <c r="J102" i="22"/>
  <c r="J104" i="22"/>
  <c r="J106" i="22"/>
  <c r="J107" i="22"/>
  <c r="J109" i="22"/>
  <c r="J111" i="22"/>
  <c r="J113" i="22"/>
  <c r="J114" i="22"/>
  <c r="B104" i="22"/>
  <c r="J103" i="22"/>
  <c r="J105" i="22"/>
  <c r="B107" i="22"/>
  <c r="J108" i="22"/>
  <c r="J110" i="22"/>
  <c r="J112" i="22"/>
  <c r="B114" i="22"/>
  <c r="B108" i="22"/>
  <c r="D100" i="22"/>
  <c r="D81" i="22"/>
  <c r="D82" i="22"/>
  <c r="D84" i="22"/>
  <c r="D86" i="22"/>
  <c r="D88" i="22"/>
  <c r="D90" i="22"/>
  <c r="D92" i="22"/>
  <c r="D94" i="22"/>
  <c r="D83" i="22"/>
  <c r="D85" i="22"/>
  <c r="D87" i="22"/>
  <c r="D89" i="22"/>
  <c r="D91" i="22"/>
  <c r="D93" i="22"/>
  <c r="D95" i="22"/>
  <c r="J86" i="22"/>
  <c r="B82" i="22"/>
  <c r="B84" i="22"/>
  <c r="B86" i="22"/>
  <c r="B88" i="22"/>
  <c r="B90" i="22"/>
  <c r="B92" i="22"/>
  <c r="B94" i="22"/>
  <c r="B83" i="22"/>
  <c r="B85" i="22"/>
  <c r="B87" i="22"/>
  <c r="B89" i="22"/>
  <c r="B91" i="22"/>
  <c r="B93" i="22"/>
  <c r="B95" i="22"/>
  <c r="J87" i="22"/>
  <c r="J91" i="22"/>
  <c r="J95" i="22"/>
  <c r="J92" i="22"/>
  <c r="J88" i="22"/>
  <c r="J89" i="22"/>
  <c r="J93" i="22"/>
  <c r="J94" i="22"/>
  <c r="J90" i="22"/>
  <c r="D63" i="22"/>
  <c r="D65" i="22"/>
  <c r="D67" i="22"/>
  <c r="D69" i="22"/>
  <c r="D71" i="22"/>
  <c r="D73" i="22"/>
  <c r="D75" i="22"/>
  <c r="D64" i="22"/>
  <c r="D66" i="22"/>
  <c r="D68" i="22"/>
  <c r="D70" i="22"/>
  <c r="D72" i="22"/>
  <c r="D74" i="22"/>
  <c r="D76" i="22"/>
  <c r="D62" i="22"/>
  <c r="B74" i="22"/>
  <c r="B70" i="22"/>
  <c r="J75" i="22"/>
  <c r="J71" i="22"/>
  <c r="J67" i="22"/>
  <c r="B73" i="22"/>
  <c r="B69" i="22"/>
  <c r="J76" i="22"/>
  <c r="J72" i="22"/>
  <c r="J68" i="22"/>
  <c r="B76" i="22"/>
  <c r="B72" i="22"/>
  <c r="B68" i="22"/>
  <c r="J73" i="22"/>
  <c r="J69" i="22"/>
  <c r="B75" i="22"/>
  <c r="B71" i="22"/>
  <c r="B67" i="22"/>
  <c r="J74" i="22"/>
  <c r="J70" i="22"/>
  <c r="A54" i="2"/>
  <c r="A52" i="2"/>
  <c r="A50" i="2"/>
  <c r="A48" i="2"/>
  <c r="A46" i="2"/>
  <c r="A36" i="2"/>
  <c r="A55" i="2"/>
  <c r="A53" i="2"/>
  <c r="A51" i="2"/>
  <c r="A49" i="2"/>
  <c r="A47" i="2"/>
  <c r="A45" i="2"/>
  <c r="A34" i="2"/>
  <c r="A32" i="2"/>
  <c r="A30" i="2"/>
  <c r="A28" i="2"/>
  <c r="A35" i="2"/>
  <c r="A33" i="2"/>
  <c r="A31" i="2"/>
  <c r="A29" i="2"/>
  <c r="A27" i="2"/>
  <c r="D157" i="22"/>
  <c r="J157" i="22"/>
  <c r="B158" i="22"/>
  <c r="G158" i="22"/>
  <c r="D158" i="22"/>
  <c r="J158" i="22"/>
  <c r="G157" i="22"/>
  <c r="B157" i="22"/>
  <c r="B139" i="22"/>
  <c r="B140" i="22"/>
  <c r="G140" i="22"/>
  <c r="B141" i="22"/>
  <c r="G141" i="22"/>
  <c r="D139" i="22"/>
  <c r="J139" i="22"/>
  <c r="D140" i="22"/>
  <c r="J140" i="22"/>
  <c r="D141" i="22"/>
  <c r="J141" i="22"/>
  <c r="J138" i="22"/>
  <c r="B138" i="22"/>
  <c r="D138" i="22"/>
  <c r="J119" i="22"/>
  <c r="J101" i="22"/>
  <c r="B101" i="22"/>
  <c r="J100" i="22"/>
  <c r="B100" i="22"/>
  <c r="J81" i="22"/>
  <c r="J82" i="22"/>
  <c r="J84" i="22"/>
  <c r="J83" i="22"/>
  <c r="J85" i="22"/>
  <c r="B81" i="22"/>
  <c r="J66" i="22"/>
  <c r="J65" i="22"/>
  <c r="J64" i="22"/>
  <c r="J63" i="22"/>
  <c r="J62" i="22"/>
  <c r="B66" i="22"/>
  <c r="B65" i="22"/>
  <c r="B64" i="22"/>
  <c r="B63" i="22"/>
  <c r="B62" i="22"/>
  <c r="A44" i="2"/>
  <c r="A42" i="2"/>
  <c r="A43" i="2"/>
  <c r="A41" i="2"/>
  <c r="A26" i="2"/>
  <c r="A24" i="2"/>
  <c r="A22" i="2"/>
  <c r="A25" i="2"/>
  <c r="A23" i="2"/>
  <c r="D19" i="22"/>
  <c r="B19" i="22"/>
  <c r="A9" i="22"/>
  <c r="A8" i="22"/>
  <c r="A7" i="22"/>
  <c r="A6" i="22"/>
  <c r="A5" i="22"/>
  <c r="A4" i="22"/>
  <c r="B4" i="2"/>
  <c r="B5" i="2"/>
  <c r="B6" i="2"/>
  <c r="B7" i="2"/>
  <c r="B8" i="2"/>
  <c r="F115" i="23" l="1"/>
  <c r="F116" i="23"/>
  <c r="C121" i="23"/>
  <c r="F118" i="23"/>
  <c r="F119" i="23"/>
  <c r="C117" i="23"/>
  <c r="F120" i="23"/>
  <c r="C120" i="23"/>
  <c r="D43" i="22"/>
  <c r="D44" i="22"/>
  <c r="D46" i="22"/>
  <c r="D48" i="22"/>
  <c r="D50" i="22"/>
  <c r="D52" i="22"/>
  <c r="D54" i="22"/>
  <c r="D56" i="22"/>
  <c r="D45" i="22"/>
  <c r="D47" i="22"/>
  <c r="D49" i="22"/>
  <c r="D51" i="22"/>
  <c r="D53" i="22"/>
  <c r="D55" i="22"/>
  <c r="D57" i="22"/>
  <c r="D24" i="22"/>
  <c r="D26" i="22"/>
  <c r="D28" i="22"/>
  <c r="D30" i="22"/>
  <c r="D32" i="22"/>
  <c r="D34" i="22"/>
  <c r="D36" i="22"/>
  <c r="D35" i="22"/>
  <c r="D25" i="22"/>
  <c r="D27" i="22"/>
  <c r="D29" i="22"/>
  <c r="D31" i="22"/>
  <c r="D33" i="22"/>
  <c r="D37" i="22"/>
  <c r="D23" i="22"/>
  <c r="J57" i="22"/>
  <c r="B57" i="22"/>
  <c r="B55" i="22"/>
  <c r="B51" i="22"/>
  <c r="B47" i="22"/>
  <c r="J54" i="22"/>
  <c r="J50" i="22"/>
  <c r="J55" i="22"/>
  <c r="J53" i="22"/>
  <c r="J49" i="22"/>
  <c r="J47" i="22"/>
  <c r="B56" i="22"/>
  <c r="B54" i="22"/>
  <c r="B52" i="22"/>
  <c r="B50" i="22"/>
  <c r="B48" i="22"/>
  <c r="B53" i="22"/>
  <c r="B49" i="22"/>
  <c r="J56" i="22"/>
  <c r="J52" i="22"/>
  <c r="J48" i="22"/>
  <c r="J51" i="22"/>
  <c r="J29" i="22"/>
  <c r="B31" i="22"/>
  <c r="B35" i="22"/>
  <c r="J36" i="22"/>
  <c r="J32" i="22"/>
  <c r="J28" i="22"/>
  <c r="B28" i="22"/>
  <c r="B32" i="22"/>
  <c r="B36" i="22"/>
  <c r="J35" i="22"/>
  <c r="J31" i="22"/>
  <c r="B29" i="22"/>
  <c r="B33" i="22"/>
  <c r="B37" i="22"/>
  <c r="J34" i="22"/>
  <c r="J30" i="22"/>
  <c r="B30" i="22"/>
  <c r="B34" i="22"/>
  <c r="J37" i="22"/>
  <c r="J33" i="22"/>
  <c r="J46" i="22"/>
  <c r="J45" i="22"/>
  <c r="B46" i="22"/>
  <c r="B45" i="22"/>
  <c r="B44" i="22"/>
  <c r="J44" i="22"/>
  <c r="J43" i="22"/>
  <c r="B43" i="22"/>
  <c r="J27" i="22"/>
  <c r="J26" i="22"/>
  <c r="J25" i="22"/>
  <c r="J24" i="22"/>
  <c r="J23" i="22"/>
  <c r="B25" i="22"/>
  <c r="B27" i="22"/>
  <c r="B24" i="22"/>
  <c r="B26" i="22"/>
  <c r="B23" i="22"/>
  <c r="B9" i="2"/>
  <c r="B10" i="2"/>
  <c r="B11" i="2"/>
  <c r="B12" i="2"/>
  <c r="B13" i="2"/>
  <c r="B14" i="2"/>
  <c r="B15" i="2"/>
  <c r="B16" i="2"/>
  <c r="B17" i="2"/>
  <c r="B3" i="2"/>
  <c r="A17" i="2" l="1"/>
  <c r="A16" i="2"/>
  <c r="A15" i="2"/>
  <c r="A14" i="2"/>
  <c r="A13" i="2"/>
  <c r="A12" i="2"/>
  <c r="A11" i="2"/>
  <c r="A10" i="2"/>
  <c r="A9" i="2"/>
  <c r="A3" i="2"/>
  <c r="A7" i="2"/>
  <c r="A5" i="2"/>
  <c r="A8" i="2"/>
  <c r="A6" i="2"/>
  <c r="A4" i="2"/>
  <c r="I4" i="24" l="1"/>
  <c r="I7" i="24"/>
  <c r="I6" i="24"/>
  <c r="I10" i="24"/>
  <c r="D5" i="24"/>
  <c r="D9" i="24"/>
  <c r="D6" i="24"/>
  <c r="I5" i="24"/>
  <c r="I9" i="24"/>
  <c r="I8" i="24"/>
  <c r="D4" i="24"/>
  <c r="D8" i="24"/>
  <c r="D10" i="24"/>
  <c r="D7" i="24"/>
  <c r="D4" i="22"/>
  <c r="D5" i="22"/>
  <c r="D7" i="22"/>
  <c r="D9" i="22"/>
  <c r="D6" i="22"/>
  <c r="D8" i="22"/>
  <c r="D10" i="22"/>
  <c r="D12" i="22"/>
  <c r="D14" i="22"/>
  <c r="D16" i="22"/>
  <c r="D18" i="22"/>
  <c r="D11" i="22"/>
  <c r="D13" i="22"/>
  <c r="D15" i="22"/>
  <c r="D17" i="22"/>
  <c r="B18" i="22"/>
  <c r="I18" i="22"/>
  <c r="I17" i="22"/>
  <c r="B17" i="22"/>
  <c r="B16" i="22"/>
  <c r="I16" i="22"/>
  <c r="I15" i="22"/>
  <c r="B15" i="22"/>
  <c r="B14" i="22"/>
  <c r="I14" i="22"/>
  <c r="I13" i="22"/>
  <c r="B13" i="22"/>
  <c r="B12" i="22"/>
  <c r="I12" i="22"/>
  <c r="I11" i="22"/>
  <c r="B11" i="22"/>
  <c r="B10" i="22"/>
  <c r="I10" i="22"/>
  <c r="I4" i="22"/>
  <c r="B8" i="22"/>
  <c r="B9" i="22"/>
  <c r="B7" i="22"/>
  <c r="B5" i="22"/>
  <c r="B6" i="22"/>
  <c r="B4" i="22"/>
  <c r="I9" i="22"/>
  <c r="I8" i="22"/>
  <c r="I7" i="22"/>
  <c r="I6" i="22"/>
  <c r="I5" i="22"/>
  <c r="R94" i="1" l="1"/>
  <c r="Q9" i="1"/>
  <c r="P9" i="1"/>
  <c r="N9" i="1"/>
  <c r="M9" i="1"/>
  <c r="J94" i="1"/>
  <c r="I9" i="1"/>
  <c r="H94" i="1"/>
  <c r="G9" i="1"/>
  <c r="F15" i="1"/>
  <c r="L9" i="1"/>
  <c r="K15" i="1"/>
  <c r="I94" i="1" l="1"/>
  <c r="I95" i="1" s="1"/>
  <c r="G94" i="1"/>
  <c r="G95" i="1" s="1"/>
  <c r="P94" i="1"/>
  <c r="P95" i="1" s="1"/>
  <c r="F94" i="1"/>
  <c r="F96" i="1" s="1"/>
  <c r="N94" i="1"/>
  <c r="L94" i="1"/>
  <c r="L95" i="1" s="1"/>
  <c r="H9" i="1"/>
  <c r="H95" i="1" s="1"/>
  <c r="R15" i="1"/>
  <c r="R96" i="1" s="1"/>
  <c r="N15" i="1"/>
  <c r="N17" i="1" s="1"/>
  <c r="J9" i="1"/>
  <c r="J95" i="1" s="1"/>
  <c r="F9" i="1"/>
  <c r="F17" i="1" s="1"/>
  <c r="P15" i="1"/>
  <c r="L15" i="1"/>
  <c r="P17" i="1"/>
  <c r="L17" i="1"/>
  <c r="K94" i="1"/>
  <c r="E9" i="1"/>
  <c r="E94" i="1"/>
  <c r="O94" i="1"/>
  <c r="O15" i="1"/>
  <c r="S15" i="1"/>
  <c r="S94" i="1"/>
  <c r="S9" i="1"/>
  <c r="S17" i="1" s="1"/>
  <c r="O9" i="1"/>
  <c r="O17" i="1" s="1"/>
  <c r="I15" i="1"/>
  <c r="I17" i="1" s="1"/>
  <c r="E15" i="1"/>
  <c r="E96" i="1" s="1"/>
  <c r="K9" i="1"/>
  <c r="K17" i="1" s="1"/>
  <c r="M15" i="1"/>
  <c r="M17" i="1" s="1"/>
  <c r="M94" i="1"/>
  <c r="Q94" i="1"/>
  <c r="Q15" i="1"/>
  <c r="Q17" i="1" s="1"/>
  <c r="G15" i="1"/>
  <c r="G17" i="1" s="1"/>
  <c r="R9" i="1"/>
  <c r="R95" i="1" s="1"/>
  <c r="J15" i="1"/>
  <c r="H15" i="1"/>
  <c r="E95" i="1" l="1"/>
  <c r="H17" i="1"/>
  <c r="R17" i="1"/>
  <c r="N96" i="1"/>
  <c r="I96" i="1"/>
  <c r="P96" i="1"/>
  <c r="N95" i="1"/>
  <c r="J17" i="1"/>
  <c r="J96" i="1"/>
  <c r="E17" i="1"/>
  <c r="L96" i="1"/>
  <c r="H96" i="1"/>
  <c r="M96" i="1"/>
  <c r="M95" i="1"/>
  <c r="G96" i="1"/>
  <c r="S95" i="1"/>
  <c r="S96" i="1"/>
  <c r="K95" i="1"/>
  <c r="K96" i="1"/>
  <c r="Q96" i="1"/>
  <c r="Q95" i="1"/>
  <c r="O95" i="1"/>
  <c r="O96" i="1"/>
  <c r="F9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E75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E57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E39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E21" i="1"/>
  <c r="S33" i="1" l="1"/>
  <c r="S98" i="1" s="1"/>
  <c r="S27" i="1"/>
  <c r="S97" i="1" s="1"/>
  <c r="O33" i="1"/>
  <c r="O98" i="1" s="1"/>
  <c r="O27" i="1"/>
  <c r="O97" i="1" s="1"/>
  <c r="K33" i="1"/>
  <c r="K98" i="1" s="1"/>
  <c r="K27" i="1"/>
  <c r="K97" i="1" s="1"/>
  <c r="G33" i="1"/>
  <c r="G98" i="1" s="1"/>
  <c r="G27" i="1"/>
  <c r="G97" i="1" s="1"/>
  <c r="R45" i="1"/>
  <c r="R99" i="1" s="1"/>
  <c r="R51" i="1"/>
  <c r="R100" i="1" s="1"/>
  <c r="N45" i="1"/>
  <c r="N99" i="1" s="1"/>
  <c r="N51" i="1"/>
  <c r="N100" i="1" s="1"/>
  <c r="J45" i="1"/>
  <c r="J99" i="1" s="1"/>
  <c r="J51" i="1"/>
  <c r="J100" i="1" s="1"/>
  <c r="S69" i="1"/>
  <c r="S102" i="1" s="1"/>
  <c r="S63" i="1"/>
  <c r="S101" i="1" s="1"/>
  <c r="E27" i="1"/>
  <c r="E97" i="1" s="1"/>
  <c r="E33" i="1"/>
  <c r="E98" i="1" s="1"/>
  <c r="R27" i="1"/>
  <c r="R97" i="1" s="1"/>
  <c r="R33" i="1"/>
  <c r="R98" i="1" s="1"/>
  <c r="P27" i="1"/>
  <c r="P97" i="1" s="1"/>
  <c r="P33" i="1"/>
  <c r="P98" i="1" s="1"/>
  <c r="N27" i="1"/>
  <c r="N97" i="1" s="1"/>
  <c r="N33" i="1"/>
  <c r="N98" i="1" s="1"/>
  <c r="L27" i="1"/>
  <c r="L97" i="1" s="1"/>
  <c r="L33" i="1"/>
  <c r="L98" i="1" s="1"/>
  <c r="J27" i="1"/>
  <c r="J97" i="1" s="1"/>
  <c r="J33" i="1"/>
  <c r="J98" i="1" s="1"/>
  <c r="H27" i="1"/>
  <c r="H97" i="1" s="1"/>
  <c r="H33" i="1"/>
  <c r="H98" i="1" s="1"/>
  <c r="F27" i="1"/>
  <c r="F97" i="1" s="1"/>
  <c r="F33" i="1"/>
  <c r="F98" i="1" s="1"/>
  <c r="S51" i="1"/>
  <c r="S100" i="1" s="1"/>
  <c r="S45" i="1"/>
  <c r="S99" i="1" s="1"/>
  <c r="Q51" i="1"/>
  <c r="Q100" i="1" s="1"/>
  <c r="Q45" i="1"/>
  <c r="Q99" i="1" s="1"/>
  <c r="O51" i="1"/>
  <c r="O100" i="1" s="1"/>
  <c r="O45" i="1"/>
  <c r="O99" i="1" s="1"/>
  <c r="M51" i="1"/>
  <c r="M100" i="1" s="1"/>
  <c r="M45" i="1"/>
  <c r="M99" i="1" s="1"/>
  <c r="K51" i="1"/>
  <c r="K100" i="1" s="1"/>
  <c r="K45" i="1"/>
  <c r="K99" i="1" s="1"/>
  <c r="I51" i="1"/>
  <c r="I100" i="1" s="1"/>
  <c r="I45" i="1"/>
  <c r="I99" i="1" s="1"/>
  <c r="G51" i="1"/>
  <c r="G100" i="1" s="1"/>
  <c r="G45" i="1"/>
  <c r="G99" i="1" s="1"/>
  <c r="E63" i="1"/>
  <c r="E101" i="1" s="1"/>
  <c r="E69" i="1"/>
  <c r="E102" i="1" s="1"/>
  <c r="R63" i="1"/>
  <c r="R101" i="1" s="1"/>
  <c r="R69" i="1"/>
  <c r="R102" i="1" s="1"/>
  <c r="P63" i="1"/>
  <c r="P101" i="1" s="1"/>
  <c r="P69" i="1"/>
  <c r="P102" i="1" s="1"/>
  <c r="N63" i="1"/>
  <c r="N101" i="1" s="1"/>
  <c r="N69" i="1"/>
  <c r="N102" i="1" s="1"/>
  <c r="L63" i="1"/>
  <c r="L101" i="1" s="1"/>
  <c r="L69" i="1"/>
  <c r="L102" i="1" s="1"/>
  <c r="J63" i="1"/>
  <c r="J101" i="1" s="1"/>
  <c r="J69" i="1"/>
  <c r="J102" i="1" s="1"/>
  <c r="H63" i="1"/>
  <c r="H101" i="1" s="1"/>
  <c r="H69" i="1"/>
  <c r="H102" i="1" s="1"/>
  <c r="F63" i="1"/>
  <c r="F101" i="1" s="1"/>
  <c r="F69" i="1"/>
  <c r="F102" i="1" s="1"/>
  <c r="S87" i="1"/>
  <c r="S104" i="1" s="1"/>
  <c r="S81" i="1"/>
  <c r="S103" i="1" s="1"/>
  <c r="Q87" i="1"/>
  <c r="Q104" i="1" s="1"/>
  <c r="Q81" i="1"/>
  <c r="Q103" i="1" s="1"/>
  <c r="O87" i="1"/>
  <c r="O104" i="1" s="1"/>
  <c r="O81" i="1"/>
  <c r="O103" i="1" s="1"/>
  <c r="M87" i="1"/>
  <c r="M104" i="1" s="1"/>
  <c r="M81" i="1"/>
  <c r="M103" i="1" s="1"/>
  <c r="K87" i="1"/>
  <c r="K104" i="1" s="1"/>
  <c r="K81" i="1"/>
  <c r="K103" i="1" s="1"/>
  <c r="I87" i="1"/>
  <c r="I104" i="1" s="1"/>
  <c r="I81" i="1"/>
  <c r="I103" i="1" s="1"/>
  <c r="G87" i="1"/>
  <c r="G104" i="1" s="1"/>
  <c r="G81" i="1"/>
  <c r="G103" i="1" s="1"/>
  <c r="Q33" i="1"/>
  <c r="Q98" i="1" s="1"/>
  <c r="Q27" i="1"/>
  <c r="Q97" i="1" s="1"/>
  <c r="M33" i="1"/>
  <c r="M98" i="1" s="1"/>
  <c r="M27" i="1"/>
  <c r="M97" i="1" s="1"/>
  <c r="I33" i="1"/>
  <c r="I98" i="1" s="1"/>
  <c r="I27" i="1"/>
  <c r="I97" i="1" s="1"/>
  <c r="E45" i="1"/>
  <c r="E99" i="1" s="1"/>
  <c r="E51" i="1"/>
  <c r="E100" i="1" s="1"/>
  <c r="P45" i="1"/>
  <c r="P99" i="1" s="1"/>
  <c r="P51" i="1"/>
  <c r="P100" i="1" s="1"/>
  <c r="L45" i="1"/>
  <c r="L99" i="1" s="1"/>
  <c r="L51" i="1"/>
  <c r="L100" i="1" s="1"/>
  <c r="H45" i="1"/>
  <c r="H99" i="1" s="1"/>
  <c r="H51" i="1"/>
  <c r="H100" i="1" s="1"/>
  <c r="F45" i="1"/>
  <c r="F99" i="1" s="1"/>
  <c r="F51" i="1"/>
  <c r="F100" i="1" s="1"/>
  <c r="Q69" i="1"/>
  <c r="Q102" i="1" s="1"/>
  <c r="Q63" i="1"/>
  <c r="Q101" i="1" s="1"/>
  <c r="O69" i="1"/>
  <c r="O102" i="1" s="1"/>
  <c r="O63" i="1"/>
  <c r="O101" i="1" s="1"/>
  <c r="M69" i="1"/>
  <c r="M102" i="1" s="1"/>
  <c r="M63" i="1"/>
  <c r="M101" i="1" s="1"/>
  <c r="K69" i="1"/>
  <c r="K102" i="1" s="1"/>
  <c r="K63" i="1"/>
  <c r="K101" i="1" s="1"/>
  <c r="I69" i="1"/>
  <c r="I102" i="1" s="1"/>
  <c r="I63" i="1"/>
  <c r="I101" i="1" s="1"/>
  <c r="G69" i="1"/>
  <c r="G102" i="1" s="1"/>
  <c r="G63" i="1"/>
  <c r="G101" i="1" s="1"/>
  <c r="E81" i="1"/>
  <c r="E103" i="1" s="1"/>
  <c r="E87" i="1"/>
  <c r="E104" i="1" s="1"/>
  <c r="R81" i="1"/>
  <c r="R103" i="1" s="1"/>
  <c r="R87" i="1"/>
  <c r="R104" i="1" s="1"/>
  <c r="P81" i="1"/>
  <c r="P103" i="1" s="1"/>
  <c r="P87" i="1"/>
  <c r="P104" i="1" s="1"/>
  <c r="N81" i="1"/>
  <c r="N103" i="1" s="1"/>
  <c r="N87" i="1"/>
  <c r="N104" i="1" s="1"/>
  <c r="L81" i="1"/>
  <c r="L103" i="1" s="1"/>
  <c r="L87" i="1"/>
  <c r="L104" i="1" s="1"/>
  <c r="J81" i="1"/>
  <c r="J103" i="1" s="1"/>
  <c r="J87" i="1"/>
  <c r="J104" i="1" s="1"/>
  <c r="H81" i="1"/>
  <c r="H103" i="1" s="1"/>
  <c r="H87" i="1"/>
  <c r="H104" i="1" s="1"/>
  <c r="F81" i="1"/>
  <c r="F103" i="1" s="1"/>
  <c r="F87" i="1"/>
  <c r="F104" i="1" s="1"/>
  <c r="P53" i="1" l="1"/>
  <c r="P71" i="1"/>
  <c r="R35" i="1"/>
  <c r="Q106" i="1"/>
  <c r="P35" i="1"/>
  <c r="N35" i="1"/>
  <c r="L89" i="1"/>
  <c r="K105" i="1"/>
  <c r="S105" i="1"/>
  <c r="R105" i="1"/>
  <c r="Q105" i="1"/>
  <c r="Q107" i="1" s="1"/>
  <c r="O106" i="1"/>
  <c r="O105" i="1"/>
  <c r="O107" i="1" s="1"/>
  <c r="N105" i="1"/>
  <c r="N53" i="1"/>
  <c r="L106" i="1"/>
  <c r="L71" i="1"/>
  <c r="L35" i="1"/>
  <c r="K106" i="1"/>
  <c r="S53" i="1"/>
  <c r="S106" i="1"/>
  <c r="S89" i="1"/>
  <c r="S71" i="1"/>
  <c r="S35" i="1"/>
  <c r="R89" i="1"/>
  <c r="R71" i="1"/>
  <c r="R106" i="1"/>
  <c r="R107" i="1" s="1"/>
  <c r="R53" i="1"/>
  <c r="Q71" i="1"/>
  <c r="Q35" i="1"/>
  <c r="Q89" i="1"/>
  <c r="Q53" i="1"/>
  <c r="P89" i="1"/>
  <c r="P106" i="1"/>
  <c r="P105" i="1"/>
  <c r="O71" i="1"/>
  <c r="O89" i="1"/>
  <c r="O53" i="1"/>
  <c r="O35" i="1"/>
  <c r="N89" i="1"/>
  <c r="N71" i="1"/>
  <c r="N106" i="1"/>
  <c r="M71" i="1"/>
  <c r="M105" i="1"/>
  <c r="M35" i="1"/>
  <c r="M106" i="1"/>
  <c r="M89" i="1"/>
  <c r="M53" i="1"/>
  <c r="L53" i="1"/>
  <c r="L105" i="1"/>
  <c r="K71" i="1"/>
  <c r="K53" i="1"/>
  <c r="K35" i="1"/>
  <c r="K89" i="1"/>
  <c r="F71" i="1"/>
  <c r="H71" i="1"/>
  <c r="J71" i="1"/>
  <c r="E35" i="1"/>
  <c r="J53" i="1"/>
  <c r="F89" i="1"/>
  <c r="F105" i="1"/>
  <c r="H89" i="1"/>
  <c r="J89" i="1"/>
  <c r="G106" i="1"/>
  <c r="F53" i="1"/>
  <c r="H53" i="1"/>
  <c r="E53" i="1"/>
  <c r="E89" i="1"/>
  <c r="I71" i="1"/>
  <c r="I105" i="1"/>
  <c r="I35" i="1"/>
  <c r="G89" i="1"/>
  <c r="E71" i="1"/>
  <c r="I53" i="1"/>
  <c r="F35" i="1"/>
  <c r="H35" i="1"/>
  <c r="J35" i="1"/>
  <c r="J105" i="1"/>
  <c r="E106" i="1"/>
  <c r="G105" i="1"/>
  <c r="G107" i="1" s="1"/>
  <c r="G35" i="1"/>
  <c r="G71" i="1"/>
  <c r="I106" i="1"/>
  <c r="I89" i="1"/>
  <c r="G53" i="1"/>
  <c r="F106" i="1"/>
  <c r="H106" i="1"/>
  <c r="H105" i="1"/>
  <c r="J106" i="1"/>
  <c r="E105" i="1"/>
  <c r="N107" i="1" l="1"/>
  <c r="K107" i="1"/>
  <c r="S107" i="1"/>
  <c r="L107" i="1"/>
  <c r="P107" i="1"/>
  <c r="M107" i="1"/>
  <c r="F107" i="1"/>
  <c r="E107" i="1"/>
  <c r="H107" i="1"/>
  <c r="J107" i="1"/>
  <c r="I107" i="1"/>
  <c r="R108" i="1" l="1"/>
  <c r="R93" i="1" s="1"/>
  <c r="Q108" i="1"/>
  <c r="Q93" i="1" s="1"/>
  <c r="P108" i="1"/>
  <c r="P93" i="1" s="1"/>
  <c r="S108" i="1"/>
  <c r="S93" i="1" s="1"/>
  <c r="L108" i="1"/>
  <c r="O108" i="1"/>
  <c r="K108" i="1"/>
  <c r="M108" i="1"/>
  <c r="M93" i="1" s="1"/>
  <c r="N108" i="1"/>
  <c r="G108" i="1"/>
  <c r="I108" i="1"/>
  <c r="F108" i="1"/>
  <c r="H108" i="1"/>
  <c r="J108" i="1"/>
  <c r="E108" i="1"/>
  <c r="L93" i="1" l="1"/>
  <c r="N93" i="1"/>
  <c r="K93" i="1"/>
  <c r="O93" i="1"/>
  <c r="H93" i="1"/>
  <c r="I93" i="1"/>
  <c r="J93" i="1"/>
  <c r="F93" i="1"/>
  <c r="G93" i="1"/>
  <c r="E93" i="1"/>
  <c r="B174" i="1" l="1"/>
  <c r="B164" i="1"/>
  <c r="C164" i="1" s="1"/>
  <c r="B177" i="1"/>
  <c r="F177" i="1" s="1"/>
  <c r="B178" i="1"/>
  <c r="B176" i="1"/>
  <c r="B173" i="1"/>
  <c r="B175" i="1"/>
  <c r="B171" i="1"/>
  <c r="B172" i="1"/>
  <c r="B170" i="1"/>
  <c r="B166" i="1"/>
  <c r="C166" i="1" s="1"/>
  <c r="B169" i="1"/>
  <c r="C169" i="1" s="1"/>
  <c r="B168" i="1"/>
  <c r="C168" i="1" s="1"/>
  <c r="B167" i="1"/>
  <c r="C167" i="1" s="1"/>
  <c r="B165" i="1"/>
  <c r="C165" i="1" s="1"/>
  <c r="C172" i="1" l="1"/>
  <c r="F172" i="1"/>
  <c r="C175" i="1"/>
  <c r="F175" i="1"/>
  <c r="C176" i="1"/>
  <c r="F176" i="1"/>
  <c r="C170" i="1"/>
  <c r="F170" i="1"/>
  <c r="C171" i="1"/>
  <c r="F171" i="1"/>
  <c r="C173" i="1"/>
  <c r="F173" i="1"/>
  <c r="C178" i="1"/>
  <c r="F178" i="1"/>
  <c r="C174" i="1"/>
  <c r="F174" i="1"/>
  <c r="C177" i="1"/>
  <c r="F164" i="1"/>
  <c r="F166" i="1"/>
  <c r="F169" i="1"/>
  <c r="F168" i="1"/>
  <c r="F167" i="1"/>
  <c r="F165" i="1"/>
</calcChain>
</file>

<file path=xl/sharedStrings.xml><?xml version="1.0" encoding="utf-8"?>
<sst xmlns="http://schemas.openxmlformats.org/spreadsheetml/2006/main" count="606" uniqueCount="119">
  <si>
    <t>Timing</t>
  </si>
  <si>
    <t>Authenticité</t>
  </si>
  <si>
    <t>Costume</t>
  </si>
  <si>
    <t>Style</t>
  </si>
  <si>
    <t>Création chorégraphique</t>
  </si>
  <si>
    <t>Interprétation musicale</t>
  </si>
  <si>
    <t>Guidage et connexion</t>
  </si>
  <si>
    <t>Tenue et contrôle du corps</t>
  </si>
  <si>
    <t>Difficultés des pas, des figures et de l’enchainement</t>
  </si>
  <si>
    <t>Expression scénique</t>
  </si>
  <si>
    <t>Prestance, élégance, charisme, style, harmonie, aplomb</t>
  </si>
  <si>
    <t>Emotions et sentiments dégagés , interaction avec le public</t>
  </si>
  <si>
    <t>Nombre de tours, Vitesse, etc.</t>
  </si>
  <si>
    <t>SALSA ADULTES</t>
  </si>
  <si>
    <t>NOM</t>
  </si>
  <si>
    <t>PRENOM</t>
  </si>
  <si>
    <t>N° LICENCE</t>
  </si>
  <si>
    <t>GARCONS</t>
  </si>
  <si>
    <t>FILLES</t>
  </si>
  <si>
    <t>DROIT ACQUITTE</t>
  </si>
  <si>
    <t>DOSSARD</t>
  </si>
  <si>
    <t>INDEX</t>
  </si>
  <si>
    <t>BACHATA ADULTES</t>
  </si>
  <si>
    <t>KIZOMBA ADULTES</t>
  </si>
  <si>
    <t>SLC TEAM ADULTES</t>
  </si>
  <si>
    <r>
      <t>SLC</t>
    </r>
    <r>
      <rPr>
        <b/>
        <sz val="14"/>
        <color rgb="FFFF0000"/>
        <rFont val="Calibri"/>
        <family val="2"/>
        <scheme val="minor"/>
      </rPr>
      <t xml:space="preserve"> …</t>
    </r>
  </si>
  <si>
    <t>MUSIQUE DE FINALE O/N</t>
  </si>
  <si>
    <t>Respect du règlement, originalité, etc.</t>
  </si>
  <si>
    <t>Originalité, Cohérence</t>
  </si>
  <si>
    <t>Harmonie avec la musique</t>
  </si>
  <si>
    <t>Qualité des appuis, posture, respiration, fluidité, isolation</t>
  </si>
  <si>
    <t>Qualité de transmission et réception de l’information entre les partenaires /OU Synchronisation pour SLC</t>
  </si>
  <si>
    <t>Etre sur les temps et le rester</t>
  </si>
  <si>
    <t>Respect de l'authenticité de la danse, les bougers, les déhanchés</t>
  </si>
  <si>
    <t>NOTATION PAR DOSSARD</t>
  </si>
  <si>
    <t>TOTAL TECHNIQUE</t>
  </si>
  <si>
    <t>TOTAL ARTISTIQUE</t>
  </si>
  <si>
    <t>PHASE :</t>
  </si>
  <si>
    <t>NOTE TECHNIQUE</t>
  </si>
  <si>
    <t>NOTE ARTISTIQUE</t>
  </si>
  <si>
    <t>TOTAL</t>
  </si>
  <si>
    <t>CLUB</t>
  </si>
  <si>
    <t>CATEGORIE</t>
  </si>
  <si>
    <t>NOM DU TEAM</t>
  </si>
  <si>
    <t>SLC TEAM ADOS</t>
  </si>
  <si>
    <t>SALSA ADOS</t>
  </si>
  <si>
    <t>SALSA ENFANTS</t>
  </si>
  <si>
    <t>BACHATA ADOS</t>
  </si>
  <si>
    <t>BACHATA ENFANTS</t>
  </si>
  <si>
    <t>Total Technique</t>
  </si>
  <si>
    <t>Total Artistique</t>
  </si>
  <si>
    <t>Note totale</t>
  </si>
  <si>
    <t>Classement</t>
  </si>
  <si>
    <t>Technique</t>
  </si>
  <si>
    <t>Artistique</t>
  </si>
  <si>
    <t>NOTATION PAR DOSSARD / RECAPITULATIF</t>
  </si>
  <si>
    <t>Fonction</t>
  </si>
  <si>
    <t>Juge A</t>
  </si>
  <si>
    <t>Juge B</t>
  </si>
  <si>
    <t>Juge C</t>
  </si>
  <si>
    <t>Juge D</t>
  </si>
  <si>
    <t>Juge E</t>
  </si>
  <si>
    <t>Passage</t>
  </si>
  <si>
    <t>Dossard</t>
  </si>
  <si>
    <t>ORDRE  DE  PASSAGE  SALSA  ADULTES</t>
  </si>
  <si>
    <t>ORDRE  DE  PASSAGE  SALSA  ADOS</t>
  </si>
  <si>
    <t>ORDRE  DE  PASSAGE  SALSA  Enfants</t>
  </si>
  <si>
    <t>ORDRE  DE  PASSAGE  BACHATA ADULTES</t>
  </si>
  <si>
    <t>ORDRE  DE  PASSAGE  BACHATA ADOS</t>
  </si>
  <si>
    <t>ORDRE  DE  PASSAGE  BACHATA Enfants</t>
  </si>
  <si>
    <t>ORDRE  DE  PASSAGE  KIZOMBA</t>
  </si>
  <si>
    <t>ORDRE  DE  PASSAGE SLC TEAM Adultes</t>
  </si>
  <si>
    <t>Résultats SALSA Adultes</t>
  </si>
  <si>
    <t>Scrutateur</t>
  </si>
  <si>
    <t>ORDRE  DE  PASSAGE SLC TEAM Ados</t>
  </si>
  <si>
    <t>Demi-Finale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</si>
  <si>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</si>
  <si>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</si>
  <si>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</si>
  <si>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</si>
  <si>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</si>
  <si>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</si>
  <si>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</si>
  <si>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</si>
  <si>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</si>
  <si>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</si>
  <si>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</si>
  <si>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</si>
  <si>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</si>
  <si>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</si>
  <si>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</si>
  <si>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TESTA1</t>
  </si>
  <si>
    <t>TESTA2</t>
  </si>
  <si>
    <t>TESTA3</t>
  </si>
  <si>
    <t>TESTA4</t>
  </si>
  <si>
    <t>TESTA5</t>
  </si>
  <si>
    <t>TESTA6</t>
  </si>
  <si>
    <t>TESTA7</t>
  </si>
  <si>
    <t>TESTA8</t>
  </si>
  <si>
    <t>TESTA9</t>
  </si>
  <si>
    <t>TESTA10</t>
  </si>
  <si>
    <t>TESTA11</t>
  </si>
  <si>
    <t>TESTA12</t>
  </si>
  <si>
    <t>TESTA13</t>
  </si>
  <si>
    <t>TESTA14</t>
  </si>
  <si>
    <t>TESTA15</t>
  </si>
  <si>
    <t>MRD</t>
  </si>
  <si>
    <t>Chassieu</t>
  </si>
  <si>
    <t>Mougins</t>
  </si>
  <si>
    <t>Marseille</t>
  </si>
  <si>
    <t>Mandelieu</t>
  </si>
  <si>
    <t>Villefranche sur Mer</t>
  </si>
  <si>
    <t>Lyon</t>
  </si>
  <si>
    <t>Saint Etienne</t>
  </si>
  <si>
    <t>Ales</t>
  </si>
  <si>
    <t>Montpellier</t>
  </si>
  <si>
    <t>Qualifiés en finale</t>
  </si>
  <si>
    <t>Classement final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</si>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</sst>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rgb="FF000000"/>
      <name val="Calibri"/>
      <family val="2"/>
    </font>
    <font>
      <b/>
      <sz val="1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8" fillId="0" borderId="0" xfId="0" quotePrefix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quotePrefix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2" fontId="1" fillId="2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0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right" vertical="center"/>
    </xf>
    <xf numFmtId="0" fontId="0" fillId="0" borderId="1" xfId="0" quotePrefix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 vertical="center"/>
      <protection locked="0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 applyProtection="1">
      <alignment horizontal="right" vertical="center"/>
      <protection locked="0"/>
    </xf>
    <xf numFmtId="1" fontId="8" fillId="0" borderId="0" xfId="0" applyNumberFormat="1" applyFont="1" applyAlignment="1">
      <alignment horizontal="center" vertical="center"/>
    </xf>
    <xf numFmtId="0" fontId="11" fillId="0" borderId="0" xfId="0" applyFont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right" vertical="center"/>
    </xf>
    <xf numFmtId="164" fontId="0" fillId="0" borderId="1" xfId="0" quotePrefix="1" applyNumberFormat="1" applyFont="1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textRotation="90"/>
    </xf>
    <xf numFmtId="0" fontId="1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666750</xdr:colOff>
          <xdr:row>110</xdr:row>
          <xdr:rowOff>47625</xdr:rowOff>
        </xdr:from>
        <xdr:to>
          <xdr:col>3</xdr:col>
          <xdr:colOff>781050</xdr:colOff>
          <xdr:row>113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Affichage finalistes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1438275</xdr:colOff>
          <xdr:row>110</xdr:row>
          <xdr:rowOff>57150</xdr:rowOff>
        </xdr:from>
        <xdr:to>
          <xdr:col>7</xdr:col>
          <xdr:colOff>85725</xdr:colOff>
          <xdr:row>114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éliminés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409575</xdr:colOff>
          <xdr:row>1</xdr:row>
          <xdr:rowOff>123825</xdr:rowOff>
        </xdr:from>
        <xdr:to>
          <xdr:col>22</xdr:col>
          <xdr:colOff>9525</xdr:colOff>
          <xdr:row>4</xdr:row>
          <xdr:rowOff>219075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des notes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FF00"/>
    <pageSetUpPr fitToPage="1"/>
  </sheetPr>
  <dimension ref="A1:R188"/>
  <sheetViews>
    <sheetView tabSelected="1" view="pageBreakPreview" zoomScale="60" zoomScaleNormal="100" workbookViewId="0">
      <selection activeCell="D9" sqref="D9"/>
    </sheetView>
  </sheetViews>
  <sheetFormatPr baseColWidth="10" defaultRowHeight="21" customHeight="1" x14ac:dyDescent="0.25"/>
  <cols>
    <col min="1" max="1" width="11.42578125" style="11"/>
    <col min="2" max="2" width="11.42578125" style="1"/>
    <col min="3" max="3" width="11.28515625" style="1" customWidth="1"/>
    <col min="4" max="4" width="14.5703125" style="1" bestFit="1" customWidth="1"/>
    <col min="5" max="5" width="24.42578125" style="1" bestFit="1" customWidth="1"/>
    <col min="6" max="7" width="20.7109375" style="1" customWidth="1"/>
    <col min="8" max="8" width="24.85546875" style="1" bestFit="1" customWidth="1"/>
    <col min="9" max="10" width="20.7109375" style="1" customWidth="1"/>
    <col min="11" max="11" width="39.42578125" style="1" bestFit="1" customWidth="1"/>
    <col min="12" max="12" width="12.7109375" style="11" customWidth="1"/>
    <col min="13" max="13" width="10.7109375" style="1" customWidth="1"/>
    <col min="14" max="15" width="11.42578125" style="1"/>
    <col min="16" max="16" width="16.140625" style="1" customWidth="1"/>
    <col min="17" max="17" width="11.42578125" style="1"/>
    <col min="18" max="18" width="11.42578125" style="11"/>
    <col min="19" max="16384" width="11.42578125" style="1"/>
  </cols>
  <sheetData>
    <row r="1" spans="1:16" ht="21" customHeight="1" x14ac:dyDescent="0.25">
      <c r="C1" s="67" t="s">
        <v>13</v>
      </c>
      <c r="D1" s="67"/>
      <c r="E1" s="68" t="s">
        <v>17</v>
      </c>
      <c r="F1" s="68"/>
      <c r="G1" s="68"/>
      <c r="H1" s="68" t="s">
        <v>18</v>
      </c>
      <c r="I1" s="68"/>
      <c r="J1" s="68"/>
      <c r="K1" s="69" t="s">
        <v>41</v>
      </c>
      <c r="L1" s="65" t="s">
        <v>26</v>
      </c>
      <c r="M1" s="65" t="s">
        <v>19</v>
      </c>
    </row>
    <row r="2" spans="1:16" s="3" customFormat="1" ht="21" customHeight="1" x14ac:dyDescent="0.25">
      <c r="C2" s="4" t="s">
        <v>21</v>
      </c>
      <c r="D2" s="4" t="s">
        <v>20</v>
      </c>
      <c r="E2" s="5" t="s">
        <v>14</v>
      </c>
      <c r="F2" s="5" t="s">
        <v>15</v>
      </c>
      <c r="G2" s="5" t="s">
        <v>16</v>
      </c>
      <c r="H2" s="5" t="s">
        <v>14</v>
      </c>
      <c r="I2" s="5" t="s">
        <v>15</v>
      </c>
      <c r="J2" s="5" t="s">
        <v>16</v>
      </c>
      <c r="K2" s="70"/>
      <c r="L2" s="66"/>
      <c r="M2" s="66"/>
    </row>
    <row r="3" spans="1:16" ht="21" customHeight="1" x14ac:dyDescent="0.25">
      <c r="A3" s="11">
        <f t="shared" ref="A3:A17" ca="1" si="0">IF(D3="","",RANK(B3,$B$3:$B$17,1))</f>
        <v>6</v>
      </c>
      <c r="B3" s="3">
        <f t="shared" ref="B3:B17" ca="1" si="1">IF(D3="","",RAND())</f>
        <v>0.75011780472371048</v>
      </c>
      <c r="C3" s="5">
        <v>1</v>
      </c>
      <c r="D3" s="6">
        <v>1</v>
      </c>
      <c r="E3" s="6" t="s">
        <v>76</v>
      </c>
      <c r="F3" s="6">
        <v>1</v>
      </c>
      <c r="G3" s="6"/>
      <c r="H3" s="6" t="s">
        <v>91</v>
      </c>
      <c r="I3" s="6">
        <v>16</v>
      </c>
      <c r="J3" s="6"/>
      <c r="K3" s="6" t="s">
        <v>106</v>
      </c>
      <c r="L3" s="10"/>
      <c r="M3" s="6"/>
      <c r="O3" s="11"/>
      <c r="P3" s="11"/>
    </row>
    <row r="4" spans="1:16" ht="21" customHeight="1" x14ac:dyDescent="0.25">
      <c r="A4" s="11">
        <f t="shared" ca="1" si="0"/>
        <v>7</v>
      </c>
      <c r="B4" s="3">
        <f t="shared" ca="1" si="1"/>
        <v>0.99114393394975997</v>
      </c>
      <c r="C4" s="5">
        <v>2</v>
      </c>
      <c r="D4" s="6">
        <v>2</v>
      </c>
      <c r="E4" s="6" t="s">
        <v>77</v>
      </c>
      <c r="F4" s="6">
        <v>2</v>
      </c>
      <c r="G4" s="6"/>
      <c r="H4" s="6" t="s">
        <v>92</v>
      </c>
      <c r="I4" s="6">
        <v>17</v>
      </c>
      <c r="J4" s="6"/>
      <c r="K4" s="6" t="s">
        <v>107</v>
      </c>
      <c r="L4" s="10"/>
      <c r="M4" s="6"/>
      <c r="O4" s="11"/>
      <c r="P4" s="11"/>
    </row>
    <row r="5" spans="1:16" ht="21" customHeight="1" x14ac:dyDescent="0.25">
      <c r="A5" s="11">
        <f t="shared" ca="1" si="0"/>
        <v>3</v>
      </c>
      <c r="B5" s="3">
        <f t="shared" ca="1" si="1"/>
        <v>0.40617163427386194</v>
      </c>
      <c r="C5" s="5">
        <v>3</v>
      </c>
      <c r="D5" s="6">
        <v>3</v>
      </c>
      <c r="E5" s="6" t="s">
        <v>78</v>
      </c>
      <c r="F5" s="6">
        <v>3</v>
      </c>
      <c r="G5" s="6"/>
      <c r="H5" s="6" t="s">
        <v>93</v>
      </c>
      <c r="I5" s="6">
        <v>18</v>
      </c>
      <c r="J5" s="6"/>
      <c r="K5" s="6" t="s">
        <v>108</v>
      </c>
      <c r="L5" s="10"/>
      <c r="M5" s="6"/>
      <c r="O5" s="11"/>
      <c r="P5" s="11"/>
    </row>
    <row r="6" spans="1:16" ht="21" customHeight="1" x14ac:dyDescent="0.25">
      <c r="A6" s="11">
        <f t="shared" ca="1" si="0"/>
        <v>2</v>
      </c>
      <c r="B6" s="3">
        <f t="shared" ca="1" si="1"/>
        <v>5.5400796919805817E-2</v>
      </c>
      <c r="C6" s="5">
        <v>4</v>
      </c>
      <c r="D6" s="6">
        <v>4</v>
      </c>
      <c r="E6" s="6" t="s">
        <v>79</v>
      </c>
      <c r="F6" s="6">
        <v>4</v>
      </c>
      <c r="G6" s="6"/>
      <c r="H6" s="6" t="s">
        <v>94</v>
      </c>
      <c r="I6" s="6">
        <v>19</v>
      </c>
      <c r="J6" s="6"/>
      <c r="K6" s="6" t="s">
        <v>109</v>
      </c>
      <c r="L6" s="10"/>
      <c r="M6" s="6"/>
      <c r="O6" s="11"/>
      <c r="P6" s="11"/>
    </row>
    <row r="7" spans="1:16" ht="21" customHeight="1" x14ac:dyDescent="0.25">
      <c r="A7" s="11">
        <f t="shared" ca="1" si="0"/>
        <v>5</v>
      </c>
      <c r="B7" s="3">
        <f t="shared" ca="1" si="1"/>
        <v>0.68346863889187426</v>
      </c>
      <c r="C7" s="5">
        <v>5</v>
      </c>
      <c r="D7" s="6">
        <v>5</v>
      </c>
      <c r="E7" s="6" t="s">
        <v>80</v>
      </c>
      <c r="F7" s="6">
        <v>5</v>
      </c>
      <c r="G7" s="6"/>
      <c r="H7" s="6" t="s">
        <v>95</v>
      </c>
      <c r="I7" s="6">
        <v>20</v>
      </c>
      <c r="J7" s="6"/>
      <c r="K7" s="6" t="s">
        <v>110</v>
      </c>
      <c r="L7" s="10"/>
      <c r="M7" s="6"/>
      <c r="O7" s="11"/>
      <c r="P7" s="11"/>
    </row>
    <row r="8" spans="1:16" ht="21" customHeight="1" x14ac:dyDescent="0.25">
      <c r="A8" s="11">
        <f t="shared" ca="1" si="0"/>
        <v>4</v>
      </c>
      <c r="B8" s="3">
        <f t="shared" ca="1" si="1"/>
        <v>0.54062041243787962</v>
      </c>
      <c r="C8" s="5">
        <v>6</v>
      </c>
      <c r="D8" s="6">
        <v>6</v>
      </c>
      <c r="E8" s="6" t="s">
        <v>81</v>
      </c>
      <c r="F8" s="6">
        <v>6</v>
      </c>
      <c r="G8" s="6"/>
      <c r="H8" s="6" t="s">
        <v>96</v>
      </c>
      <c r="I8" s="6">
        <v>21</v>
      </c>
      <c r="J8" s="6"/>
      <c r="K8" s="6" t="s">
        <v>111</v>
      </c>
      <c r="L8" s="10"/>
      <c r="M8" s="6"/>
      <c r="O8" s="11"/>
      <c r="P8" s="11"/>
    </row>
    <row r="9" spans="1:16" ht="21" customHeight="1" x14ac:dyDescent="0.25">
      <c r="A9" s="11">
        <f t="shared" ca="1" si="0"/>
        <v>1</v>
      </c>
      <c r="B9" s="3">
        <f t="shared" ca="1" si="1"/>
        <v>4.3244227429694804E-2</v>
      </c>
      <c r="C9" s="5">
        <v>7</v>
      </c>
      <c r="D9" s="6">
        <v>7</v>
      </c>
      <c r="E9" s="6" t="s">
        <v>82</v>
      </c>
      <c r="F9" s="6">
        <v>7</v>
      </c>
      <c r="G9" s="6"/>
      <c r="H9" s="6" t="s">
        <v>97</v>
      </c>
      <c r="I9" s="6">
        <v>22</v>
      </c>
      <c r="J9" s="6"/>
      <c r="K9" s="6" t="s">
        <v>112</v>
      </c>
      <c r="L9" s="10"/>
      <c r="M9" s="6"/>
      <c r="O9" s="11"/>
      <c r="P9" s="11"/>
    </row>
    <row r="10" spans="1:16" ht="21" customHeight="1" x14ac:dyDescent="0.25">
      <c r="A10" s="11" t="str">
        <f t="shared" si="0"/>
        <v/>
      </c>
      <c r="B10" s="3" t="str">
        <f t="shared" ca="1" si="1"/>
        <v/>
      </c>
      <c r="C10" s="5">
        <v>8</v>
      </c>
      <c r="D10" s="6"/>
      <c r="E10" s="6" t="s">
        <v>83</v>
      </c>
      <c r="F10" s="6">
        <v>8</v>
      </c>
      <c r="G10" s="6"/>
      <c r="H10" s="6" t="s">
        <v>98</v>
      </c>
      <c r="I10" s="6">
        <v>23</v>
      </c>
      <c r="J10" s="6"/>
      <c r="K10" s="6" t="s">
        <v>113</v>
      </c>
      <c r="L10" s="10"/>
      <c r="M10" s="6"/>
      <c r="O10" s="11"/>
      <c r="P10" s="11"/>
    </row>
    <row r="11" spans="1:16" ht="21" customHeight="1" x14ac:dyDescent="0.25">
      <c r="A11" s="11" t="str">
        <f t="shared" si="0"/>
        <v/>
      </c>
      <c r="B11" s="3" t="str">
        <f t="shared" ca="1" si="1"/>
        <v/>
      </c>
      <c r="C11" s="5">
        <v>9</v>
      </c>
      <c r="D11" s="6"/>
      <c r="E11" s="6" t="s">
        <v>84</v>
      </c>
      <c r="F11" s="6">
        <v>9</v>
      </c>
      <c r="G11" s="6"/>
      <c r="H11" s="6" t="s">
        <v>99</v>
      </c>
      <c r="I11" s="6">
        <v>24</v>
      </c>
      <c r="J11" s="6"/>
      <c r="K11" s="6" t="s">
        <v>114</v>
      </c>
      <c r="L11" s="10"/>
      <c r="M11" s="6"/>
      <c r="O11" s="11"/>
      <c r="P11" s="11"/>
    </row>
    <row r="12" spans="1:16" ht="21" customHeight="1" x14ac:dyDescent="0.25">
      <c r="A12" s="11" t="str">
        <f t="shared" si="0"/>
        <v/>
      </c>
      <c r="B12" s="3" t="str">
        <f t="shared" ca="1" si="1"/>
        <v/>
      </c>
      <c r="C12" s="5">
        <v>10</v>
      </c>
      <c r="D12" s="6"/>
      <c r="E12" s="6" t="s">
        <v>85</v>
      </c>
      <c r="F12" s="6">
        <v>10</v>
      </c>
      <c r="G12" s="6"/>
      <c r="H12" s="6" t="s">
        <v>100</v>
      </c>
      <c r="I12" s="6">
        <v>25</v>
      </c>
      <c r="J12" s="6"/>
      <c r="K12" s="6" t="s">
        <v>115</v>
      </c>
      <c r="L12" s="10"/>
      <c r="M12" s="6"/>
      <c r="O12" s="11"/>
      <c r="P12" s="11"/>
    </row>
    <row r="13" spans="1:16" ht="21" customHeight="1" x14ac:dyDescent="0.25">
      <c r="A13" s="11" t="str">
        <f t="shared" si="0"/>
        <v/>
      </c>
      <c r="B13" s="3" t="str">
        <f t="shared" ca="1" si="1"/>
        <v/>
      </c>
      <c r="C13" s="5">
        <v>11</v>
      </c>
      <c r="D13" s="6"/>
      <c r="E13" s="6" t="s">
        <v>86</v>
      </c>
      <c r="F13" s="6">
        <v>11</v>
      </c>
      <c r="G13" s="6"/>
      <c r="H13" s="6" t="s">
        <v>101</v>
      </c>
      <c r="I13" s="6">
        <v>26</v>
      </c>
      <c r="J13" s="6"/>
      <c r="K13" s="6" t="s">
        <v>106</v>
      </c>
      <c r="L13" s="10"/>
      <c r="M13" s="6"/>
      <c r="O13" s="11"/>
      <c r="P13" s="11"/>
    </row>
    <row r="14" spans="1:16" ht="21" customHeight="1" x14ac:dyDescent="0.25">
      <c r="A14" s="11" t="str">
        <f t="shared" si="0"/>
        <v/>
      </c>
      <c r="B14" s="3" t="str">
        <f t="shared" ca="1" si="1"/>
        <v/>
      </c>
      <c r="C14" s="5">
        <v>12</v>
      </c>
      <c r="D14" s="6"/>
      <c r="E14" s="6" t="s">
        <v>87</v>
      </c>
      <c r="F14" s="6">
        <v>12</v>
      </c>
      <c r="G14" s="6"/>
      <c r="H14" s="6" t="s">
        <v>102</v>
      </c>
      <c r="I14" s="6">
        <v>27</v>
      </c>
      <c r="J14" s="6"/>
      <c r="K14" s="6" t="s">
        <v>115</v>
      </c>
      <c r="L14" s="10"/>
      <c r="M14" s="6"/>
      <c r="O14" s="11"/>
      <c r="P14" s="11"/>
    </row>
    <row r="15" spans="1:16" ht="21" customHeight="1" x14ac:dyDescent="0.25">
      <c r="A15" s="11" t="str">
        <f t="shared" si="0"/>
        <v/>
      </c>
      <c r="B15" s="3" t="str">
        <f t="shared" ca="1" si="1"/>
        <v/>
      </c>
      <c r="C15" s="5">
        <v>13</v>
      </c>
      <c r="D15" s="6"/>
      <c r="E15" s="6" t="s">
        <v>88</v>
      </c>
      <c r="F15" s="6">
        <v>13</v>
      </c>
      <c r="G15" s="6"/>
      <c r="H15" s="6" t="s">
        <v>103</v>
      </c>
      <c r="I15" s="6">
        <v>28</v>
      </c>
      <c r="J15" s="6"/>
      <c r="K15" s="6" t="s">
        <v>107</v>
      </c>
      <c r="L15" s="10"/>
      <c r="M15" s="6"/>
      <c r="O15" s="11"/>
      <c r="P15" s="11"/>
    </row>
    <row r="16" spans="1:16" ht="21" customHeight="1" x14ac:dyDescent="0.25">
      <c r="A16" s="11" t="str">
        <f t="shared" si="0"/>
        <v/>
      </c>
      <c r="B16" s="3" t="str">
        <f t="shared" ca="1" si="1"/>
        <v/>
      </c>
      <c r="C16" s="5">
        <v>14</v>
      </c>
      <c r="D16" s="6"/>
      <c r="E16" s="6" t="s">
        <v>89</v>
      </c>
      <c r="F16" s="6">
        <v>14</v>
      </c>
      <c r="G16" s="6"/>
      <c r="H16" s="6" t="s">
        <v>104</v>
      </c>
      <c r="I16" s="6">
        <v>29</v>
      </c>
      <c r="J16" s="6"/>
      <c r="K16" s="6" t="s">
        <v>109</v>
      </c>
      <c r="L16" s="10"/>
      <c r="M16" s="6"/>
      <c r="O16" s="11"/>
      <c r="P16" s="11"/>
    </row>
    <row r="17" spans="1:16" ht="21" customHeight="1" x14ac:dyDescent="0.25">
      <c r="A17" s="11" t="str">
        <f t="shared" si="0"/>
        <v/>
      </c>
      <c r="B17" s="3" t="str">
        <f t="shared" ca="1" si="1"/>
        <v/>
      </c>
      <c r="C17" s="5">
        <v>15</v>
      </c>
      <c r="D17" s="6"/>
      <c r="E17" s="6" t="s">
        <v>90</v>
      </c>
      <c r="F17" s="6">
        <v>15</v>
      </c>
      <c r="G17" s="6"/>
      <c r="H17" s="6" t="s">
        <v>105</v>
      </c>
      <c r="I17" s="6">
        <v>30</v>
      </c>
      <c r="J17" s="6"/>
      <c r="K17" s="6" t="s">
        <v>111</v>
      </c>
      <c r="L17" s="10"/>
      <c r="M17" s="6"/>
      <c r="O17" s="11"/>
      <c r="P17" s="11"/>
    </row>
    <row r="18" spans="1:16" ht="21" customHeight="1" x14ac:dyDescent="0.25">
      <c r="C18" s="7"/>
      <c r="D18" s="17"/>
      <c r="E18" s="17"/>
      <c r="F18" s="17"/>
      <c r="G18" s="17"/>
      <c r="H18" s="17"/>
      <c r="I18" s="17"/>
      <c r="J18" s="17"/>
      <c r="K18" s="17"/>
      <c r="L18" s="18"/>
      <c r="M18" s="17"/>
    </row>
    <row r="20" spans="1:16" ht="21" customHeight="1" x14ac:dyDescent="0.25">
      <c r="C20" s="67" t="s">
        <v>45</v>
      </c>
      <c r="D20" s="67"/>
      <c r="E20" s="68" t="s">
        <v>17</v>
      </c>
      <c r="F20" s="68"/>
      <c r="G20" s="68"/>
      <c r="H20" s="68" t="s">
        <v>18</v>
      </c>
      <c r="I20" s="68"/>
      <c r="J20" s="68"/>
      <c r="K20" s="69" t="s">
        <v>41</v>
      </c>
      <c r="L20" s="65" t="s">
        <v>26</v>
      </c>
      <c r="M20" s="65" t="s">
        <v>19</v>
      </c>
    </row>
    <row r="21" spans="1:16" ht="21" customHeight="1" x14ac:dyDescent="0.25">
      <c r="C21" s="12" t="s">
        <v>21</v>
      </c>
      <c r="D21" s="12" t="s">
        <v>20</v>
      </c>
      <c r="E21" s="13" t="s">
        <v>14</v>
      </c>
      <c r="F21" s="13" t="s">
        <v>15</v>
      </c>
      <c r="G21" s="13" t="s">
        <v>16</v>
      </c>
      <c r="H21" s="13" t="s">
        <v>14</v>
      </c>
      <c r="I21" s="13" t="s">
        <v>15</v>
      </c>
      <c r="J21" s="13" t="s">
        <v>16</v>
      </c>
      <c r="K21" s="70"/>
      <c r="L21" s="66"/>
      <c r="M21" s="66"/>
    </row>
    <row r="22" spans="1:16" ht="21" customHeight="1" x14ac:dyDescent="0.25">
      <c r="A22" s="11">
        <f ca="1">IF(D22="","",RANK(B22,$B$22:$B$36,1))</f>
        <v>5</v>
      </c>
      <c r="B22" s="3">
        <f ca="1">IF(D22="","",RAND())</f>
        <v>0.41118667071807935</v>
      </c>
      <c r="C22" s="13">
        <v>1</v>
      </c>
      <c r="D22" s="6">
        <v>101</v>
      </c>
      <c r="E22" s="6"/>
      <c r="F22" s="6"/>
      <c r="G22" s="6"/>
      <c r="H22" s="6"/>
      <c r="I22" s="6"/>
      <c r="J22" s="6"/>
      <c r="K22" s="6"/>
      <c r="L22" s="10"/>
      <c r="M22" s="6"/>
      <c r="O22" s="3"/>
      <c r="P22" s="3"/>
    </row>
    <row r="23" spans="1:16" ht="21" customHeight="1" x14ac:dyDescent="0.25">
      <c r="A23" s="11">
        <f t="shared" ref="A23:A36" ca="1" si="2">IF(D23="","",RANK(B23,$B$22:$B$36,1))</f>
        <v>7</v>
      </c>
      <c r="B23" s="3">
        <f t="shared" ref="B23:B36" ca="1" si="3">IF(D23="","",RAND())</f>
        <v>0.6132597739759198</v>
      </c>
      <c r="C23" s="13">
        <v>2</v>
      </c>
      <c r="D23" s="6">
        <v>102</v>
      </c>
      <c r="E23" s="6"/>
      <c r="F23" s="6"/>
      <c r="G23" s="6"/>
      <c r="H23" s="6"/>
      <c r="I23" s="6"/>
      <c r="J23" s="6"/>
      <c r="K23" s="6"/>
      <c r="L23" s="10"/>
      <c r="M23" s="6"/>
      <c r="O23" s="3"/>
      <c r="P23" s="3"/>
    </row>
    <row r="24" spans="1:16" ht="21" customHeight="1" x14ac:dyDescent="0.25">
      <c r="A24" s="11">
        <f t="shared" ca="1" si="2"/>
        <v>2</v>
      </c>
      <c r="B24" s="3">
        <f t="shared" ca="1" si="3"/>
        <v>0.12157763717852399</v>
      </c>
      <c r="C24" s="13">
        <v>3</v>
      </c>
      <c r="D24" s="6">
        <v>103</v>
      </c>
      <c r="E24" s="6"/>
      <c r="F24" s="6"/>
      <c r="G24" s="6"/>
      <c r="H24" s="6"/>
      <c r="I24" s="6"/>
      <c r="J24" s="6"/>
      <c r="K24" s="6"/>
      <c r="L24" s="10"/>
      <c r="M24" s="6"/>
      <c r="O24" s="3"/>
      <c r="P24" s="3"/>
    </row>
    <row r="25" spans="1:16" ht="21" customHeight="1" x14ac:dyDescent="0.25">
      <c r="A25" s="11">
        <f t="shared" ca="1" si="2"/>
        <v>3</v>
      </c>
      <c r="B25" s="3">
        <f t="shared" ca="1" si="3"/>
        <v>0.1843158905216804</v>
      </c>
      <c r="C25" s="13">
        <v>4</v>
      </c>
      <c r="D25" s="6">
        <v>104</v>
      </c>
      <c r="E25" s="6"/>
      <c r="F25" s="6"/>
      <c r="G25" s="6"/>
      <c r="H25" s="6"/>
      <c r="I25" s="6"/>
      <c r="J25" s="6"/>
      <c r="K25" s="6"/>
      <c r="L25" s="10"/>
      <c r="M25" s="6"/>
      <c r="O25" s="3"/>
      <c r="P25" s="3"/>
    </row>
    <row r="26" spans="1:16" ht="21" customHeight="1" x14ac:dyDescent="0.25">
      <c r="A26" s="11">
        <f t="shared" ca="1" si="2"/>
        <v>9</v>
      </c>
      <c r="B26" s="3">
        <f t="shared" ca="1" si="3"/>
        <v>0.96303128317643993</v>
      </c>
      <c r="C26" s="13">
        <v>5</v>
      </c>
      <c r="D26" s="6">
        <v>105</v>
      </c>
      <c r="E26" s="6"/>
      <c r="F26" s="6"/>
      <c r="G26" s="6"/>
      <c r="H26" s="6"/>
      <c r="I26" s="6"/>
      <c r="J26" s="6"/>
      <c r="K26" s="6"/>
      <c r="L26" s="10"/>
      <c r="M26" s="6"/>
      <c r="O26" s="3"/>
      <c r="P26" s="3"/>
    </row>
    <row r="27" spans="1:16" ht="21" customHeight="1" x14ac:dyDescent="0.25">
      <c r="A27" s="11">
        <f t="shared" ca="1" si="2"/>
        <v>4</v>
      </c>
      <c r="B27" s="3">
        <f t="shared" ca="1" si="3"/>
        <v>0.39424372651482276</v>
      </c>
      <c r="C27" s="13">
        <v>6</v>
      </c>
      <c r="D27" s="6">
        <v>106</v>
      </c>
      <c r="E27" s="6"/>
      <c r="F27" s="6"/>
      <c r="G27" s="6"/>
      <c r="H27" s="6"/>
      <c r="I27" s="6"/>
      <c r="J27" s="6"/>
      <c r="K27" s="6"/>
      <c r="L27" s="10"/>
      <c r="M27" s="6"/>
      <c r="O27" s="3"/>
      <c r="P27" s="3"/>
    </row>
    <row r="28" spans="1:16" ht="21" customHeight="1" x14ac:dyDescent="0.25">
      <c r="A28" s="11">
        <f t="shared" ca="1" si="2"/>
        <v>6</v>
      </c>
      <c r="B28" s="3">
        <f t="shared" ca="1" si="3"/>
        <v>0.46437167180757977</v>
      </c>
      <c r="C28" s="13">
        <v>7</v>
      </c>
      <c r="D28" s="6">
        <v>107</v>
      </c>
      <c r="E28" s="6"/>
      <c r="F28" s="6"/>
      <c r="G28" s="6"/>
      <c r="H28" s="6"/>
      <c r="I28" s="6"/>
      <c r="J28" s="6"/>
      <c r="K28" s="6"/>
      <c r="L28" s="10"/>
      <c r="M28" s="6"/>
      <c r="O28" s="3"/>
      <c r="P28" s="3"/>
    </row>
    <row r="29" spans="1:16" ht="21" customHeight="1" x14ac:dyDescent="0.25">
      <c r="A29" s="11">
        <f t="shared" ca="1" si="2"/>
        <v>8</v>
      </c>
      <c r="B29" s="3">
        <f t="shared" ca="1" si="3"/>
        <v>0.77274629414620444</v>
      </c>
      <c r="C29" s="13">
        <v>8</v>
      </c>
      <c r="D29" s="6">
        <v>108</v>
      </c>
      <c r="E29" s="6"/>
      <c r="F29" s="6"/>
      <c r="G29" s="6"/>
      <c r="H29" s="6"/>
      <c r="I29" s="6"/>
      <c r="J29" s="6"/>
      <c r="K29" s="6"/>
      <c r="L29" s="10"/>
      <c r="M29" s="6"/>
      <c r="O29" s="3"/>
      <c r="P29" s="3"/>
    </row>
    <row r="30" spans="1:16" ht="21" customHeight="1" x14ac:dyDescent="0.25">
      <c r="A30" s="11">
        <f t="shared" ca="1" si="2"/>
        <v>1</v>
      </c>
      <c r="B30" s="3">
        <f t="shared" ca="1" si="3"/>
        <v>7.1278705320900526E-2</v>
      </c>
      <c r="C30" s="13">
        <v>9</v>
      </c>
      <c r="D30" s="6">
        <v>109</v>
      </c>
      <c r="E30" s="6"/>
      <c r="F30" s="6"/>
      <c r="G30" s="6"/>
      <c r="H30" s="6"/>
      <c r="I30" s="6"/>
      <c r="J30" s="6"/>
      <c r="K30" s="6"/>
      <c r="L30" s="10"/>
      <c r="M30" s="6"/>
      <c r="O30" s="3"/>
      <c r="P30" s="3"/>
    </row>
    <row r="31" spans="1:16" ht="21" customHeight="1" x14ac:dyDescent="0.25">
      <c r="A31" s="11" t="str">
        <f t="shared" si="2"/>
        <v/>
      </c>
      <c r="B31" s="3" t="str">
        <f t="shared" ca="1" si="3"/>
        <v/>
      </c>
      <c r="C31" s="13">
        <v>10</v>
      </c>
      <c r="D31" s="6"/>
      <c r="E31" s="6"/>
      <c r="F31" s="6"/>
      <c r="G31" s="6"/>
      <c r="H31" s="6"/>
      <c r="I31" s="6"/>
      <c r="J31" s="6"/>
      <c r="K31" s="6"/>
      <c r="L31" s="10"/>
      <c r="M31" s="6"/>
      <c r="O31" s="3"/>
      <c r="P31" s="3"/>
    </row>
    <row r="32" spans="1:16" ht="21" customHeight="1" x14ac:dyDescent="0.25">
      <c r="A32" s="11" t="str">
        <f t="shared" si="2"/>
        <v/>
      </c>
      <c r="B32" s="3" t="str">
        <f t="shared" ca="1" si="3"/>
        <v/>
      </c>
      <c r="C32" s="13">
        <v>11</v>
      </c>
      <c r="D32" s="6"/>
      <c r="E32" s="6"/>
      <c r="F32" s="6"/>
      <c r="G32" s="6"/>
      <c r="H32" s="6"/>
      <c r="I32" s="6"/>
      <c r="J32" s="6"/>
      <c r="K32" s="6"/>
      <c r="L32" s="10"/>
      <c r="M32" s="6"/>
      <c r="O32" s="3"/>
      <c r="P32" s="3"/>
    </row>
    <row r="33" spans="1:16" ht="21" customHeight="1" x14ac:dyDescent="0.25">
      <c r="A33" s="11" t="str">
        <f t="shared" si="2"/>
        <v/>
      </c>
      <c r="B33" s="3" t="str">
        <f t="shared" ca="1" si="3"/>
        <v/>
      </c>
      <c r="C33" s="13">
        <v>12</v>
      </c>
      <c r="D33" s="6"/>
      <c r="E33" s="6"/>
      <c r="F33" s="6"/>
      <c r="G33" s="6"/>
      <c r="H33" s="6"/>
      <c r="I33" s="6"/>
      <c r="J33" s="6"/>
      <c r="K33" s="6"/>
      <c r="L33" s="10"/>
      <c r="M33" s="6"/>
      <c r="O33" s="3"/>
      <c r="P33" s="3"/>
    </row>
    <row r="34" spans="1:16" ht="21" customHeight="1" x14ac:dyDescent="0.25">
      <c r="A34" s="11" t="str">
        <f t="shared" si="2"/>
        <v/>
      </c>
      <c r="B34" s="3" t="str">
        <f t="shared" ca="1" si="3"/>
        <v/>
      </c>
      <c r="C34" s="13">
        <v>13</v>
      </c>
      <c r="D34" s="6"/>
      <c r="E34" s="6"/>
      <c r="F34" s="6"/>
      <c r="G34" s="6"/>
      <c r="H34" s="6"/>
      <c r="I34" s="6"/>
      <c r="J34" s="6"/>
      <c r="K34" s="6"/>
      <c r="L34" s="10"/>
      <c r="M34" s="6"/>
      <c r="O34" s="3"/>
      <c r="P34" s="3"/>
    </row>
    <row r="35" spans="1:16" ht="21" customHeight="1" x14ac:dyDescent="0.25">
      <c r="A35" s="11" t="str">
        <f t="shared" si="2"/>
        <v/>
      </c>
      <c r="B35" s="3" t="str">
        <f t="shared" ca="1" si="3"/>
        <v/>
      </c>
      <c r="C35" s="13">
        <v>14</v>
      </c>
      <c r="D35" s="6"/>
      <c r="E35" s="6"/>
      <c r="F35" s="6"/>
      <c r="G35" s="6"/>
      <c r="H35" s="6"/>
      <c r="I35" s="6"/>
      <c r="J35" s="6"/>
      <c r="K35" s="6"/>
      <c r="L35" s="10"/>
      <c r="M35" s="6"/>
      <c r="O35" s="3"/>
      <c r="P35" s="3"/>
    </row>
    <row r="36" spans="1:16" ht="21" customHeight="1" x14ac:dyDescent="0.25">
      <c r="A36" s="11" t="str">
        <f t="shared" si="2"/>
        <v/>
      </c>
      <c r="B36" s="3" t="str">
        <f t="shared" ca="1" si="3"/>
        <v/>
      </c>
      <c r="C36" s="13">
        <v>15</v>
      </c>
      <c r="D36" s="6"/>
      <c r="E36" s="6"/>
      <c r="F36" s="6"/>
      <c r="G36" s="6"/>
      <c r="H36" s="6"/>
      <c r="I36" s="6"/>
      <c r="J36" s="6"/>
      <c r="K36" s="6"/>
      <c r="L36" s="10"/>
      <c r="M36" s="6"/>
      <c r="O36" s="3"/>
      <c r="P36" s="3"/>
    </row>
    <row r="39" spans="1:16" ht="21" customHeight="1" x14ac:dyDescent="0.25">
      <c r="C39" s="67" t="s">
        <v>46</v>
      </c>
      <c r="D39" s="67"/>
      <c r="E39" s="68" t="s">
        <v>17</v>
      </c>
      <c r="F39" s="68"/>
      <c r="G39" s="68"/>
      <c r="H39" s="68" t="s">
        <v>18</v>
      </c>
      <c r="I39" s="68"/>
      <c r="J39" s="68"/>
      <c r="K39" s="69" t="s">
        <v>41</v>
      </c>
      <c r="L39" s="65" t="s">
        <v>26</v>
      </c>
      <c r="M39" s="65" t="s">
        <v>19</v>
      </c>
    </row>
    <row r="40" spans="1:16" ht="21" customHeight="1" x14ac:dyDescent="0.25">
      <c r="C40" s="12" t="s">
        <v>21</v>
      </c>
      <c r="D40" s="12" t="s">
        <v>20</v>
      </c>
      <c r="E40" s="13" t="s">
        <v>14</v>
      </c>
      <c r="F40" s="13" t="s">
        <v>15</v>
      </c>
      <c r="G40" s="13" t="s">
        <v>16</v>
      </c>
      <c r="H40" s="13" t="s">
        <v>14</v>
      </c>
      <c r="I40" s="13" t="s">
        <v>15</v>
      </c>
      <c r="J40" s="13" t="s">
        <v>16</v>
      </c>
      <c r="K40" s="70"/>
      <c r="L40" s="66"/>
      <c r="M40" s="66"/>
    </row>
    <row r="41" spans="1:16" ht="21" customHeight="1" x14ac:dyDescent="0.25">
      <c r="A41" s="11" t="str">
        <f>IF(D41="","",RANK(B41,$B$41:$B$55,1))</f>
        <v/>
      </c>
      <c r="B41" s="3" t="str">
        <f ca="1">IF(D41="","",RAND())</f>
        <v/>
      </c>
      <c r="C41" s="13">
        <v>1</v>
      </c>
      <c r="D41" s="6"/>
      <c r="E41" s="6"/>
      <c r="F41" s="6"/>
      <c r="G41" s="6"/>
      <c r="H41" s="6"/>
      <c r="I41" s="6"/>
      <c r="J41" s="6"/>
      <c r="K41" s="6"/>
      <c r="L41" s="10"/>
      <c r="M41" s="6"/>
      <c r="O41" s="3"/>
      <c r="P41" s="3"/>
    </row>
    <row r="42" spans="1:16" ht="21" customHeight="1" x14ac:dyDescent="0.25">
      <c r="A42" s="11" t="str">
        <f t="shared" ref="A42:A55" si="4">IF(D42="","",RANK(B42,$B$41:$B$55,1))</f>
        <v/>
      </c>
      <c r="B42" s="3" t="str">
        <f t="shared" ref="B42:B55" ca="1" si="5">IF(D42="","",RAND())</f>
        <v/>
      </c>
      <c r="C42" s="13">
        <v>2</v>
      </c>
      <c r="D42" s="6"/>
      <c r="E42" s="6"/>
      <c r="F42" s="6"/>
      <c r="G42" s="6"/>
      <c r="H42" s="6"/>
      <c r="I42" s="6"/>
      <c r="J42" s="6"/>
      <c r="K42" s="6"/>
      <c r="L42" s="10"/>
      <c r="M42" s="6"/>
      <c r="O42" s="3"/>
      <c r="P42" s="3"/>
    </row>
    <row r="43" spans="1:16" ht="21" customHeight="1" x14ac:dyDescent="0.25">
      <c r="A43" s="11" t="str">
        <f t="shared" si="4"/>
        <v/>
      </c>
      <c r="B43" s="3" t="str">
        <f t="shared" ca="1" si="5"/>
        <v/>
      </c>
      <c r="C43" s="13">
        <v>3</v>
      </c>
      <c r="D43" s="6"/>
      <c r="E43" s="6"/>
      <c r="F43" s="6"/>
      <c r="G43" s="6"/>
      <c r="H43" s="6"/>
      <c r="I43" s="6"/>
      <c r="J43" s="6"/>
      <c r="K43" s="6"/>
      <c r="L43" s="10"/>
      <c r="M43" s="6"/>
      <c r="O43" s="3"/>
      <c r="P43" s="3"/>
    </row>
    <row r="44" spans="1:16" ht="21" customHeight="1" x14ac:dyDescent="0.25">
      <c r="A44" s="11" t="str">
        <f t="shared" si="4"/>
        <v/>
      </c>
      <c r="B44" s="3" t="str">
        <f t="shared" ca="1" si="5"/>
        <v/>
      </c>
      <c r="C44" s="13">
        <v>4</v>
      </c>
      <c r="D44" s="6"/>
      <c r="E44" s="6"/>
      <c r="F44" s="6"/>
      <c r="G44" s="6"/>
      <c r="H44" s="6"/>
      <c r="I44" s="6"/>
      <c r="J44" s="6"/>
      <c r="K44" s="6"/>
      <c r="L44" s="10"/>
      <c r="M44" s="6"/>
      <c r="O44" s="3"/>
      <c r="P44" s="3"/>
    </row>
    <row r="45" spans="1:16" ht="21" customHeight="1" x14ac:dyDescent="0.25">
      <c r="A45" s="11" t="str">
        <f t="shared" si="4"/>
        <v/>
      </c>
      <c r="B45" s="3" t="str">
        <f t="shared" ca="1" si="5"/>
        <v/>
      </c>
      <c r="C45" s="13">
        <v>5</v>
      </c>
      <c r="D45" s="6"/>
      <c r="E45" s="6"/>
      <c r="F45" s="6"/>
      <c r="G45" s="6"/>
      <c r="H45" s="6"/>
      <c r="I45" s="6"/>
      <c r="J45" s="6"/>
      <c r="K45" s="6"/>
      <c r="L45" s="10"/>
      <c r="M45" s="6"/>
      <c r="O45" s="3"/>
      <c r="P45" s="3"/>
    </row>
    <row r="46" spans="1:16" ht="21" customHeight="1" x14ac:dyDescent="0.25">
      <c r="A46" s="11" t="str">
        <f t="shared" si="4"/>
        <v/>
      </c>
      <c r="B46" s="3" t="str">
        <f t="shared" ca="1" si="5"/>
        <v/>
      </c>
      <c r="C46" s="13">
        <v>6</v>
      </c>
      <c r="D46" s="6"/>
      <c r="E46" s="6"/>
      <c r="F46" s="6"/>
      <c r="G46" s="6"/>
      <c r="H46" s="6"/>
      <c r="I46" s="6"/>
      <c r="J46" s="6"/>
      <c r="K46" s="6"/>
      <c r="L46" s="10"/>
      <c r="M46" s="6"/>
      <c r="O46" s="3"/>
      <c r="P46" s="3"/>
    </row>
    <row r="47" spans="1:16" ht="21" customHeight="1" x14ac:dyDescent="0.25">
      <c r="A47" s="11" t="str">
        <f t="shared" si="4"/>
        <v/>
      </c>
      <c r="B47" s="3" t="str">
        <f t="shared" ca="1" si="5"/>
        <v/>
      </c>
      <c r="C47" s="13">
        <v>7</v>
      </c>
      <c r="D47" s="6"/>
      <c r="E47" s="6"/>
      <c r="F47" s="6"/>
      <c r="G47" s="6"/>
      <c r="H47" s="6"/>
      <c r="I47" s="6"/>
      <c r="J47" s="6"/>
      <c r="K47" s="6"/>
      <c r="L47" s="10"/>
      <c r="M47" s="6"/>
      <c r="O47" s="3"/>
      <c r="P47" s="3"/>
    </row>
    <row r="48" spans="1:16" ht="21" customHeight="1" x14ac:dyDescent="0.25">
      <c r="A48" s="11" t="str">
        <f t="shared" si="4"/>
        <v/>
      </c>
      <c r="B48" s="3" t="str">
        <f t="shared" ca="1" si="5"/>
        <v/>
      </c>
      <c r="C48" s="13">
        <v>8</v>
      </c>
      <c r="D48" s="6"/>
      <c r="E48" s="6"/>
      <c r="F48" s="6"/>
      <c r="G48" s="6"/>
      <c r="H48" s="6"/>
      <c r="I48" s="6"/>
      <c r="J48" s="6"/>
      <c r="K48" s="6"/>
      <c r="L48" s="10"/>
      <c r="M48" s="6"/>
      <c r="O48" s="3"/>
      <c r="P48" s="3"/>
    </row>
    <row r="49" spans="1:16" ht="21" customHeight="1" x14ac:dyDescent="0.25">
      <c r="A49" s="11" t="str">
        <f t="shared" si="4"/>
        <v/>
      </c>
      <c r="B49" s="3" t="str">
        <f t="shared" ca="1" si="5"/>
        <v/>
      </c>
      <c r="C49" s="13">
        <v>9</v>
      </c>
      <c r="D49" s="6"/>
      <c r="E49" s="6"/>
      <c r="F49" s="6"/>
      <c r="G49" s="6"/>
      <c r="H49" s="6"/>
      <c r="I49" s="6"/>
      <c r="J49" s="6"/>
      <c r="K49" s="6"/>
      <c r="L49" s="10"/>
      <c r="M49" s="6"/>
      <c r="O49" s="3"/>
      <c r="P49" s="3"/>
    </row>
    <row r="50" spans="1:16" ht="21" customHeight="1" x14ac:dyDescent="0.25">
      <c r="A50" s="11" t="str">
        <f t="shared" si="4"/>
        <v/>
      </c>
      <c r="B50" s="3" t="str">
        <f t="shared" ca="1" si="5"/>
        <v/>
      </c>
      <c r="C50" s="13">
        <v>10</v>
      </c>
      <c r="D50" s="6"/>
      <c r="E50" s="6"/>
      <c r="F50" s="6"/>
      <c r="G50" s="6"/>
      <c r="H50" s="6"/>
      <c r="I50" s="6"/>
      <c r="J50" s="6"/>
      <c r="K50" s="6"/>
      <c r="L50" s="10"/>
      <c r="M50" s="6"/>
      <c r="O50" s="3"/>
      <c r="P50" s="3"/>
    </row>
    <row r="51" spans="1:16" ht="21" customHeight="1" x14ac:dyDescent="0.25">
      <c r="A51" s="11" t="str">
        <f t="shared" si="4"/>
        <v/>
      </c>
      <c r="B51" s="3" t="str">
        <f t="shared" ca="1" si="5"/>
        <v/>
      </c>
      <c r="C51" s="13">
        <v>11</v>
      </c>
      <c r="D51" s="6"/>
      <c r="E51" s="6"/>
      <c r="F51" s="6"/>
      <c r="G51" s="6"/>
      <c r="H51" s="6"/>
      <c r="I51" s="6"/>
      <c r="J51" s="6"/>
      <c r="K51" s="6"/>
      <c r="L51" s="10"/>
      <c r="M51" s="6"/>
      <c r="O51" s="3"/>
      <c r="P51" s="3"/>
    </row>
    <row r="52" spans="1:16" ht="21" customHeight="1" x14ac:dyDescent="0.25">
      <c r="A52" s="11" t="str">
        <f t="shared" si="4"/>
        <v/>
      </c>
      <c r="B52" s="3" t="str">
        <f t="shared" ca="1" si="5"/>
        <v/>
      </c>
      <c r="C52" s="13">
        <v>12</v>
      </c>
      <c r="D52" s="6"/>
      <c r="E52" s="6"/>
      <c r="F52" s="6"/>
      <c r="G52" s="6"/>
      <c r="H52" s="6"/>
      <c r="I52" s="6"/>
      <c r="J52" s="6"/>
      <c r="K52" s="6"/>
      <c r="L52" s="10"/>
      <c r="M52" s="6"/>
      <c r="O52" s="3"/>
      <c r="P52" s="3"/>
    </row>
    <row r="53" spans="1:16" ht="21" customHeight="1" x14ac:dyDescent="0.25">
      <c r="A53" s="11" t="str">
        <f t="shared" si="4"/>
        <v/>
      </c>
      <c r="B53" s="3" t="str">
        <f t="shared" ca="1" si="5"/>
        <v/>
      </c>
      <c r="C53" s="13">
        <v>13</v>
      </c>
      <c r="D53" s="6"/>
      <c r="E53" s="6"/>
      <c r="F53" s="6"/>
      <c r="G53" s="6"/>
      <c r="H53" s="6"/>
      <c r="I53" s="6"/>
      <c r="J53" s="6"/>
      <c r="K53" s="6"/>
      <c r="L53" s="10"/>
      <c r="M53" s="6"/>
      <c r="O53" s="3"/>
      <c r="P53" s="3"/>
    </row>
    <row r="54" spans="1:16" ht="21" customHeight="1" x14ac:dyDescent="0.25">
      <c r="A54" s="11" t="str">
        <f t="shared" si="4"/>
        <v/>
      </c>
      <c r="B54" s="3" t="str">
        <f t="shared" ca="1" si="5"/>
        <v/>
      </c>
      <c r="C54" s="13">
        <v>14</v>
      </c>
      <c r="D54" s="6"/>
      <c r="E54" s="6"/>
      <c r="F54" s="6"/>
      <c r="G54" s="6"/>
      <c r="H54" s="6"/>
      <c r="I54" s="6"/>
      <c r="J54" s="6"/>
      <c r="K54" s="6"/>
      <c r="L54" s="10"/>
      <c r="M54" s="6"/>
      <c r="O54" s="3"/>
      <c r="P54" s="3"/>
    </row>
    <row r="55" spans="1:16" ht="21" customHeight="1" x14ac:dyDescent="0.25">
      <c r="A55" s="11" t="str">
        <f t="shared" si="4"/>
        <v/>
      </c>
      <c r="B55" s="3" t="str">
        <f t="shared" ca="1" si="5"/>
        <v/>
      </c>
      <c r="C55" s="13">
        <v>15</v>
      </c>
      <c r="D55" s="6"/>
      <c r="E55" s="6"/>
      <c r="F55" s="6"/>
      <c r="G55" s="6"/>
      <c r="H55" s="6"/>
      <c r="I55" s="6"/>
      <c r="J55" s="6"/>
      <c r="K55" s="6"/>
      <c r="L55" s="10"/>
      <c r="M55" s="6"/>
      <c r="O55" s="3"/>
      <c r="P55" s="3"/>
    </row>
    <row r="58" spans="1:16" ht="21" customHeight="1" x14ac:dyDescent="0.25">
      <c r="C58" s="67" t="s">
        <v>22</v>
      </c>
      <c r="D58" s="67"/>
      <c r="E58" s="68" t="s">
        <v>17</v>
      </c>
      <c r="F58" s="68"/>
      <c r="G58" s="68"/>
      <c r="H58" s="68" t="s">
        <v>18</v>
      </c>
      <c r="I58" s="68"/>
      <c r="J58" s="68"/>
      <c r="K58" s="69" t="s">
        <v>41</v>
      </c>
      <c r="L58" s="65" t="s">
        <v>26</v>
      </c>
      <c r="M58" s="65" t="s">
        <v>19</v>
      </c>
    </row>
    <row r="59" spans="1:16" ht="21" customHeight="1" x14ac:dyDescent="0.25">
      <c r="C59" s="4" t="s">
        <v>21</v>
      </c>
      <c r="D59" s="4" t="s">
        <v>20</v>
      </c>
      <c r="E59" s="5" t="s">
        <v>14</v>
      </c>
      <c r="F59" s="5" t="s">
        <v>15</v>
      </c>
      <c r="G59" s="5" t="s">
        <v>16</v>
      </c>
      <c r="H59" s="5" t="s">
        <v>14</v>
      </c>
      <c r="I59" s="5" t="s">
        <v>15</v>
      </c>
      <c r="J59" s="5" t="s">
        <v>16</v>
      </c>
      <c r="K59" s="71"/>
      <c r="L59" s="66"/>
      <c r="M59" s="66"/>
    </row>
    <row r="60" spans="1:16" ht="21" customHeight="1" x14ac:dyDescent="0.25">
      <c r="A60" s="11" t="str">
        <f>IF(D60="","",RANK(B60,$B$60:$B$74,1))</f>
        <v/>
      </c>
      <c r="B60" s="3" t="str">
        <f ca="1">IF(D60="","",RAND())</f>
        <v/>
      </c>
      <c r="C60" s="5">
        <v>1</v>
      </c>
      <c r="D60" s="6"/>
      <c r="E60" s="6"/>
      <c r="F60" s="6"/>
      <c r="G60" s="6"/>
      <c r="H60" s="6"/>
      <c r="I60" s="6"/>
      <c r="J60" s="6"/>
      <c r="K60" s="6"/>
      <c r="L60" s="10"/>
      <c r="M60" s="6"/>
      <c r="O60" s="3"/>
      <c r="P60" s="3"/>
    </row>
    <row r="61" spans="1:16" ht="21" customHeight="1" x14ac:dyDescent="0.25">
      <c r="A61" s="11" t="str">
        <f t="shared" ref="A61:A74" si="6">IF(D61="","",RANK(B61,$B$60:$B$74,1))</f>
        <v/>
      </c>
      <c r="B61" s="3" t="str">
        <f t="shared" ref="B61:B74" ca="1" si="7">IF(D61="","",RAND())</f>
        <v/>
      </c>
      <c r="C61" s="5">
        <v>2</v>
      </c>
      <c r="D61" s="6"/>
      <c r="E61" s="6"/>
      <c r="F61" s="6"/>
      <c r="G61" s="6"/>
      <c r="H61" s="6"/>
      <c r="I61" s="6"/>
      <c r="J61" s="6"/>
      <c r="K61" s="6"/>
      <c r="L61" s="10"/>
      <c r="M61" s="6"/>
      <c r="O61" s="3"/>
      <c r="P61" s="3"/>
    </row>
    <row r="62" spans="1:16" ht="21" customHeight="1" x14ac:dyDescent="0.25">
      <c r="A62" s="11" t="str">
        <f t="shared" si="6"/>
        <v/>
      </c>
      <c r="B62" s="3" t="str">
        <f t="shared" ca="1" si="7"/>
        <v/>
      </c>
      <c r="C62" s="5">
        <v>3</v>
      </c>
      <c r="D62" s="6"/>
      <c r="E62" s="6"/>
      <c r="F62" s="6"/>
      <c r="G62" s="6"/>
      <c r="H62" s="6"/>
      <c r="I62" s="6"/>
      <c r="J62" s="6"/>
      <c r="K62" s="6"/>
      <c r="L62" s="10"/>
      <c r="M62" s="6"/>
      <c r="O62" s="3"/>
      <c r="P62" s="3"/>
    </row>
    <row r="63" spans="1:16" ht="21" customHeight="1" x14ac:dyDescent="0.25">
      <c r="A63" s="11" t="str">
        <f t="shared" si="6"/>
        <v/>
      </c>
      <c r="B63" s="3" t="str">
        <f t="shared" ca="1" si="7"/>
        <v/>
      </c>
      <c r="C63" s="5">
        <v>4</v>
      </c>
      <c r="D63" s="6"/>
      <c r="E63" s="6"/>
      <c r="F63" s="6"/>
      <c r="G63" s="6"/>
      <c r="H63" s="6"/>
      <c r="I63" s="6"/>
      <c r="J63" s="6"/>
      <c r="K63" s="6"/>
      <c r="L63" s="10"/>
      <c r="M63" s="6"/>
      <c r="O63" s="3"/>
      <c r="P63" s="3"/>
    </row>
    <row r="64" spans="1:16" ht="21" customHeight="1" x14ac:dyDescent="0.25">
      <c r="A64" s="11" t="str">
        <f t="shared" si="6"/>
        <v/>
      </c>
      <c r="B64" s="3" t="str">
        <f t="shared" ca="1" si="7"/>
        <v/>
      </c>
      <c r="C64" s="5">
        <v>5</v>
      </c>
      <c r="D64" s="6"/>
      <c r="E64" s="6"/>
      <c r="F64" s="6"/>
      <c r="G64" s="6"/>
      <c r="H64" s="6"/>
      <c r="I64" s="6"/>
      <c r="J64" s="6"/>
      <c r="K64" s="6"/>
      <c r="L64" s="10"/>
      <c r="M64" s="6"/>
      <c r="O64" s="3"/>
      <c r="P64" s="3"/>
    </row>
    <row r="65" spans="1:16" ht="21" customHeight="1" x14ac:dyDescent="0.25">
      <c r="A65" s="11" t="str">
        <f t="shared" si="6"/>
        <v/>
      </c>
      <c r="B65" s="3" t="str">
        <f t="shared" ca="1" si="7"/>
        <v/>
      </c>
      <c r="C65" s="5">
        <v>6</v>
      </c>
      <c r="D65" s="6"/>
      <c r="E65" s="6"/>
      <c r="F65" s="6"/>
      <c r="G65" s="6"/>
      <c r="H65" s="6"/>
      <c r="I65" s="6"/>
      <c r="J65" s="6"/>
      <c r="K65" s="6"/>
      <c r="L65" s="10"/>
      <c r="M65" s="6"/>
      <c r="O65" s="3"/>
      <c r="P65" s="3"/>
    </row>
    <row r="66" spans="1:16" ht="21" customHeight="1" x14ac:dyDescent="0.25">
      <c r="A66" s="11" t="str">
        <f t="shared" si="6"/>
        <v/>
      </c>
      <c r="B66" s="3" t="str">
        <f t="shared" ca="1" si="7"/>
        <v/>
      </c>
      <c r="C66" s="5">
        <v>7</v>
      </c>
      <c r="D66" s="6"/>
      <c r="E66" s="6"/>
      <c r="F66" s="6"/>
      <c r="G66" s="6"/>
      <c r="H66" s="6"/>
      <c r="I66" s="6"/>
      <c r="J66" s="6"/>
      <c r="K66" s="6"/>
      <c r="L66" s="10"/>
      <c r="M66" s="6"/>
      <c r="O66" s="3"/>
      <c r="P66" s="3"/>
    </row>
    <row r="67" spans="1:16" ht="21" customHeight="1" x14ac:dyDescent="0.25">
      <c r="A67" s="11" t="str">
        <f t="shared" si="6"/>
        <v/>
      </c>
      <c r="B67" s="3" t="str">
        <f t="shared" ca="1" si="7"/>
        <v/>
      </c>
      <c r="C67" s="5">
        <v>8</v>
      </c>
      <c r="D67" s="6"/>
      <c r="E67" s="6"/>
      <c r="F67" s="6"/>
      <c r="G67" s="6"/>
      <c r="H67" s="6"/>
      <c r="I67" s="6"/>
      <c r="J67" s="6"/>
      <c r="K67" s="6"/>
      <c r="L67" s="10"/>
      <c r="M67" s="6"/>
      <c r="O67" s="3"/>
      <c r="P67" s="3"/>
    </row>
    <row r="68" spans="1:16" ht="21" customHeight="1" x14ac:dyDescent="0.25">
      <c r="A68" s="11" t="str">
        <f t="shared" si="6"/>
        <v/>
      </c>
      <c r="B68" s="3" t="str">
        <f t="shared" ca="1" si="7"/>
        <v/>
      </c>
      <c r="C68" s="5">
        <v>9</v>
      </c>
      <c r="D68" s="6"/>
      <c r="E68" s="6"/>
      <c r="F68" s="6"/>
      <c r="G68" s="6"/>
      <c r="H68" s="6"/>
      <c r="I68" s="6"/>
      <c r="J68" s="6"/>
      <c r="K68" s="6"/>
      <c r="L68" s="10"/>
      <c r="M68" s="6"/>
      <c r="O68" s="3"/>
      <c r="P68" s="3"/>
    </row>
    <row r="69" spans="1:16" ht="21" customHeight="1" x14ac:dyDescent="0.25">
      <c r="A69" s="11" t="str">
        <f t="shared" si="6"/>
        <v/>
      </c>
      <c r="B69" s="3" t="str">
        <f t="shared" ca="1" si="7"/>
        <v/>
      </c>
      <c r="C69" s="5">
        <v>10</v>
      </c>
      <c r="D69" s="6"/>
      <c r="E69" s="6"/>
      <c r="F69" s="6"/>
      <c r="G69" s="6"/>
      <c r="H69" s="6"/>
      <c r="I69" s="6"/>
      <c r="J69" s="6"/>
      <c r="K69" s="6"/>
      <c r="L69" s="10"/>
      <c r="M69" s="6"/>
      <c r="O69" s="3"/>
      <c r="P69" s="3"/>
    </row>
    <row r="70" spans="1:16" ht="21" customHeight="1" x14ac:dyDescent="0.25">
      <c r="A70" s="11" t="str">
        <f t="shared" si="6"/>
        <v/>
      </c>
      <c r="B70" s="3" t="str">
        <f t="shared" ca="1" si="7"/>
        <v/>
      </c>
      <c r="C70" s="5">
        <v>11</v>
      </c>
      <c r="D70" s="6"/>
      <c r="E70" s="6"/>
      <c r="F70" s="6"/>
      <c r="G70" s="6"/>
      <c r="H70" s="6"/>
      <c r="I70" s="6"/>
      <c r="J70" s="6"/>
      <c r="K70" s="6"/>
      <c r="L70" s="10"/>
      <c r="M70" s="6"/>
      <c r="O70" s="3"/>
      <c r="P70" s="3"/>
    </row>
    <row r="71" spans="1:16" ht="21" customHeight="1" x14ac:dyDescent="0.25">
      <c r="A71" s="11" t="str">
        <f t="shared" si="6"/>
        <v/>
      </c>
      <c r="B71" s="3" t="str">
        <f t="shared" ca="1" si="7"/>
        <v/>
      </c>
      <c r="C71" s="5">
        <v>12</v>
      </c>
      <c r="D71" s="6"/>
      <c r="E71" s="6"/>
      <c r="F71" s="6"/>
      <c r="G71" s="6"/>
      <c r="H71" s="6"/>
      <c r="I71" s="6"/>
      <c r="J71" s="6"/>
      <c r="K71" s="6"/>
      <c r="L71" s="10"/>
      <c r="M71" s="6"/>
      <c r="O71" s="3"/>
      <c r="P71" s="3"/>
    </row>
    <row r="72" spans="1:16" ht="21" customHeight="1" x14ac:dyDescent="0.25">
      <c r="A72" s="11" t="str">
        <f t="shared" si="6"/>
        <v/>
      </c>
      <c r="B72" s="3" t="str">
        <f t="shared" ca="1" si="7"/>
        <v/>
      </c>
      <c r="C72" s="5">
        <v>13</v>
      </c>
      <c r="D72" s="6"/>
      <c r="E72" s="6"/>
      <c r="F72" s="6"/>
      <c r="G72" s="6"/>
      <c r="H72" s="6"/>
      <c r="I72" s="6"/>
      <c r="J72" s="6"/>
      <c r="K72" s="6"/>
      <c r="L72" s="10"/>
      <c r="M72" s="6"/>
      <c r="O72" s="3"/>
      <c r="P72" s="3"/>
    </row>
    <row r="73" spans="1:16" ht="21" customHeight="1" x14ac:dyDescent="0.25">
      <c r="A73" s="11" t="str">
        <f t="shared" si="6"/>
        <v/>
      </c>
      <c r="B73" s="3" t="str">
        <f t="shared" ca="1" si="7"/>
        <v/>
      </c>
      <c r="C73" s="5">
        <v>14</v>
      </c>
      <c r="D73" s="6"/>
      <c r="E73" s="6"/>
      <c r="F73" s="6"/>
      <c r="G73" s="6"/>
      <c r="H73" s="6"/>
      <c r="I73" s="6"/>
      <c r="J73" s="6"/>
      <c r="K73" s="6"/>
      <c r="L73" s="10"/>
      <c r="M73" s="6"/>
      <c r="O73" s="3"/>
      <c r="P73" s="3"/>
    </row>
    <row r="74" spans="1:16" ht="21" customHeight="1" x14ac:dyDescent="0.25">
      <c r="A74" s="11" t="str">
        <f t="shared" si="6"/>
        <v/>
      </c>
      <c r="B74" s="3" t="str">
        <f t="shared" ca="1" si="7"/>
        <v/>
      </c>
      <c r="C74" s="5">
        <v>15</v>
      </c>
      <c r="D74" s="6"/>
      <c r="E74" s="6"/>
      <c r="F74" s="6"/>
      <c r="G74" s="6"/>
      <c r="H74" s="6"/>
      <c r="I74" s="6"/>
      <c r="J74" s="6"/>
      <c r="K74" s="6"/>
      <c r="L74" s="10"/>
      <c r="M74" s="6"/>
      <c r="O74" s="3"/>
      <c r="P74" s="3"/>
    </row>
    <row r="77" spans="1:16" ht="21" customHeight="1" x14ac:dyDescent="0.25">
      <c r="C77" s="67" t="s">
        <v>47</v>
      </c>
      <c r="D77" s="67"/>
      <c r="E77" s="68" t="s">
        <v>17</v>
      </c>
      <c r="F77" s="68"/>
      <c r="G77" s="68"/>
      <c r="H77" s="68" t="s">
        <v>18</v>
      </c>
      <c r="I77" s="68"/>
      <c r="J77" s="68"/>
      <c r="K77" s="69" t="s">
        <v>41</v>
      </c>
      <c r="L77" s="65" t="s">
        <v>26</v>
      </c>
      <c r="M77" s="65" t="s">
        <v>19</v>
      </c>
    </row>
    <row r="78" spans="1:16" ht="21" customHeight="1" x14ac:dyDescent="0.25">
      <c r="C78" s="12" t="s">
        <v>21</v>
      </c>
      <c r="D78" s="12" t="s">
        <v>20</v>
      </c>
      <c r="E78" s="13" t="s">
        <v>14</v>
      </c>
      <c r="F78" s="13" t="s">
        <v>15</v>
      </c>
      <c r="G78" s="13" t="s">
        <v>16</v>
      </c>
      <c r="H78" s="13" t="s">
        <v>14</v>
      </c>
      <c r="I78" s="13" t="s">
        <v>15</v>
      </c>
      <c r="J78" s="13" t="s">
        <v>16</v>
      </c>
      <c r="K78" s="71"/>
      <c r="L78" s="66"/>
      <c r="M78" s="66"/>
    </row>
    <row r="79" spans="1:16" ht="21" customHeight="1" x14ac:dyDescent="0.25">
      <c r="A79" s="11" t="str">
        <f>IF(D79="","",RANK(B79,$B$79:$B$93,1))</f>
        <v/>
      </c>
      <c r="B79" s="3" t="str">
        <f ca="1">IF(D79="","",RAND())</f>
        <v/>
      </c>
      <c r="C79" s="13">
        <v>1</v>
      </c>
      <c r="D79" s="6"/>
      <c r="E79" s="6"/>
      <c r="F79" s="6"/>
      <c r="G79" s="6"/>
      <c r="H79" s="6"/>
      <c r="I79" s="6"/>
      <c r="J79" s="6"/>
      <c r="K79" s="6"/>
      <c r="L79" s="10"/>
      <c r="M79" s="6"/>
      <c r="O79" s="3"/>
      <c r="P79" s="3"/>
    </row>
    <row r="80" spans="1:16" ht="21" customHeight="1" x14ac:dyDescent="0.25">
      <c r="A80" s="11" t="str">
        <f t="shared" ref="A80:A93" si="8">IF(D80="","",RANK(B80,$B$79:$B$93,1))</f>
        <v/>
      </c>
      <c r="B80" s="3" t="str">
        <f t="shared" ref="B80:B93" ca="1" si="9">IF(D80="","",RAND())</f>
        <v/>
      </c>
      <c r="C80" s="13">
        <v>2</v>
      </c>
      <c r="D80" s="6"/>
      <c r="E80" s="6"/>
      <c r="F80" s="6"/>
      <c r="G80" s="6"/>
      <c r="H80" s="6"/>
      <c r="I80" s="6"/>
      <c r="J80" s="6"/>
      <c r="K80" s="6"/>
      <c r="L80" s="10"/>
      <c r="M80" s="6"/>
      <c r="O80" s="3"/>
      <c r="P80" s="3"/>
    </row>
    <row r="81" spans="1:16" ht="21" customHeight="1" x14ac:dyDescent="0.25">
      <c r="A81" s="11" t="str">
        <f t="shared" si="8"/>
        <v/>
      </c>
      <c r="B81" s="3" t="str">
        <f t="shared" ca="1" si="9"/>
        <v/>
      </c>
      <c r="C81" s="13">
        <v>3</v>
      </c>
      <c r="D81" s="6"/>
      <c r="E81" s="6"/>
      <c r="F81" s="6"/>
      <c r="G81" s="6"/>
      <c r="H81" s="6"/>
      <c r="I81" s="6"/>
      <c r="J81" s="6"/>
      <c r="K81" s="6"/>
      <c r="L81" s="10"/>
      <c r="M81" s="6"/>
      <c r="O81" s="3"/>
      <c r="P81" s="3"/>
    </row>
    <row r="82" spans="1:16" ht="21" customHeight="1" x14ac:dyDescent="0.25">
      <c r="A82" s="11" t="str">
        <f t="shared" si="8"/>
        <v/>
      </c>
      <c r="B82" s="3" t="str">
        <f t="shared" ca="1" si="9"/>
        <v/>
      </c>
      <c r="C82" s="13">
        <v>4</v>
      </c>
      <c r="D82" s="6"/>
      <c r="E82" s="6"/>
      <c r="F82" s="6"/>
      <c r="G82" s="6"/>
      <c r="H82" s="6"/>
      <c r="I82" s="6"/>
      <c r="J82" s="6"/>
      <c r="K82" s="6"/>
      <c r="L82" s="10"/>
      <c r="M82" s="6"/>
      <c r="O82" s="3"/>
      <c r="P82" s="3"/>
    </row>
    <row r="83" spans="1:16" ht="21" customHeight="1" x14ac:dyDescent="0.25">
      <c r="A83" s="11" t="str">
        <f t="shared" si="8"/>
        <v/>
      </c>
      <c r="B83" s="3" t="str">
        <f t="shared" ca="1" si="9"/>
        <v/>
      </c>
      <c r="C83" s="13">
        <v>5</v>
      </c>
      <c r="D83" s="6"/>
      <c r="E83" s="6"/>
      <c r="F83" s="6"/>
      <c r="G83" s="6"/>
      <c r="H83" s="6"/>
      <c r="I83" s="6"/>
      <c r="J83" s="6"/>
      <c r="K83" s="6"/>
      <c r="L83" s="10"/>
      <c r="M83" s="6"/>
      <c r="O83" s="3"/>
      <c r="P83" s="3"/>
    </row>
    <row r="84" spans="1:16" ht="21" customHeight="1" x14ac:dyDescent="0.25">
      <c r="A84" s="11" t="str">
        <f t="shared" si="8"/>
        <v/>
      </c>
      <c r="B84" s="3" t="str">
        <f t="shared" ca="1" si="9"/>
        <v/>
      </c>
      <c r="C84" s="13">
        <v>6</v>
      </c>
      <c r="D84" s="6"/>
      <c r="E84" s="6"/>
      <c r="F84" s="6"/>
      <c r="G84" s="6"/>
      <c r="H84" s="6"/>
      <c r="I84" s="6"/>
      <c r="J84" s="6"/>
      <c r="K84" s="6"/>
      <c r="L84" s="10"/>
      <c r="M84" s="6"/>
      <c r="O84" s="3"/>
      <c r="P84" s="3"/>
    </row>
    <row r="85" spans="1:16" ht="21" customHeight="1" x14ac:dyDescent="0.25">
      <c r="A85" s="11" t="str">
        <f t="shared" si="8"/>
        <v/>
      </c>
      <c r="B85" s="3" t="str">
        <f t="shared" ca="1" si="9"/>
        <v/>
      </c>
      <c r="C85" s="13">
        <v>7</v>
      </c>
      <c r="D85" s="6"/>
      <c r="E85" s="6"/>
      <c r="F85" s="6"/>
      <c r="G85" s="6"/>
      <c r="H85" s="6"/>
      <c r="I85" s="6"/>
      <c r="J85" s="6"/>
      <c r="K85" s="6"/>
      <c r="L85" s="10"/>
      <c r="M85" s="6"/>
      <c r="O85" s="3"/>
      <c r="P85" s="3"/>
    </row>
    <row r="86" spans="1:16" ht="21" customHeight="1" x14ac:dyDescent="0.25">
      <c r="A86" s="11" t="str">
        <f t="shared" si="8"/>
        <v/>
      </c>
      <c r="B86" s="3" t="str">
        <f t="shared" ca="1" si="9"/>
        <v/>
      </c>
      <c r="C86" s="13">
        <v>8</v>
      </c>
      <c r="D86" s="6"/>
      <c r="E86" s="6"/>
      <c r="F86" s="6"/>
      <c r="G86" s="6"/>
      <c r="H86" s="6"/>
      <c r="I86" s="6"/>
      <c r="J86" s="6"/>
      <c r="K86" s="6"/>
      <c r="L86" s="10"/>
      <c r="M86" s="6"/>
      <c r="O86" s="3"/>
      <c r="P86" s="3"/>
    </row>
    <row r="87" spans="1:16" ht="21" customHeight="1" x14ac:dyDescent="0.25">
      <c r="A87" s="11" t="str">
        <f t="shared" si="8"/>
        <v/>
      </c>
      <c r="B87" s="3" t="str">
        <f t="shared" ca="1" si="9"/>
        <v/>
      </c>
      <c r="C87" s="13">
        <v>9</v>
      </c>
      <c r="D87" s="6"/>
      <c r="E87" s="6"/>
      <c r="F87" s="6"/>
      <c r="G87" s="6"/>
      <c r="H87" s="6"/>
      <c r="I87" s="6"/>
      <c r="J87" s="6"/>
      <c r="K87" s="6"/>
      <c r="L87" s="10"/>
      <c r="M87" s="6"/>
      <c r="O87" s="3"/>
      <c r="P87" s="3"/>
    </row>
    <row r="88" spans="1:16" ht="21" customHeight="1" x14ac:dyDescent="0.25">
      <c r="A88" s="11" t="str">
        <f t="shared" si="8"/>
        <v/>
      </c>
      <c r="B88" s="3" t="str">
        <f t="shared" ca="1" si="9"/>
        <v/>
      </c>
      <c r="C88" s="13">
        <v>10</v>
      </c>
      <c r="D88" s="6"/>
      <c r="E88" s="6"/>
      <c r="F88" s="6"/>
      <c r="G88" s="6"/>
      <c r="H88" s="6"/>
      <c r="I88" s="6"/>
      <c r="J88" s="6"/>
      <c r="K88" s="6"/>
      <c r="L88" s="10"/>
      <c r="M88" s="6"/>
      <c r="O88" s="3"/>
      <c r="P88" s="3"/>
    </row>
    <row r="89" spans="1:16" ht="21" customHeight="1" x14ac:dyDescent="0.25">
      <c r="A89" s="11" t="str">
        <f t="shared" si="8"/>
        <v/>
      </c>
      <c r="B89" s="3" t="str">
        <f t="shared" ca="1" si="9"/>
        <v/>
      </c>
      <c r="C89" s="13">
        <v>11</v>
      </c>
      <c r="D89" s="6"/>
      <c r="E89" s="6"/>
      <c r="F89" s="6"/>
      <c r="G89" s="6"/>
      <c r="H89" s="6"/>
      <c r="I89" s="6"/>
      <c r="J89" s="6"/>
      <c r="K89" s="6"/>
      <c r="L89" s="10"/>
      <c r="M89" s="6"/>
      <c r="O89" s="3"/>
      <c r="P89" s="3"/>
    </row>
    <row r="90" spans="1:16" ht="21" customHeight="1" x14ac:dyDescent="0.25">
      <c r="A90" s="11" t="str">
        <f t="shared" si="8"/>
        <v/>
      </c>
      <c r="B90" s="3" t="str">
        <f t="shared" ca="1" si="9"/>
        <v/>
      </c>
      <c r="C90" s="13">
        <v>12</v>
      </c>
      <c r="D90" s="6"/>
      <c r="E90" s="6"/>
      <c r="F90" s="6"/>
      <c r="G90" s="6"/>
      <c r="H90" s="6"/>
      <c r="I90" s="6"/>
      <c r="J90" s="6"/>
      <c r="K90" s="6"/>
      <c r="L90" s="10"/>
      <c r="M90" s="6"/>
      <c r="O90" s="3"/>
      <c r="P90" s="3"/>
    </row>
    <row r="91" spans="1:16" ht="21" customHeight="1" x14ac:dyDescent="0.25">
      <c r="A91" s="11" t="str">
        <f t="shared" si="8"/>
        <v/>
      </c>
      <c r="B91" s="3" t="str">
        <f t="shared" ca="1" si="9"/>
        <v/>
      </c>
      <c r="C91" s="13">
        <v>13</v>
      </c>
      <c r="D91" s="6"/>
      <c r="E91" s="6"/>
      <c r="F91" s="6"/>
      <c r="G91" s="6"/>
      <c r="H91" s="6"/>
      <c r="I91" s="6"/>
      <c r="J91" s="6"/>
      <c r="K91" s="6"/>
      <c r="L91" s="10"/>
      <c r="M91" s="6"/>
      <c r="O91" s="3"/>
      <c r="P91" s="3"/>
    </row>
    <row r="92" spans="1:16" ht="21" customHeight="1" x14ac:dyDescent="0.25">
      <c r="A92" s="11" t="str">
        <f t="shared" si="8"/>
        <v/>
      </c>
      <c r="B92" s="3" t="str">
        <f t="shared" ca="1" si="9"/>
        <v/>
      </c>
      <c r="C92" s="13">
        <v>14</v>
      </c>
      <c r="D92" s="6"/>
      <c r="E92" s="6"/>
      <c r="F92" s="6"/>
      <c r="G92" s="6"/>
      <c r="H92" s="6"/>
      <c r="I92" s="6"/>
      <c r="J92" s="6"/>
      <c r="K92" s="6"/>
      <c r="L92" s="10"/>
      <c r="M92" s="6"/>
      <c r="O92" s="3"/>
      <c r="P92" s="3"/>
    </row>
    <row r="93" spans="1:16" ht="21" customHeight="1" x14ac:dyDescent="0.25">
      <c r="A93" s="11" t="str">
        <f t="shared" si="8"/>
        <v/>
      </c>
      <c r="B93" s="3" t="str">
        <f t="shared" ca="1" si="9"/>
        <v/>
      </c>
      <c r="C93" s="13">
        <v>15</v>
      </c>
      <c r="D93" s="6"/>
      <c r="E93" s="6"/>
      <c r="F93" s="6"/>
      <c r="G93" s="6"/>
      <c r="H93" s="6"/>
      <c r="I93" s="6"/>
      <c r="J93" s="6"/>
      <c r="K93" s="6"/>
      <c r="L93" s="10"/>
      <c r="M93" s="6"/>
      <c r="O93" s="3"/>
      <c r="P93" s="3"/>
    </row>
    <row r="96" spans="1:16" ht="21" customHeight="1" x14ac:dyDescent="0.25">
      <c r="C96" s="67" t="s">
        <v>48</v>
      </c>
      <c r="D96" s="67"/>
      <c r="E96" s="68" t="s">
        <v>17</v>
      </c>
      <c r="F96" s="68"/>
      <c r="G96" s="68"/>
      <c r="H96" s="68" t="s">
        <v>18</v>
      </c>
      <c r="I96" s="68"/>
      <c r="J96" s="68"/>
      <c r="K96" s="69" t="s">
        <v>41</v>
      </c>
      <c r="L96" s="65" t="s">
        <v>26</v>
      </c>
      <c r="M96" s="65" t="s">
        <v>19</v>
      </c>
    </row>
    <row r="97" spans="1:16" ht="21" customHeight="1" x14ac:dyDescent="0.25">
      <c r="C97" s="12" t="s">
        <v>21</v>
      </c>
      <c r="D97" s="12" t="s">
        <v>20</v>
      </c>
      <c r="E97" s="13" t="s">
        <v>14</v>
      </c>
      <c r="F97" s="13" t="s">
        <v>15</v>
      </c>
      <c r="G97" s="13" t="s">
        <v>16</v>
      </c>
      <c r="H97" s="13" t="s">
        <v>14</v>
      </c>
      <c r="I97" s="13" t="s">
        <v>15</v>
      </c>
      <c r="J97" s="13" t="s">
        <v>16</v>
      </c>
      <c r="K97" s="71"/>
      <c r="L97" s="66"/>
      <c r="M97" s="66"/>
    </row>
    <row r="98" spans="1:16" ht="21" customHeight="1" x14ac:dyDescent="0.25">
      <c r="A98" s="11" t="str">
        <f>IF(D98="","",RANK(B98,$B$98:$B$112,1))</f>
        <v/>
      </c>
      <c r="B98" s="3" t="str">
        <f ca="1">IF(D98="","",RAND())</f>
        <v/>
      </c>
      <c r="C98" s="13">
        <v>1</v>
      </c>
      <c r="D98" s="6"/>
      <c r="E98" s="6"/>
      <c r="F98" s="6"/>
      <c r="G98" s="6"/>
      <c r="H98" s="6"/>
      <c r="I98" s="6"/>
      <c r="J98" s="6"/>
      <c r="K98" s="6"/>
      <c r="L98" s="10"/>
      <c r="M98" s="6"/>
      <c r="O98" s="3"/>
      <c r="P98" s="3"/>
    </row>
    <row r="99" spans="1:16" ht="21" customHeight="1" x14ac:dyDescent="0.25">
      <c r="A99" s="11" t="str">
        <f t="shared" ref="A99:A112" si="10">IF(D99="","",RANK(B99,$B$98:$B$112,1))</f>
        <v/>
      </c>
      <c r="B99" s="3" t="str">
        <f t="shared" ref="B99:B112" ca="1" si="11">IF(D99="","",RAND())</f>
        <v/>
      </c>
      <c r="C99" s="13">
        <v>2</v>
      </c>
      <c r="D99" s="6"/>
      <c r="E99" s="6"/>
      <c r="F99" s="6"/>
      <c r="G99" s="6"/>
      <c r="H99" s="6"/>
      <c r="I99" s="6"/>
      <c r="J99" s="6"/>
      <c r="K99" s="6"/>
      <c r="L99" s="10"/>
      <c r="M99" s="6"/>
      <c r="O99" s="3"/>
      <c r="P99" s="3"/>
    </row>
    <row r="100" spans="1:16" ht="21" customHeight="1" x14ac:dyDescent="0.25">
      <c r="A100" s="11" t="str">
        <f t="shared" si="10"/>
        <v/>
      </c>
      <c r="B100" s="3" t="str">
        <f t="shared" ca="1" si="11"/>
        <v/>
      </c>
      <c r="C100" s="13">
        <v>3</v>
      </c>
      <c r="D100" s="6"/>
      <c r="E100" s="6"/>
      <c r="F100" s="6"/>
      <c r="G100" s="6"/>
      <c r="H100" s="6"/>
      <c r="I100" s="6"/>
      <c r="J100" s="6"/>
      <c r="K100" s="6"/>
      <c r="L100" s="10"/>
      <c r="M100" s="6"/>
      <c r="O100" s="3"/>
      <c r="P100" s="3"/>
    </row>
    <row r="101" spans="1:16" ht="21" customHeight="1" x14ac:dyDescent="0.25">
      <c r="A101" s="11" t="str">
        <f t="shared" si="10"/>
        <v/>
      </c>
      <c r="B101" s="3" t="str">
        <f t="shared" ca="1" si="11"/>
        <v/>
      </c>
      <c r="C101" s="13">
        <v>4</v>
      </c>
      <c r="D101" s="6"/>
      <c r="E101" s="6"/>
      <c r="F101" s="6"/>
      <c r="G101" s="6"/>
      <c r="H101" s="6"/>
      <c r="I101" s="6"/>
      <c r="J101" s="6"/>
      <c r="K101" s="6"/>
      <c r="L101" s="10"/>
      <c r="M101" s="6"/>
      <c r="O101" s="3"/>
      <c r="P101" s="3"/>
    </row>
    <row r="102" spans="1:16" ht="21" customHeight="1" x14ac:dyDescent="0.25">
      <c r="A102" s="11" t="str">
        <f t="shared" si="10"/>
        <v/>
      </c>
      <c r="B102" s="3" t="str">
        <f t="shared" ca="1" si="11"/>
        <v/>
      </c>
      <c r="C102" s="13">
        <v>5</v>
      </c>
      <c r="D102" s="6"/>
      <c r="E102" s="6"/>
      <c r="F102" s="6"/>
      <c r="G102" s="6"/>
      <c r="H102" s="6"/>
      <c r="I102" s="6"/>
      <c r="J102" s="6"/>
      <c r="K102" s="6"/>
      <c r="L102" s="10"/>
      <c r="M102" s="6"/>
      <c r="O102" s="3"/>
      <c r="P102" s="3"/>
    </row>
    <row r="103" spans="1:16" ht="21" customHeight="1" x14ac:dyDescent="0.25">
      <c r="A103" s="11" t="str">
        <f t="shared" si="10"/>
        <v/>
      </c>
      <c r="B103" s="3" t="str">
        <f t="shared" ca="1" si="11"/>
        <v/>
      </c>
      <c r="C103" s="13">
        <v>6</v>
      </c>
      <c r="D103" s="6"/>
      <c r="E103" s="6"/>
      <c r="F103" s="6"/>
      <c r="G103" s="6"/>
      <c r="H103" s="6"/>
      <c r="I103" s="6"/>
      <c r="J103" s="6"/>
      <c r="K103" s="6"/>
      <c r="L103" s="10"/>
      <c r="M103" s="6"/>
      <c r="O103" s="3"/>
      <c r="P103" s="3"/>
    </row>
    <row r="104" spans="1:16" ht="21" customHeight="1" x14ac:dyDescent="0.25">
      <c r="A104" s="11" t="str">
        <f t="shared" si="10"/>
        <v/>
      </c>
      <c r="B104" s="3" t="str">
        <f t="shared" ca="1" si="11"/>
        <v/>
      </c>
      <c r="C104" s="13">
        <v>7</v>
      </c>
      <c r="D104" s="6"/>
      <c r="E104" s="6"/>
      <c r="F104" s="6"/>
      <c r="G104" s="6"/>
      <c r="H104" s="6"/>
      <c r="I104" s="6"/>
      <c r="J104" s="6"/>
      <c r="K104" s="6"/>
      <c r="L104" s="10"/>
      <c r="M104" s="6"/>
      <c r="O104" s="3"/>
      <c r="P104" s="3"/>
    </row>
    <row r="105" spans="1:16" ht="21" customHeight="1" x14ac:dyDescent="0.25">
      <c r="A105" s="11" t="str">
        <f t="shared" si="10"/>
        <v/>
      </c>
      <c r="B105" s="3" t="str">
        <f t="shared" ca="1" si="11"/>
        <v/>
      </c>
      <c r="C105" s="13">
        <v>8</v>
      </c>
      <c r="D105" s="6"/>
      <c r="E105" s="6"/>
      <c r="F105" s="6"/>
      <c r="G105" s="6"/>
      <c r="H105" s="6"/>
      <c r="I105" s="6"/>
      <c r="J105" s="6"/>
      <c r="K105" s="6"/>
      <c r="L105" s="10"/>
      <c r="M105" s="6"/>
      <c r="O105" s="3"/>
      <c r="P105" s="3"/>
    </row>
    <row r="106" spans="1:16" ht="21" customHeight="1" x14ac:dyDescent="0.25">
      <c r="A106" s="11" t="str">
        <f t="shared" si="10"/>
        <v/>
      </c>
      <c r="B106" s="3" t="str">
        <f t="shared" ca="1" si="11"/>
        <v/>
      </c>
      <c r="C106" s="13">
        <v>9</v>
      </c>
      <c r="D106" s="6"/>
      <c r="E106" s="6"/>
      <c r="F106" s="6"/>
      <c r="G106" s="6"/>
      <c r="H106" s="6"/>
      <c r="I106" s="6"/>
      <c r="J106" s="6"/>
      <c r="K106" s="6"/>
      <c r="L106" s="10"/>
      <c r="M106" s="6"/>
      <c r="O106" s="3"/>
      <c r="P106" s="3"/>
    </row>
    <row r="107" spans="1:16" ht="21" customHeight="1" x14ac:dyDescent="0.25">
      <c r="A107" s="11" t="str">
        <f t="shared" si="10"/>
        <v/>
      </c>
      <c r="B107" s="3" t="str">
        <f t="shared" ca="1" si="11"/>
        <v/>
      </c>
      <c r="C107" s="13">
        <v>10</v>
      </c>
      <c r="D107" s="6"/>
      <c r="E107" s="6"/>
      <c r="F107" s="6"/>
      <c r="G107" s="6"/>
      <c r="H107" s="6"/>
      <c r="I107" s="6"/>
      <c r="J107" s="6"/>
      <c r="K107" s="6"/>
      <c r="L107" s="10"/>
      <c r="M107" s="6"/>
      <c r="O107" s="3"/>
      <c r="P107" s="3"/>
    </row>
    <row r="108" spans="1:16" ht="21" customHeight="1" x14ac:dyDescent="0.25">
      <c r="A108" s="11" t="str">
        <f t="shared" si="10"/>
        <v/>
      </c>
      <c r="B108" s="3" t="str">
        <f t="shared" ca="1" si="11"/>
        <v/>
      </c>
      <c r="C108" s="13">
        <v>11</v>
      </c>
      <c r="D108" s="6"/>
      <c r="E108" s="6"/>
      <c r="F108" s="6"/>
      <c r="G108" s="6"/>
      <c r="H108" s="6"/>
      <c r="I108" s="6"/>
      <c r="J108" s="6"/>
      <c r="K108" s="6"/>
      <c r="L108" s="10"/>
      <c r="M108" s="6"/>
      <c r="O108" s="3"/>
      <c r="P108" s="3"/>
    </row>
    <row r="109" spans="1:16" ht="21" customHeight="1" x14ac:dyDescent="0.25">
      <c r="A109" s="11" t="str">
        <f t="shared" si="10"/>
        <v/>
      </c>
      <c r="B109" s="3" t="str">
        <f t="shared" ca="1" si="11"/>
        <v/>
      </c>
      <c r="C109" s="13">
        <v>12</v>
      </c>
      <c r="D109" s="6"/>
      <c r="E109" s="6"/>
      <c r="F109" s="6"/>
      <c r="G109" s="6"/>
      <c r="H109" s="6"/>
      <c r="I109" s="6"/>
      <c r="J109" s="6"/>
      <c r="K109" s="6"/>
      <c r="L109" s="10"/>
      <c r="M109" s="6"/>
      <c r="O109" s="3"/>
      <c r="P109" s="3"/>
    </row>
    <row r="110" spans="1:16" ht="21" customHeight="1" x14ac:dyDescent="0.25">
      <c r="A110" s="11" t="str">
        <f t="shared" si="10"/>
        <v/>
      </c>
      <c r="B110" s="3" t="str">
        <f t="shared" ca="1" si="11"/>
        <v/>
      </c>
      <c r="C110" s="13">
        <v>13</v>
      </c>
      <c r="D110" s="6"/>
      <c r="E110" s="6"/>
      <c r="F110" s="6"/>
      <c r="G110" s="6"/>
      <c r="H110" s="6"/>
      <c r="I110" s="6"/>
      <c r="J110" s="6"/>
      <c r="K110" s="6"/>
      <c r="L110" s="10"/>
      <c r="M110" s="6"/>
      <c r="O110" s="3"/>
      <c r="P110" s="3"/>
    </row>
    <row r="111" spans="1:16" ht="21" customHeight="1" x14ac:dyDescent="0.25">
      <c r="A111" s="11" t="str">
        <f t="shared" si="10"/>
        <v/>
      </c>
      <c r="B111" s="3" t="str">
        <f t="shared" ca="1" si="11"/>
        <v/>
      </c>
      <c r="C111" s="13">
        <v>14</v>
      </c>
      <c r="D111" s="6"/>
      <c r="E111" s="6"/>
      <c r="F111" s="6"/>
      <c r="G111" s="6"/>
      <c r="H111" s="6"/>
      <c r="I111" s="6"/>
      <c r="J111" s="6"/>
      <c r="K111" s="6"/>
      <c r="L111" s="10"/>
      <c r="M111" s="6"/>
      <c r="O111" s="3"/>
      <c r="P111" s="3"/>
    </row>
    <row r="112" spans="1:16" ht="21" customHeight="1" x14ac:dyDescent="0.25">
      <c r="A112" s="11" t="str">
        <f t="shared" si="10"/>
        <v/>
      </c>
      <c r="B112" s="3" t="str">
        <f t="shared" ca="1" si="11"/>
        <v/>
      </c>
      <c r="C112" s="13">
        <v>15</v>
      </c>
      <c r="D112" s="6"/>
      <c r="E112" s="6"/>
      <c r="F112" s="6"/>
      <c r="G112" s="6"/>
      <c r="H112" s="6"/>
      <c r="I112" s="6"/>
      <c r="J112" s="6"/>
      <c r="K112" s="6"/>
      <c r="L112" s="10"/>
      <c r="M112" s="6"/>
      <c r="O112" s="3"/>
      <c r="P112" s="3"/>
    </row>
    <row r="115" spans="1:16" ht="21" customHeight="1" x14ac:dyDescent="0.25">
      <c r="C115" s="67" t="s">
        <v>23</v>
      </c>
      <c r="D115" s="67"/>
      <c r="E115" s="68" t="s">
        <v>17</v>
      </c>
      <c r="F115" s="68"/>
      <c r="G115" s="68"/>
      <c r="H115" s="68" t="s">
        <v>18</v>
      </c>
      <c r="I115" s="68"/>
      <c r="J115" s="68"/>
      <c r="K115" s="69" t="s">
        <v>41</v>
      </c>
      <c r="L115" s="65" t="s">
        <v>26</v>
      </c>
      <c r="M115" s="65" t="s">
        <v>19</v>
      </c>
    </row>
    <row r="116" spans="1:16" ht="21" customHeight="1" x14ac:dyDescent="0.25">
      <c r="C116" s="12" t="s">
        <v>21</v>
      </c>
      <c r="D116" s="12" t="s">
        <v>20</v>
      </c>
      <c r="E116" s="13" t="s">
        <v>14</v>
      </c>
      <c r="F116" s="13" t="s">
        <v>15</v>
      </c>
      <c r="G116" s="13" t="s">
        <v>16</v>
      </c>
      <c r="H116" s="13" t="s">
        <v>14</v>
      </c>
      <c r="I116" s="13" t="s">
        <v>15</v>
      </c>
      <c r="J116" s="13" t="s">
        <v>16</v>
      </c>
      <c r="K116" s="71"/>
      <c r="L116" s="66"/>
      <c r="M116" s="66"/>
    </row>
    <row r="117" spans="1:16" ht="21" customHeight="1" x14ac:dyDescent="0.25">
      <c r="A117" s="11" t="str">
        <f>IF(D117="","",RANK(B117,$B$117:$B$131,1))</f>
        <v/>
      </c>
      <c r="B117" s="3" t="str">
        <f ca="1">IF(D117="","",RAND())</f>
        <v/>
      </c>
      <c r="C117" s="13">
        <v>1</v>
      </c>
      <c r="D117" s="6"/>
      <c r="E117" s="6"/>
      <c r="F117" s="6"/>
      <c r="G117" s="6"/>
      <c r="H117" s="6"/>
      <c r="I117" s="6"/>
      <c r="J117" s="6"/>
      <c r="K117" s="6"/>
      <c r="L117" s="10"/>
      <c r="M117" s="6"/>
      <c r="O117" s="3"/>
      <c r="P117" s="3"/>
    </row>
    <row r="118" spans="1:16" ht="21" customHeight="1" x14ac:dyDescent="0.25">
      <c r="A118" s="11" t="str">
        <f t="shared" ref="A118:A131" si="12">IF(D118="","",RANK(B118,$B$117:$B$131,1))</f>
        <v/>
      </c>
      <c r="B118" s="3" t="str">
        <f t="shared" ref="B118:B131" ca="1" si="13">IF(D118="","",RAND())</f>
        <v/>
      </c>
      <c r="C118" s="13">
        <v>2</v>
      </c>
      <c r="D118" s="6"/>
      <c r="E118" s="6"/>
      <c r="F118" s="6"/>
      <c r="G118" s="6"/>
      <c r="H118" s="6"/>
      <c r="I118" s="6"/>
      <c r="J118" s="6"/>
      <c r="K118" s="6"/>
      <c r="L118" s="10"/>
      <c r="M118" s="6"/>
      <c r="O118" s="3"/>
      <c r="P118" s="3"/>
    </row>
    <row r="119" spans="1:16" ht="21" customHeight="1" x14ac:dyDescent="0.25">
      <c r="A119" s="11" t="str">
        <f t="shared" si="12"/>
        <v/>
      </c>
      <c r="B119" s="3" t="str">
        <f t="shared" ca="1" si="13"/>
        <v/>
      </c>
      <c r="C119" s="13">
        <v>3</v>
      </c>
      <c r="D119" s="6"/>
      <c r="E119" s="6"/>
      <c r="F119" s="6"/>
      <c r="G119" s="6"/>
      <c r="H119" s="6"/>
      <c r="I119" s="6"/>
      <c r="J119" s="6"/>
      <c r="K119" s="6"/>
      <c r="L119" s="10"/>
      <c r="M119" s="6"/>
      <c r="O119" s="3"/>
      <c r="P119" s="3"/>
    </row>
    <row r="120" spans="1:16" ht="21" customHeight="1" x14ac:dyDescent="0.25">
      <c r="A120" s="11" t="str">
        <f t="shared" si="12"/>
        <v/>
      </c>
      <c r="B120" s="3" t="str">
        <f t="shared" ca="1" si="13"/>
        <v/>
      </c>
      <c r="C120" s="13">
        <v>4</v>
      </c>
      <c r="D120" s="6"/>
      <c r="E120" s="6"/>
      <c r="F120" s="6"/>
      <c r="G120" s="6"/>
      <c r="H120" s="6"/>
      <c r="I120" s="6"/>
      <c r="J120" s="6"/>
      <c r="K120" s="6"/>
      <c r="L120" s="10"/>
      <c r="M120" s="6"/>
      <c r="O120" s="3"/>
      <c r="P120" s="3"/>
    </row>
    <row r="121" spans="1:16" ht="21" customHeight="1" x14ac:dyDescent="0.25">
      <c r="A121" s="11" t="str">
        <f t="shared" si="12"/>
        <v/>
      </c>
      <c r="B121" s="3" t="str">
        <f t="shared" ca="1" si="13"/>
        <v/>
      </c>
      <c r="C121" s="13">
        <v>5</v>
      </c>
      <c r="D121" s="6"/>
      <c r="E121" s="6"/>
      <c r="F121" s="6"/>
      <c r="G121" s="6"/>
      <c r="H121" s="6"/>
      <c r="I121" s="6"/>
      <c r="J121" s="6"/>
      <c r="K121" s="6"/>
      <c r="L121" s="10"/>
      <c r="M121" s="6"/>
      <c r="O121" s="3"/>
      <c r="P121" s="3"/>
    </row>
    <row r="122" spans="1:16" ht="21" customHeight="1" x14ac:dyDescent="0.25">
      <c r="A122" s="11" t="str">
        <f t="shared" si="12"/>
        <v/>
      </c>
      <c r="B122" s="3" t="str">
        <f t="shared" ca="1" si="13"/>
        <v/>
      </c>
      <c r="C122" s="13">
        <v>6</v>
      </c>
      <c r="D122" s="6"/>
      <c r="E122" s="6"/>
      <c r="F122" s="6"/>
      <c r="G122" s="6"/>
      <c r="H122" s="6"/>
      <c r="I122" s="6"/>
      <c r="J122" s="6"/>
      <c r="K122" s="6"/>
      <c r="L122" s="10"/>
      <c r="M122" s="6"/>
      <c r="O122" s="3"/>
      <c r="P122" s="3"/>
    </row>
    <row r="123" spans="1:16" ht="21" customHeight="1" x14ac:dyDescent="0.25">
      <c r="A123" s="11" t="str">
        <f t="shared" si="12"/>
        <v/>
      </c>
      <c r="B123" s="3" t="str">
        <f t="shared" ca="1" si="13"/>
        <v/>
      </c>
      <c r="C123" s="13">
        <v>7</v>
      </c>
      <c r="D123" s="6"/>
      <c r="E123" s="6"/>
      <c r="F123" s="6"/>
      <c r="G123" s="6"/>
      <c r="H123" s="6"/>
      <c r="I123" s="6"/>
      <c r="J123" s="6"/>
      <c r="K123" s="6"/>
      <c r="L123" s="10"/>
      <c r="M123" s="6"/>
      <c r="O123" s="3"/>
      <c r="P123" s="3"/>
    </row>
    <row r="124" spans="1:16" ht="21" customHeight="1" x14ac:dyDescent="0.25">
      <c r="A124" s="11" t="str">
        <f t="shared" si="12"/>
        <v/>
      </c>
      <c r="B124" s="3" t="str">
        <f t="shared" ca="1" si="13"/>
        <v/>
      </c>
      <c r="C124" s="13">
        <v>8</v>
      </c>
      <c r="D124" s="6"/>
      <c r="E124" s="6"/>
      <c r="F124" s="6"/>
      <c r="G124" s="6"/>
      <c r="H124" s="6"/>
      <c r="I124" s="6"/>
      <c r="J124" s="6"/>
      <c r="K124" s="6"/>
      <c r="L124" s="10"/>
      <c r="M124" s="6"/>
      <c r="O124" s="3"/>
      <c r="P124" s="3"/>
    </row>
    <row r="125" spans="1:16" ht="21" customHeight="1" x14ac:dyDescent="0.25">
      <c r="A125" s="11" t="str">
        <f t="shared" si="12"/>
        <v/>
      </c>
      <c r="B125" s="3" t="str">
        <f t="shared" ca="1" si="13"/>
        <v/>
      </c>
      <c r="C125" s="13">
        <v>9</v>
      </c>
      <c r="D125" s="6"/>
      <c r="E125" s="6"/>
      <c r="F125" s="6"/>
      <c r="G125" s="6"/>
      <c r="H125" s="6"/>
      <c r="I125" s="6"/>
      <c r="J125" s="6"/>
      <c r="K125" s="6"/>
      <c r="L125" s="10"/>
      <c r="M125" s="6"/>
      <c r="O125" s="3"/>
      <c r="P125" s="3"/>
    </row>
    <row r="126" spans="1:16" ht="21" customHeight="1" x14ac:dyDescent="0.25">
      <c r="A126" s="11" t="str">
        <f t="shared" si="12"/>
        <v/>
      </c>
      <c r="B126" s="3" t="str">
        <f t="shared" ca="1" si="13"/>
        <v/>
      </c>
      <c r="C126" s="13">
        <v>10</v>
      </c>
      <c r="D126" s="6"/>
      <c r="E126" s="6"/>
      <c r="F126" s="6"/>
      <c r="G126" s="6"/>
      <c r="H126" s="6"/>
      <c r="I126" s="6"/>
      <c r="J126" s="6"/>
      <c r="K126" s="6"/>
      <c r="L126" s="10"/>
      <c r="M126" s="6"/>
      <c r="O126" s="3"/>
      <c r="P126" s="3"/>
    </row>
    <row r="127" spans="1:16" ht="21" customHeight="1" x14ac:dyDescent="0.25">
      <c r="A127" s="11" t="str">
        <f t="shared" si="12"/>
        <v/>
      </c>
      <c r="B127" s="3" t="str">
        <f t="shared" ca="1" si="13"/>
        <v/>
      </c>
      <c r="C127" s="13">
        <v>11</v>
      </c>
      <c r="D127" s="6"/>
      <c r="E127" s="6"/>
      <c r="F127" s="6"/>
      <c r="G127" s="6"/>
      <c r="H127" s="6"/>
      <c r="I127" s="6"/>
      <c r="J127" s="6"/>
      <c r="K127" s="6"/>
      <c r="L127" s="10"/>
      <c r="M127" s="6"/>
      <c r="O127" s="3"/>
      <c r="P127" s="3"/>
    </row>
    <row r="128" spans="1:16" ht="21" customHeight="1" x14ac:dyDescent="0.25">
      <c r="A128" s="11" t="str">
        <f t="shared" si="12"/>
        <v/>
      </c>
      <c r="B128" s="3" t="str">
        <f t="shared" ca="1" si="13"/>
        <v/>
      </c>
      <c r="C128" s="13">
        <v>12</v>
      </c>
      <c r="D128" s="6"/>
      <c r="E128" s="6"/>
      <c r="F128" s="6"/>
      <c r="G128" s="6"/>
      <c r="H128" s="6"/>
      <c r="I128" s="6"/>
      <c r="J128" s="6"/>
      <c r="K128" s="6"/>
      <c r="L128" s="10"/>
      <c r="M128" s="6"/>
      <c r="O128" s="3"/>
      <c r="P128" s="3"/>
    </row>
    <row r="129" spans="1:16" ht="21" customHeight="1" x14ac:dyDescent="0.25">
      <c r="A129" s="11" t="str">
        <f t="shared" si="12"/>
        <v/>
      </c>
      <c r="B129" s="3" t="str">
        <f t="shared" ca="1" si="13"/>
        <v/>
      </c>
      <c r="C129" s="13">
        <v>13</v>
      </c>
      <c r="D129" s="6"/>
      <c r="E129" s="6"/>
      <c r="F129" s="6"/>
      <c r="G129" s="6"/>
      <c r="H129" s="6"/>
      <c r="I129" s="6"/>
      <c r="J129" s="6"/>
      <c r="K129" s="6"/>
      <c r="L129" s="10"/>
      <c r="M129" s="6"/>
      <c r="O129" s="3"/>
      <c r="P129" s="3"/>
    </row>
    <row r="130" spans="1:16" ht="21" customHeight="1" x14ac:dyDescent="0.25">
      <c r="A130" s="11" t="str">
        <f t="shared" si="12"/>
        <v/>
      </c>
      <c r="B130" s="3" t="str">
        <f t="shared" ca="1" si="13"/>
        <v/>
      </c>
      <c r="C130" s="13">
        <v>14</v>
      </c>
      <c r="D130" s="6"/>
      <c r="E130" s="6"/>
      <c r="F130" s="6"/>
      <c r="G130" s="6"/>
      <c r="H130" s="6"/>
      <c r="I130" s="6"/>
      <c r="J130" s="6"/>
      <c r="K130" s="6"/>
      <c r="L130" s="10"/>
      <c r="M130" s="6"/>
      <c r="O130" s="3"/>
      <c r="P130" s="3"/>
    </row>
    <row r="131" spans="1:16" ht="21" customHeight="1" x14ac:dyDescent="0.25">
      <c r="A131" s="11" t="str">
        <f t="shared" si="12"/>
        <v/>
      </c>
      <c r="B131" s="3" t="str">
        <f t="shared" ca="1" si="13"/>
        <v/>
      </c>
      <c r="C131" s="13">
        <v>15</v>
      </c>
      <c r="D131" s="6"/>
      <c r="E131" s="6"/>
      <c r="F131" s="6"/>
      <c r="G131" s="6"/>
      <c r="H131" s="6"/>
      <c r="I131" s="6"/>
      <c r="J131" s="6"/>
      <c r="K131" s="6"/>
      <c r="L131" s="10"/>
      <c r="M131" s="6"/>
      <c r="O131" s="3"/>
      <c r="P131" s="3"/>
    </row>
    <row r="134" spans="1:16" ht="21" customHeight="1" x14ac:dyDescent="0.25">
      <c r="C134" s="78" t="s">
        <v>24</v>
      </c>
      <c r="D134" s="79"/>
      <c r="E134" s="72" t="s">
        <v>43</v>
      </c>
      <c r="F134" s="73"/>
      <c r="G134" s="74"/>
      <c r="H134" s="72" t="s">
        <v>42</v>
      </c>
      <c r="I134" s="73"/>
      <c r="J134" s="74"/>
      <c r="K134" s="69" t="s">
        <v>41</v>
      </c>
      <c r="L134" s="65" t="s">
        <v>26</v>
      </c>
      <c r="M134" s="65" t="s">
        <v>19</v>
      </c>
    </row>
    <row r="135" spans="1:16" ht="21" customHeight="1" x14ac:dyDescent="0.25">
      <c r="C135" s="12" t="s">
        <v>21</v>
      </c>
      <c r="D135" s="12" t="s">
        <v>20</v>
      </c>
      <c r="E135" s="75"/>
      <c r="F135" s="76"/>
      <c r="G135" s="77"/>
      <c r="H135" s="75"/>
      <c r="I135" s="76"/>
      <c r="J135" s="77"/>
      <c r="K135" s="70"/>
      <c r="L135" s="66"/>
      <c r="M135" s="66"/>
    </row>
    <row r="136" spans="1:16" ht="21" customHeight="1" x14ac:dyDescent="0.25">
      <c r="A136" s="11" t="str">
        <f>IF(D136="","",RANK(B136,$B$136:$B$150,1))</f>
        <v/>
      </c>
      <c r="B136" s="3" t="str">
        <f ca="1">IF(D136="","",RAND())</f>
        <v/>
      </c>
      <c r="C136" s="13">
        <v>1</v>
      </c>
      <c r="D136" s="6"/>
      <c r="E136" s="62"/>
      <c r="F136" s="63"/>
      <c r="G136" s="64"/>
      <c r="H136" s="62"/>
      <c r="I136" s="63"/>
      <c r="J136" s="64"/>
      <c r="K136" s="6"/>
      <c r="L136" s="10"/>
      <c r="M136" s="6"/>
      <c r="O136" s="3"/>
      <c r="P136" s="3"/>
    </row>
    <row r="137" spans="1:16" ht="21" customHeight="1" x14ac:dyDescent="0.25">
      <c r="A137" s="11" t="str">
        <f t="shared" ref="A137:A150" si="14">IF(D137="","",RANK(B137,$B$136:$B$150,1))</f>
        <v/>
      </c>
      <c r="B137" s="3" t="str">
        <f t="shared" ref="B137:B150" ca="1" si="15">IF(D137="","",RAND())</f>
        <v/>
      </c>
      <c r="C137" s="13">
        <v>2</v>
      </c>
      <c r="D137" s="6"/>
      <c r="E137" s="62"/>
      <c r="F137" s="63"/>
      <c r="G137" s="64"/>
      <c r="H137" s="62"/>
      <c r="I137" s="63"/>
      <c r="J137" s="64"/>
      <c r="K137" s="6"/>
      <c r="L137" s="10"/>
      <c r="M137" s="6"/>
      <c r="O137" s="3"/>
      <c r="P137" s="3"/>
    </row>
    <row r="138" spans="1:16" ht="21" customHeight="1" x14ac:dyDescent="0.25">
      <c r="A138" s="11" t="str">
        <f t="shared" si="14"/>
        <v/>
      </c>
      <c r="B138" s="3" t="str">
        <f t="shared" ca="1" si="15"/>
        <v/>
      </c>
      <c r="C138" s="13">
        <v>3</v>
      </c>
      <c r="D138" s="6"/>
      <c r="E138" s="62"/>
      <c r="F138" s="63"/>
      <c r="G138" s="64"/>
      <c r="H138" s="62"/>
      <c r="I138" s="63"/>
      <c r="J138" s="64"/>
      <c r="K138" s="6"/>
      <c r="L138" s="10"/>
      <c r="M138" s="6"/>
      <c r="O138" s="3"/>
      <c r="P138" s="3"/>
    </row>
    <row r="139" spans="1:16" ht="21" customHeight="1" x14ac:dyDescent="0.25">
      <c r="A139" s="11" t="str">
        <f t="shared" si="14"/>
        <v/>
      </c>
      <c r="B139" s="3" t="str">
        <f t="shared" ca="1" si="15"/>
        <v/>
      </c>
      <c r="C139" s="13">
        <v>4</v>
      </c>
      <c r="D139" s="6"/>
      <c r="E139" s="62"/>
      <c r="F139" s="63"/>
      <c r="G139" s="64"/>
      <c r="H139" s="62"/>
      <c r="I139" s="63"/>
      <c r="J139" s="64"/>
      <c r="K139" s="6"/>
      <c r="L139" s="10"/>
      <c r="M139" s="6"/>
      <c r="O139" s="3"/>
      <c r="P139" s="3"/>
    </row>
    <row r="140" spans="1:16" ht="21" customHeight="1" x14ac:dyDescent="0.25">
      <c r="A140" s="11" t="str">
        <f t="shared" si="14"/>
        <v/>
      </c>
      <c r="B140" s="3" t="str">
        <f t="shared" ca="1" si="15"/>
        <v/>
      </c>
      <c r="C140" s="13">
        <v>5</v>
      </c>
      <c r="D140" s="6"/>
      <c r="E140" s="62"/>
      <c r="F140" s="63"/>
      <c r="G140" s="64"/>
      <c r="H140" s="62"/>
      <c r="I140" s="63"/>
      <c r="J140" s="64"/>
      <c r="K140" s="6"/>
      <c r="L140" s="10"/>
      <c r="M140" s="6"/>
      <c r="O140" s="3"/>
      <c r="P140" s="3"/>
    </row>
    <row r="141" spans="1:16" ht="21" customHeight="1" x14ac:dyDescent="0.25">
      <c r="A141" s="11" t="str">
        <f t="shared" si="14"/>
        <v/>
      </c>
      <c r="B141" s="3" t="str">
        <f t="shared" ca="1" si="15"/>
        <v/>
      </c>
      <c r="C141" s="13">
        <v>6</v>
      </c>
      <c r="D141" s="6"/>
      <c r="E141" s="62"/>
      <c r="F141" s="63"/>
      <c r="G141" s="64"/>
      <c r="H141" s="62"/>
      <c r="I141" s="63"/>
      <c r="J141" s="64"/>
      <c r="K141" s="6"/>
      <c r="L141" s="10"/>
      <c r="M141" s="6"/>
      <c r="O141" s="3"/>
      <c r="P141" s="3"/>
    </row>
    <row r="142" spans="1:16" ht="21" customHeight="1" x14ac:dyDescent="0.25">
      <c r="A142" s="11" t="str">
        <f t="shared" si="14"/>
        <v/>
      </c>
      <c r="B142" s="3" t="str">
        <f t="shared" ca="1" si="15"/>
        <v/>
      </c>
      <c r="C142" s="13">
        <v>7</v>
      </c>
      <c r="D142" s="6"/>
      <c r="E142" s="62"/>
      <c r="F142" s="63"/>
      <c r="G142" s="64"/>
      <c r="H142" s="62"/>
      <c r="I142" s="63"/>
      <c r="J142" s="64"/>
      <c r="K142" s="6"/>
      <c r="L142" s="10"/>
      <c r="M142" s="6"/>
      <c r="O142" s="3"/>
      <c r="P142" s="3"/>
    </row>
    <row r="143" spans="1:16" ht="21" customHeight="1" x14ac:dyDescent="0.25">
      <c r="A143" s="11" t="str">
        <f t="shared" si="14"/>
        <v/>
      </c>
      <c r="B143" s="3" t="str">
        <f t="shared" ca="1" si="15"/>
        <v/>
      </c>
      <c r="C143" s="13">
        <v>8</v>
      </c>
      <c r="D143" s="6"/>
      <c r="E143" s="62"/>
      <c r="F143" s="63"/>
      <c r="G143" s="64"/>
      <c r="H143" s="62"/>
      <c r="I143" s="63"/>
      <c r="J143" s="64"/>
      <c r="K143" s="6"/>
      <c r="L143" s="10"/>
      <c r="M143" s="6"/>
      <c r="O143" s="3"/>
      <c r="P143" s="3"/>
    </row>
    <row r="144" spans="1:16" ht="21" customHeight="1" x14ac:dyDescent="0.25">
      <c r="A144" s="11" t="str">
        <f t="shared" si="14"/>
        <v/>
      </c>
      <c r="B144" s="3" t="str">
        <f t="shared" ca="1" si="15"/>
        <v/>
      </c>
      <c r="C144" s="13">
        <v>9</v>
      </c>
      <c r="D144" s="6"/>
      <c r="E144" s="62"/>
      <c r="F144" s="63"/>
      <c r="G144" s="64"/>
      <c r="H144" s="62"/>
      <c r="I144" s="63"/>
      <c r="J144" s="64"/>
      <c r="K144" s="6"/>
      <c r="L144" s="10"/>
      <c r="M144" s="6"/>
      <c r="O144" s="3"/>
      <c r="P144" s="3"/>
    </row>
    <row r="145" spans="1:16" ht="21" customHeight="1" x14ac:dyDescent="0.25">
      <c r="A145" s="11" t="str">
        <f t="shared" si="14"/>
        <v/>
      </c>
      <c r="B145" s="3" t="str">
        <f t="shared" ca="1" si="15"/>
        <v/>
      </c>
      <c r="C145" s="13">
        <v>10</v>
      </c>
      <c r="D145" s="6"/>
      <c r="E145" s="62"/>
      <c r="F145" s="63"/>
      <c r="G145" s="64"/>
      <c r="H145" s="62"/>
      <c r="I145" s="63"/>
      <c r="J145" s="64"/>
      <c r="K145" s="6"/>
      <c r="L145" s="10"/>
      <c r="M145" s="6"/>
      <c r="O145" s="3"/>
      <c r="P145" s="3"/>
    </row>
    <row r="146" spans="1:16" ht="21" customHeight="1" x14ac:dyDescent="0.25">
      <c r="A146" s="11" t="str">
        <f t="shared" si="14"/>
        <v/>
      </c>
      <c r="B146" s="3" t="str">
        <f t="shared" ca="1" si="15"/>
        <v/>
      </c>
      <c r="C146" s="13">
        <v>11</v>
      </c>
      <c r="D146" s="6"/>
      <c r="E146" s="62"/>
      <c r="F146" s="63"/>
      <c r="G146" s="64"/>
      <c r="H146" s="62"/>
      <c r="I146" s="63"/>
      <c r="J146" s="64"/>
      <c r="K146" s="6"/>
      <c r="L146" s="10"/>
      <c r="M146" s="6"/>
      <c r="O146" s="3"/>
      <c r="P146" s="3"/>
    </row>
    <row r="147" spans="1:16" ht="21" customHeight="1" x14ac:dyDescent="0.25">
      <c r="A147" s="11" t="str">
        <f t="shared" si="14"/>
        <v/>
      </c>
      <c r="B147" s="3" t="str">
        <f t="shared" ca="1" si="15"/>
        <v/>
      </c>
      <c r="C147" s="13">
        <v>12</v>
      </c>
      <c r="D147" s="6"/>
      <c r="E147" s="62"/>
      <c r="F147" s="63"/>
      <c r="G147" s="64"/>
      <c r="H147" s="62"/>
      <c r="I147" s="63"/>
      <c r="J147" s="64"/>
      <c r="K147" s="6"/>
      <c r="L147" s="10"/>
      <c r="M147" s="6"/>
      <c r="O147" s="3"/>
      <c r="P147" s="3"/>
    </row>
    <row r="148" spans="1:16" ht="21" customHeight="1" x14ac:dyDescent="0.25">
      <c r="A148" s="11" t="str">
        <f t="shared" si="14"/>
        <v/>
      </c>
      <c r="B148" s="3" t="str">
        <f t="shared" ca="1" si="15"/>
        <v/>
      </c>
      <c r="C148" s="13">
        <v>13</v>
      </c>
      <c r="D148" s="6"/>
      <c r="E148" s="62"/>
      <c r="F148" s="63"/>
      <c r="G148" s="64"/>
      <c r="H148" s="62"/>
      <c r="I148" s="63"/>
      <c r="J148" s="64"/>
      <c r="K148" s="6"/>
      <c r="L148" s="10"/>
      <c r="M148" s="6"/>
      <c r="O148" s="3"/>
      <c r="P148" s="3"/>
    </row>
    <row r="149" spans="1:16" ht="21" customHeight="1" x14ac:dyDescent="0.25">
      <c r="A149" s="11" t="str">
        <f t="shared" si="14"/>
        <v/>
      </c>
      <c r="B149" s="3" t="str">
        <f t="shared" ca="1" si="15"/>
        <v/>
      </c>
      <c r="C149" s="13">
        <v>14</v>
      </c>
      <c r="D149" s="6"/>
      <c r="E149" s="62"/>
      <c r="F149" s="63"/>
      <c r="G149" s="64"/>
      <c r="H149" s="62"/>
      <c r="I149" s="63"/>
      <c r="J149" s="64"/>
      <c r="K149" s="6"/>
      <c r="L149" s="10"/>
      <c r="M149" s="6"/>
      <c r="O149" s="3"/>
      <c r="P149" s="3"/>
    </row>
    <row r="150" spans="1:16" ht="21" customHeight="1" x14ac:dyDescent="0.25">
      <c r="A150" s="11" t="str">
        <f t="shared" si="14"/>
        <v/>
      </c>
      <c r="B150" s="3" t="str">
        <f t="shared" ca="1" si="15"/>
        <v/>
      </c>
      <c r="C150" s="13">
        <v>15</v>
      </c>
      <c r="D150" s="6"/>
      <c r="E150" s="62"/>
      <c r="F150" s="63"/>
      <c r="G150" s="64"/>
      <c r="H150" s="62"/>
      <c r="I150" s="63"/>
      <c r="J150" s="64"/>
      <c r="K150" s="6"/>
      <c r="L150" s="10"/>
      <c r="M150" s="6"/>
      <c r="O150" s="3"/>
      <c r="P150" s="3"/>
    </row>
    <row r="153" spans="1:16" ht="21" customHeight="1" x14ac:dyDescent="0.25">
      <c r="C153" s="67" t="s">
        <v>44</v>
      </c>
      <c r="D153" s="67"/>
      <c r="E153" s="72" t="s">
        <v>43</v>
      </c>
      <c r="F153" s="73"/>
      <c r="G153" s="74"/>
      <c r="H153" s="72" t="s">
        <v>42</v>
      </c>
      <c r="I153" s="73"/>
      <c r="J153" s="74"/>
      <c r="K153" s="69" t="s">
        <v>41</v>
      </c>
      <c r="L153" s="65" t="s">
        <v>26</v>
      </c>
      <c r="M153" s="65" t="s">
        <v>19</v>
      </c>
    </row>
    <row r="154" spans="1:16" ht="21" customHeight="1" x14ac:dyDescent="0.25">
      <c r="C154" s="12" t="s">
        <v>21</v>
      </c>
      <c r="D154" s="12" t="s">
        <v>20</v>
      </c>
      <c r="E154" s="75"/>
      <c r="F154" s="76"/>
      <c r="G154" s="77"/>
      <c r="H154" s="75"/>
      <c r="I154" s="76"/>
      <c r="J154" s="77"/>
      <c r="K154" s="71"/>
      <c r="L154" s="66"/>
      <c r="M154" s="66"/>
    </row>
    <row r="155" spans="1:16" ht="21" customHeight="1" x14ac:dyDescent="0.25">
      <c r="A155" s="11" t="str">
        <f>IF(D155="","",RANK(B155,$B$155:$B$169,1))</f>
        <v/>
      </c>
      <c r="B155" s="3" t="str">
        <f ca="1">IF(D155="","",RAND())</f>
        <v/>
      </c>
      <c r="C155" s="5">
        <v>1</v>
      </c>
      <c r="D155" s="6"/>
      <c r="E155" s="62"/>
      <c r="F155" s="63"/>
      <c r="G155" s="64"/>
      <c r="H155" s="62"/>
      <c r="I155" s="63"/>
      <c r="J155" s="64"/>
      <c r="K155" s="6"/>
      <c r="L155" s="10"/>
      <c r="M155" s="6"/>
      <c r="O155" s="3"/>
    </row>
    <row r="156" spans="1:16" ht="21" customHeight="1" x14ac:dyDescent="0.25">
      <c r="A156" s="11" t="str">
        <f t="shared" ref="A156:A169" si="16">IF(D156="","",RANK(B156,$B$155:$B$169,1))</f>
        <v/>
      </c>
      <c r="B156" s="3" t="str">
        <f t="shared" ref="B156:B169" ca="1" si="17">IF(D156="","",RAND())</f>
        <v/>
      </c>
      <c r="C156" s="5">
        <v>2</v>
      </c>
      <c r="D156" s="6"/>
      <c r="E156" s="62"/>
      <c r="F156" s="63"/>
      <c r="G156" s="64"/>
      <c r="H156" s="62"/>
      <c r="I156" s="63"/>
      <c r="J156" s="64"/>
      <c r="K156" s="6"/>
      <c r="L156" s="10"/>
      <c r="M156" s="6"/>
      <c r="O156" s="3"/>
    </row>
    <row r="157" spans="1:16" ht="21" customHeight="1" x14ac:dyDescent="0.25">
      <c r="A157" s="11" t="str">
        <f t="shared" si="16"/>
        <v/>
      </c>
      <c r="B157" s="3" t="str">
        <f t="shared" ca="1" si="17"/>
        <v/>
      </c>
      <c r="C157" s="5">
        <v>3</v>
      </c>
      <c r="D157" s="6"/>
      <c r="E157" s="62"/>
      <c r="F157" s="63"/>
      <c r="G157" s="64"/>
      <c r="H157" s="62"/>
      <c r="I157" s="63"/>
      <c r="J157" s="64"/>
      <c r="K157" s="6"/>
      <c r="L157" s="10"/>
      <c r="M157" s="6"/>
      <c r="O157" s="3"/>
    </row>
    <row r="158" spans="1:16" ht="21" customHeight="1" x14ac:dyDescent="0.25">
      <c r="A158" s="11" t="str">
        <f t="shared" si="16"/>
        <v/>
      </c>
      <c r="B158" s="3" t="str">
        <f t="shared" ca="1" si="17"/>
        <v/>
      </c>
      <c r="C158" s="5">
        <v>4</v>
      </c>
      <c r="D158" s="6"/>
      <c r="E158" s="62"/>
      <c r="F158" s="63"/>
      <c r="G158" s="64"/>
      <c r="H158" s="62"/>
      <c r="I158" s="63"/>
      <c r="J158" s="64"/>
      <c r="K158" s="6"/>
      <c r="L158" s="10"/>
      <c r="M158" s="6"/>
      <c r="O158" s="3"/>
    </row>
    <row r="159" spans="1:16" ht="21" customHeight="1" x14ac:dyDescent="0.25">
      <c r="A159" s="11" t="str">
        <f t="shared" si="16"/>
        <v/>
      </c>
      <c r="B159" s="3" t="str">
        <f t="shared" ca="1" si="17"/>
        <v/>
      </c>
      <c r="C159" s="5">
        <v>5</v>
      </c>
      <c r="D159" s="6"/>
      <c r="E159" s="62"/>
      <c r="F159" s="63"/>
      <c r="G159" s="64"/>
      <c r="H159" s="62"/>
      <c r="I159" s="63"/>
      <c r="J159" s="64"/>
      <c r="K159" s="6"/>
      <c r="L159" s="10"/>
      <c r="M159" s="6"/>
      <c r="O159" s="3"/>
    </row>
    <row r="160" spans="1:16" ht="21" customHeight="1" x14ac:dyDescent="0.25">
      <c r="A160" s="11" t="str">
        <f t="shared" si="16"/>
        <v/>
      </c>
      <c r="B160" s="3" t="str">
        <f t="shared" ca="1" si="17"/>
        <v/>
      </c>
      <c r="C160" s="5">
        <v>6</v>
      </c>
      <c r="D160" s="6"/>
      <c r="E160" s="62"/>
      <c r="F160" s="63"/>
      <c r="G160" s="64"/>
      <c r="H160" s="62"/>
      <c r="I160" s="63"/>
      <c r="J160" s="64"/>
      <c r="K160" s="6"/>
      <c r="L160" s="10"/>
      <c r="M160" s="6"/>
      <c r="O160" s="3"/>
    </row>
    <row r="161" spans="1:15" ht="21" customHeight="1" x14ac:dyDescent="0.25">
      <c r="A161" s="11" t="str">
        <f t="shared" si="16"/>
        <v/>
      </c>
      <c r="B161" s="3" t="str">
        <f t="shared" ca="1" si="17"/>
        <v/>
      </c>
      <c r="C161" s="5">
        <v>7</v>
      </c>
      <c r="D161" s="6"/>
      <c r="E161" s="62"/>
      <c r="F161" s="63"/>
      <c r="G161" s="64"/>
      <c r="H161" s="62"/>
      <c r="I161" s="63"/>
      <c r="J161" s="64"/>
      <c r="K161" s="6"/>
      <c r="L161" s="10"/>
      <c r="M161" s="6"/>
      <c r="O161" s="3"/>
    </row>
    <row r="162" spans="1:15" ht="21" customHeight="1" x14ac:dyDescent="0.25">
      <c r="A162" s="11" t="str">
        <f t="shared" si="16"/>
        <v/>
      </c>
      <c r="B162" s="3" t="str">
        <f t="shared" ca="1" si="17"/>
        <v/>
      </c>
      <c r="C162" s="5">
        <v>8</v>
      </c>
      <c r="D162" s="6"/>
      <c r="E162" s="62"/>
      <c r="F162" s="63"/>
      <c r="G162" s="64"/>
      <c r="H162" s="62"/>
      <c r="I162" s="63"/>
      <c r="J162" s="64"/>
      <c r="K162" s="6"/>
      <c r="L162" s="10"/>
      <c r="M162" s="6"/>
      <c r="O162" s="3"/>
    </row>
    <row r="163" spans="1:15" ht="21" customHeight="1" x14ac:dyDescent="0.25">
      <c r="A163" s="11" t="str">
        <f t="shared" si="16"/>
        <v/>
      </c>
      <c r="B163" s="3" t="str">
        <f t="shared" ca="1" si="17"/>
        <v/>
      </c>
      <c r="C163" s="5">
        <v>9</v>
      </c>
      <c r="D163" s="6"/>
      <c r="E163" s="62"/>
      <c r="F163" s="63"/>
      <c r="G163" s="64"/>
      <c r="H163" s="62"/>
      <c r="I163" s="63"/>
      <c r="J163" s="64"/>
      <c r="K163" s="6"/>
      <c r="L163" s="10"/>
      <c r="M163" s="6"/>
      <c r="O163" s="3"/>
    </row>
    <row r="164" spans="1:15" ht="21" customHeight="1" x14ac:dyDescent="0.25">
      <c r="A164" s="11" t="str">
        <f t="shared" si="16"/>
        <v/>
      </c>
      <c r="B164" s="3" t="str">
        <f t="shared" ca="1" si="17"/>
        <v/>
      </c>
      <c r="C164" s="5">
        <v>10</v>
      </c>
      <c r="D164" s="6"/>
      <c r="E164" s="62"/>
      <c r="F164" s="63"/>
      <c r="G164" s="64"/>
      <c r="H164" s="62"/>
      <c r="I164" s="63"/>
      <c r="J164" s="64"/>
      <c r="K164" s="6"/>
      <c r="L164" s="10"/>
      <c r="M164" s="6"/>
      <c r="O164" s="3"/>
    </row>
    <row r="165" spans="1:15" ht="21" customHeight="1" x14ac:dyDescent="0.25">
      <c r="A165" s="11" t="str">
        <f t="shared" si="16"/>
        <v/>
      </c>
      <c r="B165" s="3" t="str">
        <f t="shared" ca="1" si="17"/>
        <v/>
      </c>
      <c r="C165" s="5">
        <v>11</v>
      </c>
      <c r="D165" s="6"/>
      <c r="E165" s="62"/>
      <c r="F165" s="63"/>
      <c r="G165" s="64"/>
      <c r="H165" s="62"/>
      <c r="I165" s="63"/>
      <c r="J165" s="64"/>
      <c r="K165" s="6"/>
      <c r="L165" s="10"/>
      <c r="M165" s="6"/>
      <c r="O165" s="3"/>
    </row>
    <row r="166" spans="1:15" ht="21" customHeight="1" x14ac:dyDescent="0.25">
      <c r="A166" s="11" t="str">
        <f t="shared" si="16"/>
        <v/>
      </c>
      <c r="B166" s="3" t="str">
        <f t="shared" ca="1" si="17"/>
        <v/>
      </c>
      <c r="C166" s="5">
        <v>12</v>
      </c>
      <c r="D166" s="6"/>
      <c r="E166" s="62"/>
      <c r="F166" s="63"/>
      <c r="G166" s="64"/>
      <c r="H166" s="62"/>
      <c r="I166" s="63"/>
      <c r="J166" s="64"/>
      <c r="K166" s="6"/>
      <c r="L166" s="10"/>
      <c r="M166" s="6"/>
      <c r="O166" s="3"/>
    </row>
    <row r="167" spans="1:15" ht="21" customHeight="1" x14ac:dyDescent="0.25">
      <c r="A167" s="11" t="str">
        <f t="shared" si="16"/>
        <v/>
      </c>
      <c r="B167" s="3" t="str">
        <f t="shared" ca="1" si="17"/>
        <v/>
      </c>
      <c r="C167" s="5">
        <v>13</v>
      </c>
      <c r="D167" s="6"/>
      <c r="E167" s="62"/>
      <c r="F167" s="63"/>
      <c r="G167" s="64"/>
      <c r="H167" s="62"/>
      <c r="I167" s="63"/>
      <c r="J167" s="64"/>
      <c r="K167" s="6"/>
      <c r="L167" s="10"/>
      <c r="M167" s="6"/>
      <c r="O167" s="3"/>
    </row>
    <row r="168" spans="1:15" ht="21" customHeight="1" x14ac:dyDescent="0.25">
      <c r="A168" s="11" t="str">
        <f t="shared" si="16"/>
        <v/>
      </c>
      <c r="B168" s="3" t="str">
        <f t="shared" ca="1" si="17"/>
        <v/>
      </c>
      <c r="C168" s="5">
        <v>14</v>
      </c>
      <c r="D168" s="6"/>
      <c r="E168" s="62"/>
      <c r="F168" s="63"/>
      <c r="G168" s="64"/>
      <c r="H168" s="62"/>
      <c r="I168" s="63"/>
      <c r="J168" s="64"/>
      <c r="K168" s="6"/>
      <c r="L168" s="10"/>
      <c r="M168" s="6"/>
      <c r="O168" s="3"/>
    </row>
    <row r="169" spans="1:15" ht="21" customHeight="1" x14ac:dyDescent="0.25">
      <c r="A169" s="11" t="str">
        <f t="shared" si="16"/>
        <v/>
      </c>
      <c r="B169" s="3" t="str">
        <f t="shared" ca="1" si="17"/>
        <v/>
      </c>
      <c r="C169" s="5">
        <v>15</v>
      </c>
      <c r="D169" s="6"/>
      <c r="E169" s="62"/>
      <c r="F169" s="63"/>
      <c r="G169" s="64"/>
      <c r="H169" s="62"/>
      <c r="I169" s="63"/>
      <c r="J169" s="64"/>
      <c r="K169" s="6"/>
      <c r="L169" s="10"/>
      <c r="M169" s="6"/>
      <c r="O169" s="3"/>
    </row>
    <row r="172" spans="1:15" ht="21" customHeight="1" x14ac:dyDescent="0.25">
      <c r="C172" s="80" t="s">
        <v>25</v>
      </c>
      <c r="D172" s="80"/>
      <c r="E172" s="68" t="s">
        <v>17</v>
      </c>
      <c r="F172" s="68"/>
      <c r="G172" s="68"/>
      <c r="H172" s="68" t="s">
        <v>18</v>
      </c>
      <c r="I172" s="68"/>
      <c r="J172" s="68"/>
      <c r="K172" s="15"/>
      <c r="L172" s="65" t="s">
        <v>26</v>
      </c>
      <c r="M172" s="65" t="s">
        <v>19</v>
      </c>
    </row>
    <row r="173" spans="1:15" ht="21" customHeight="1" x14ac:dyDescent="0.25">
      <c r="C173" s="4" t="s">
        <v>21</v>
      </c>
      <c r="D173" s="4" t="s">
        <v>20</v>
      </c>
      <c r="E173" s="5" t="s">
        <v>14</v>
      </c>
      <c r="F173" s="5" t="s">
        <v>15</v>
      </c>
      <c r="G173" s="5" t="s">
        <v>16</v>
      </c>
      <c r="H173" s="5" t="s">
        <v>14</v>
      </c>
      <c r="I173" s="5" t="s">
        <v>15</v>
      </c>
      <c r="J173" s="5" t="s">
        <v>16</v>
      </c>
      <c r="K173" s="16"/>
      <c r="L173" s="66"/>
      <c r="M173" s="66"/>
    </row>
    <row r="174" spans="1:15" ht="21" customHeight="1" x14ac:dyDescent="0.25">
      <c r="C174" s="5">
        <v>1</v>
      </c>
      <c r="D174" s="6"/>
      <c r="E174" s="6"/>
      <c r="F174" s="6"/>
      <c r="G174" s="6"/>
      <c r="H174" s="6"/>
      <c r="I174" s="6"/>
      <c r="J174" s="6"/>
      <c r="K174" s="6"/>
      <c r="L174" s="10"/>
      <c r="M174" s="6"/>
    </row>
    <row r="175" spans="1:15" ht="21" customHeight="1" x14ac:dyDescent="0.25">
      <c r="C175" s="5">
        <v>2</v>
      </c>
      <c r="D175" s="6"/>
      <c r="E175" s="6"/>
      <c r="F175" s="6"/>
      <c r="G175" s="6"/>
      <c r="H175" s="6"/>
      <c r="I175" s="6"/>
      <c r="J175" s="6"/>
      <c r="K175" s="6"/>
      <c r="L175" s="10"/>
      <c r="M175" s="6"/>
    </row>
    <row r="176" spans="1:15" ht="21" customHeight="1" x14ac:dyDescent="0.25">
      <c r="C176" s="5">
        <v>3</v>
      </c>
      <c r="D176" s="6"/>
      <c r="E176" s="6"/>
      <c r="F176" s="6"/>
      <c r="G176" s="6"/>
      <c r="H176" s="6"/>
      <c r="I176" s="6"/>
      <c r="J176" s="6"/>
      <c r="K176" s="6"/>
      <c r="L176" s="10"/>
      <c r="M176" s="6"/>
    </row>
    <row r="177" spans="3:13" ht="21" customHeight="1" x14ac:dyDescent="0.25">
      <c r="C177" s="5">
        <v>4</v>
      </c>
      <c r="D177" s="6"/>
      <c r="E177" s="6"/>
      <c r="F177" s="6"/>
      <c r="G177" s="6"/>
      <c r="H177" s="6"/>
      <c r="I177" s="6"/>
      <c r="J177" s="6"/>
      <c r="K177" s="6"/>
      <c r="L177" s="10"/>
      <c r="M177" s="6"/>
    </row>
    <row r="178" spans="3:13" ht="21" customHeight="1" x14ac:dyDescent="0.25">
      <c r="C178" s="5">
        <v>5</v>
      </c>
      <c r="D178" s="6"/>
      <c r="E178" s="6"/>
      <c r="F178" s="6"/>
      <c r="G178" s="6"/>
      <c r="H178" s="6"/>
      <c r="I178" s="6"/>
      <c r="J178" s="6"/>
      <c r="K178" s="6"/>
      <c r="L178" s="10"/>
      <c r="M178" s="6"/>
    </row>
    <row r="179" spans="3:13" ht="21" customHeight="1" x14ac:dyDescent="0.25">
      <c r="C179" s="5">
        <v>6</v>
      </c>
      <c r="D179" s="6"/>
      <c r="E179" s="6"/>
      <c r="F179" s="6"/>
      <c r="G179" s="6"/>
      <c r="H179" s="6"/>
      <c r="I179" s="6"/>
      <c r="J179" s="6"/>
      <c r="K179" s="6"/>
      <c r="L179" s="10"/>
      <c r="M179" s="6"/>
    </row>
    <row r="180" spans="3:13" ht="21" customHeight="1" x14ac:dyDescent="0.25">
      <c r="C180" s="5">
        <v>7</v>
      </c>
      <c r="D180" s="6"/>
      <c r="E180" s="6"/>
      <c r="F180" s="6"/>
      <c r="G180" s="6"/>
      <c r="H180" s="6"/>
      <c r="I180" s="6"/>
      <c r="J180" s="6"/>
      <c r="K180" s="6"/>
      <c r="L180" s="10"/>
      <c r="M180" s="6"/>
    </row>
    <row r="181" spans="3:13" ht="21" customHeight="1" x14ac:dyDescent="0.25">
      <c r="C181" s="5">
        <v>8</v>
      </c>
      <c r="D181" s="6"/>
      <c r="E181" s="6"/>
      <c r="F181" s="6"/>
      <c r="G181" s="6"/>
      <c r="H181" s="6"/>
      <c r="I181" s="6"/>
      <c r="J181" s="6"/>
      <c r="K181" s="6"/>
      <c r="L181" s="10"/>
      <c r="M181" s="6"/>
    </row>
    <row r="182" spans="3:13" ht="21" customHeight="1" x14ac:dyDescent="0.25">
      <c r="C182" s="5">
        <v>9</v>
      </c>
      <c r="D182" s="6"/>
      <c r="E182" s="6"/>
      <c r="F182" s="6"/>
      <c r="G182" s="6"/>
      <c r="H182" s="6"/>
      <c r="I182" s="6"/>
      <c r="J182" s="6"/>
      <c r="K182" s="6"/>
      <c r="L182" s="10"/>
      <c r="M182" s="6"/>
    </row>
    <row r="183" spans="3:13" ht="21" customHeight="1" x14ac:dyDescent="0.25">
      <c r="C183" s="5">
        <v>10</v>
      </c>
      <c r="D183" s="6"/>
      <c r="E183" s="6"/>
      <c r="F183" s="6"/>
      <c r="G183" s="6"/>
      <c r="H183" s="6"/>
      <c r="I183" s="6"/>
      <c r="J183" s="6"/>
      <c r="K183" s="6"/>
      <c r="L183" s="10"/>
      <c r="M183" s="6"/>
    </row>
    <row r="184" spans="3:13" ht="21" customHeight="1" x14ac:dyDescent="0.25">
      <c r="C184" s="5">
        <v>11</v>
      </c>
      <c r="D184" s="6"/>
      <c r="E184" s="6"/>
      <c r="F184" s="6"/>
      <c r="G184" s="6"/>
      <c r="H184" s="6"/>
      <c r="I184" s="6"/>
      <c r="J184" s="6"/>
      <c r="K184" s="6"/>
      <c r="L184" s="10"/>
      <c r="M184" s="6"/>
    </row>
    <row r="185" spans="3:13" ht="21" customHeight="1" x14ac:dyDescent="0.25">
      <c r="C185" s="5">
        <v>12</v>
      </c>
      <c r="D185" s="6"/>
      <c r="E185" s="6"/>
      <c r="F185" s="6"/>
      <c r="G185" s="6"/>
      <c r="H185" s="6"/>
      <c r="I185" s="6"/>
      <c r="J185" s="6"/>
      <c r="K185" s="6"/>
      <c r="L185" s="10"/>
      <c r="M185" s="6"/>
    </row>
    <row r="186" spans="3:13" ht="21" customHeight="1" x14ac:dyDescent="0.25">
      <c r="C186" s="5">
        <v>13</v>
      </c>
      <c r="D186" s="6"/>
      <c r="E186" s="6"/>
      <c r="F186" s="6"/>
      <c r="G186" s="6"/>
      <c r="H186" s="6"/>
      <c r="I186" s="6"/>
      <c r="J186" s="6"/>
      <c r="K186" s="6"/>
      <c r="L186" s="10"/>
      <c r="M186" s="6"/>
    </row>
    <row r="187" spans="3:13" ht="21" customHeight="1" x14ac:dyDescent="0.25">
      <c r="C187" s="5">
        <v>14</v>
      </c>
      <c r="D187" s="6"/>
      <c r="E187" s="6"/>
      <c r="F187" s="6"/>
      <c r="G187" s="6"/>
      <c r="H187" s="6"/>
      <c r="I187" s="6"/>
      <c r="J187" s="6"/>
      <c r="K187" s="6"/>
      <c r="L187" s="10"/>
      <c r="M187" s="6"/>
    </row>
    <row r="188" spans="3:13" ht="21" customHeight="1" x14ac:dyDescent="0.25">
      <c r="C188" s="5">
        <v>15</v>
      </c>
      <c r="D188" s="6"/>
      <c r="E188" s="6"/>
      <c r="F188" s="6"/>
      <c r="G188" s="6"/>
      <c r="H188" s="6"/>
      <c r="I188" s="6"/>
      <c r="J188" s="6"/>
      <c r="K188" s="6"/>
      <c r="L188" s="10"/>
      <c r="M188" s="6"/>
    </row>
  </sheetData>
  <dataConsolidate/>
  <mergeCells count="119">
    <mergeCell ref="E169:G169"/>
    <mergeCell ref="H169:J169"/>
    <mergeCell ref="E166:G166"/>
    <mergeCell ref="H166:J166"/>
    <mergeCell ref="E167:G167"/>
    <mergeCell ref="H167:J167"/>
    <mergeCell ref="E168:G168"/>
    <mergeCell ref="H168:J168"/>
    <mergeCell ref="E163:G163"/>
    <mergeCell ref="H163:J163"/>
    <mergeCell ref="E164:G164"/>
    <mergeCell ref="H164:J164"/>
    <mergeCell ref="E165:G165"/>
    <mergeCell ref="H165:J165"/>
    <mergeCell ref="E161:G161"/>
    <mergeCell ref="H161:J161"/>
    <mergeCell ref="E162:G162"/>
    <mergeCell ref="H162:J162"/>
    <mergeCell ref="E157:G157"/>
    <mergeCell ref="H157:J157"/>
    <mergeCell ref="E158:G158"/>
    <mergeCell ref="H158:J158"/>
    <mergeCell ref="E159:G159"/>
    <mergeCell ref="H159:J159"/>
    <mergeCell ref="E142:G142"/>
    <mergeCell ref="H142:J142"/>
    <mergeCell ref="E143:G143"/>
    <mergeCell ref="H143:J143"/>
    <mergeCell ref="E144:G144"/>
    <mergeCell ref="H144:J144"/>
    <mergeCell ref="L172:L173"/>
    <mergeCell ref="C172:D172"/>
    <mergeCell ref="E172:G172"/>
    <mergeCell ref="H172:J172"/>
    <mergeCell ref="E148:G148"/>
    <mergeCell ref="H148:J148"/>
    <mergeCell ref="E149:G149"/>
    <mergeCell ref="H149:J149"/>
    <mergeCell ref="E150:G150"/>
    <mergeCell ref="H150:J150"/>
    <mergeCell ref="E145:G145"/>
    <mergeCell ref="H145:J145"/>
    <mergeCell ref="E146:G146"/>
    <mergeCell ref="H146:J146"/>
    <mergeCell ref="E147:G147"/>
    <mergeCell ref="H147:J147"/>
    <mergeCell ref="E160:G160"/>
    <mergeCell ref="H160:J160"/>
    <mergeCell ref="M172:M173"/>
    <mergeCell ref="L153:L154"/>
    <mergeCell ref="C153:D153"/>
    <mergeCell ref="M153:M154"/>
    <mergeCell ref="E153:G154"/>
    <mergeCell ref="H153:J154"/>
    <mergeCell ref="K153:K154"/>
    <mergeCell ref="C134:D134"/>
    <mergeCell ref="M134:M135"/>
    <mergeCell ref="E155:G155"/>
    <mergeCell ref="E156:G156"/>
    <mergeCell ref="H155:J155"/>
    <mergeCell ref="H156:J156"/>
    <mergeCell ref="E136:G136"/>
    <mergeCell ref="H136:J136"/>
    <mergeCell ref="E137:G137"/>
    <mergeCell ref="E138:G138"/>
    <mergeCell ref="E139:G139"/>
    <mergeCell ref="H137:J137"/>
    <mergeCell ref="H138:J138"/>
    <mergeCell ref="H139:J139"/>
    <mergeCell ref="E140:G140"/>
    <mergeCell ref="H140:J140"/>
    <mergeCell ref="E141:G141"/>
    <mergeCell ref="L96:L97"/>
    <mergeCell ref="L134:L135"/>
    <mergeCell ref="K96:K97"/>
    <mergeCell ref="K134:K135"/>
    <mergeCell ref="E134:G135"/>
    <mergeCell ref="H134:J135"/>
    <mergeCell ref="E1:G1"/>
    <mergeCell ref="H1:J1"/>
    <mergeCell ref="M1:M2"/>
    <mergeCell ref="M96:M97"/>
    <mergeCell ref="C1:D1"/>
    <mergeCell ref="C58:D58"/>
    <mergeCell ref="E58:G58"/>
    <mergeCell ref="H58:J58"/>
    <mergeCell ref="M58:M59"/>
    <mergeCell ref="L1:L2"/>
    <mergeCell ref="L58:L59"/>
    <mergeCell ref="K1:K2"/>
    <mergeCell ref="K58:K59"/>
    <mergeCell ref="C20:D20"/>
    <mergeCell ref="E20:G20"/>
    <mergeCell ref="H20:J20"/>
    <mergeCell ref="K20:K21"/>
    <mergeCell ref="H141:J141"/>
    <mergeCell ref="L20:L21"/>
    <mergeCell ref="M20:M21"/>
    <mergeCell ref="C39:D39"/>
    <mergeCell ref="E39:G39"/>
    <mergeCell ref="H39:J39"/>
    <mergeCell ref="K39:K40"/>
    <mergeCell ref="L39:L40"/>
    <mergeCell ref="M39:M40"/>
    <mergeCell ref="M77:M78"/>
    <mergeCell ref="E115:G115"/>
    <mergeCell ref="H115:J115"/>
    <mergeCell ref="C115:D115"/>
    <mergeCell ref="K115:K116"/>
    <mergeCell ref="L115:L116"/>
    <mergeCell ref="M115:M116"/>
    <mergeCell ref="C77:D77"/>
    <mergeCell ref="E77:G77"/>
    <mergeCell ref="H77:J77"/>
    <mergeCell ref="K77:K78"/>
    <mergeCell ref="L77:L78"/>
    <mergeCell ref="C96:D96"/>
    <mergeCell ref="E96:G96"/>
    <mergeCell ref="H96:J96"/>
  </mergeCells>
  <dataValidations disablePrompts="1" count="2">
    <dataValidation type="list" showInputMessage="1" showErrorMessage="1" prompt="Sélectionnez l'option correspondante" sqref="L18">
      <formula1>#REF!</formula1>
    </dataValidation>
    <dataValidation allowBlank="1" sqref="L3:L17 L22:L36 L41:L55 L60:L74 L79:L93 L98:L112 L117:L131 L136:L150 L155:L169 L174:L188"/>
  </dataValidations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63" fitToHeight="0" orientation="landscape" r:id="rId1"/>
  <headerFooter>
    <oddHeader>&amp;CPARTICIPANTS</oddHeader>
  </headerFooter>
  <rowBreaks count="9" manualBreakCount="9">
    <brk id="18" min="2" max="12" man="1"/>
    <brk id="37" min="2" max="12" man="1"/>
    <brk id="56" min="2" max="10" man="1"/>
    <brk id="75" min="2" max="12" man="1"/>
    <brk id="94" min="2" max="10" man="1"/>
    <brk id="113" min="2" max="12" man="1"/>
    <brk id="132" min="2" max="10" man="1"/>
    <brk id="151" min="2" max="10" man="1"/>
    <brk id="170" min="2" max="10" man="1"/>
  </rowBreaks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FF00"/>
    <pageSetUpPr fitToPage="1"/>
  </sheetPr>
  <dimension ref="A1:C99"/>
  <sheetViews>
    <sheetView zoomScaleNormal="100" workbookViewId="0">
      <selection activeCell="B2" sqref="B2"/>
    </sheetView>
  </sheetViews>
  <sheetFormatPr baseColWidth="10" defaultRowHeight="15" x14ac:dyDescent="0.25"/>
  <cols>
    <col min="1" max="1" width="13.7109375" style="1" bestFit="1" customWidth="1"/>
    <col min="2" max="2" width="35.85546875" style="1" customWidth="1"/>
    <col min="3" max="3" width="24" style="2" customWidth="1"/>
    <col min="4" max="4" width="36.7109375" style="1" customWidth="1"/>
    <col min="5" max="5" width="16" style="1" customWidth="1"/>
    <col min="6" max="16384" width="11.42578125" style="1"/>
  </cols>
  <sheetData>
    <row r="1" spans="1:3" s="22" customFormat="1" ht="30" customHeight="1" x14ac:dyDescent="0.25">
      <c r="A1" s="22" t="s">
        <v>56</v>
      </c>
      <c r="B1" s="23" t="s">
        <v>14</v>
      </c>
    </row>
    <row r="2" spans="1:3" ht="30" customHeight="1" x14ac:dyDescent="0.25">
      <c r="A2" s="21" t="s">
        <v>57</v>
      </c>
      <c r="B2" s="21"/>
      <c r="C2" s="1"/>
    </row>
    <row r="3" spans="1:3" ht="31.5" customHeight="1" x14ac:dyDescent="0.25">
      <c r="A3" s="21" t="s">
        <v>58</v>
      </c>
      <c r="B3" s="21"/>
      <c r="C3" s="1"/>
    </row>
    <row r="4" spans="1:3" ht="33" customHeight="1" x14ac:dyDescent="0.25">
      <c r="A4" s="21" t="s">
        <v>59</v>
      </c>
      <c r="B4" s="21"/>
      <c r="C4" s="1"/>
    </row>
    <row r="5" spans="1:3" ht="33" customHeight="1" x14ac:dyDescent="0.25">
      <c r="A5" s="21" t="s">
        <v>60</v>
      </c>
      <c r="C5" s="1"/>
    </row>
    <row r="6" spans="1:3" ht="33" customHeight="1" x14ac:dyDescent="0.25">
      <c r="A6" s="21" t="s">
        <v>61</v>
      </c>
      <c r="C6" s="1"/>
    </row>
    <row r="7" spans="1:3" ht="33" customHeight="1" x14ac:dyDescent="0.25">
      <c r="C7" s="1"/>
    </row>
    <row r="8" spans="1:3" ht="33" customHeight="1" x14ac:dyDescent="0.25">
      <c r="A8" s="1" t="s">
        <v>73</v>
      </c>
      <c r="C8" s="1"/>
    </row>
    <row r="9" spans="1:3" ht="33" customHeight="1" x14ac:dyDescent="0.25">
      <c r="C9" s="1"/>
    </row>
    <row r="10" spans="1:3" ht="30" customHeight="1" x14ac:dyDescent="0.25">
      <c r="C10" s="1"/>
    </row>
    <row r="11" spans="1:3" ht="30" customHeight="1" x14ac:dyDescent="0.25">
      <c r="C11" s="1"/>
    </row>
    <row r="12" spans="1:3" ht="30" customHeight="1" x14ac:dyDescent="0.25">
      <c r="C12" s="1"/>
    </row>
    <row r="13" spans="1:3" ht="30" customHeight="1" x14ac:dyDescent="0.25">
      <c r="C13" s="1"/>
    </row>
    <row r="14" spans="1:3" x14ac:dyDescent="0.25">
      <c r="C14" s="1"/>
    </row>
    <row r="15" spans="1:3" x14ac:dyDescent="0.25">
      <c r="C15" s="1"/>
    </row>
    <row r="16" spans="1:3" x14ac:dyDescent="0.25">
      <c r="C16" s="1"/>
    </row>
    <row r="17" spans="3:3" x14ac:dyDescent="0.25">
      <c r="C17" s="1"/>
    </row>
    <row r="18" spans="3:3" x14ac:dyDescent="0.25">
      <c r="C18" s="1"/>
    </row>
    <row r="19" spans="3:3" ht="15" customHeight="1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ht="30" customHeight="1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ht="15" customHeight="1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ht="30" customHeight="1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ht="15" customHeight="1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ht="30" customHeight="1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ht="15" customHeight="1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ht="30" customHeight="1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ht="27" customHeight="1" x14ac:dyDescent="0.25">
      <c r="C91" s="1"/>
    </row>
    <row r="92" spans="3:3" ht="27" customHeight="1" x14ac:dyDescent="0.25">
      <c r="C92" s="1"/>
    </row>
    <row r="93" spans="3:3" ht="27" customHeight="1" x14ac:dyDescent="0.25">
      <c r="C93" s="1"/>
    </row>
    <row r="94" spans="3:3" ht="27" customHeight="1" x14ac:dyDescent="0.25">
      <c r="C94" s="1"/>
    </row>
    <row r="95" spans="3:3" ht="27" customHeight="1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</sheetData>
  <printOptions horizontalCentered="1" verticalCentered="1"/>
  <pageMargins left="0.31496062992125984" right="0.31496062992125984" top="0.74803149606299213" bottom="0.74803149606299213" header="0.31496062992125984" footer="0.31496062992125984"/>
  <pageSetup paperSize="9" fitToHeight="0" orientation="landscape" r:id="rId1"/>
  <headerFooter>
    <oddHeader>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FF00"/>
  </sheetPr>
  <dimension ref="A1:R171"/>
  <sheetViews>
    <sheetView view="pageBreakPreview" zoomScale="60" zoomScaleNormal="100" workbookViewId="0">
      <selection activeCell="B4" sqref="B4"/>
    </sheetView>
  </sheetViews>
  <sheetFormatPr baseColWidth="10" defaultRowHeight="15" x14ac:dyDescent="0.25"/>
  <cols>
    <col min="1" max="2" width="11.42578125" style="25"/>
    <col min="3" max="3" width="3.85546875" style="25" customWidth="1"/>
    <col min="4" max="4" width="25.85546875" bestFit="1" customWidth="1"/>
    <col min="5" max="5" width="16.140625" bestFit="1" customWidth="1"/>
    <col min="6" max="6" width="3.7109375" style="25" customWidth="1"/>
    <col min="7" max="7" width="22.28515625" bestFit="1" customWidth="1"/>
    <col min="8" max="8" width="18" customWidth="1"/>
    <col min="9" max="9" width="3.7109375" customWidth="1"/>
  </cols>
  <sheetData>
    <row r="1" spans="1:18" s="24" customFormat="1" ht="26.25" x14ac:dyDescent="0.4">
      <c r="A1" s="81" t="s">
        <v>64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8" ht="24.75" customHeight="1" x14ac:dyDescent="0.25"/>
    <row r="3" spans="1:18" s="30" customFormat="1" ht="21" x14ac:dyDescent="0.35">
      <c r="A3" s="46" t="s">
        <v>62</v>
      </c>
      <c r="B3" s="46" t="s">
        <v>63</v>
      </c>
      <c r="C3" s="28"/>
      <c r="D3" s="29"/>
      <c r="F3" s="31"/>
    </row>
    <row r="4" spans="1:18" ht="25.5" customHeight="1" x14ac:dyDescent="0.25">
      <c r="A4" s="33">
        <f>IF(Participants!D3="","",1)</f>
        <v>1</v>
      </c>
      <c r="B4" s="33">
        <f t="shared" ref="B4:B18" ca="1" si="0">IF(A4="","",VLOOKUP(A4,Salsa_Adultes,4,FALSE))</f>
        <v>7</v>
      </c>
      <c r="C4" s="33"/>
      <c r="D4" s="34" t="str">
        <f t="shared" ref="D4:D18" ca="1" si="1">IF(A4="","",CONCATENATE(VLOOKUP(A4,Salsa_Adultes,5,FALSE)," ",VLOOKUP(A4,Salsa_Adultes,6,FALSE)," - ",VLOOKUP(A4,Salsa_Adultes,8,FALSE)," ",VLOOKUP(A4,Salsa_Adultes,9,FALSE)))</f>
        <v>TEST7 7 - TESTA7 22</v>
      </c>
      <c r="E4" s="34"/>
      <c r="F4" s="35"/>
      <c r="G4" s="34"/>
      <c r="H4" s="45"/>
      <c r="I4" s="34" t="str">
        <f ca="1">IF($A$4="","",VLOOKUP($A$4,Salsa_Adultes,11,FALSE))</f>
        <v>Lyon</v>
      </c>
      <c r="J4" s="34"/>
      <c r="K4" s="21"/>
      <c r="L4" s="21"/>
      <c r="M4" s="1"/>
      <c r="N4" s="1"/>
      <c r="O4" s="1"/>
      <c r="P4" s="1"/>
      <c r="Q4" s="1"/>
      <c r="R4" s="1"/>
    </row>
    <row r="5" spans="1:18" ht="25.5" customHeight="1" x14ac:dyDescent="0.25">
      <c r="A5" s="33">
        <f>IF(Participants!D4="","",2)</f>
        <v>2</v>
      </c>
      <c r="B5" s="33">
        <f t="shared" ca="1" si="0"/>
        <v>4</v>
      </c>
      <c r="C5" s="33"/>
      <c r="D5" s="34" t="str">
        <f t="shared" ca="1" si="1"/>
        <v>TEST4 4 - TESTA4 19</v>
      </c>
      <c r="E5" s="34"/>
      <c r="F5" s="35"/>
      <c r="G5" s="34"/>
      <c r="H5" s="45"/>
      <c r="I5" s="34" t="str">
        <f ca="1">IF($A$5="","",VLOOKUP($A$5,Salsa_Adultes,11,FALSE))</f>
        <v>Marseille</v>
      </c>
      <c r="J5" s="45"/>
      <c r="K5" s="21"/>
      <c r="L5" s="21"/>
      <c r="M5" s="1"/>
      <c r="N5" s="1"/>
      <c r="O5" s="1"/>
      <c r="P5" s="1"/>
      <c r="Q5" s="1"/>
      <c r="R5" s="1"/>
    </row>
    <row r="6" spans="1:18" ht="25.5" customHeight="1" x14ac:dyDescent="0.25">
      <c r="A6" s="33">
        <f>IF(Participants!D5="","",3)</f>
        <v>3</v>
      </c>
      <c r="B6" s="33">
        <f t="shared" ca="1" si="0"/>
        <v>3</v>
      </c>
      <c r="C6" s="33"/>
      <c r="D6" s="34" t="str">
        <f t="shared" ca="1" si="1"/>
        <v>TEST3 3 - TESTA3 18</v>
      </c>
      <c r="E6" s="34"/>
      <c r="F6" s="35"/>
      <c r="G6" s="34"/>
      <c r="H6" s="45"/>
      <c r="I6" s="34" t="str">
        <f ca="1">IF($A$6="","",VLOOKUP($A$6,Salsa_Adultes,11,FALSE))</f>
        <v>Mougins</v>
      </c>
      <c r="J6" s="45"/>
      <c r="K6" s="21"/>
      <c r="L6" s="21"/>
      <c r="M6" s="1"/>
      <c r="N6" s="1"/>
      <c r="O6" s="1"/>
      <c r="P6" s="1"/>
      <c r="Q6" s="1"/>
      <c r="R6" s="1"/>
    </row>
    <row r="7" spans="1:18" ht="24.75" customHeight="1" x14ac:dyDescent="0.25">
      <c r="A7" s="33">
        <f>IF(Participants!D6="","",4)</f>
        <v>4</v>
      </c>
      <c r="B7" s="33">
        <f t="shared" ca="1" si="0"/>
        <v>6</v>
      </c>
      <c r="C7" s="33"/>
      <c r="D7" s="34" t="str">
        <f t="shared" ca="1" si="1"/>
        <v>TEST6 6 - TESTA6 21</v>
      </c>
      <c r="E7" s="34"/>
      <c r="F7" s="35"/>
      <c r="G7" s="34"/>
      <c r="H7" s="45"/>
      <c r="I7" s="34" t="str">
        <f ca="1">IF($A$7="","",VLOOKUP($A$7,Salsa_Adultes,11,FALSE))</f>
        <v>Villefranche sur Mer</v>
      </c>
      <c r="J7" s="45"/>
      <c r="K7" s="21"/>
      <c r="L7" s="21"/>
      <c r="M7" s="1"/>
      <c r="N7" s="1"/>
      <c r="O7" s="1"/>
      <c r="P7" s="1"/>
      <c r="Q7" s="1"/>
      <c r="R7" s="1"/>
    </row>
    <row r="8" spans="1:18" ht="25.5" customHeight="1" x14ac:dyDescent="0.25">
      <c r="A8" s="33">
        <f>IF(Participants!D7="","",5)</f>
        <v>5</v>
      </c>
      <c r="B8" s="33">
        <f t="shared" ca="1" si="0"/>
        <v>5</v>
      </c>
      <c r="C8" s="33"/>
      <c r="D8" s="34" t="str">
        <f t="shared" ca="1" si="1"/>
        <v>TEST5 5 - TESTA5 20</v>
      </c>
      <c r="E8" s="34"/>
      <c r="F8" s="35"/>
      <c r="G8" s="34"/>
      <c r="H8" s="45"/>
      <c r="I8" s="34" t="str">
        <f ca="1">IF($A$8="","",VLOOKUP($A$8,Salsa_Adultes,11,FALSE))</f>
        <v>Mandelieu</v>
      </c>
      <c r="J8" s="45"/>
      <c r="K8" s="21"/>
      <c r="L8" s="21"/>
      <c r="M8" s="1"/>
      <c r="N8" s="1"/>
      <c r="O8" s="1"/>
      <c r="P8" s="1"/>
      <c r="Q8" s="1"/>
      <c r="R8" s="1"/>
    </row>
    <row r="9" spans="1:18" ht="25.5" customHeight="1" x14ac:dyDescent="0.25">
      <c r="A9" s="33">
        <f>IF(Participants!D8="","",6)</f>
        <v>6</v>
      </c>
      <c r="B9" s="33">
        <f t="shared" ca="1" si="0"/>
        <v>1</v>
      </c>
      <c r="C9" s="33"/>
      <c r="D9" s="34" t="str">
        <f t="shared" ca="1" si="1"/>
        <v>TEST1 1 - TESTA1 16</v>
      </c>
      <c r="E9" s="34"/>
      <c r="F9" s="35"/>
      <c r="G9" s="34"/>
      <c r="H9" s="45"/>
      <c r="I9" s="34" t="str">
        <f ca="1">IF($A$9="","",VLOOKUP($A$9,Salsa_Adultes,11,FALSE))</f>
        <v>MRD</v>
      </c>
      <c r="J9" s="45"/>
      <c r="K9" s="21"/>
      <c r="L9" s="21"/>
      <c r="M9" s="1"/>
      <c r="N9" s="1"/>
      <c r="O9" s="1"/>
      <c r="P9" s="1"/>
      <c r="Q9" s="1"/>
      <c r="R9" s="1"/>
    </row>
    <row r="10" spans="1:18" ht="25.5" customHeight="1" x14ac:dyDescent="0.25">
      <c r="A10" s="33">
        <f>IF(Participants!D9="","",7)</f>
        <v>7</v>
      </c>
      <c r="B10" s="33">
        <f t="shared" ca="1" si="0"/>
        <v>2</v>
      </c>
      <c r="C10" s="33"/>
      <c r="D10" s="34" t="str">
        <f t="shared" ca="1" si="1"/>
        <v>TEST2 2 - TESTA2 17</v>
      </c>
      <c r="E10" s="34"/>
      <c r="F10" s="35"/>
      <c r="G10" s="34"/>
      <c r="H10" s="45"/>
      <c r="I10" s="34" t="str">
        <f ca="1">IF($A$10="","",VLOOKUP($A$10,Salsa_Adultes,11,FALSE))</f>
        <v>Chassieu</v>
      </c>
      <c r="J10" s="45"/>
      <c r="K10" s="21"/>
      <c r="L10" s="21"/>
    </row>
    <row r="11" spans="1:18" ht="25.5" customHeight="1" x14ac:dyDescent="0.25">
      <c r="A11" s="33" t="str">
        <f>IF(Participants!D10="","",8)</f>
        <v/>
      </c>
      <c r="B11" s="33" t="str">
        <f t="shared" si="0"/>
        <v/>
      </c>
      <c r="C11" s="33"/>
      <c r="D11" s="34" t="str">
        <f t="shared" si="1"/>
        <v/>
      </c>
      <c r="E11" s="34"/>
      <c r="F11" s="35"/>
      <c r="G11" s="34"/>
      <c r="H11" s="45"/>
      <c r="I11" s="34" t="str">
        <f>IF($A$11="","",VLOOKUP($A$11,Salsa_Adultes,11,FALSE))</f>
        <v/>
      </c>
      <c r="J11" s="45"/>
      <c r="K11" s="21"/>
      <c r="L11" s="21"/>
    </row>
    <row r="12" spans="1:18" ht="25.5" customHeight="1" x14ac:dyDescent="0.25">
      <c r="A12" s="33" t="str">
        <f>IF(Participants!D11="","",9)</f>
        <v/>
      </c>
      <c r="B12" s="33" t="str">
        <f t="shared" si="0"/>
        <v/>
      </c>
      <c r="C12" s="33"/>
      <c r="D12" s="34" t="str">
        <f t="shared" si="1"/>
        <v/>
      </c>
      <c r="E12" s="34"/>
      <c r="F12" s="35"/>
      <c r="G12" s="34"/>
      <c r="H12" s="45"/>
      <c r="I12" s="34" t="str">
        <f>IF($A$12="","",VLOOKUP($A$12,Salsa_Adultes,11,FALSE))</f>
        <v/>
      </c>
      <c r="J12" s="45"/>
      <c r="K12" s="21"/>
      <c r="L12" s="21"/>
    </row>
    <row r="13" spans="1:18" ht="25.5" customHeight="1" x14ac:dyDescent="0.25">
      <c r="A13" s="33" t="str">
        <f>IF(Participants!D12="","",10)</f>
        <v/>
      </c>
      <c r="B13" s="33" t="str">
        <f t="shared" si="0"/>
        <v/>
      </c>
      <c r="C13" s="33"/>
      <c r="D13" s="34" t="str">
        <f t="shared" si="1"/>
        <v/>
      </c>
      <c r="E13" s="34"/>
      <c r="F13" s="35"/>
      <c r="G13" s="34"/>
      <c r="H13" s="45"/>
      <c r="I13" s="34" t="str">
        <f>IF($A$13="","",VLOOKUP($A$13,Salsa_Adultes,11,FALSE))</f>
        <v/>
      </c>
      <c r="J13" s="45"/>
      <c r="K13" s="21"/>
      <c r="L13" s="21"/>
    </row>
    <row r="14" spans="1:18" ht="25.5" customHeight="1" x14ac:dyDescent="0.25">
      <c r="A14" s="33" t="str">
        <f>IF(Participants!D13="","",11)</f>
        <v/>
      </c>
      <c r="B14" s="33" t="str">
        <f t="shared" si="0"/>
        <v/>
      </c>
      <c r="C14" s="33"/>
      <c r="D14" s="34" t="str">
        <f t="shared" si="1"/>
        <v/>
      </c>
      <c r="E14" s="34"/>
      <c r="F14" s="35"/>
      <c r="G14" s="34"/>
      <c r="H14" s="45"/>
      <c r="I14" s="34" t="str">
        <f>IF($A$14="","",VLOOKUP($A$14,Salsa_Adultes,11,FALSE))</f>
        <v/>
      </c>
      <c r="J14" s="45"/>
      <c r="K14" s="21"/>
      <c r="L14" s="21"/>
    </row>
    <row r="15" spans="1:18" ht="25.5" customHeight="1" x14ac:dyDescent="0.25">
      <c r="A15" s="33" t="str">
        <f>IF(Participants!D14="","",12)</f>
        <v/>
      </c>
      <c r="B15" s="33" t="str">
        <f t="shared" si="0"/>
        <v/>
      </c>
      <c r="C15" s="33"/>
      <c r="D15" s="34" t="str">
        <f t="shared" si="1"/>
        <v/>
      </c>
      <c r="E15" s="34"/>
      <c r="F15" s="35"/>
      <c r="G15" s="34"/>
      <c r="H15" s="45"/>
      <c r="I15" s="34" t="str">
        <f>IF($A$15="","",VLOOKUP($A$15,Salsa_Adultes,11,FALSE))</f>
        <v/>
      </c>
      <c r="J15" s="45"/>
      <c r="K15" s="21"/>
      <c r="L15" s="21"/>
    </row>
    <row r="16" spans="1:18" ht="25.5" customHeight="1" x14ac:dyDescent="0.25">
      <c r="A16" s="33" t="str">
        <f>IF(Participants!D15="","",13)</f>
        <v/>
      </c>
      <c r="B16" s="33" t="str">
        <f t="shared" si="0"/>
        <v/>
      </c>
      <c r="C16" s="33"/>
      <c r="D16" s="34" t="str">
        <f t="shared" si="1"/>
        <v/>
      </c>
      <c r="E16" s="34"/>
      <c r="F16" s="35"/>
      <c r="G16" s="34"/>
      <c r="H16" s="45"/>
      <c r="I16" s="34" t="str">
        <f>IF($A$16="","",VLOOKUP($A$16,Salsa_Adultes,11,FALSE))</f>
        <v/>
      </c>
      <c r="J16" s="45"/>
      <c r="K16" s="21"/>
      <c r="L16" s="21"/>
    </row>
    <row r="17" spans="1:12" ht="25.5" customHeight="1" x14ac:dyDescent="0.25">
      <c r="A17" s="33" t="str">
        <f>IF(Participants!D16="","",14)</f>
        <v/>
      </c>
      <c r="B17" s="33" t="str">
        <f t="shared" si="0"/>
        <v/>
      </c>
      <c r="C17" s="33"/>
      <c r="D17" s="34" t="str">
        <f t="shared" si="1"/>
        <v/>
      </c>
      <c r="E17" s="34"/>
      <c r="F17" s="35"/>
      <c r="G17" s="34"/>
      <c r="H17" s="45"/>
      <c r="I17" s="34" t="str">
        <f>IF($A$17="","",VLOOKUP($A$17,Salsa_Adultes,11,FALSE))</f>
        <v/>
      </c>
      <c r="J17" s="45"/>
      <c r="K17" s="21"/>
      <c r="L17" s="21"/>
    </row>
    <row r="18" spans="1:12" ht="25.5" customHeight="1" x14ac:dyDescent="0.25">
      <c r="A18" s="33" t="str">
        <f>IF(Participants!D17="","",15)</f>
        <v/>
      </c>
      <c r="B18" s="33" t="str">
        <f t="shared" si="0"/>
        <v/>
      </c>
      <c r="C18" s="33"/>
      <c r="D18" s="34" t="str">
        <f t="shared" si="1"/>
        <v/>
      </c>
      <c r="E18" s="34"/>
      <c r="F18" s="35"/>
      <c r="G18" s="34"/>
      <c r="H18" s="45"/>
      <c r="I18" s="34" t="str">
        <f>IF($A$18="","",VLOOKUP($A$18,Salsa_Adultes,11,FALSE))</f>
        <v/>
      </c>
      <c r="J18" s="45"/>
      <c r="K18" s="21"/>
      <c r="L18" s="21"/>
    </row>
    <row r="19" spans="1:12" x14ac:dyDescent="0.25">
      <c r="B19" s="25" t="str">
        <f>IF(A19="","",VLOOKUP(A19,Participants!$A$3:$K$17,4,FALSE))</f>
        <v/>
      </c>
      <c r="D19" s="25" t="str">
        <f>IF(A19="","",VLOOKUP(A19,Participants!$A$3:$K$17,5,FALSE))</f>
        <v/>
      </c>
    </row>
    <row r="20" spans="1:12" ht="26.25" x14ac:dyDescent="0.4">
      <c r="A20" s="81" t="s">
        <v>65</v>
      </c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</row>
    <row r="21" spans="1:12" ht="26.25" x14ac:dyDescent="0.4">
      <c r="B21" s="26"/>
      <c r="C21" s="26"/>
    </row>
    <row r="22" spans="1:12" ht="18.75" x14ac:dyDescent="0.3">
      <c r="A22" s="28" t="s">
        <v>62</v>
      </c>
      <c r="B22" s="28" t="s">
        <v>63</v>
      </c>
    </row>
    <row r="23" spans="1:12" ht="25.5" customHeight="1" x14ac:dyDescent="0.25">
      <c r="A23" s="33">
        <f>IF(Participants!D22="","",1)</f>
        <v>1</v>
      </c>
      <c r="B23" s="33">
        <f ca="1">IF(A23="","",VLOOKUP(A23,[0]!Salsa_Ados,4,FALSE))</f>
        <v>109</v>
      </c>
      <c r="D23" s="34" t="str">
        <f t="shared" ref="D23:D37" ca="1" si="2">IF(A23="","",CONCATENATE(VLOOKUP(A23,Salsa_Ados,5,FALSE)," ",VLOOKUP(A23,Salsa_Ados,6,FALSE)," - ",VLOOKUP(A23,Salsa_Ados,8,FALSE)," ",VLOOKUP(A23,Salsa_Ados,9,FALSE)))</f>
        <v xml:space="preserve">  -  </v>
      </c>
      <c r="E23" s="34"/>
      <c r="F23" s="35"/>
      <c r="G23" s="34"/>
      <c r="H23" s="34"/>
      <c r="J23" s="34">
        <f ca="1">IF($A$23="","",VLOOKUP($A$23,Salsa_Ados,11,FALSE))</f>
        <v>0</v>
      </c>
    </row>
    <row r="24" spans="1:12" ht="25.5" customHeight="1" x14ac:dyDescent="0.25">
      <c r="A24" s="33">
        <f>IF(Participants!D23="","",2)</f>
        <v>2</v>
      </c>
      <c r="B24" s="33">
        <f ca="1">IF(A24="","",VLOOKUP(A24,[0]!Salsa_Ados,4,FALSE))</f>
        <v>103</v>
      </c>
      <c r="D24" s="34" t="str">
        <f t="shared" ca="1" si="2"/>
        <v xml:space="preserve">  -  </v>
      </c>
      <c r="E24" s="34"/>
      <c r="F24" s="35"/>
      <c r="G24" s="34"/>
      <c r="H24" s="34"/>
      <c r="J24" s="34">
        <f ca="1">IF($A$24="","",VLOOKUP($A$24,Salsa_Ados,11,FALSE))</f>
        <v>0</v>
      </c>
    </row>
    <row r="25" spans="1:12" ht="25.5" customHeight="1" x14ac:dyDescent="0.25">
      <c r="A25" s="33">
        <f>IF(Participants!D24="","",3)</f>
        <v>3</v>
      </c>
      <c r="B25" s="33">
        <f ca="1">IF(A25="","",VLOOKUP(A25,[0]!Salsa_Ados,4,FALSE))</f>
        <v>104</v>
      </c>
      <c r="D25" s="34" t="str">
        <f t="shared" ca="1" si="2"/>
        <v xml:space="preserve">  -  </v>
      </c>
      <c r="E25" s="34"/>
      <c r="F25" s="35"/>
      <c r="G25" s="34"/>
      <c r="H25" s="34"/>
      <c r="J25" s="34">
        <f ca="1">IF($A$25="","",VLOOKUP($A$25,Salsa_Ados,11,FALSE))</f>
        <v>0</v>
      </c>
    </row>
    <row r="26" spans="1:12" ht="25.5" customHeight="1" x14ac:dyDescent="0.25">
      <c r="A26" s="33">
        <f>IF(Participants!D25="","",4)</f>
        <v>4</v>
      </c>
      <c r="B26" s="33">
        <f ca="1">IF(A26="","",VLOOKUP(A26,[0]!Salsa_Ados,4,FALSE))</f>
        <v>106</v>
      </c>
      <c r="D26" s="34" t="str">
        <f t="shared" ca="1" si="2"/>
        <v xml:space="preserve">  -  </v>
      </c>
      <c r="E26" s="34"/>
      <c r="F26" s="35"/>
      <c r="G26" s="34"/>
      <c r="H26" s="34"/>
      <c r="J26" s="34">
        <f ca="1">IF($A$26="","",VLOOKUP($A$26,Salsa_Ados,11,FALSE))</f>
        <v>0</v>
      </c>
    </row>
    <row r="27" spans="1:12" ht="25.5" customHeight="1" x14ac:dyDescent="0.25">
      <c r="A27" s="33">
        <f>IF(Participants!D26="","",5)</f>
        <v>5</v>
      </c>
      <c r="B27" s="33">
        <f ca="1">IF(A27="","",VLOOKUP(A27,[0]!Salsa_Ados,4,FALSE))</f>
        <v>101</v>
      </c>
      <c r="D27" s="34" t="str">
        <f t="shared" ca="1" si="2"/>
        <v xml:space="preserve">  -  </v>
      </c>
      <c r="E27" s="34"/>
      <c r="F27" s="35"/>
      <c r="G27" s="34"/>
      <c r="H27" s="34"/>
      <c r="J27" s="34">
        <f ca="1">IF($A$27="","",VLOOKUP($A$27,Salsa_Ados,11,FALSE))</f>
        <v>0</v>
      </c>
    </row>
    <row r="28" spans="1:12" ht="25.5" customHeight="1" x14ac:dyDescent="0.25">
      <c r="A28" s="33">
        <f>IF(Participants!D27="","",6)</f>
        <v>6</v>
      </c>
      <c r="B28" s="33">
        <f ca="1">IF(A28="","",VLOOKUP(A28,[0]!Salsa_Ados,4,FALSE))</f>
        <v>107</v>
      </c>
      <c r="D28" s="34" t="str">
        <f t="shared" ca="1" si="2"/>
        <v xml:space="preserve">  -  </v>
      </c>
      <c r="E28" s="34"/>
      <c r="F28" s="35"/>
      <c r="G28" s="34"/>
      <c r="H28" s="34"/>
      <c r="J28" s="34">
        <f ca="1">IF($A$28="","",VLOOKUP($A$28,Salsa_Ados,11,FALSE))</f>
        <v>0</v>
      </c>
    </row>
    <row r="29" spans="1:12" ht="25.5" customHeight="1" x14ac:dyDescent="0.25">
      <c r="A29" s="33">
        <f>IF(Participants!D28="","",7)</f>
        <v>7</v>
      </c>
      <c r="B29" s="33">
        <f ca="1">IF(A29="","",VLOOKUP(A29,[0]!Salsa_Ados,4,FALSE))</f>
        <v>102</v>
      </c>
      <c r="D29" s="34" t="str">
        <f t="shared" ca="1" si="2"/>
        <v xml:space="preserve">  -  </v>
      </c>
      <c r="E29" s="34"/>
      <c r="F29" s="35"/>
      <c r="G29" s="34"/>
      <c r="H29" s="34"/>
      <c r="J29" s="34">
        <f ca="1">IF($A$29="","",VLOOKUP($A$29,Salsa_Ados,11,FALSE))</f>
        <v>0</v>
      </c>
    </row>
    <row r="30" spans="1:12" ht="25.5" customHeight="1" x14ac:dyDescent="0.25">
      <c r="A30" s="33">
        <f>IF(Participants!D29="","",8)</f>
        <v>8</v>
      </c>
      <c r="B30" s="33">
        <f ca="1">IF(A30="","",VLOOKUP(A30,[0]!Salsa_Ados,4,FALSE))</f>
        <v>108</v>
      </c>
      <c r="D30" s="34" t="str">
        <f t="shared" ca="1" si="2"/>
        <v xml:space="preserve">  -  </v>
      </c>
      <c r="E30" s="34"/>
      <c r="F30" s="32"/>
      <c r="G30" s="34"/>
      <c r="H30" s="34"/>
      <c r="J30" s="34">
        <f ca="1">IF($A$30="","",VLOOKUP($A$30,Salsa_Ados,11,FALSE))</f>
        <v>0</v>
      </c>
    </row>
    <row r="31" spans="1:12" ht="25.5" customHeight="1" x14ac:dyDescent="0.25">
      <c r="A31" s="33">
        <f>IF(Participants!D30="","",9)</f>
        <v>9</v>
      </c>
      <c r="B31" s="33">
        <f ca="1">IF(A31="","",VLOOKUP(A31,[0]!Salsa_Ados,4,FALSE))</f>
        <v>105</v>
      </c>
      <c r="D31" s="34" t="str">
        <f t="shared" ca="1" si="2"/>
        <v xml:space="preserve">  -  </v>
      </c>
      <c r="E31" s="34"/>
      <c r="F31" s="32"/>
      <c r="G31" s="34"/>
      <c r="H31" s="34"/>
      <c r="J31" s="34">
        <f ca="1">IF($A$31="","",VLOOKUP($A$31,Salsa_Ados,11,FALSE))</f>
        <v>0</v>
      </c>
    </row>
    <row r="32" spans="1:12" ht="25.5" customHeight="1" x14ac:dyDescent="0.25">
      <c r="A32" s="33" t="str">
        <f>IF(Participants!D31="","",10)</f>
        <v/>
      </c>
      <c r="B32" s="33" t="str">
        <f>IF(A32="","",VLOOKUP(A32,[0]!Salsa_Ados,4,FALSE))</f>
        <v/>
      </c>
      <c r="D32" s="34" t="str">
        <f t="shared" si="2"/>
        <v/>
      </c>
      <c r="E32" s="34"/>
      <c r="F32" s="32"/>
      <c r="G32" s="34"/>
      <c r="H32" s="34"/>
      <c r="J32" s="34" t="str">
        <f>IF($A$32="","",VLOOKUP($A$32,Salsa_Ados,11,FALSE))</f>
        <v/>
      </c>
    </row>
    <row r="33" spans="1:12" ht="25.5" customHeight="1" x14ac:dyDescent="0.25">
      <c r="A33" s="33" t="str">
        <f>IF(Participants!D32="","",11)</f>
        <v/>
      </c>
      <c r="B33" s="33" t="str">
        <f>IF(A33="","",VLOOKUP(A33,[0]!Salsa_Ados,4,FALSE))</f>
        <v/>
      </c>
      <c r="D33" s="34" t="str">
        <f t="shared" si="2"/>
        <v/>
      </c>
      <c r="E33" s="34"/>
      <c r="F33" s="32"/>
      <c r="G33" s="34"/>
      <c r="H33" s="34"/>
      <c r="J33" s="34" t="str">
        <f>IF($A$33="","",VLOOKUP($A$33,Salsa_Ados,11,FALSE))</f>
        <v/>
      </c>
    </row>
    <row r="34" spans="1:12" ht="25.5" customHeight="1" x14ac:dyDescent="0.25">
      <c r="A34" s="33" t="str">
        <f>IF(Participants!D33="","",12)</f>
        <v/>
      </c>
      <c r="B34" s="33" t="str">
        <f>IF(A34="","",VLOOKUP(A34,[0]!Salsa_Ados,4,FALSE))</f>
        <v/>
      </c>
      <c r="D34" s="34" t="str">
        <f t="shared" si="2"/>
        <v/>
      </c>
      <c r="E34" s="34"/>
      <c r="F34" s="32"/>
      <c r="G34" s="34"/>
      <c r="H34" s="34"/>
      <c r="J34" s="34" t="str">
        <f>IF($A$34="","",VLOOKUP($A$34,Salsa_Ados,11,FALSE))</f>
        <v/>
      </c>
    </row>
    <row r="35" spans="1:12" ht="25.5" customHeight="1" x14ac:dyDescent="0.25">
      <c r="A35" s="33" t="str">
        <f>IF(Participants!D34="","",13)</f>
        <v/>
      </c>
      <c r="B35" s="33" t="str">
        <f>IF(A35="","",VLOOKUP(A35,[0]!Salsa_Ados,4,FALSE))</f>
        <v/>
      </c>
      <c r="D35" s="34" t="str">
        <f t="shared" si="2"/>
        <v/>
      </c>
      <c r="E35" s="34"/>
      <c r="F35" s="32"/>
      <c r="G35" s="34"/>
      <c r="H35" s="34"/>
      <c r="J35" s="34" t="str">
        <f>IF($A$35="","",VLOOKUP($A$35,Salsa_Ados,11,FALSE))</f>
        <v/>
      </c>
    </row>
    <row r="36" spans="1:12" ht="25.5" customHeight="1" x14ac:dyDescent="0.25">
      <c r="A36" s="33" t="str">
        <f>IF(Participants!D35="","",14)</f>
        <v/>
      </c>
      <c r="B36" s="33" t="str">
        <f>IF(A36="","",VLOOKUP(A36,[0]!Salsa_Ados,4,FALSE))</f>
        <v/>
      </c>
      <c r="D36" s="34" t="str">
        <f t="shared" si="2"/>
        <v/>
      </c>
      <c r="E36" s="34"/>
      <c r="F36" s="32"/>
      <c r="G36" s="34"/>
      <c r="H36" s="34"/>
      <c r="J36" s="34" t="str">
        <f>IF($A$36="","",VLOOKUP($A$36,Salsa_Ados,11,FALSE))</f>
        <v/>
      </c>
    </row>
    <row r="37" spans="1:12" ht="25.5" customHeight="1" x14ac:dyDescent="0.25">
      <c r="A37" s="33" t="str">
        <f>IF(Participants!D36="","",15)</f>
        <v/>
      </c>
      <c r="B37" s="33" t="str">
        <f>IF(A37="","",VLOOKUP(A37,[0]!Salsa_Ados,4,FALSE))</f>
        <v/>
      </c>
      <c r="D37" s="34" t="str">
        <f t="shared" si="2"/>
        <v/>
      </c>
      <c r="E37" s="34"/>
      <c r="F37" s="32"/>
      <c r="G37" s="34"/>
      <c r="H37" s="34"/>
      <c r="J37" s="34" t="str">
        <f>IF($A$37="","",VLOOKUP($A$37,Salsa_Ados,11,FALSE))</f>
        <v/>
      </c>
    </row>
    <row r="38" spans="1:12" ht="25.5" customHeight="1" x14ac:dyDescent="0.25">
      <c r="B38" s="33" t="str">
        <f>IF(A38="","",VLOOKUP(A38,[0]!Salsa_Ados,4,FALSE))</f>
        <v/>
      </c>
      <c r="D38" s="34" t="str">
        <f>IF($A$38="","",VLOOKUP($A$38,Salsa_Ados,5,FALSE))</f>
        <v/>
      </c>
      <c r="E38" s="34" t="str">
        <f>IF($A$38="","",VLOOKUP($A$38,Salsa_Ados,6,FALSE))</f>
        <v/>
      </c>
      <c r="G38" s="34" t="str">
        <f>IF($A$38="","",VLOOKUP($A$38,Salsa_Ados,8,FALSE))</f>
        <v/>
      </c>
      <c r="H38" s="34" t="str">
        <f>IF($A$38="","",VLOOKUP($A$38,Salsa_Ados,9,FALSE))</f>
        <v/>
      </c>
      <c r="J38" s="34" t="str">
        <f>IF($A$38="","",VLOOKUP($A$38,Salsa_Ados,11,FALSE))</f>
        <v/>
      </c>
    </row>
    <row r="40" spans="1:12" ht="26.25" x14ac:dyDescent="0.4">
      <c r="A40" s="81" t="s">
        <v>66</v>
      </c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</row>
    <row r="41" spans="1:12" ht="26.25" x14ac:dyDescent="0.4">
      <c r="B41" s="26"/>
      <c r="C41" s="26"/>
    </row>
    <row r="42" spans="1:12" ht="18.75" x14ac:dyDescent="0.3">
      <c r="A42" s="28" t="s">
        <v>62</v>
      </c>
      <c r="B42" s="28" t="s">
        <v>63</v>
      </c>
    </row>
    <row r="43" spans="1:12" ht="25.5" customHeight="1" x14ac:dyDescent="0.25">
      <c r="A43" s="33" t="str">
        <f>IF(Participants!D41="","",1)</f>
        <v/>
      </c>
      <c r="B43" s="33" t="str">
        <f>IF(A43="","",VLOOKUP(A43,[0]!Salsa_Enfants,4,FALSE))</f>
        <v/>
      </c>
      <c r="D43" s="34" t="str">
        <f t="shared" ref="D43:D57" si="3">IF(A43="","",CONCATENATE(VLOOKUP(A43,Salsa_Enfants,5,FALSE)," ",VLOOKUP(A43,Salsa_Enfants,6,FALSE)," - ",VLOOKUP(A43,Salsa_Enfants,8,FALSE)," ",VLOOKUP(A43,Salsa_Enfants,9,FALSE)))</f>
        <v/>
      </c>
      <c r="E43" s="34"/>
      <c r="F43" s="35"/>
      <c r="G43" s="34"/>
      <c r="H43" s="34"/>
      <c r="J43" s="34" t="str">
        <f>IF($A$43="","",VLOOKUP($A$43,Salsa_Enfants,11,FALSE))</f>
        <v/>
      </c>
    </row>
    <row r="44" spans="1:12" ht="25.5" customHeight="1" x14ac:dyDescent="0.25">
      <c r="A44" s="33" t="str">
        <f>IF(Participants!D42="","",2)</f>
        <v/>
      </c>
      <c r="B44" s="33" t="str">
        <f>IF(A44="","",VLOOKUP(A44,[0]!Salsa_Enfants,4,FALSE))</f>
        <v/>
      </c>
      <c r="D44" s="34" t="str">
        <f t="shared" si="3"/>
        <v/>
      </c>
      <c r="E44" s="34"/>
      <c r="F44" s="35"/>
      <c r="G44" s="34"/>
      <c r="H44" s="34"/>
      <c r="J44" s="34" t="str">
        <f>IF($A$44="","",VLOOKUP($A$44,Salsa_Enfants,11,FALSE))</f>
        <v/>
      </c>
    </row>
    <row r="45" spans="1:12" ht="25.5" customHeight="1" x14ac:dyDescent="0.25">
      <c r="A45" s="33" t="str">
        <f>IF(Participants!D43="","",3)</f>
        <v/>
      </c>
      <c r="B45" s="33" t="str">
        <f>IF(A45="","",VLOOKUP(A45,[0]!Salsa_Enfants,4,FALSE))</f>
        <v/>
      </c>
      <c r="D45" s="34" t="str">
        <f t="shared" si="3"/>
        <v/>
      </c>
      <c r="E45" s="34"/>
      <c r="F45" s="35"/>
      <c r="G45" s="34"/>
      <c r="H45" s="34"/>
      <c r="J45" s="34" t="str">
        <f>IF($A$45="","",VLOOKUP($A$45,Salsa_Enfants,11,FALSE))</f>
        <v/>
      </c>
    </row>
    <row r="46" spans="1:12" ht="25.5" customHeight="1" x14ac:dyDescent="0.25">
      <c r="A46" s="33" t="str">
        <f>IF(Participants!D44="","",4)</f>
        <v/>
      </c>
      <c r="B46" s="33" t="str">
        <f>IF(A46="","",VLOOKUP(A46,[0]!Salsa_Enfants,4,FALSE))</f>
        <v/>
      </c>
      <c r="D46" s="34" t="str">
        <f t="shared" si="3"/>
        <v/>
      </c>
      <c r="E46" s="34"/>
      <c r="F46" s="35"/>
      <c r="G46" s="34"/>
      <c r="H46" s="34"/>
      <c r="J46" s="34" t="str">
        <f>IF($A$46="","",VLOOKUP($A$46,Salsa_Enfants,11,FALSE))</f>
        <v/>
      </c>
    </row>
    <row r="47" spans="1:12" ht="25.5" customHeight="1" x14ac:dyDescent="0.25">
      <c r="A47" s="33" t="str">
        <f>IF(Participants!D45="","",5)</f>
        <v/>
      </c>
      <c r="B47" s="33" t="str">
        <f>IF(A47="","",VLOOKUP(A47,[0]!Salsa_Enfants,4,FALSE))</f>
        <v/>
      </c>
      <c r="D47" s="34" t="str">
        <f t="shared" si="3"/>
        <v/>
      </c>
      <c r="E47" s="34"/>
      <c r="F47" s="35"/>
      <c r="G47" s="34"/>
      <c r="H47" s="34"/>
      <c r="J47" s="34" t="str">
        <f>IF($A$47="","",VLOOKUP($A$47,Salsa_Enfants,11,FALSE))</f>
        <v/>
      </c>
    </row>
    <row r="48" spans="1:12" ht="25.5" customHeight="1" x14ac:dyDescent="0.25">
      <c r="A48" s="33" t="str">
        <f>IF(Participants!D46="","",6)</f>
        <v/>
      </c>
      <c r="B48" s="33" t="str">
        <f>IF(A48="","",VLOOKUP(A48,[0]!Salsa_Enfants,4,FALSE))</f>
        <v/>
      </c>
      <c r="D48" s="34" t="str">
        <f t="shared" si="3"/>
        <v/>
      </c>
      <c r="E48" s="34"/>
      <c r="F48" s="35"/>
      <c r="G48" s="34"/>
      <c r="H48" s="34"/>
      <c r="J48" s="34" t="str">
        <f>IF($A$48="","",VLOOKUP($A$48,Salsa_Enfants,11,FALSE))</f>
        <v/>
      </c>
    </row>
    <row r="49" spans="1:12" ht="25.5" customHeight="1" x14ac:dyDescent="0.25">
      <c r="A49" s="33" t="str">
        <f>IF(Participants!D47="","",7)</f>
        <v/>
      </c>
      <c r="B49" s="33" t="str">
        <f>IF(A49="","",VLOOKUP(A49,[0]!Salsa_Enfants,4,FALSE))</f>
        <v/>
      </c>
      <c r="D49" s="34" t="str">
        <f t="shared" si="3"/>
        <v/>
      </c>
      <c r="E49" s="34"/>
      <c r="F49" s="35"/>
      <c r="G49" s="34"/>
      <c r="H49" s="34"/>
      <c r="J49" s="34" t="str">
        <f>IF($A$49="","",VLOOKUP($A$49,Salsa_Enfants,11,FALSE))</f>
        <v/>
      </c>
    </row>
    <row r="50" spans="1:12" ht="25.5" customHeight="1" x14ac:dyDescent="0.25">
      <c r="A50" s="33" t="str">
        <f>IF(Participants!D48="","",8)</f>
        <v/>
      </c>
      <c r="B50" s="33" t="str">
        <f>IF(A50="","",VLOOKUP(A50,[0]!Salsa_Enfants,4,FALSE))</f>
        <v/>
      </c>
      <c r="D50" s="34" t="str">
        <f t="shared" si="3"/>
        <v/>
      </c>
      <c r="E50" s="34"/>
      <c r="F50" s="32"/>
      <c r="G50" s="34"/>
      <c r="H50" s="34"/>
      <c r="J50" s="34" t="str">
        <f>IF($A$50="","",VLOOKUP($A$50,Salsa_Enfants,11,FALSE))</f>
        <v/>
      </c>
    </row>
    <row r="51" spans="1:12" ht="25.5" customHeight="1" x14ac:dyDescent="0.25">
      <c r="A51" s="33" t="str">
        <f>IF(Participants!D49="","",9)</f>
        <v/>
      </c>
      <c r="B51" s="33" t="str">
        <f>IF(A51="","",VLOOKUP(A51,[0]!Salsa_Enfants,4,FALSE))</f>
        <v/>
      </c>
      <c r="D51" s="34" t="str">
        <f t="shared" si="3"/>
        <v/>
      </c>
      <c r="E51" s="34"/>
      <c r="F51" s="32"/>
      <c r="G51" s="34"/>
      <c r="H51" s="34"/>
      <c r="J51" s="34" t="str">
        <f>IF($A$51="","",VLOOKUP($A$51,Salsa_Enfants,11,FALSE))</f>
        <v/>
      </c>
    </row>
    <row r="52" spans="1:12" ht="25.5" customHeight="1" x14ac:dyDescent="0.25">
      <c r="A52" s="33" t="str">
        <f>IF(Participants!D50="","",10)</f>
        <v/>
      </c>
      <c r="B52" s="33" t="str">
        <f>IF(A52="","",VLOOKUP(A52,[0]!Salsa_Enfants,4,FALSE))</f>
        <v/>
      </c>
      <c r="D52" s="34" t="str">
        <f t="shared" si="3"/>
        <v/>
      </c>
      <c r="E52" s="34"/>
      <c r="F52" s="32"/>
      <c r="G52" s="34"/>
      <c r="H52" s="34"/>
      <c r="J52" s="34" t="str">
        <f>IF($A$52="","",VLOOKUP($A$52,Salsa_Enfants,11,FALSE))</f>
        <v/>
      </c>
    </row>
    <row r="53" spans="1:12" ht="25.5" customHeight="1" x14ac:dyDescent="0.25">
      <c r="A53" s="33" t="str">
        <f>IF(Participants!D51="","",11)</f>
        <v/>
      </c>
      <c r="B53" s="33" t="str">
        <f>IF(A53="","",VLOOKUP(A53,[0]!Salsa_Enfants,4,FALSE))</f>
        <v/>
      </c>
      <c r="D53" s="34" t="str">
        <f t="shared" si="3"/>
        <v/>
      </c>
      <c r="E53" s="34"/>
      <c r="F53" s="32"/>
      <c r="G53" s="34"/>
      <c r="H53" s="34"/>
      <c r="J53" s="34" t="str">
        <f>IF($A$53="","",VLOOKUP($A$53,Salsa_Enfants,11,FALSE))</f>
        <v/>
      </c>
    </row>
    <row r="54" spans="1:12" ht="25.5" customHeight="1" x14ac:dyDescent="0.25">
      <c r="A54" s="33" t="str">
        <f>IF(Participants!D52="","",12)</f>
        <v/>
      </c>
      <c r="B54" s="33" t="str">
        <f>IF(A54="","",VLOOKUP(A54,[0]!Salsa_Enfants,4,FALSE))</f>
        <v/>
      </c>
      <c r="D54" s="34" t="str">
        <f t="shared" si="3"/>
        <v/>
      </c>
      <c r="E54" s="34"/>
      <c r="F54" s="32"/>
      <c r="G54" s="34"/>
      <c r="H54" s="34"/>
      <c r="J54" s="34" t="str">
        <f>IF($A$54="","",VLOOKUP($A$54,Salsa_Enfants,11,FALSE))</f>
        <v/>
      </c>
    </row>
    <row r="55" spans="1:12" ht="25.5" customHeight="1" x14ac:dyDescent="0.25">
      <c r="A55" s="33" t="str">
        <f>IF(Participants!D53="","",13)</f>
        <v/>
      </c>
      <c r="B55" s="33" t="str">
        <f>IF(A55="","",VLOOKUP(A55,[0]!Salsa_Enfants,4,FALSE))</f>
        <v/>
      </c>
      <c r="D55" s="34" t="str">
        <f t="shared" si="3"/>
        <v/>
      </c>
      <c r="E55" s="34"/>
      <c r="F55" s="32"/>
      <c r="G55" s="34"/>
      <c r="H55" s="34"/>
      <c r="J55" s="34" t="str">
        <f>IF($A$55="","",VLOOKUP($A$55,Salsa_Enfants,11,FALSE))</f>
        <v/>
      </c>
    </row>
    <row r="56" spans="1:12" ht="25.5" customHeight="1" x14ac:dyDescent="0.25">
      <c r="A56" s="33" t="str">
        <f>IF(Participants!D54="","",14)</f>
        <v/>
      </c>
      <c r="B56" s="33" t="str">
        <f>IF(A56="","",VLOOKUP(A56,[0]!Salsa_Enfants,4,FALSE))</f>
        <v/>
      </c>
      <c r="D56" s="34" t="str">
        <f t="shared" si="3"/>
        <v/>
      </c>
      <c r="E56" s="34"/>
      <c r="F56" s="32"/>
      <c r="G56" s="34"/>
      <c r="H56" s="34"/>
      <c r="J56" s="34" t="str">
        <f>IF($A$56="","",VLOOKUP($A$56,Salsa_Enfants,11,FALSE))</f>
        <v/>
      </c>
    </row>
    <row r="57" spans="1:12" ht="25.5" customHeight="1" x14ac:dyDescent="0.25">
      <c r="A57" s="33" t="str">
        <f>IF(Participants!D55="","",15)</f>
        <v/>
      </c>
      <c r="B57" s="33" t="str">
        <f>IF(A57="","",VLOOKUP(A57,Salsa_Enfants,4,FALSE))</f>
        <v/>
      </c>
      <c r="D57" s="34" t="str">
        <f t="shared" si="3"/>
        <v/>
      </c>
      <c r="E57" s="34"/>
      <c r="F57" s="32"/>
      <c r="G57" s="34"/>
      <c r="H57" s="34"/>
      <c r="J57" s="34" t="str">
        <f>IF($A$57="","",VLOOKUP($A$57,Salsa_Enfants,11,FALSE))</f>
        <v/>
      </c>
    </row>
    <row r="58" spans="1:12" ht="15.75" x14ac:dyDescent="0.25">
      <c r="B58" s="33"/>
      <c r="D58" s="34" t="str">
        <f>IF($A$38="","",VLOOKUP($A$38,Salsa_Ados,5,FALSE))</f>
        <v/>
      </c>
      <c r="E58" s="34" t="str">
        <f>IF($A$38="","",VLOOKUP($A$38,Salsa_Ados,6,FALSE))</f>
        <v/>
      </c>
      <c r="G58" s="34" t="str">
        <f>IF($A$38="","",VLOOKUP($A$38,Salsa_Ados,8,FALSE))</f>
        <v/>
      </c>
      <c r="H58" s="34" t="str">
        <f>IF($A$38="","",VLOOKUP($A$38,Salsa_Ados,9,FALSE))</f>
        <v/>
      </c>
      <c r="J58" s="34" t="str">
        <f>IF($A$38="","",VLOOKUP($A$38,Salsa_Ados,11,FALSE))</f>
        <v/>
      </c>
    </row>
    <row r="59" spans="1:12" ht="26.25" x14ac:dyDescent="0.4">
      <c r="A59" s="81" t="s">
        <v>67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</row>
    <row r="60" spans="1:12" ht="26.25" x14ac:dyDescent="0.4">
      <c r="B60" s="26"/>
      <c r="C60" s="26"/>
    </row>
    <row r="61" spans="1:12" ht="18.75" x14ac:dyDescent="0.3">
      <c r="A61" s="28" t="s">
        <v>62</v>
      </c>
      <c r="B61" s="28" t="s">
        <v>63</v>
      </c>
    </row>
    <row r="62" spans="1:12" ht="25.5" customHeight="1" x14ac:dyDescent="0.25">
      <c r="A62" s="33" t="str">
        <f>IF(Participants!D60="","",1)</f>
        <v/>
      </c>
      <c r="B62" s="33" t="str">
        <f>IF(A62="","",VLOOKUP(A62,[0]!Bachata_Adultes,4,FALSE))</f>
        <v/>
      </c>
      <c r="C62" s="27"/>
      <c r="D62" s="34" t="str">
        <f t="shared" ref="D62:D76" si="4">IF(A62="","",CONCATENATE(VLOOKUP(A62,Bachata_Adultes,5,FALSE)," ",VLOOKUP(A62,Bachata_Adultes,6,FALSE)," - ",VLOOKUP(A62,Bachata_Adultes,8,FALSE)," ",VLOOKUP(A62,Bachata_Adultes,9,FALSE)))</f>
        <v/>
      </c>
      <c r="E62" s="34"/>
      <c r="F62" s="35"/>
      <c r="G62" s="34"/>
      <c r="H62" s="34"/>
      <c r="I62" s="45"/>
      <c r="J62" s="34" t="str">
        <f>IF($A$62="","",VLOOKUP($A$62,Bachata_Adultes,11,FALSE))</f>
        <v/>
      </c>
    </row>
    <row r="63" spans="1:12" ht="25.5" customHeight="1" x14ac:dyDescent="0.25">
      <c r="A63" s="33" t="str">
        <f>IF(Participants!D61="","",2)</f>
        <v/>
      </c>
      <c r="B63" s="33" t="str">
        <f>IF(A63="","",VLOOKUP(A63,[0]!Bachata_Adultes,4,FALSE))</f>
        <v/>
      </c>
      <c r="C63" s="27"/>
      <c r="D63" s="34" t="str">
        <f t="shared" si="4"/>
        <v/>
      </c>
      <c r="E63" s="34"/>
      <c r="F63" s="35"/>
      <c r="G63" s="34"/>
      <c r="H63" s="34"/>
      <c r="I63" s="45"/>
      <c r="J63" s="34" t="str">
        <f>IF($A$63="","",VLOOKUP($A$63,Bachata_Adultes,11,FALSE))</f>
        <v/>
      </c>
    </row>
    <row r="64" spans="1:12" ht="25.5" customHeight="1" x14ac:dyDescent="0.25">
      <c r="A64" s="33" t="str">
        <f>IF(Participants!D62="","",3)</f>
        <v/>
      </c>
      <c r="B64" s="33" t="str">
        <f>IF(A64="","",VLOOKUP(A64,[0]!Bachata_Adultes,4,FALSE))</f>
        <v/>
      </c>
      <c r="C64" s="27"/>
      <c r="D64" s="34" t="str">
        <f t="shared" si="4"/>
        <v/>
      </c>
      <c r="E64" s="34"/>
      <c r="F64" s="35"/>
      <c r="G64" s="34"/>
      <c r="H64" s="34"/>
      <c r="I64" s="45"/>
      <c r="J64" s="34" t="str">
        <f>IF($A$64="","",VLOOKUP($A$64,Bachata_Adultes,11,FALSE))</f>
        <v/>
      </c>
    </row>
    <row r="65" spans="1:12" ht="25.5" customHeight="1" x14ac:dyDescent="0.25">
      <c r="A65" s="33" t="str">
        <f>IF(Participants!D63="","",4)</f>
        <v/>
      </c>
      <c r="B65" s="33" t="str">
        <f>IF(A65="","",VLOOKUP(A65,[0]!Bachata_Adultes,4,FALSE))</f>
        <v/>
      </c>
      <c r="C65" s="27"/>
      <c r="D65" s="34" t="str">
        <f t="shared" si="4"/>
        <v/>
      </c>
      <c r="E65" s="34"/>
      <c r="F65" s="35"/>
      <c r="G65" s="34"/>
      <c r="H65" s="34"/>
      <c r="I65" s="45"/>
      <c r="J65" s="34" t="str">
        <f>IF($A$65="","",VLOOKUP($A$65,Bachata_Adultes,11,FALSE))</f>
        <v/>
      </c>
    </row>
    <row r="66" spans="1:12" ht="25.5" customHeight="1" x14ac:dyDescent="0.25">
      <c r="A66" s="33" t="str">
        <f>IF(Participants!D64="","",5)</f>
        <v/>
      </c>
      <c r="B66" s="33" t="str">
        <f>IF(A66="","",VLOOKUP(A66,[0]!Bachata_Adultes,4,FALSE))</f>
        <v/>
      </c>
      <c r="C66" s="27"/>
      <c r="D66" s="34" t="str">
        <f t="shared" si="4"/>
        <v/>
      </c>
      <c r="E66" s="34"/>
      <c r="F66" s="35"/>
      <c r="G66" s="34"/>
      <c r="H66" s="34"/>
      <c r="I66" s="45"/>
      <c r="J66" s="34" t="str">
        <f>IF($A$66="","",VLOOKUP($A$66,Bachata_Adultes,11,FALSE))</f>
        <v/>
      </c>
    </row>
    <row r="67" spans="1:12" ht="25.5" customHeight="1" x14ac:dyDescent="0.25">
      <c r="A67" s="33" t="str">
        <f>IF(Participants!D65="","",6)</f>
        <v/>
      </c>
      <c r="B67" s="33" t="str">
        <f>IF(A67="","",VLOOKUP(A67,[0]!Bachata_Adultes,4,FALSE))</f>
        <v/>
      </c>
      <c r="C67" s="27"/>
      <c r="D67" s="34" t="str">
        <f t="shared" si="4"/>
        <v/>
      </c>
      <c r="E67" s="34"/>
      <c r="F67" s="35"/>
      <c r="G67" s="34"/>
      <c r="H67" s="34"/>
      <c r="I67" s="45"/>
      <c r="J67" s="34" t="str">
        <f>IF($A$67="","",VLOOKUP($A$67,Bachata_Adultes,11,FALSE))</f>
        <v/>
      </c>
    </row>
    <row r="68" spans="1:12" ht="25.5" customHeight="1" x14ac:dyDescent="0.25">
      <c r="A68" s="33" t="str">
        <f>IF(Participants!D66="","",7)</f>
        <v/>
      </c>
      <c r="B68" s="33" t="str">
        <f>IF(A68="","",VLOOKUP(A68,[0]!Bachata_Adultes,4,FALSE))</f>
        <v/>
      </c>
      <c r="C68" s="27"/>
      <c r="D68" s="34" t="str">
        <f t="shared" si="4"/>
        <v/>
      </c>
      <c r="E68" s="34"/>
      <c r="F68" s="35"/>
      <c r="G68" s="34"/>
      <c r="H68" s="34"/>
      <c r="I68" s="45"/>
      <c r="J68" s="34" t="str">
        <f>IF($A$68="","",VLOOKUP($A$68,Bachata_Adultes,11,FALSE))</f>
        <v/>
      </c>
    </row>
    <row r="69" spans="1:12" ht="25.5" customHeight="1" x14ac:dyDescent="0.25">
      <c r="A69" s="33" t="str">
        <f>IF(Participants!D67="","",8)</f>
        <v/>
      </c>
      <c r="B69" s="33" t="str">
        <f>IF(A69="","",VLOOKUP(A69,[0]!Bachata_Adultes,4,FALSE))</f>
        <v/>
      </c>
      <c r="C69" s="27"/>
      <c r="D69" s="34" t="str">
        <f t="shared" si="4"/>
        <v/>
      </c>
      <c r="E69" s="34"/>
      <c r="F69" s="35"/>
      <c r="G69" s="34"/>
      <c r="H69" s="34"/>
      <c r="I69" s="45"/>
      <c r="J69" s="34" t="str">
        <f>IF($A$69="","",VLOOKUP($A$69,Bachata_Adultes,11,FALSE))</f>
        <v/>
      </c>
    </row>
    <row r="70" spans="1:12" ht="25.5" customHeight="1" x14ac:dyDescent="0.25">
      <c r="A70" s="33" t="str">
        <f>IF(Participants!D68="","",9)</f>
        <v/>
      </c>
      <c r="B70" s="33" t="str">
        <f>IF(A70="","",VLOOKUP(A70,[0]!Bachata_Adultes,4,FALSE))</f>
        <v/>
      </c>
      <c r="C70" s="27"/>
      <c r="D70" s="34" t="str">
        <f t="shared" si="4"/>
        <v/>
      </c>
      <c r="E70" s="34"/>
      <c r="F70" s="35"/>
      <c r="G70" s="34"/>
      <c r="H70" s="34"/>
      <c r="I70" s="45"/>
      <c r="J70" s="34" t="str">
        <f>IF($A$70="","",VLOOKUP($A$70,Bachata_Adultes,11,FALSE))</f>
        <v/>
      </c>
    </row>
    <row r="71" spans="1:12" ht="25.5" customHeight="1" x14ac:dyDescent="0.25">
      <c r="A71" s="33" t="str">
        <f>IF(Participants!D69="","",10)</f>
        <v/>
      </c>
      <c r="B71" s="33" t="str">
        <f>IF(A71="","",VLOOKUP(A71,[0]!Bachata_Adultes,4,FALSE))</f>
        <v/>
      </c>
      <c r="C71" s="27"/>
      <c r="D71" s="34" t="str">
        <f t="shared" si="4"/>
        <v/>
      </c>
      <c r="E71" s="34"/>
      <c r="F71" s="35"/>
      <c r="G71" s="34"/>
      <c r="H71" s="34"/>
      <c r="I71" s="45"/>
      <c r="J71" s="34" t="str">
        <f>IF($A$71="","",VLOOKUP($A$71,Bachata_Adultes,11,FALSE))</f>
        <v/>
      </c>
    </row>
    <row r="72" spans="1:12" ht="25.5" customHeight="1" x14ac:dyDescent="0.25">
      <c r="A72" s="33" t="str">
        <f>IF(Participants!D70="","",11)</f>
        <v/>
      </c>
      <c r="B72" s="33" t="str">
        <f>IF(A72="","",VLOOKUP(A72,[0]!Bachata_Adultes,4,FALSE))</f>
        <v/>
      </c>
      <c r="C72" s="27"/>
      <c r="D72" s="34" t="str">
        <f t="shared" si="4"/>
        <v/>
      </c>
      <c r="E72" s="34"/>
      <c r="F72" s="35"/>
      <c r="G72" s="34"/>
      <c r="H72" s="34"/>
      <c r="I72" s="45"/>
      <c r="J72" s="34" t="str">
        <f>IF($A$72="","",VLOOKUP($A$72,Bachata_Adultes,11,FALSE))</f>
        <v/>
      </c>
    </row>
    <row r="73" spans="1:12" ht="25.5" customHeight="1" x14ac:dyDescent="0.25">
      <c r="A73" s="33" t="str">
        <f>IF(Participants!D71="","",12)</f>
        <v/>
      </c>
      <c r="B73" s="33" t="str">
        <f>IF(A73="","",VLOOKUP(A73,[0]!Bachata_Adultes,4,FALSE))</f>
        <v/>
      </c>
      <c r="C73" s="27"/>
      <c r="D73" s="34" t="str">
        <f t="shared" si="4"/>
        <v/>
      </c>
      <c r="E73" s="34"/>
      <c r="F73" s="35"/>
      <c r="G73" s="34"/>
      <c r="H73" s="34"/>
      <c r="I73" s="45"/>
      <c r="J73" s="34" t="str">
        <f>IF($A$73="","",VLOOKUP($A$73,Bachata_Adultes,11,FALSE))</f>
        <v/>
      </c>
    </row>
    <row r="74" spans="1:12" ht="25.5" customHeight="1" x14ac:dyDescent="0.25">
      <c r="A74" s="33" t="str">
        <f>IF(Participants!D72="","",13)</f>
        <v/>
      </c>
      <c r="B74" s="33" t="str">
        <f>IF(A74="","",VLOOKUP(A74,[0]!Bachata_Adultes,4,FALSE))</f>
        <v/>
      </c>
      <c r="C74" s="27"/>
      <c r="D74" s="34" t="str">
        <f t="shared" si="4"/>
        <v/>
      </c>
      <c r="E74" s="34"/>
      <c r="F74" s="35"/>
      <c r="G74" s="34"/>
      <c r="H74" s="34"/>
      <c r="I74" s="45"/>
      <c r="J74" s="34" t="str">
        <f>IF($A$74="","",VLOOKUP($A$74,Bachata_Adultes,11,FALSE))</f>
        <v/>
      </c>
    </row>
    <row r="75" spans="1:12" ht="25.5" customHeight="1" x14ac:dyDescent="0.25">
      <c r="A75" s="33" t="str">
        <f>IF(Participants!D73="","",14)</f>
        <v/>
      </c>
      <c r="B75" s="33" t="str">
        <f>IF(A75="","",VLOOKUP(A75,[0]!Bachata_Adultes,4,FALSE))</f>
        <v/>
      </c>
      <c r="C75" s="27"/>
      <c r="D75" s="34" t="str">
        <f t="shared" si="4"/>
        <v/>
      </c>
      <c r="E75" s="34"/>
      <c r="F75" s="35"/>
      <c r="G75" s="34"/>
      <c r="H75" s="34"/>
      <c r="I75" s="45"/>
      <c r="J75" s="34" t="str">
        <f>IF($A$75="","",VLOOKUP($A$75,Bachata_Adultes,11,FALSE))</f>
        <v/>
      </c>
    </row>
    <row r="76" spans="1:12" ht="25.5" customHeight="1" x14ac:dyDescent="0.25">
      <c r="A76" s="33" t="str">
        <f>IF(Participants!D74="","",15)</f>
        <v/>
      </c>
      <c r="B76" s="33" t="str">
        <f>IF(A76="","",VLOOKUP(A76,[0]!Bachata_Adultes,4,FALSE))</f>
        <v/>
      </c>
      <c r="C76" s="27"/>
      <c r="D76" s="34" t="str">
        <f t="shared" si="4"/>
        <v/>
      </c>
      <c r="E76" s="34"/>
      <c r="F76" s="35"/>
      <c r="G76" s="34"/>
      <c r="H76" s="34"/>
      <c r="I76" s="45"/>
      <c r="J76" s="34" t="str">
        <f>IF($A$76="","",VLOOKUP($A$76,Bachata_Adultes,11,FALSE))</f>
        <v/>
      </c>
    </row>
    <row r="78" spans="1:12" ht="26.25" x14ac:dyDescent="0.4">
      <c r="A78" s="81" t="s">
        <v>68</v>
      </c>
      <c r="B78" s="81"/>
      <c r="C78" s="81"/>
      <c r="D78" s="81"/>
      <c r="E78" s="81"/>
      <c r="F78" s="81"/>
      <c r="G78" s="81"/>
      <c r="H78" s="81"/>
      <c r="I78" s="81"/>
      <c r="J78" s="81"/>
      <c r="K78" s="81"/>
      <c r="L78" s="81"/>
    </row>
    <row r="79" spans="1:12" ht="26.25" x14ac:dyDescent="0.4">
      <c r="B79" s="26"/>
      <c r="C79" s="26"/>
    </row>
    <row r="80" spans="1:12" ht="18.75" x14ac:dyDescent="0.3">
      <c r="A80" s="28" t="s">
        <v>62</v>
      </c>
      <c r="B80" s="28" t="s">
        <v>63</v>
      </c>
    </row>
    <row r="81" spans="1:10" ht="25.5" customHeight="1" x14ac:dyDescent="0.25">
      <c r="A81" s="33" t="str">
        <f>IF(Participants!D79="","",1)</f>
        <v/>
      </c>
      <c r="B81" s="33" t="str">
        <f t="shared" ref="B81:B95" si="5">IF(A81="","",VLOOKUP(A81,Bachata_Ados,4,FALSE))</f>
        <v/>
      </c>
      <c r="D81" s="34" t="str">
        <f t="shared" ref="D81:D95" si="6">IF(A81="","",CONCATENATE(VLOOKUP(A81,Bachata_Ados,5,FALSE)," ",VLOOKUP(A81,Bachata_Ados,6,FALSE)," - ",VLOOKUP(A81,Bachata_Ados,8,FALSE)," ",VLOOKUP(A81,Bachata_Ados,9,FALSE)))</f>
        <v/>
      </c>
      <c r="E81" s="34"/>
      <c r="F81" s="35"/>
      <c r="G81" s="34"/>
      <c r="H81" s="34"/>
      <c r="J81" s="34" t="str">
        <f t="shared" ref="J81:J95" si="7">IF(A81="","",VLOOKUP(A81,Bachata_Ados,11,FALSE))</f>
        <v/>
      </c>
    </row>
    <row r="82" spans="1:10" ht="25.5" customHeight="1" x14ac:dyDescent="0.25">
      <c r="A82" s="33" t="str">
        <f>IF(Participants!D80="","",2)</f>
        <v/>
      </c>
      <c r="B82" s="33" t="str">
        <f t="shared" si="5"/>
        <v/>
      </c>
      <c r="D82" s="34" t="str">
        <f t="shared" si="6"/>
        <v/>
      </c>
      <c r="E82" s="34"/>
      <c r="F82" s="35"/>
      <c r="G82" s="34"/>
      <c r="H82" s="34"/>
      <c r="J82" s="34" t="str">
        <f t="shared" si="7"/>
        <v/>
      </c>
    </row>
    <row r="83" spans="1:10" ht="25.5" customHeight="1" x14ac:dyDescent="0.25">
      <c r="A83" s="33" t="str">
        <f>IF(Participants!D81="","",3)</f>
        <v/>
      </c>
      <c r="B83" s="33" t="str">
        <f t="shared" si="5"/>
        <v/>
      </c>
      <c r="D83" s="34" t="str">
        <f t="shared" si="6"/>
        <v/>
      </c>
      <c r="E83" s="34"/>
      <c r="F83" s="35"/>
      <c r="G83" s="34"/>
      <c r="H83" s="34"/>
      <c r="J83" s="34" t="str">
        <f t="shared" si="7"/>
        <v/>
      </c>
    </row>
    <row r="84" spans="1:10" ht="25.5" customHeight="1" x14ac:dyDescent="0.25">
      <c r="A84" s="33" t="str">
        <f>IF(Participants!D82="","",4)</f>
        <v/>
      </c>
      <c r="B84" s="33" t="str">
        <f t="shared" si="5"/>
        <v/>
      </c>
      <c r="D84" s="34" t="str">
        <f t="shared" si="6"/>
        <v/>
      </c>
      <c r="E84" s="34"/>
      <c r="F84" s="35"/>
      <c r="G84" s="34"/>
      <c r="H84" s="34"/>
      <c r="J84" s="34" t="str">
        <f t="shared" si="7"/>
        <v/>
      </c>
    </row>
    <row r="85" spans="1:10" ht="25.5" customHeight="1" x14ac:dyDescent="0.25">
      <c r="A85" s="33" t="str">
        <f>IF(Participants!D83="","",5)</f>
        <v/>
      </c>
      <c r="B85" s="33" t="str">
        <f t="shared" si="5"/>
        <v/>
      </c>
      <c r="D85" s="34" t="str">
        <f t="shared" si="6"/>
        <v/>
      </c>
      <c r="E85" s="34"/>
      <c r="F85" s="35"/>
      <c r="G85" s="34"/>
      <c r="H85" s="34"/>
      <c r="J85" s="34" t="str">
        <f t="shared" si="7"/>
        <v/>
      </c>
    </row>
    <row r="86" spans="1:10" ht="25.5" customHeight="1" x14ac:dyDescent="0.25">
      <c r="A86" s="33" t="str">
        <f>IF(Participants!D84="","",6)</f>
        <v/>
      </c>
      <c r="B86" s="33" t="str">
        <f t="shared" si="5"/>
        <v/>
      </c>
      <c r="D86" s="34" t="str">
        <f t="shared" si="6"/>
        <v/>
      </c>
      <c r="E86" s="34"/>
      <c r="F86" s="35"/>
      <c r="G86" s="34"/>
      <c r="H86" s="34"/>
      <c r="J86" s="34" t="str">
        <f t="shared" si="7"/>
        <v/>
      </c>
    </row>
    <row r="87" spans="1:10" ht="25.5" customHeight="1" x14ac:dyDescent="0.25">
      <c r="A87" s="33" t="str">
        <f>IF(Participants!D85="","",7)</f>
        <v/>
      </c>
      <c r="B87" s="33" t="str">
        <f t="shared" si="5"/>
        <v/>
      </c>
      <c r="D87" s="34" t="str">
        <f t="shared" si="6"/>
        <v/>
      </c>
      <c r="E87" s="34"/>
      <c r="F87" s="35"/>
      <c r="G87" s="34"/>
      <c r="H87" s="34"/>
      <c r="J87" s="34" t="str">
        <f t="shared" si="7"/>
        <v/>
      </c>
    </row>
    <row r="88" spans="1:10" ht="25.5" customHeight="1" x14ac:dyDescent="0.25">
      <c r="A88" s="33" t="str">
        <f>IF(Participants!D86="","",8)</f>
        <v/>
      </c>
      <c r="B88" s="33" t="str">
        <f t="shared" si="5"/>
        <v/>
      </c>
      <c r="D88" s="34" t="str">
        <f t="shared" si="6"/>
        <v/>
      </c>
      <c r="E88" s="34"/>
      <c r="F88" s="35"/>
      <c r="G88" s="34"/>
      <c r="H88" s="34"/>
      <c r="J88" s="34" t="str">
        <f t="shared" si="7"/>
        <v/>
      </c>
    </row>
    <row r="89" spans="1:10" ht="25.5" customHeight="1" x14ac:dyDescent="0.25">
      <c r="A89" s="33" t="str">
        <f>IF(Participants!D87="","",9)</f>
        <v/>
      </c>
      <c r="B89" s="33" t="str">
        <f t="shared" si="5"/>
        <v/>
      </c>
      <c r="D89" s="34" t="str">
        <f t="shared" si="6"/>
        <v/>
      </c>
      <c r="E89" s="34"/>
      <c r="F89" s="35"/>
      <c r="G89" s="34"/>
      <c r="H89" s="34"/>
      <c r="J89" s="34" t="str">
        <f t="shared" si="7"/>
        <v/>
      </c>
    </row>
    <row r="90" spans="1:10" ht="25.5" customHeight="1" x14ac:dyDescent="0.25">
      <c r="A90" s="33" t="str">
        <f>IF(Participants!D88="","",10)</f>
        <v/>
      </c>
      <c r="B90" s="33" t="str">
        <f t="shared" si="5"/>
        <v/>
      </c>
      <c r="D90" s="34" t="str">
        <f t="shared" si="6"/>
        <v/>
      </c>
      <c r="E90" s="34"/>
      <c r="F90" s="35"/>
      <c r="G90" s="34"/>
      <c r="H90" s="34"/>
      <c r="J90" s="34" t="str">
        <f t="shared" si="7"/>
        <v/>
      </c>
    </row>
    <row r="91" spans="1:10" ht="25.5" customHeight="1" x14ac:dyDescent="0.25">
      <c r="A91" s="33" t="str">
        <f>IF(Participants!D89="","",11)</f>
        <v/>
      </c>
      <c r="B91" s="33" t="str">
        <f t="shared" si="5"/>
        <v/>
      </c>
      <c r="D91" s="34" t="str">
        <f t="shared" si="6"/>
        <v/>
      </c>
      <c r="E91" s="34"/>
      <c r="F91" s="35"/>
      <c r="G91" s="34"/>
      <c r="H91" s="34"/>
      <c r="J91" s="34" t="str">
        <f t="shared" si="7"/>
        <v/>
      </c>
    </row>
    <row r="92" spans="1:10" ht="25.5" customHeight="1" x14ac:dyDescent="0.25">
      <c r="A92" s="33" t="str">
        <f>IF(Participants!D90="","",12)</f>
        <v/>
      </c>
      <c r="B92" s="33" t="str">
        <f t="shared" si="5"/>
        <v/>
      </c>
      <c r="D92" s="34" t="str">
        <f t="shared" si="6"/>
        <v/>
      </c>
      <c r="E92" s="34"/>
      <c r="F92" s="35"/>
      <c r="G92" s="34"/>
      <c r="H92" s="34"/>
      <c r="J92" s="34" t="str">
        <f t="shared" si="7"/>
        <v/>
      </c>
    </row>
    <row r="93" spans="1:10" ht="25.5" customHeight="1" x14ac:dyDescent="0.25">
      <c r="A93" s="33" t="str">
        <f>IF(Participants!D91="","",13)</f>
        <v/>
      </c>
      <c r="B93" s="33" t="str">
        <f t="shared" si="5"/>
        <v/>
      </c>
      <c r="D93" s="34" t="str">
        <f t="shared" si="6"/>
        <v/>
      </c>
      <c r="E93" s="34"/>
      <c r="F93" s="35"/>
      <c r="G93" s="34"/>
      <c r="H93" s="34"/>
      <c r="J93" s="34" t="str">
        <f t="shared" si="7"/>
        <v/>
      </c>
    </row>
    <row r="94" spans="1:10" ht="25.5" customHeight="1" x14ac:dyDescent="0.25">
      <c r="A94" s="33" t="str">
        <f>IF(Participants!D92="","",14)</f>
        <v/>
      </c>
      <c r="B94" s="33" t="str">
        <f t="shared" si="5"/>
        <v/>
      </c>
      <c r="D94" s="34" t="str">
        <f t="shared" si="6"/>
        <v/>
      </c>
      <c r="E94" s="34"/>
      <c r="F94" s="35"/>
      <c r="G94" s="34"/>
      <c r="H94" s="34"/>
      <c r="J94" s="34" t="str">
        <f t="shared" si="7"/>
        <v/>
      </c>
    </row>
    <row r="95" spans="1:10" ht="25.5" customHeight="1" x14ac:dyDescent="0.25">
      <c r="A95" s="33" t="str">
        <f>IF(Participants!D93="","",15)</f>
        <v/>
      </c>
      <c r="B95" s="33" t="str">
        <f t="shared" si="5"/>
        <v/>
      </c>
      <c r="D95" s="34" t="str">
        <f t="shared" si="6"/>
        <v/>
      </c>
      <c r="E95" s="34"/>
      <c r="F95" s="35"/>
      <c r="G95" s="34"/>
      <c r="H95" s="34"/>
      <c r="J95" s="34" t="str">
        <f t="shared" si="7"/>
        <v/>
      </c>
    </row>
    <row r="97" spans="1:12" ht="26.25" x14ac:dyDescent="0.4">
      <c r="A97" s="81" t="s">
        <v>69</v>
      </c>
      <c r="B97" s="81"/>
      <c r="C97" s="81"/>
      <c r="D97" s="81"/>
      <c r="E97" s="81"/>
      <c r="F97" s="81"/>
      <c r="G97" s="81"/>
      <c r="H97" s="81"/>
      <c r="I97" s="81"/>
      <c r="J97" s="81"/>
      <c r="K97" s="81"/>
      <c r="L97" s="81"/>
    </row>
    <row r="98" spans="1:12" ht="26.25" x14ac:dyDescent="0.4">
      <c r="B98" s="26"/>
      <c r="C98" s="26"/>
    </row>
    <row r="99" spans="1:12" ht="18.75" x14ac:dyDescent="0.3">
      <c r="A99" s="28" t="s">
        <v>62</v>
      </c>
      <c r="B99" s="28" t="s">
        <v>63</v>
      </c>
    </row>
    <row r="100" spans="1:12" ht="25.5" customHeight="1" x14ac:dyDescent="0.25">
      <c r="A100" s="33" t="str">
        <f>IF(Participants!D98="","",1)</f>
        <v/>
      </c>
      <c r="B100" s="33" t="str">
        <f t="shared" ref="B100:B114" si="8">IF(A100="","",VLOOKUP(A100,Bachata_Enfants,4,FALSE))</f>
        <v/>
      </c>
      <c r="D100" s="34" t="str">
        <f t="shared" ref="D100:D114" si="9">IF(A100="","",CONCATENATE(VLOOKUP(A100,Bachata_Enfants,5,FALSE)," ",VLOOKUP(A100,Bachata_Enfants,6,FALSE)," - ",VLOOKUP(A100,Bachata_Enfants,8,FALSE)," ",VLOOKUP(A100,Bachata_Enfants,9,FALSE)))</f>
        <v/>
      </c>
      <c r="E100" s="34"/>
      <c r="F100" s="35"/>
      <c r="G100" s="34"/>
      <c r="H100" s="34"/>
      <c r="J100" s="34" t="str">
        <f t="shared" ref="J100:J114" si="10">IF(A100="","",VLOOKUP(A100,Bachata_Enfants,11,FALSE))</f>
        <v/>
      </c>
    </row>
    <row r="101" spans="1:12" ht="25.5" customHeight="1" x14ac:dyDescent="0.25">
      <c r="A101" s="33" t="str">
        <f>IF(Participants!D99="","",2)</f>
        <v/>
      </c>
      <c r="B101" s="33" t="str">
        <f t="shared" si="8"/>
        <v/>
      </c>
      <c r="D101" s="34" t="str">
        <f t="shared" si="9"/>
        <v/>
      </c>
      <c r="E101" s="34"/>
      <c r="F101" s="35"/>
      <c r="G101" s="34"/>
      <c r="H101" s="34"/>
      <c r="J101" s="34" t="str">
        <f t="shared" si="10"/>
        <v/>
      </c>
    </row>
    <row r="102" spans="1:12" ht="25.5" customHeight="1" x14ac:dyDescent="0.25">
      <c r="A102" s="33" t="str">
        <f>IF(Participants!D100="","",3)</f>
        <v/>
      </c>
      <c r="B102" s="33" t="str">
        <f t="shared" si="8"/>
        <v/>
      </c>
      <c r="D102" s="34" t="str">
        <f t="shared" si="9"/>
        <v/>
      </c>
      <c r="E102" s="34"/>
      <c r="F102" s="35"/>
      <c r="G102" s="34"/>
      <c r="H102" s="34"/>
      <c r="J102" s="34" t="str">
        <f t="shared" si="10"/>
        <v/>
      </c>
    </row>
    <row r="103" spans="1:12" ht="25.5" customHeight="1" x14ac:dyDescent="0.25">
      <c r="A103" s="33" t="str">
        <f>IF(Participants!D101="","",4)</f>
        <v/>
      </c>
      <c r="B103" s="33" t="str">
        <f t="shared" si="8"/>
        <v/>
      </c>
      <c r="D103" s="34" t="str">
        <f t="shared" si="9"/>
        <v/>
      </c>
      <c r="E103" s="34"/>
      <c r="F103" s="35"/>
      <c r="G103" s="34"/>
      <c r="H103" s="34"/>
      <c r="J103" s="34" t="str">
        <f t="shared" si="10"/>
        <v/>
      </c>
    </row>
    <row r="104" spans="1:12" ht="25.5" customHeight="1" x14ac:dyDescent="0.25">
      <c r="A104" s="33" t="str">
        <f>IF(Participants!D102="","",5)</f>
        <v/>
      </c>
      <c r="B104" s="33" t="str">
        <f t="shared" si="8"/>
        <v/>
      </c>
      <c r="D104" s="34" t="str">
        <f t="shared" si="9"/>
        <v/>
      </c>
      <c r="E104" s="34"/>
      <c r="F104" s="35"/>
      <c r="G104" s="34"/>
      <c r="H104" s="34"/>
      <c r="J104" s="34" t="str">
        <f t="shared" si="10"/>
        <v/>
      </c>
    </row>
    <row r="105" spans="1:12" ht="25.5" customHeight="1" x14ac:dyDescent="0.25">
      <c r="A105" s="33" t="str">
        <f>IF(Participants!D103="","",6)</f>
        <v/>
      </c>
      <c r="B105" s="33" t="str">
        <f t="shared" si="8"/>
        <v/>
      </c>
      <c r="D105" s="34" t="str">
        <f t="shared" si="9"/>
        <v/>
      </c>
      <c r="E105" s="34"/>
      <c r="F105" s="35"/>
      <c r="G105" s="34"/>
      <c r="H105" s="34"/>
      <c r="J105" s="34" t="str">
        <f t="shared" si="10"/>
        <v/>
      </c>
    </row>
    <row r="106" spans="1:12" ht="25.5" customHeight="1" x14ac:dyDescent="0.25">
      <c r="A106" s="33" t="str">
        <f>IF(Participants!D104="","",7)</f>
        <v/>
      </c>
      <c r="B106" s="33" t="str">
        <f t="shared" si="8"/>
        <v/>
      </c>
      <c r="D106" s="34" t="str">
        <f t="shared" si="9"/>
        <v/>
      </c>
      <c r="E106" s="34"/>
      <c r="F106" s="35"/>
      <c r="G106" s="34"/>
      <c r="H106" s="34"/>
      <c r="J106" s="34" t="str">
        <f t="shared" si="10"/>
        <v/>
      </c>
    </row>
    <row r="107" spans="1:12" ht="25.5" customHeight="1" x14ac:dyDescent="0.25">
      <c r="A107" s="33" t="str">
        <f>IF(Participants!D105="","",8)</f>
        <v/>
      </c>
      <c r="B107" s="33" t="str">
        <f t="shared" si="8"/>
        <v/>
      </c>
      <c r="D107" s="34" t="str">
        <f t="shared" si="9"/>
        <v/>
      </c>
      <c r="E107" s="34"/>
      <c r="F107" s="35"/>
      <c r="G107" s="34"/>
      <c r="H107" s="34"/>
      <c r="J107" s="34" t="str">
        <f t="shared" si="10"/>
        <v/>
      </c>
    </row>
    <row r="108" spans="1:12" ht="25.5" customHeight="1" x14ac:dyDescent="0.25">
      <c r="A108" s="33" t="str">
        <f>IF(Participants!D106="","",9)</f>
        <v/>
      </c>
      <c r="B108" s="33" t="str">
        <f t="shared" si="8"/>
        <v/>
      </c>
      <c r="D108" s="34" t="str">
        <f t="shared" si="9"/>
        <v/>
      </c>
      <c r="E108" s="34"/>
      <c r="F108" s="35"/>
      <c r="G108" s="34"/>
      <c r="H108" s="34"/>
      <c r="J108" s="34" t="str">
        <f t="shared" si="10"/>
        <v/>
      </c>
    </row>
    <row r="109" spans="1:12" ht="25.5" customHeight="1" x14ac:dyDescent="0.25">
      <c r="A109" s="33" t="str">
        <f>IF(Participants!D107="","",10)</f>
        <v/>
      </c>
      <c r="B109" s="33" t="str">
        <f t="shared" si="8"/>
        <v/>
      </c>
      <c r="D109" s="34" t="str">
        <f t="shared" si="9"/>
        <v/>
      </c>
      <c r="E109" s="34"/>
      <c r="F109" s="35"/>
      <c r="G109" s="34"/>
      <c r="H109" s="34"/>
      <c r="J109" s="34" t="str">
        <f t="shared" si="10"/>
        <v/>
      </c>
    </row>
    <row r="110" spans="1:12" ht="25.5" customHeight="1" x14ac:dyDescent="0.25">
      <c r="A110" s="33" t="str">
        <f>IF(Participants!D108="","",11)</f>
        <v/>
      </c>
      <c r="B110" s="33" t="str">
        <f t="shared" si="8"/>
        <v/>
      </c>
      <c r="D110" s="34" t="str">
        <f t="shared" si="9"/>
        <v/>
      </c>
      <c r="E110" s="34"/>
      <c r="F110" s="35"/>
      <c r="G110" s="34"/>
      <c r="H110" s="34"/>
      <c r="J110" s="34" t="str">
        <f t="shared" si="10"/>
        <v/>
      </c>
    </row>
    <row r="111" spans="1:12" ht="25.5" customHeight="1" x14ac:dyDescent="0.25">
      <c r="A111" s="33" t="str">
        <f>IF(Participants!D109="","",12)</f>
        <v/>
      </c>
      <c r="B111" s="33" t="str">
        <f t="shared" si="8"/>
        <v/>
      </c>
      <c r="D111" s="34" t="str">
        <f t="shared" si="9"/>
        <v/>
      </c>
      <c r="E111" s="34"/>
      <c r="F111" s="35"/>
      <c r="G111" s="34"/>
      <c r="H111" s="34"/>
      <c r="J111" s="34" t="str">
        <f t="shared" si="10"/>
        <v/>
      </c>
    </row>
    <row r="112" spans="1:12" ht="25.5" customHeight="1" x14ac:dyDescent="0.25">
      <c r="A112" s="33" t="str">
        <f>IF(Participants!D110="","",13)</f>
        <v/>
      </c>
      <c r="B112" s="33" t="str">
        <f t="shared" si="8"/>
        <v/>
      </c>
      <c r="D112" s="34" t="str">
        <f t="shared" si="9"/>
        <v/>
      </c>
      <c r="E112" s="34"/>
      <c r="F112" s="35"/>
      <c r="G112" s="34"/>
      <c r="H112" s="34"/>
      <c r="J112" s="34" t="str">
        <f t="shared" si="10"/>
        <v/>
      </c>
    </row>
    <row r="113" spans="1:12" ht="25.5" customHeight="1" x14ac:dyDescent="0.25">
      <c r="A113" s="33" t="str">
        <f>IF(Participants!D111="","",14)</f>
        <v/>
      </c>
      <c r="B113" s="33" t="str">
        <f t="shared" si="8"/>
        <v/>
      </c>
      <c r="D113" s="34" t="str">
        <f t="shared" si="9"/>
        <v/>
      </c>
      <c r="E113" s="34"/>
      <c r="F113" s="35"/>
      <c r="G113" s="34"/>
      <c r="H113" s="34"/>
      <c r="J113" s="34" t="str">
        <f t="shared" si="10"/>
        <v/>
      </c>
    </row>
    <row r="114" spans="1:12" ht="25.5" customHeight="1" x14ac:dyDescent="0.25">
      <c r="A114" s="33" t="str">
        <f>IF(Participants!D112="","",15)</f>
        <v/>
      </c>
      <c r="B114" s="33" t="str">
        <f t="shared" si="8"/>
        <v/>
      </c>
      <c r="D114" s="34" t="str">
        <f t="shared" si="9"/>
        <v/>
      </c>
      <c r="E114" s="34"/>
      <c r="F114" s="35"/>
      <c r="G114" s="34"/>
      <c r="H114" s="34"/>
      <c r="J114" s="34" t="str">
        <f t="shared" si="10"/>
        <v/>
      </c>
    </row>
    <row r="116" spans="1:12" ht="26.25" x14ac:dyDescent="0.4">
      <c r="A116" s="81" t="s">
        <v>70</v>
      </c>
      <c r="B116" s="81"/>
      <c r="C116" s="81"/>
      <c r="D116" s="81"/>
      <c r="E116" s="81"/>
      <c r="F116" s="81"/>
      <c r="G116" s="81"/>
      <c r="H116" s="81"/>
      <c r="I116" s="81"/>
      <c r="J116" s="81"/>
      <c r="K116" s="81"/>
      <c r="L116" s="81"/>
    </row>
    <row r="117" spans="1:12" ht="26.25" x14ac:dyDescent="0.4">
      <c r="B117" s="26"/>
      <c r="C117" s="26"/>
    </row>
    <row r="118" spans="1:12" ht="18.75" x14ac:dyDescent="0.3">
      <c r="A118" s="28" t="s">
        <v>62</v>
      </c>
      <c r="B118" s="28" t="s">
        <v>63</v>
      </c>
    </row>
    <row r="119" spans="1:12" ht="25.5" customHeight="1" x14ac:dyDescent="0.25">
      <c r="A119" s="33" t="str">
        <f>IF(Participants!D117="","",1)</f>
        <v/>
      </c>
      <c r="B119" s="33" t="str">
        <f>IF(A119="","",VLOOKUP(A119,Kizomba_Adultes,4,FALSE))</f>
        <v/>
      </c>
      <c r="D119" s="34" t="str">
        <f t="shared" ref="D119:D133" si="11">IF(A119="","",CONCATENATE(VLOOKUP(A119,Kizomba_Adultes,5,FALSE)," ",VLOOKUP(A119,Kizomba_Adultes,6,FALSE)," - ",VLOOKUP(A119,Kizomba_Adultes,8,FALSE)," ",VLOOKUP(A119,Kizomba_Adultes,9,FALSE)))</f>
        <v/>
      </c>
      <c r="E119" s="34"/>
      <c r="F119" s="35"/>
      <c r="G119" s="34"/>
      <c r="H119" s="34"/>
      <c r="J119" s="34" t="str">
        <f t="shared" ref="J119:J133" si="12">IF(A119="","",VLOOKUP(A119,Kizomba_Adultes,11,FALSE))</f>
        <v/>
      </c>
    </row>
    <row r="120" spans="1:12" ht="25.5" customHeight="1" x14ac:dyDescent="0.25">
      <c r="A120" s="33" t="str">
        <f>IF(Participants!D118="","",2)</f>
        <v/>
      </c>
      <c r="B120" s="33" t="str">
        <f>IF(A120="","",VLOOKUP(A120,Kizomba_Adultes,4,FALSE))</f>
        <v/>
      </c>
      <c r="D120" s="34" t="str">
        <f t="shared" si="11"/>
        <v/>
      </c>
      <c r="E120" s="34"/>
      <c r="F120" s="35"/>
      <c r="G120" s="34"/>
      <c r="H120" s="34"/>
      <c r="J120" s="34" t="str">
        <f t="shared" si="12"/>
        <v/>
      </c>
    </row>
    <row r="121" spans="1:12" ht="25.5" customHeight="1" x14ac:dyDescent="0.25">
      <c r="A121" s="33" t="str">
        <f>IF(Participants!D119="","",3)</f>
        <v/>
      </c>
      <c r="B121" s="33" t="str">
        <f>IF(A121="","",VLOOKUP(A121,Kizomba_Adultes,4,FALSE))</f>
        <v/>
      </c>
      <c r="D121" s="34" t="str">
        <f t="shared" si="11"/>
        <v/>
      </c>
      <c r="E121" s="34"/>
      <c r="F121" s="35"/>
      <c r="G121" s="34"/>
      <c r="H121" s="34"/>
      <c r="J121" s="34" t="str">
        <f t="shared" si="12"/>
        <v/>
      </c>
    </row>
    <row r="122" spans="1:12" ht="25.5" customHeight="1" x14ac:dyDescent="0.25">
      <c r="A122" s="33" t="str">
        <f>IF(Participants!D120="","",4)</f>
        <v/>
      </c>
      <c r="B122" s="33" t="str">
        <f t="shared" ref="B122:B133" si="13">IF(A122="","",VLOOKUP(A122,Bachata_Enfants,4,FALSE))</f>
        <v/>
      </c>
      <c r="D122" s="34" t="str">
        <f t="shared" si="11"/>
        <v/>
      </c>
      <c r="E122" s="34"/>
      <c r="F122" s="35"/>
      <c r="G122" s="34"/>
      <c r="H122" s="34"/>
      <c r="J122" s="34" t="str">
        <f t="shared" si="12"/>
        <v/>
      </c>
    </row>
    <row r="123" spans="1:12" ht="25.5" customHeight="1" x14ac:dyDescent="0.25">
      <c r="A123" s="33" t="str">
        <f>IF(Participants!D121="","",5)</f>
        <v/>
      </c>
      <c r="B123" s="33" t="str">
        <f t="shared" si="13"/>
        <v/>
      </c>
      <c r="D123" s="34" t="str">
        <f t="shared" si="11"/>
        <v/>
      </c>
      <c r="E123" s="34"/>
      <c r="F123" s="35"/>
      <c r="G123" s="34"/>
      <c r="H123" s="34"/>
      <c r="J123" s="34" t="str">
        <f t="shared" si="12"/>
        <v/>
      </c>
    </row>
    <row r="124" spans="1:12" ht="25.5" customHeight="1" x14ac:dyDescent="0.25">
      <c r="A124" s="33" t="str">
        <f>IF(Participants!D122="","",6)</f>
        <v/>
      </c>
      <c r="B124" s="33" t="str">
        <f t="shared" si="13"/>
        <v/>
      </c>
      <c r="D124" s="34" t="str">
        <f t="shared" si="11"/>
        <v/>
      </c>
      <c r="E124" s="34"/>
      <c r="F124" s="35"/>
      <c r="G124" s="34"/>
      <c r="H124" s="34"/>
      <c r="J124" s="34" t="str">
        <f t="shared" si="12"/>
        <v/>
      </c>
    </row>
    <row r="125" spans="1:12" ht="25.5" customHeight="1" x14ac:dyDescent="0.25">
      <c r="A125" s="33" t="str">
        <f>IF(Participants!D123="","",7)</f>
        <v/>
      </c>
      <c r="B125" s="33" t="str">
        <f t="shared" si="13"/>
        <v/>
      </c>
      <c r="D125" s="34" t="str">
        <f t="shared" si="11"/>
        <v/>
      </c>
      <c r="E125" s="34"/>
      <c r="F125" s="35"/>
      <c r="G125" s="34"/>
      <c r="H125" s="34"/>
      <c r="J125" s="34" t="str">
        <f t="shared" si="12"/>
        <v/>
      </c>
    </row>
    <row r="126" spans="1:12" ht="25.5" customHeight="1" x14ac:dyDescent="0.25">
      <c r="A126" s="33" t="str">
        <f>IF(Participants!D124="","",8)</f>
        <v/>
      </c>
      <c r="B126" s="33" t="str">
        <f t="shared" si="13"/>
        <v/>
      </c>
      <c r="D126" s="34" t="str">
        <f t="shared" si="11"/>
        <v/>
      </c>
      <c r="E126" s="34"/>
      <c r="F126" s="35"/>
      <c r="G126" s="34"/>
      <c r="H126" s="34"/>
      <c r="J126" s="34" t="str">
        <f t="shared" si="12"/>
        <v/>
      </c>
    </row>
    <row r="127" spans="1:12" ht="25.5" customHeight="1" x14ac:dyDescent="0.25">
      <c r="A127" s="33" t="str">
        <f>IF(Participants!D125="","",9)</f>
        <v/>
      </c>
      <c r="B127" s="33" t="str">
        <f t="shared" si="13"/>
        <v/>
      </c>
      <c r="D127" s="34" t="str">
        <f t="shared" si="11"/>
        <v/>
      </c>
      <c r="E127" s="34"/>
      <c r="F127" s="35"/>
      <c r="G127" s="34"/>
      <c r="H127" s="34"/>
      <c r="J127" s="34" t="str">
        <f t="shared" si="12"/>
        <v/>
      </c>
    </row>
    <row r="128" spans="1:12" ht="25.5" customHeight="1" x14ac:dyDescent="0.25">
      <c r="A128" s="33" t="str">
        <f>IF(Participants!D126="","",10)</f>
        <v/>
      </c>
      <c r="B128" s="33" t="str">
        <f t="shared" si="13"/>
        <v/>
      </c>
      <c r="D128" s="34" t="str">
        <f t="shared" si="11"/>
        <v/>
      </c>
      <c r="E128" s="34"/>
      <c r="F128" s="35"/>
      <c r="G128" s="34"/>
      <c r="H128" s="34"/>
      <c r="J128" s="34" t="str">
        <f t="shared" si="12"/>
        <v/>
      </c>
    </row>
    <row r="129" spans="1:12" ht="25.5" customHeight="1" x14ac:dyDescent="0.25">
      <c r="A129" s="33" t="str">
        <f>IF(Participants!D127="","",11)</f>
        <v/>
      </c>
      <c r="B129" s="33" t="str">
        <f t="shared" si="13"/>
        <v/>
      </c>
      <c r="D129" s="34" t="str">
        <f t="shared" si="11"/>
        <v/>
      </c>
      <c r="E129" s="34"/>
      <c r="F129" s="35"/>
      <c r="G129" s="34"/>
      <c r="H129" s="34"/>
      <c r="J129" s="34" t="str">
        <f t="shared" si="12"/>
        <v/>
      </c>
    </row>
    <row r="130" spans="1:12" ht="25.5" customHeight="1" x14ac:dyDescent="0.25">
      <c r="A130" s="33" t="str">
        <f>IF(Participants!D128="","",12)</f>
        <v/>
      </c>
      <c r="B130" s="33" t="str">
        <f t="shared" si="13"/>
        <v/>
      </c>
      <c r="D130" s="34" t="str">
        <f t="shared" si="11"/>
        <v/>
      </c>
      <c r="E130" s="34"/>
      <c r="F130" s="35"/>
      <c r="G130" s="34"/>
      <c r="H130" s="34"/>
      <c r="J130" s="34" t="str">
        <f t="shared" si="12"/>
        <v/>
      </c>
    </row>
    <row r="131" spans="1:12" ht="25.5" customHeight="1" x14ac:dyDescent="0.25">
      <c r="A131" s="33" t="str">
        <f>IF(Participants!D129="","",13)</f>
        <v/>
      </c>
      <c r="B131" s="33" t="str">
        <f t="shared" si="13"/>
        <v/>
      </c>
      <c r="D131" s="34" t="str">
        <f t="shared" si="11"/>
        <v/>
      </c>
      <c r="E131" s="34"/>
      <c r="F131" s="35"/>
      <c r="G131" s="34"/>
      <c r="H131" s="34"/>
      <c r="J131" s="34" t="str">
        <f t="shared" si="12"/>
        <v/>
      </c>
    </row>
    <row r="132" spans="1:12" ht="25.5" customHeight="1" x14ac:dyDescent="0.25">
      <c r="A132" s="33" t="str">
        <f>IF(Participants!D130="","",14)</f>
        <v/>
      </c>
      <c r="B132" s="33" t="str">
        <f t="shared" si="13"/>
        <v/>
      </c>
      <c r="D132" s="34" t="str">
        <f t="shared" si="11"/>
        <v/>
      </c>
      <c r="E132" s="34"/>
      <c r="F132" s="35"/>
      <c r="G132" s="34"/>
      <c r="H132" s="34"/>
      <c r="J132" s="34" t="str">
        <f t="shared" si="12"/>
        <v/>
      </c>
    </row>
    <row r="133" spans="1:12" ht="25.5" customHeight="1" x14ac:dyDescent="0.25">
      <c r="A133" s="33" t="str">
        <f>IF(Participants!D131="","",15)</f>
        <v/>
      </c>
      <c r="B133" s="33" t="str">
        <f t="shared" si="13"/>
        <v/>
      </c>
      <c r="D133" s="34" t="str">
        <f t="shared" si="11"/>
        <v/>
      </c>
      <c r="E133" s="34"/>
      <c r="F133" s="35"/>
      <c r="G133" s="34"/>
      <c r="H133" s="34"/>
      <c r="J133" s="34" t="str">
        <f t="shared" si="12"/>
        <v/>
      </c>
    </row>
    <row r="135" spans="1:12" ht="26.25" x14ac:dyDescent="0.4">
      <c r="A135" s="81" t="s">
        <v>71</v>
      </c>
      <c r="B135" s="81"/>
      <c r="C135" s="81"/>
      <c r="D135" s="81"/>
      <c r="E135" s="81"/>
      <c r="F135" s="81"/>
      <c r="G135" s="81"/>
      <c r="H135" s="81"/>
      <c r="I135" s="81"/>
      <c r="J135" s="81"/>
      <c r="K135" s="81"/>
      <c r="L135" s="81"/>
    </row>
    <row r="136" spans="1:12" ht="26.25" x14ac:dyDescent="0.4">
      <c r="B136" s="26"/>
      <c r="C136" s="26"/>
    </row>
    <row r="137" spans="1:12" ht="18.75" x14ac:dyDescent="0.3">
      <c r="A137" s="28" t="s">
        <v>62</v>
      </c>
      <c r="B137" s="28" t="s">
        <v>63</v>
      </c>
    </row>
    <row r="138" spans="1:12" ht="25.5" customHeight="1" x14ac:dyDescent="0.25">
      <c r="A138" s="33" t="str">
        <f>IF(Participants!D136="","",1)</f>
        <v/>
      </c>
      <c r="B138" s="33" t="str">
        <f t="shared" ref="B138:B152" si="14">IF(A138="","",VLOOKUP(A138,SLC_TEAM_Adultes,4,FALSE))</f>
        <v/>
      </c>
      <c r="D138" s="34" t="str">
        <f t="shared" ref="D138:D152" si="15">IF(A138="","",VLOOKUP(A138,SLC_TEAM_Adultes,5,FALSE))</f>
        <v/>
      </c>
      <c r="G138" s="34" t="str">
        <f t="shared" ref="G138:G152" si="16">IF(A138="","",VLOOKUP(A138,SLC_TEAM_Adultes,8,FALSE))</f>
        <v/>
      </c>
      <c r="J138" s="34" t="str">
        <f t="shared" ref="J138:J152" si="17">IF(A138="","",VLOOKUP(A138,SLC_TEAM_Adultes,11,FALSE))</f>
        <v/>
      </c>
    </row>
    <row r="139" spans="1:12" ht="25.5" customHeight="1" x14ac:dyDescent="0.25">
      <c r="A139" s="33" t="str">
        <f>IF(Participants!D137="","",2)</f>
        <v/>
      </c>
      <c r="B139" s="33" t="str">
        <f t="shared" si="14"/>
        <v/>
      </c>
      <c r="D139" s="34" t="str">
        <f t="shared" si="15"/>
        <v/>
      </c>
      <c r="G139" s="34" t="str">
        <f t="shared" si="16"/>
        <v/>
      </c>
      <c r="J139" s="34" t="str">
        <f t="shared" si="17"/>
        <v/>
      </c>
    </row>
    <row r="140" spans="1:12" ht="25.5" customHeight="1" x14ac:dyDescent="0.25">
      <c r="A140" s="33" t="str">
        <f>IF(Participants!D138="","",3)</f>
        <v/>
      </c>
      <c r="B140" s="33" t="str">
        <f t="shared" si="14"/>
        <v/>
      </c>
      <c r="D140" s="34" t="str">
        <f t="shared" si="15"/>
        <v/>
      </c>
      <c r="G140" s="34" t="str">
        <f t="shared" si="16"/>
        <v/>
      </c>
      <c r="J140" s="34" t="str">
        <f t="shared" si="17"/>
        <v/>
      </c>
    </row>
    <row r="141" spans="1:12" ht="25.5" customHeight="1" x14ac:dyDescent="0.25">
      <c r="A141" s="33" t="str">
        <f>IF(Participants!D139="","",4)</f>
        <v/>
      </c>
      <c r="B141" s="33" t="str">
        <f t="shared" si="14"/>
        <v/>
      </c>
      <c r="D141" s="34" t="str">
        <f t="shared" si="15"/>
        <v/>
      </c>
      <c r="G141" s="34" t="str">
        <f t="shared" si="16"/>
        <v/>
      </c>
      <c r="J141" s="34" t="str">
        <f t="shared" si="17"/>
        <v/>
      </c>
    </row>
    <row r="142" spans="1:12" ht="25.5" customHeight="1" x14ac:dyDescent="0.25">
      <c r="A142" s="33" t="str">
        <f>IF(Participants!D140="","",5)</f>
        <v/>
      </c>
      <c r="B142" s="33" t="str">
        <f t="shared" si="14"/>
        <v/>
      </c>
      <c r="D142" s="34" t="str">
        <f t="shared" si="15"/>
        <v/>
      </c>
      <c r="G142" s="34" t="str">
        <f t="shared" si="16"/>
        <v/>
      </c>
      <c r="J142" s="34" t="str">
        <f t="shared" si="17"/>
        <v/>
      </c>
    </row>
    <row r="143" spans="1:12" ht="25.5" customHeight="1" x14ac:dyDescent="0.25">
      <c r="A143" s="33" t="str">
        <f>IF(Participants!D141="","",6)</f>
        <v/>
      </c>
      <c r="B143" s="33" t="str">
        <f t="shared" si="14"/>
        <v/>
      </c>
      <c r="D143" s="34" t="str">
        <f t="shared" si="15"/>
        <v/>
      </c>
      <c r="G143" s="34" t="str">
        <f t="shared" si="16"/>
        <v/>
      </c>
      <c r="J143" s="34" t="str">
        <f t="shared" si="17"/>
        <v/>
      </c>
    </row>
    <row r="144" spans="1:12" ht="25.5" customHeight="1" x14ac:dyDescent="0.25">
      <c r="A144" s="33" t="str">
        <f>IF(Participants!D142="","",7)</f>
        <v/>
      </c>
      <c r="B144" s="33" t="str">
        <f t="shared" si="14"/>
        <v/>
      </c>
      <c r="D144" s="34" t="str">
        <f t="shared" si="15"/>
        <v/>
      </c>
      <c r="G144" s="34" t="str">
        <f t="shared" si="16"/>
        <v/>
      </c>
      <c r="J144" s="34" t="str">
        <f t="shared" si="17"/>
        <v/>
      </c>
    </row>
    <row r="145" spans="1:12" ht="25.5" customHeight="1" x14ac:dyDescent="0.25">
      <c r="A145" s="33" t="str">
        <f>IF(Participants!D143="","",8)</f>
        <v/>
      </c>
      <c r="B145" s="33" t="str">
        <f t="shared" si="14"/>
        <v/>
      </c>
      <c r="D145" s="34" t="str">
        <f t="shared" si="15"/>
        <v/>
      </c>
      <c r="G145" s="34" t="str">
        <f t="shared" si="16"/>
        <v/>
      </c>
      <c r="J145" s="34" t="str">
        <f t="shared" si="17"/>
        <v/>
      </c>
    </row>
    <row r="146" spans="1:12" ht="25.5" customHeight="1" x14ac:dyDescent="0.25">
      <c r="A146" s="33" t="str">
        <f>IF(Participants!D144="","",9)</f>
        <v/>
      </c>
      <c r="B146" s="33" t="str">
        <f t="shared" si="14"/>
        <v/>
      </c>
      <c r="D146" s="34" t="str">
        <f t="shared" si="15"/>
        <v/>
      </c>
      <c r="G146" s="34" t="str">
        <f t="shared" si="16"/>
        <v/>
      </c>
      <c r="J146" s="34" t="str">
        <f t="shared" si="17"/>
        <v/>
      </c>
    </row>
    <row r="147" spans="1:12" ht="25.5" customHeight="1" x14ac:dyDescent="0.25">
      <c r="A147" s="33" t="str">
        <f>IF(Participants!D145="","",10)</f>
        <v/>
      </c>
      <c r="B147" s="33" t="str">
        <f t="shared" si="14"/>
        <v/>
      </c>
      <c r="D147" s="34" t="str">
        <f t="shared" si="15"/>
        <v/>
      </c>
      <c r="G147" s="34" t="str">
        <f t="shared" si="16"/>
        <v/>
      </c>
      <c r="J147" s="34" t="str">
        <f t="shared" si="17"/>
        <v/>
      </c>
    </row>
    <row r="148" spans="1:12" ht="25.5" customHeight="1" x14ac:dyDescent="0.25">
      <c r="A148" s="33" t="str">
        <f>IF(Participants!D146="","",11)</f>
        <v/>
      </c>
      <c r="B148" s="33" t="str">
        <f t="shared" si="14"/>
        <v/>
      </c>
      <c r="D148" s="34" t="str">
        <f t="shared" si="15"/>
        <v/>
      </c>
      <c r="G148" s="34" t="str">
        <f t="shared" si="16"/>
        <v/>
      </c>
      <c r="J148" s="34" t="str">
        <f t="shared" si="17"/>
        <v/>
      </c>
    </row>
    <row r="149" spans="1:12" ht="25.5" customHeight="1" x14ac:dyDescent="0.25">
      <c r="A149" s="33" t="str">
        <f>IF(Participants!D147="","",12)</f>
        <v/>
      </c>
      <c r="B149" s="33" t="str">
        <f t="shared" si="14"/>
        <v/>
      </c>
      <c r="D149" s="34" t="str">
        <f t="shared" si="15"/>
        <v/>
      </c>
      <c r="G149" s="34" t="str">
        <f t="shared" si="16"/>
        <v/>
      </c>
      <c r="J149" s="34" t="str">
        <f t="shared" si="17"/>
        <v/>
      </c>
    </row>
    <row r="150" spans="1:12" ht="25.5" customHeight="1" x14ac:dyDescent="0.25">
      <c r="A150" s="33" t="str">
        <f>IF(Participants!D148="","",13)</f>
        <v/>
      </c>
      <c r="B150" s="33" t="str">
        <f t="shared" si="14"/>
        <v/>
      </c>
      <c r="D150" s="34" t="str">
        <f t="shared" si="15"/>
        <v/>
      </c>
      <c r="G150" s="34" t="str">
        <f t="shared" si="16"/>
        <v/>
      </c>
      <c r="J150" s="34" t="str">
        <f t="shared" si="17"/>
        <v/>
      </c>
    </row>
    <row r="151" spans="1:12" ht="25.5" customHeight="1" x14ac:dyDescent="0.25">
      <c r="A151" s="33" t="str">
        <f>IF(Participants!D149="","",14)</f>
        <v/>
      </c>
      <c r="B151" s="33" t="str">
        <f t="shared" si="14"/>
        <v/>
      </c>
      <c r="D151" s="34" t="str">
        <f t="shared" si="15"/>
        <v/>
      </c>
      <c r="G151" s="34" t="str">
        <f t="shared" si="16"/>
        <v/>
      </c>
      <c r="J151" s="34" t="str">
        <f t="shared" si="17"/>
        <v/>
      </c>
    </row>
    <row r="152" spans="1:12" ht="25.5" customHeight="1" x14ac:dyDescent="0.25">
      <c r="A152" s="33" t="str">
        <f>IF(Participants!D150="","",15)</f>
        <v/>
      </c>
      <c r="B152" s="33" t="str">
        <f t="shared" si="14"/>
        <v/>
      </c>
      <c r="D152" s="34" t="str">
        <f t="shared" si="15"/>
        <v/>
      </c>
      <c r="G152" s="34" t="str">
        <f t="shared" si="16"/>
        <v/>
      </c>
      <c r="J152" s="34" t="str">
        <f t="shared" si="17"/>
        <v/>
      </c>
    </row>
    <row r="154" spans="1:12" ht="26.25" x14ac:dyDescent="0.4">
      <c r="A154" s="81" t="s">
        <v>74</v>
      </c>
      <c r="B154" s="81"/>
      <c r="C154" s="81"/>
      <c r="D154" s="81"/>
      <c r="E154" s="81"/>
      <c r="F154" s="81"/>
      <c r="G154" s="81"/>
      <c r="H154" s="81"/>
      <c r="I154" s="81"/>
      <c r="J154" s="81"/>
      <c r="K154" s="81"/>
      <c r="L154" s="81"/>
    </row>
    <row r="155" spans="1:12" ht="26.25" x14ac:dyDescent="0.4">
      <c r="B155" s="26"/>
      <c r="C155" s="26"/>
    </row>
    <row r="156" spans="1:12" ht="18.75" x14ac:dyDescent="0.3">
      <c r="A156" s="28" t="s">
        <v>62</v>
      </c>
      <c r="B156" s="28" t="s">
        <v>63</v>
      </c>
    </row>
    <row r="157" spans="1:12" ht="25.5" customHeight="1" x14ac:dyDescent="0.25">
      <c r="A157" s="33" t="str">
        <f>IF(Participants!D155="","",1)</f>
        <v/>
      </c>
      <c r="B157" s="33" t="str">
        <f t="shared" ref="B157:B171" si="18">IF(A157="","",VLOOKUP(A157,SLC_TEAM_Ados,4,FALSE))</f>
        <v/>
      </c>
      <c r="D157" s="34" t="str">
        <f t="shared" ref="D157:D171" si="19">IF(A157="","",VLOOKUP(A157,SLC_TEAM_Ados,5,FALSE))</f>
        <v/>
      </c>
      <c r="G157" s="34" t="str">
        <f t="shared" ref="G157:G171" si="20">IF(A157="","",VLOOKUP(A157,SLC_TEAM_Ados,8,FALSE))</f>
        <v/>
      </c>
      <c r="J157" s="34" t="str">
        <f t="shared" ref="J157:J171" si="21">IF(A157="","",VLOOKUP(A157,SLC_TEAM_Ados,11,FALSE))</f>
        <v/>
      </c>
    </row>
    <row r="158" spans="1:12" ht="25.5" customHeight="1" x14ac:dyDescent="0.25">
      <c r="A158" s="33" t="str">
        <f>IF(Participants!D156="","",2)</f>
        <v/>
      </c>
      <c r="B158" s="33" t="str">
        <f t="shared" si="18"/>
        <v/>
      </c>
      <c r="D158" s="34" t="str">
        <f t="shared" si="19"/>
        <v/>
      </c>
      <c r="G158" s="34" t="str">
        <f t="shared" si="20"/>
        <v/>
      </c>
      <c r="J158" s="34" t="str">
        <f t="shared" si="21"/>
        <v/>
      </c>
    </row>
    <row r="159" spans="1:12" ht="25.5" customHeight="1" x14ac:dyDescent="0.25">
      <c r="A159" s="33" t="str">
        <f>IF(Participants!D157="","",3)</f>
        <v/>
      </c>
      <c r="B159" s="33" t="str">
        <f t="shared" si="18"/>
        <v/>
      </c>
      <c r="D159" s="34" t="str">
        <f t="shared" si="19"/>
        <v/>
      </c>
      <c r="G159" s="34" t="str">
        <f t="shared" si="20"/>
        <v/>
      </c>
      <c r="J159" s="34" t="str">
        <f t="shared" si="21"/>
        <v/>
      </c>
    </row>
    <row r="160" spans="1:12" ht="25.5" customHeight="1" x14ac:dyDescent="0.25">
      <c r="A160" s="33" t="str">
        <f>IF(Participants!D158="","",4)</f>
        <v/>
      </c>
      <c r="B160" s="33" t="str">
        <f t="shared" si="18"/>
        <v/>
      </c>
      <c r="D160" s="34" t="str">
        <f t="shared" si="19"/>
        <v/>
      </c>
      <c r="G160" s="34" t="str">
        <f t="shared" si="20"/>
        <v/>
      </c>
      <c r="J160" s="34" t="str">
        <f t="shared" si="21"/>
        <v/>
      </c>
    </row>
    <row r="161" spans="1:10" ht="25.5" customHeight="1" x14ac:dyDescent="0.25">
      <c r="A161" s="33" t="str">
        <f>IF(Participants!D159="","",5)</f>
        <v/>
      </c>
      <c r="B161" s="33" t="str">
        <f t="shared" si="18"/>
        <v/>
      </c>
      <c r="D161" s="34" t="str">
        <f t="shared" si="19"/>
        <v/>
      </c>
      <c r="G161" s="34" t="str">
        <f t="shared" si="20"/>
        <v/>
      </c>
      <c r="J161" s="34" t="str">
        <f t="shared" si="21"/>
        <v/>
      </c>
    </row>
    <row r="162" spans="1:10" ht="25.5" customHeight="1" x14ac:dyDescent="0.25">
      <c r="A162" s="33" t="str">
        <f>IF(Participants!D160="","",6)</f>
        <v/>
      </c>
      <c r="B162" s="33" t="str">
        <f t="shared" si="18"/>
        <v/>
      </c>
      <c r="D162" s="34" t="str">
        <f t="shared" si="19"/>
        <v/>
      </c>
      <c r="G162" s="34" t="str">
        <f t="shared" si="20"/>
        <v/>
      </c>
      <c r="J162" s="34" t="str">
        <f t="shared" si="21"/>
        <v/>
      </c>
    </row>
    <row r="163" spans="1:10" ht="25.5" customHeight="1" x14ac:dyDescent="0.25">
      <c r="A163" s="33" t="str">
        <f>IF(Participants!D161="","",7)</f>
        <v/>
      </c>
      <c r="B163" s="33" t="str">
        <f t="shared" si="18"/>
        <v/>
      </c>
      <c r="D163" s="34" t="str">
        <f t="shared" si="19"/>
        <v/>
      </c>
      <c r="G163" s="34" t="str">
        <f t="shared" si="20"/>
        <v/>
      </c>
      <c r="J163" s="34" t="str">
        <f t="shared" si="21"/>
        <v/>
      </c>
    </row>
    <row r="164" spans="1:10" ht="25.5" customHeight="1" x14ac:dyDescent="0.25">
      <c r="A164" s="33" t="str">
        <f>IF(Participants!D162="","",8)</f>
        <v/>
      </c>
      <c r="B164" s="33" t="str">
        <f t="shared" si="18"/>
        <v/>
      </c>
      <c r="D164" s="34" t="str">
        <f t="shared" si="19"/>
        <v/>
      </c>
      <c r="G164" s="34" t="str">
        <f t="shared" si="20"/>
        <v/>
      </c>
      <c r="J164" s="34" t="str">
        <f t="shared" si="21"/>
        <v/>
      </c>
    </row>
    <row r="165" spans="1:10" ht="25.5" customHeight="1" x14ac:dyDescent="0.25">
      <c r="A165" s="33" t="str">
        <f>IF(Participants!D163="","",9)</f>
        <v/>
      </c>
      <c r="B165" s="33" t="str">
        <f t="shared" si="18"/>
        <v/>
      </c>
      <c r="D165" s="34" t="str">
        <f t="shared" si="19"/>
        <v/>
      </c>
      <c r="G165" s="34" t="str">
        <f t="shared" si="20"/>
        <v/>
      </c>
      <c r="J165" s="34" t="str">
        <f t="shared" si="21"/>
        <v/>
      </c>
    </row>
    <row r="166" spans="1:10" ht="25.5" customHeight="1" x14ac:dyDescent="0.25">
      <c r="A166" s="33" t="str">
        <f>IF(Participants!D164="","",10)</f>
        <v/>
      </c>
      <c r="B166" s="33" t="str">
        <f t="shared" si="18"/>
        <v/>
      </c>
      <c r="D166" s="34" t="str">
        <f t="shared" si="19"/>
        <v/>
      </c>
      <c r="G166" s="34" t="str">
        <f t="shared" si="20"/>
        <v/>
      </c>
      <c r="J166" s="34" t="str">
        <f t="shared" si="21"/>
        <v/>
      </c>
    </row>
    <row r="167" spans="1:10" ht="25.5" customHeight="1" x14ac:dyDescent="0.25">
      <c r="A167" s="33" t="str">
        <f>IF(Participants!D165="","",11)</f>
        <v/>
      </c>
      <c r="B167" s="33" t="str">
        <f t="shared" si="18"/>
        <v/>
      </c>
      <c r="D167" s="34" t="str">
        <f t="shared" si="19"/>
        <v/>
      </c>
      <c r="G167" s="34" t="str">
        <f t="shared" si="20"/>
        <v/>
      </c>
      <c r="J167" s="34" t="str">
        <f t="shared" si="21"/>
        <v/>
      </c>
    </row>
    <row r="168" spans="1:10" ht="25.5" customHeight="1" x14ac:dyDescent="0.25">
      <c r="A168" s="33" t="str">
        <f>IF(Participants!D166="","",12)</f>
        <v/>
      </c>
      <c r="B168" s="33" t="str">
        <f t="shared" si="18"/>
        <v/>
      </c>
      <c r="D168" s="34" t="str">
        <f t="shared" si="19"/>
        <v/>
      </c>
      <c r="G168" s="34" t="str">
        <f t="shared" si="20"/>
        <v/>
      </c>
      <c r="J168" s="34" t="str">
        <f t="shared" si="21"/>
        <v/>
      </c>
    </row>
    <row r="169" spans="1:10" ht="25.5" customHeight="1" x14ac:dyDescent="0.25">
      <c r="A169" s="33" t="str">
        <f>IF(Participants!D167="","",13)</f>
        <v/>
      </c>
      <c r="B169" s="33" t="str">
        <f t="shared" si="18"/>
        <v/>
      </c>
      <c r="D169" s="34" t="str">
        <f t="shared" si="19"/>
        <v/>
      </c>
      <c r="G169" s="34" t="str">
        <f t="shared" si="20"/>
        <v/>
      </c>
      <c r="J169" s="34" t="str">
        <f t="shared" si="21"/>
        <v/>
      </c>
    </row>
    <row r="170" spans="1:10" ht="25.5" customHeight="1" x14ac:dyDescent="0.25">
      <c r="A170" s="33" t="str">
        <f>IF(Participants!D168="","",14)</f>
        <v/>
      </c>
      <c r="B170" s="33" t="str">
        <f t="shared" si="18"/>
        <v/>
      </c>
      <c r="D170" s="34" t="str">
        <f t="shared" si="19"/>
        <v/>
      </c>
      <c r="G170" s="34" t="str">
        <f t="shared" si="20"/>
        <v/>
      </c>
      <c r="J170" s="34" t="str">
        <f t="shared" si="21"/>
        <v/>
      </c>
    </row>
    <row r="171" spans="1:10" ht="25.5" customHeight="1" x14ac:dyDescent="0.25">
      <c r="A171" s="33" t="str">
        <f>IF(Participants!D169="","",15)</f>
        <v/>
      </c>
      <c r="B171" s="33" t="str">
        <f t="shared" si="18"/>
        <v/>
      </c>
      <c r="D171" s="34" t="str">
        <f t="shared" si="19"/>
        <v/>
      </c>
      <c r="G171" s="34" t="str">
        <f t="shared" si="20"/>
        <v/>
      </c>
      <c r="J171" s="34" t="str">
        <f t="shared" si="21"/>
        <v/>
      </c>
    </row>
  </sheetData>
  <mergeCells count="9">
    <mergeCell ref="A97:L97"/>
    <mergeCell ref="A116:L116"/>
    <mergeCell ref="A135:L135"/>
    <mergeCell ref="A154:L154"/>
    <mergeCell ref="A1:L1"/>
    <mergeCell ref="A20:L20"/>
    <mergeCell ref="A40:L40"/>
    <mergeCell ref="A59:L59"/>
    <mergeCell ref="A78:L78"/>
  </mergeCells>
  <pageMargins left="0.25" right="0.25" top="0.75" bottom="0.75" header="0.3" footer="0.3"/>
  <pageSetup paperSize="9" scale="65" orientation="portrait" r:id="rId1"/>
  <rowBreaks count="8" manualBreakCount="8">
    <brk id="19" max="11" man="1"/>
    <brk id="39" max="11" man="1"/>
    <brk id="58" max="11" man="1"/>
    <brk id="77" max="11" man="1"/>
    <brk id="96" max="11" man="1"/>
    <brk id="115" max="11" man="1"/>
    <brk id="134" max="11" man="1"/>
    <brk id="1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  <pageSetUpPr fitToPage="1"/>
  </sheetPr>
  <dimension ref="A2:V184"/>
  <sheetViews>
    <sheetView view="pageBreakPreview" zoomScaleNormal="100" zoomScaleSheetLayoutView="100" workbookViewId="0">
      <selection activeCell="E3" sqref="E3"/>
    </sheetView>
  </sheetViews>
  <sheetFormatPr baseColWidth="10" defaultRowHeight="15" x14ac:dyDescent="0.25"/>
  <cols>
    <col min="1" max="1" width="10.140625" style="1" customWidth="1"/>
    <col min="2" max="2" width="11.42578125" style="1" bestFit="1" customWidth="1"/>
    <col min="3" max="3" width="19.140625" style="2" customWidth="1"/>
    <col min="4" max="4" width="36.7109375" style="1" customWidth="1"/>
    <col min="5" max="19" width="8.7109375" style="1" customWidth="1"/>
    <col min="20" max="16384" width="11.42578125" style="1"/>
  </cols>
  <sheetData>
    <row r="2" spans="1:19" x14ac:dyDescent="0.25">
      <c r="A2" s="90" t="s">
        <v>57</v>
      </c>
      <c r="B2" s="89" t="s">
        <v>37</v>
      </c>
      <c r="C2" s="89"/>
      <c r="D2" s="89"/>
      <c r="E2" s="84" t="s">
        <v>34</v>
      </c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</row>
    <row r="3" spans="1:19" x14ac:dyDescent="0.25">
      <c r="A3" s="90"/>
      <c r="B3" s="89"/>
      <c r="C3" s="89"/>
      <c r="D3" s="89"/>
      <c r="E3" s="9" t="str">
        <f>IF(COUNTA(Participants!$D$3:$D$17)&gt;=8,IF(Participants!D3="","",Participants!D3),"")</f>
        <v/>
      </c>
      <c r="F3" s="9" t="str">
        <f>IF(COUNTA(Participants!$D$3:$D$17)&gt;=8,IF(Participants!D4="","",Participants!D4),"")</f>
        <v/>
      </c>
      <c r="G3" s="9" t="str">
        <f>IF(COUNTA(Participants!$D$3:$D$17)&gt;=8,IF(Participants!D5="","",Participants!D5),"")</f>
        <v/>
      </c>
      <c r="H3" s="9" t="str">
        <f>IF(COUNTA(Participants!$D$3:$D$17)&gt;=8,IF(Participants!D6="","",Participants!D6),"")</f>
        <v/>
      </c>
      <c r="I3" s="9" t="str">
        <f>IF(COUNTA(Participants!$D$3:$D$17)&gt;=8,IF(Participants!D7="","",Participants!D7),"")</f>
        <v/>
      </c>
      <c r="J3" s="9" t="str">
        <f>IF(COUNTA(Participants!$D$3:$D$17)&gt;=8,IF(Participants!D8="","",Participants!D8),"")</f>
        <v/>
      </c>
      <c r="K3" s="9" t="str">
        <f>IF(COUNTA(Participants!$D$3:$D$17)&gt;=8,IF(Participants!D9="","",Participants!D9),"")</f>
        <v/>
      </c>
      <c r="L3" s="9" t="str">
        <f>IF(COUNTA(Participants!$D$3:$D$17)&gt;=8,IF(Participants!D10="","",Participants!D10),"")</f>
        <v/>
      </c>
      <c r="M3" s="9" t="str">
        <f>IF(COUNTA(Participants!$D$3:$D$17)&gt;=8,IF(Participants!D11="","",Participants!D11),"")</f>
        <v/>
      </c>
      <c r="N3" s="9" t="str">
        <f>IF(COUNTA(Participants!$D$3:$D$17)&gt;=8,IF(Participants!D12="","",Participants!D12),"")</f>
        <v/>
      </c>
      <c r="O3" s="9" t="str">
        <f>IF(COUNTA(Participants!$D$3:$D$17)&gt;=8,IF(Participants!D13="","",Participants!D13),"")</f>
        <v/>
      </c>
      <c r="P3" s="9" t="str">
        <f>IF(COUNTA(Participants!$D$3:$D$17)&gt;=8,IF(Participants!D14="","",Participants!D14),"")</f>
        <v/>
      </c>
      <c r="Q3" s="9" t="str">
        <f>IF(COUNTA(Participants!$D$3:$D$17)&gt;=8,IF(Participants!D15="","",Participants!D15),"")</f>
        <v/>
      </c>
      <c r="R3" s="9" t="str">
        <f>IF(COUNTA(Participants!$D$3:$D$17)&gt;=8,IF(Participants!D16="","",Participants!D16),"")</f>
        <v/>
      </c>
      <c r="S3" s="9" t="str">
        <f>IF(COUNTA(Participants!$D$3:$D$17)&gt;=8,IF(Participants!D17="","",Participants!D17),"")</f>
        <v/>
      </c>
    </row>
    <row r="4" spans="1:19" ht="15" customHeight="1" x14ac:dyDescent="0.25">
      <c r="A4" s="88" t="s">
        <v>38</v>
      </c>
      <c r="B4" s="5">
        <v>4</v>
      </c>
      <c r="C4" s="8" t="s">
        <v>0</v>
      </c>
      <c r="D4" s="8" t="s">
        <v>32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</row>
    <row r="5" spans="1:19" ht="45" x14ac:dyDescent="0.25">
      <c r="A5" s="88"/>
      <c r="B5" s="5">
        <v>4</v>
      </c>
      <c r="C5" s="8" t="s">
        <v>6</v>
      </c>
      <c r="D5" s="8" t="s">
        <v>31</v>
      </c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</row>
    <row r="6" spans="1:19" ht="30" x14ac:dyDescent="0.25">
      <c r="A6" s="88"/>
      <c r="B6" s="5">
        <v>5</v>
      </c>
      <c r="C6" s="8" t="s">
        <v>7</v>
      </c>
      <c r="D6" s="8" t="s">
        <v>30</v>
      </c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</row>
    <row r="7" spans="1:19" ht="45" x14ac:dyDescent="0.25">
      <c r="A7" s="88"/>
      <c r="B7" s="5">
        <v>4</v>
      </c>
      <c r="C7" s="8" t="s">
        <v>8</v>
      </c>
      <c r="D7" s="8" t="s">
        <v>12</v>
      </c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</row>
    <row r="8" spans="1:19" ht="30" x14ac:dyDescent="0.25">
      <c r="A8" s="88"/>
      <c r="B8" s="5">
        <v>3</v>
      </c>
      <c r="C8" s="8" t="s">
        <v>1</v>
      </c>
      <c r="D8" s="8" t="s">
        <v>33</v>
      </c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</row>
    <row r="9" spans="1:19" x14ac:dyDescent="0.25">
      <c r="A9" s="88"/>
      <c r="B9" s="85" t="s">
        <v>35</v>
      </c>
      <c r="C9" s="86"/>
      <c r="D9" s="87"/>
      <c r="E9" s="39" t="str">
        <f t="shared" ref="E9:J9" si="0">IF(E3="","",SUM(E4:E8))</f>
        <v/>
      </c>
      <c r="F9" s="39" t="str">
        <f t="shared" si="0"/>
        <v/>
      </c>
      <c r="G9" s="39" t="str">
        <f t="shared" si="0"/>
        <v/>
      </c>
      <c r="H9" s="39" t="str">
        <f t="shared" si="0"/>
        <v/>
      </c>
      <c r="I9" s="39" t="str">
        <f t="shared" si="0"/>
        <v/>
      </c>
      <c r="J9" s="39" t="str">
        <f t="shared" si="0"/>
        <v/>
      </c>
      <c r="K9" s="39" t="str">
        <f>IF(K3="","",SUM(K4:K8))</f>
        <v/>
      </c>
      <c r="L9" s="39" t="str">
        <f t="shared" ref="L9:S9" si="1">IF(L3="","",SUM(L4:L8))</f>
        <v/>
      </c>
      <c r="M9" s="39" t="str">
        <f t="shared" si="1"/>
        <v/>
      </c>
      <c r="N9" s="39" t="str">
        <f t="shared" si="1"/>
        <v/>
      </c>
      <c r="O9" s="39" t="str">
        <f t="shared" si="1"/>
        <v/>
      </c>
      <c r="P9" s="39" t="str">
        <f t="shared" si="1"/>
        <v/>
      </c>
      <c r="Q9" s="39" t="str">
        <f t="shared" si="1"/>
        <v/>
      </c>
      <c r="R9" s="39" t="str">
        <f t="shared" si="1"/>
        <v/>
      </c>
      <c r="S9" s="39" t="str">
        <f t="shared" si="1"/>
        <v/>
      </c>
    </row>
    <row r="10" spans="1:19" ht="30" customHeight="1" x14ac:dyDescent="0.25">
      <c r="A10" s="88" t="s">
        <v>39</v>
      </c>
      <c r="B10" s="5">
        <v>6</v>
      </c>
      <c r="C10" s="8" t="s">
        <v>9</v>
      </c>
      <c r="D10" s="8" t="s">
        <v>11</v>
      </c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</row>
    <row r="11" spans="1:19" ht="30" customHeight="1" x14ac:dyDescent="0.25">
      <c r="A11" s="88"/>
      <c r="B11" s="5">
        <v>3</v>
      </c>
      <c r="C11" s="8" t="s">
        <v>2</v>
      </c>
      <c r="D11" s="8" t="s">
        <v>27</v>
      </c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</row>
    <row r="12" spans="1:19" ht="30" customHeight="1" x14ac:dyDescent="0.25">
      <c r="A12" s="88"/>
      <c r="B12" s="5">
        <v>4</v>
      </c>
      <c r="C12" s="8" t="s">
        <v>3</v>
      </c>
      <c r="D12" s="8" t="s">
        <v>10</v>
      </c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</row>
    <row r="13" spans="1:19" ht="30" customHeight="1" x14ac:dyDescent="0.25">
      <c r="A13" s="88"/>
      <c r="B13" s="5">
        <v>3</v>
      </c>
      <c r="C13" s="8" t="s">
        <v>4</v>
      </c>
      <c r="D13" s="8" t="s">
        <v>28</v>
      </c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</row>
    <row r="14" spans="1:19" ht="30" customHeight="1" x14ac:dyDescent="0.25">
      <c r="A14" s="88"/>
      <c r="B14" s="5">
        <v>4</v>
      </c>
      <c r="C14" s="8" t="s">
        <v>5</v>
      </c>
      <c r="D14" s="8" t="s">
        <v>29</v>
      </c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</row>
    <row r="15" spans="1:19" x14ac:dyDescent="0.25">
      <c r="A15" s="88"/>
      <c r="B15" s="85" t="s">
        <v>36</v>
      </c>
      <c r="C15" s="86"/>
      <c r="D15" s="87"/>
      <c r="E15" s="39" t="str">
        <f t="shared" ref="E15:J15" si="2">IF(E3="","",SUM(E10:E14))</f>
        <v/>
      </c>
      <c r="F15" s="39" t="str">
        <f t="shared" si="2"/>
        <v/>
      </c>
      <c r="G15" s="39" t="str">
        <f t="shared" si="2"/>
        <v/>
      </c>
      <c r="H15" s="39" t="str">
        <f t="shared" si="2"/>
        <v/>
      </c>
      <c r="I15" s="39" t="str">
        <f t="shared" si="2"/>
        <v/>
      </c>
      <c r="J15" s="39" t="str">
        <f t="shared" si="2"/>
        <v/>
      </c>
      <c r="K15" s="39" t="str">
        <f>IF(K3="","",SUM(K10:K14))</f>
        <v/>
      </c>
      <c r="L15" s="39" t="str">
        <f t="shared" ref="L15:S15" si="3">IF(L3="","",SUM(L10:L14))</f>
        <v/>
      </c>
      <c r="M15" s="39" t="str">
        <f t="shared" si="3"/>
        <v/>
      </c>
      <c r="N15" s="39" t="str">
        <f t="shared" si="3"/>
        <v/>
      </c>
      <c r="O15" s="39" t="str">
        <f t="shared" si="3"/>
        <v/>
      </c>
      <c r="P15" s="39" t="str">
        <f t="shared" si="3"/>
        <v/>
      </c>
      <c r="Q15" s="39" t="str">
        <f t="shared" si="3"/>
        <v/>
      </c>
      <c r="R15" s="39" t="str">
        <f t="shared" si="3"/>
        <v/>
      </c>
      <c r="S15" s="39" t="str">
        <f t="shared" si="3"/>
        <v/>
      </c>
    </row>
    <row r="16" spans="1:19" x14ac:dyDescent="0.25"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</row>
    <row r="17" spans="1:19" x14ac:dyDescent="0.25">
      <c r="D17" s="5" t="s">
        <v>40</v>
      </c>
      <c r="E17" s="40" t="str">
        <f>IF(E3="","",E9+E15)</f>
        <v/>
      </c>
      <c r="F17" s="40" t="str">
        <f t="shared" ref="F17:S17" si="4">IF(F3="","",F9+F15)</f>
        <v/>
      </c>
      <c r="G17" s="40" t="str">
        <f t="shared" si="4"/>
        <v/>
      </c>
      <c r="H17" s="40" t="str">
        <f t="shared" si="4"/>
        <v/>
      </c>
      <c r="I17" s="40" t="str">
        <f t="shared" si="4"/>
        <v/>
      </c>
      <c r="J17" s="40" t="str">
        <f t="shared" si="4"/>
        <v/>
      </c>
      <c r="K17" s="40" t="str">
        <f t="shared" si="4"/>
        <v/>
      </c>
      <c r="L17" s="40" t="str">
        <f t="shared" si="4"/>
        <v/>
      </c>
      <c r="M17" s="40" t="str">
        <f t="shared" si="4"/>
        <v/>
      </c>
      <c r="N17" s="40" t="str">
        <f t="shared" si="4"/>
        <v/>
      </c>
      <c r="O17" s="40" t="str">
        <f t="shared" si="4"/>
        <v/>
      </c>
      <c r="P17" s="40" t="str">
        <f t="shared" si="4"/>
        <v/>
      </c>
      <c r="Q17" s="40" t="str">
        <f t="shared" si="4"/>
        <v/>
      </c>
      <c r="R17" s="40" t="str">
        <f t="shared" si="4"/>
        <v/>
      </c>
      <c r="S17" s="40" t="str">
        <f t="shared" si="4"/>
        <v/>
      </c>
    </row>
    <row r="20" spans="1:19" x14ac:dyDescent="0.25">
      <c r="A20" s="90" t="s">
        <v>58</v>
      </c>
      <c r="B20" s="89" t="s">
        <v>37</v>
      </c>
      <c r="C20" s="89"/>
      <c r="D20" s="89"/>
      <c r="E20" s="84" t="s">
        <v>34</v>
      </c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</row>
    <row r="21" spans="1:19" x14ac:dyDescent="0.25">
      <c r="A21" s="90"/>
      <c r="B21" s="89"/>
      <c r="C21" s="89"/>
      <c r="D21" s="89"/>
      <c r="E21" s="9" t="str">
        <f>E3</f>
        <v/>
      </c>
      <c r="F21" s="9" t="str">
        <f t="shared" ref="F21:S21" si="5">F3</f>
        <v/>
      </c>
      <c r="G21" s="9" t="str">
        <f t="shared" si="5"/>
        <v/>
      </c>
      <c r="H21" s="9" t="str">
        <f t="shared" si="5"/>
        <v/>
      </c>
      <c r="I21" s="9" t="str">
        <f t="shared" si="5"/>
        <v/>
      </c>
      <c r="J21" s="9" t="str">
        <f t="shared" si="5"/>
        <v/>
      </c>
      <c r="K21" s="9" t="str">
        <f t="shared" si="5"/>
        <v/>
      </c>
      <c r="L21" s="9" t="str">
        <f t="shared" si="5"/>
        <v/>
      </c>
      <c r="M21" s="9" t="str">
        <f t="shared" si="5"/>
        <v/>
      </c>
      <c r="N21" s="9" t="str">
        <f t="shared" si="5"/>
        <v/>
      </c>
      <c r="O21" s="9" t="str">
        <f t="shared" si="5"/>
        <v/>
      </c>
      <c r="P21" s="9" t="str">
        <f t="shared" si="5"/>
        <v/>
      </c>
      <c r="Q21" s="9" t="str">
        <f t="shared" si="5"/>
        <v/>
      </c>
      <c r="R21" s="9" t="str">
        <f t="shared" si="5"/>
        <v/>
      </c>
      <c r="S21" s="9" t="str">
        <f t="shared" si="5"/>
        <v/>
      </c>
    </row>
    <row r="22" spans="1:19" x14ac:dyDescent="0.25">
      <c r="A22" s="88" t="s">
        <v>38</v>
      </c>
      <c r="B22" s="5">
        <v>4</v>
      </c>
      <c r="C22" s="8" t="s">
        <v>0</v>
      </c>
      <c r="D22" s="8" t="s">
        <v>32</v>
      </c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</row>
    <row r="23" spans="1:19" ht="45" x14ac:dyDescent="0.25">
      <c r="A23" s="88"/>
      <c r="B23" s="5">
        <v>4</v>
      </c>
      <c r="C23" s="8" t="s">
        <v>6</v>
      </c>
      <c r="D23" s="8" t="s">
        <v>31</v>
      </c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</row>
    <row r="24" spans="1:19" ht="30" x14ac:dyDescent="0.25">
      <c r="A24" s="88"/>
      <c r="B24" s="5">
        <v>5</v>
      </c>
      <c r="C24" s="8" t="s">
        <v>7</v>
      </c>
      <c r="D24" s="8" t="s">
        <v>30</v>
      </c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</row>
    <row r="25" spans="1:19" ht="45" x14ac:dyDescent="0.25">
      <c r="A25" s="88"/>
      <c r="B25" s="5">
        <v>4</v>
      </c>
      <c r="C25" s="8" t="s">
        <v>8</v>
      </c>
      <c r="D25" s="8" t="s">
        <v>12</v>
      </c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</row>
    <row r="26" spans="1:19" ht="30" x14ac:dyDescent="0.25">
      <c r="A26" s="88"/>
      <c r="B26" s="5">
        <v>3</v>
      </c>
      <c r="C26" s="8" t="s">
        <v>1</v>
      </c>
      <c r="D26" s="8" t="s">
        <v>33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</row>
    <row r="27" spans="1:19" x14ac:dyDescent="0.25">
      <c r="A27" s="88"/>
      <c r="B27" s="85" t="s">
        <v>35</v>
      </c>
      <c r="C27" s="86"/>
      <c r="D27" s="87"/>
      <c r="E27" s="39" t="str">
        <f t="shared" ref="E27:S27" si="6">IF(E21="","",SUM(E22:E26))</f>
        <v/>
      </c>
      <c r="F27" s="39" t="str">
        <f t="shared" si="6"/>
        <v/>
      </c>
      <c r="G27" s="39" t="str">
        <f t="shared" si="6"/>
        <v/>
      </c>
      <c r="H27" s="39" t="str">
        <f t="shared" si="6"/>
        <v/>
      </c>
      <c r="I27" s="39" t="str">
        <f t="shared" si="6"/>
        <v/>
      </c>
      <c r="J27" s="39" t="str">
        <f t="shared" si="6"/>
        <v/>
      </c>
      <c r="K27" s="39" t="str">
        <f t="shared" si="6"/>
        <v/>
      </c>
      <c r="L27" s="39" t="str">
        <f t="shared" si="6"/>
        <v/>
      </c>
      <c r="M27" s="39" t="str">
        <f t="shared" si="6"/>
        <v/>
      </c>
      <c r="N27" s="39" t="str">
        <f t="shared" si="6"/>
        <v/>
      </c>
      <c r="O27" s="39" t="str">
        <f t="shared" si="6"/>
        <v/>
      </c>
      <c r="P27" s="39" t="str">
        <f t="shared" si="6"/>
        <v/>
      </c>
      <c r="Q27" s="39" t="str">
        <f t="shared" si="6"/>
        <v/>
      </c>
      <c r="R27" s="39" t="str">
        <f t="shared" si="6"/>
        <v/>
      </c>
      <c r="S27" s="39" t="str">
        <f t="shared" si="6"/>
        <v/>
      </c>
    </row>
    <row r="28" spans="1:19" ht="30" x14ac:dyDescent="0.25">
      <c r="A28" s="88" t="s">
        <v>39</v>
      </c>
      <c r="B28" s="5">
        <v>6</v>
      </c>
      <c r="C28" s="8" t="s">
        <v>9</v>
      </c>
      <c r="D28" s="8" t="s">
        <v>11</v>
      </c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</row>
    <row r="29" spans="1:19" x14ac:dyDescent="0.25">
      <c r="A29" s="88"/>
      <c r="B29" s="5">
        <v>3</v>
      </c>
      <c r="C29" s="8" t="s">
        <v>2</v>
      </c>
      <c r="D29" s="8" t="s">
        <v>27</v>
      </c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</row>
    <row r="30" spans="1:19" ht="30" x14ac:dyDescent="0.25">
      <c r="A30" s="88"/>
      <c r="B30" s="5">
        <v>4</v>
      </c>
      <c r="C30" s="8" t="s">
        <v>3</v>
      </c>
      <c r="D30" s="8" t="s">
        <v>10</v>
      </c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</row>
    <row r="31" spans="1:19" ht="30" x14ac:dyDescent="0.25">
      <c r="A31" s="88"/>
      <c r="B31" s="5">
        <v>3</v>
      </c>
      <c r="C31" s="8" t="s">
        <v>4</v>
      </c>
      <c r="D31" s="8" t="s">
        <v>28</v>
      </c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</row>
    <row r="32" spans="1:19" ht="30" x14ac:dyDescent="0.25">
      <c r="A32" s="88"/>
      <c r="B32" s="5">
        <v>4</v>
      </c>
      <c r="C32" s="8" t="s">
        <v>5</v>
      </c>
      <c r="D32" s="8" t="s">
        <v>29</v>
      </c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</row>
    <row r="33" spans="1:19" x14ac:dyDescent="0.25">
      <c r="A33" s="88"/>
      <c r="B33" s="85" t="s">
        <v>36</v>
      </c>
      <c r="C33" s="86"/>
      <c r="D33" s="87"/>
      <c r="E33" s="39" t="str">
        <f t="shared" ref="E33:S33" si="7">IF(E21="","",SUM(E28:E32))</f>
        <v/>
      </c>
      <c r="F33" s="39" t="str">
        <f t="shared" si="7"/>
        <v/>
      </c>
      <c r="G33" s="39" t="str">
        <f t="shared" si="7"/>
        <v/>
      </c>
      <c r="H33" s="39" t="str">
        <f t="shared" si="7"/>
        <v/>
      </c>
      <c r="I33" s="39" t="str">
        <f t="shared" si="7"/>
        <v/>
      </c>
      <c r="J33" s="39" t="str">
        <f t="shared" si="7"/>
        <v/>
      </c>
      <c r="K33" s="39" t="str">
        <f t="shared" si="7"/>
        <v/>
      </c>
      <c r="L33" s="39" t="str">
        <f t="shared" si="7"/>
        <v/>
      </c>
      <c r="M33" s="39" t="str">
        <f t="shared" si="7"/>
        <v/>
      </c>
      <c r="N33" s="39" t="str">
        <f t="shared" si="7"/>
        <v/>
      </c>
      <c r="O33" s="39" t="str">
        <f t="shared" si="7"/>
        <v/>
      </c>
      <c r="P33" s="39" t="str">
        <f t="shared" si="7"/>
        <v/>
      </c>
      <c r="Q33" s="39" t="str">
        <f t="shared" si="7"/>
        <v/>
      </c>
      <c r="R33" s="39" t="str">
        <f t="shared" si="7"/>
        <v/>
      </c>
      <c r="S33" s="39" t="str">
        <f t="shared" si="7"/>
        <v/>
      </c>
    </row>
    <row r="35" spans="1:19" x14ac:dyDescent="0.25">
      <c r="D35" s="5" t="s">
        <v>40</v>
      </c>
      <c r="E35" s="40" t="str">
        <f>IF(E21="","",E27+E33)</f>
        <v/>
      </c>
      <c r="F35" s="40" t="str">
        <f t="shared" ref="F35:S35" si="8">IF(F21="","",F27+F33)</f>
        <v/>
      </c>
      <c r="G35" s="40" t="str">
        <f t="shared" si="8"/>
        <v/>
      </c>
      <c r="H35" s="40" t="str">
        <f t="shared" si="8"/>
        <v/>
      </c>
      <c r="I35" s="40" t="str">
        <f t="shared" si="8"/>
        <v/>
      </c>
      <c r="J35" s="40" t="str">
        <f t="shared" si="8"/>
        <v/>
      </c>
      <c r="K35" s="40" t="str">
        <f t="shared" si="8"/>
        <v/>
      </c>
      <c r="L35" s="40" t="str">
        <f t="shared" si="8"/>
        <v/>
      </c>
      <c r="M35" s="40" t="str">
        <f t="shared" si="8"/>
        <v/>
      </c>
      <c r="N35" s="40" t="str">
        <f t="shared" si="8"/>
        <v/>
      </c>
      <c r="O35" s="40" t="str">
        <f t="shared" si="8"/>
        <v/>
      </c>
      <c r="P35" s="40" t="str">
        <f t="shared" si="8"/>
        <v/>
      </c>
      <c r="Q35" s="40" t="str">
        <f t="shared" si="8"/>
        <v/>
      </c>
      <c r="R35" s="40" t="str">
        <f t="shared" si="8"/>
        <v/>
      </c>
      <c r="S35" s="40" t="str">
        <f t="shared" si="8"/>
        <v/>
      </c>
    </row>
    <row r="38" spans="1:19" x14ac:dyDescent="0.25">
      <c r="A38" s="90" t="s">
        <v>59</v>
      </c>
      <c r="B38" s="89" t="s">
        <v>37</v>
      </c>
      <c r="C38" s="89"/>
      <c r="D38" s="89"/>
      <c r="E38" s="84" t="s">
        <v>34</v>
      </c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</row>
    <row r="39" spans="1:19" x14ac:dyDescent="0.25">
      <c r="A39" s="90"/>
      <c r="B39" s="89"/>
      <c r="C39" s="89"/>
      <c r="D39" s="89"/>
      <c r="E39" s="9" t="str">
        <f>E3</f>
        <v/>
      </c>
      <c r="F39" s="9" t="str">
        <f t="shared" ref="F39:S39" si="9">F3</f>
        <v/>
      </c>
      <c r="G39" s="9" t="str">
        <f t="shared" si="9"/>
        <v/>
      </c>
      <c r="H39" s="9" t="str">
        <f t="shared" si="9"/>
        <v/>
      </c>
      <c r="I39" s="9" t="str">
        <f t="shared" si="9"/>
        <v/>
      </c>
      <c r="J39" s="9" t="str">
        <f t="shared" si="9"/>
        <v/>
      </c>
      <c r="K39" s="9" t="str">
        <f t="shared" si="9"/>
        <v/>
      </c>
      <c r="L39" s="9" t="str">
        <f t="shared" si="9"/>
        <v/>
      </c>
      <c r="M39" s="9" t="str">
        <f t="shared" si="9"/>
        <v/>
      </c>
      <c r="N39" s="9" t="str">
        <f t="shared" si="9"/>
        <v/>
      </c>
      <c r="O39" s="9" t="str">
        <f t="shared" si="9"/>
        <v/>
      </c>
      <c r="P39" s="9" t="str">
        <f t="shared" si="9"/>
        <v/>
      </c>
      <c r="Q39" s="9" t="str">
        <f t="shared" si="9"/>
        <v/>
      </c>
      <c r="R39" s="9" t="str">
        <f t="shared" si="9"/>
        <v/>
      </c>
      <c r="S39" s="9" t="str">
        <f t="shared" si="9"/>
        <v/>
      </c>
    </row>
    <row r="40" spans="1:19" x14ac:dyDescent="0.25">
      <c r="A40" s="88" t="s">
        <v>38</v>
      </c>
      <c r="B40" s="5">
        <v>4</v>
      </c>
      <c r="C40" s="8" t="s">
        <v>0</v>
      </c>
      <c r="D40" s="8" t="s">
        <v>32</v>
      </c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</row>
    <row r="41" spans="1:19" ht="45" x14ac:dyDescent="0.25">
      <c r="A41" s="88"/>
      <c r="B41" s="5">
        <v>4</v>
      </c>
      <c r="C41" s="8" t="s">
        <v>6</v>
      </c>
      <c r="D41" s="8" t="s">
        <v>31</v>
      </c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</row>
    <row r="42" spans="1:19" ht="30" x14ac:dyDescent="0.25">
      <c r="A42" s="88"/>
      <c r="B42" s="5">
        <v>5</v>
      </c>
      <c r="C42" s="8" t="s">
        <v>7</v>
      </c>
      <c r="D42" s="8" t="s">
        <v>30</v>
      </c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</row>
    <row r="43" spans="1:19" ht="45" x14ac:dyDescent="0.25">
      <c r="A43" s="88"/>
      <c r="B43" s="5">
        <v>4</v>
      </c>
      <c r="C43" s="8" t="s">
        <v>8</v>
      </c>
      <c r="D43" s="8" t="s">
        <v>12</v>
      </c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</row>
    <row r="44" spans="1:19" ht="30" x14ac:dyDescent="0.25">
      <c r="A44" s="88"/>
      <c r="B44" s="5">
        <v>3</v>
      </c>
      <c r="C44" s="8" t="s">
        <v>1</v>
      </c>
      <c r="D44" s="8" t="s">
        <v>33</v>
      </c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</row>
    <row r="45" spans="1:19" x14ac:dyDescent="0.25">
      <c r="A45" s="88"/>
      <c r="B45" s="85" t="s">
        <v>35</v>
      </c>
      <c r="C45" s="86"/>
      <c r="D45" s="87"/>
      <c r="E45" s="39" t="str">
        <f t="shared" ref="E45:S45" si="10">IF(E39="","",SUM(E40:E44))</f>
        <v/>
      </c>
      <c r="F45" s="39" t="str">
        <f t="shared" si="10"/>
        <v/>
      </c>
      <c r="G45" s="39" t="str">
        <f t="shared" si="10"/>
        <v/>
      </c>
      <c r="H45" s="39" t="str">
        <f t="shared" si="10"/>
        <v/>
      </c>
      <c r="I45" s="39" t="str">
        <f t="shared" si="10"/>
        <v/>
      </c>
      <c r="J45" s="39" t="str">
        <f t="shared" si="10"/>
        <v/>
      </c>
      <c r="K45" s="39" t="str">
        <f t="shared" si="10"/>
        <v/>
      </c>
      <c r="L45" s="39" t="str">
        <f t="shared" si="10"/>
        <v/>
      </c>
      <c r="M45" s="39" t="str">
        <f t="shared" si="10"/>
        <v/>
      </c>
      <c r="N45" s="39" t="str">
        <f t="shared" si="10"/>
        <v/>
      </c>
      <c r="O45" s="39" t="str">
        <f t="shared" si="10"/>
        <v/>
      </c>
      <c r="P45" s="39" t="str">
        <f t="shared" si="10"/>
        <v/>
      </c>
      <c r="Q45" s="39" t="str">
        <f t="shared" si="10"/>
        <v/>
      </c>
      <c r="R45" s="39" t="str">
        <f t="shared" si="10"/>
        <v/>
      </c>
      <c r="S45" s="39" t="str">
        <f t="shared" si="10"/>
        <v/>
      </c>
    </row>
    <row r="46" spans="1:19" ht="30" x14ac:dyDescent="0.25">
      <c r="A46" s="88" t="s">
        <v>39</v>
      </c>
      <c r="B46" s="5">
        <v>6</v>
      </c>
      <c r="C46" s="8" t="s">
        <v>9</v>
      </c>
      <c r="D46" s="8" t="s">
        <v>11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</row>
    <row r="47" spans="1:19" x14ac:dyDescent="0.25">
      <c r="A47" s="88"/>
      <c r="B47" s="5">
        <v>3</v>
      </c>
      <c r="C47" s="8" t="s">
        <v>2</v>
      </c>
      <c r="D47" s="8" t="s">
        <v>27</v>
      </c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</row>
    <row r="48" spans="1:19" ht="30" x14ac:dyDescent="0.25">
      <c r="A48" s="88"/>
      <c r="B48" s="5">
        <v>4</v>
      </c>
      <c r="C48" s="8" t="s">
        <v>3</v>
      </c>
      <c r="D48" s="8" t="s">
        <v>10</v>
      </c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</row>
    <row r="49" spans="1:19" ht="30" x14ac:dyDescent="0.25">
      <c r="A49" s="88"/>
      <c r="B49" s="5">
        <v>3</v>
      </c>
      <c r="C49" s="8" t="s">
        <v>4</v>
      </c>
      <c r="D49" s="8" t="s">
        <v>28</v>
      </c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</row>
    <row r="50" spans="1:19" ht="30" x14ac:dyDescent="0.25">
      <c r="A50" s="88"/>
      <c r="B50" s="5">
        <v>4</v>
      </c>
      <c r="C50" s="8" t="s">
        <v>5</v>
      </c>
      <c r="D50" s="8" t="s">
        <v>29</v>
      </c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</row>
    <row r="51" spans="1:19" x14ac:dyDescent="0.25">
      <c r="A51" s="88"/>
      <c r="B51" s="85" t="s">
        <v>36</v>
      </c>
      <c r="C51" s="86"/>
      <c r="D51" s="87"/>
      <c r="E51" s="39" t="str">
        <f t="shared" ref="E51:S51" si="11">IF(E39="","",SUM(E46:E50))</f>
        <v/>
      </c>
      <c r="F51" s="39" t="str">
        <f t="shared" si="11"/>
        <v/>
      </c>
      <c r="G51" s="39" t="str">
        <f t="shared" si="11"/>
        <v/>
      </c>
      <c r="H51" s="39" t="str">
        <f t="shared" si="11"/>
        <v/>
      </c>
      <c r="I51" s="39" t="str">
        <f t="shared" si="11"/>
        <v/>
      </c>
      <c r="J51" s="39" t="str">
        <f t="shared" si="11"/>
        <v/>
      </c>
      <c r="K51" s="39" t="str">
        <f t="shared" si="11"/>
        <v/>
      </c>
      <c r="L51" s="39" t="str">
        <f t="shared" si="11"/>
        <v/>
      </c>
      <c r="M51" s="39" t="str">
        <f t="shared" si="11"/>
        <v/>
      </c>
      <c r="N51" s="39" t="str">
        <f t="shared" si="11"/>
        <v/>
      </c>
      <c r="O51" s="39" t="str">
        <f t="shared" si="11"/>
        <v/>
      </c>
      <c r="P51" s="39" t="str">
        <f t="shared" si="11"/>
        <v/>
      </c>
      <c r="Q51" s="39" t="str">
        <f t="shared" si="11"/>
        <v/>
      </c>
      <c r="R51" s="39" t="str">
        <f t="shared" si="11"/>
        <v/>
      </c>
      <c r="S51" s="39" t="str">
        <f t="shared" si="11"/>
        <v/>
      </c>
    </row>
    <row r="53" spans="1:19" x14ac:dyDescent="0.25">
      <c r="D53" s="5" t="s">
        <v>40</v>
      </c>
      <c r="E53" s="40" t="str">
        <f>IF(E39="","",E45+E51)</f>
        <v/>
      </c>
      <c r="F53" s="40" t="str">
        <f t="shared" ref="F53:S53" si="12">IF(F39="","",F45+F51)</f>
        <v/>
      </c>
      <c r="G53" s="40" t="str">
        <f t="shared" si="12"/>
        <v/>
      </c>
      <c r="H53" s="40" t="str">
        <f t="shared" si="12"/>
        <v/>
      </c>
      <c r="I53" s="40" t="str">
        <f t="shared" si="12"/>
        <v/>
      </c>
      <c r="J53" s="40" t="str">
        <f t="shared" si="12"/>
        <v/>
      </c>
      <c r="K53" s="40" t="str">
        <f t="shared" si="12"/>
        <v/>
      </c>
      <c r="L53" s="40" t="str">
        <f t="shared" si="12"/>
        <v/>
      </c>
      <c r="M53" s="40" t="str">
        <f t="shared" si="12"/>
        <v/>
      </c>
      <c r="N53" s="40" t="str">
        <f t="shared" si="12"/>
        <v/>
      </c>
      <c r="O53" s="40" t="str">
        <f t="shared" si="12"/>
        <v/>
      </c>
      <c r="P53" s="40" t="str">
        <f t="shared" si="12"/>
        <v/>
      </c>
      <c r="Q53" s="40" t="str">
        <f t="shared" si="12"/>
        <v/>
      </c>
      <c r="R53" s="40" t="str">
        <f t="shared" si="12"/>
        <v/>
      </c>
      <c r="S53" s="40" t="str">
        <f t="shared" si="12"/>
        <v/>
      </c>
    </row>
    <row r="56" spans="1:19" x14ac:dyDescent="0.25">
      <c r="A56" s="90" t="s">
        <v>60</v>
      </c>
      <c r="B56" s="89" t="s">
        <v>37</v>
      </c>
      <c r="C56" s="89"/>
      <c r="D56" s="89"/>
      <c r="E56" s="84" t="s">
        <v>34</v>
      </c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</row>
    <row r="57" spans="1:19" x14ac:dyDescent="0.25">
      <c r="A57" s="90"/>
      <c r="B57" s="89"/>
      <c r="C57" s="89"/>
      <c r="D57" s="89"/>
      <c r="E57" s="9" t="str">
        <f>E3</f>
        <v/>
      </c>
      <c r="F57" s="9" t="str">
        <f t="shared" ref="F57:S57" si="13">F3</f>
        <v/>
      </c>
      <c r="G57" s="9" t="str">
        <f t="shared" si="13"/>
        <v/>
      </c>
      <c r="H57" s="9" t="str">
        <f t="shared" si="13"/>
        <v/>
      </c>
      <c r="I57" s="9" t="str">
        <f t="shared" si="13"/>
        <v/>
      </c>
      <c r="J57" s="9" t="str">
        <f t="shared" si="13"/>
        <v/>
      </c>
      <c r="K57" s="9" t="str">
        <f t="shared" si="13"/>
        <v/>
      </c>
      <c r="L57" s="9" t="str">
        <f t="shared" si="13"/>
        <v/>
      </c>
      <c r="M57" s="9" t="str">
        <f t="shared" si="13"/>
        <v/>
      </c>
      <c r="N57" s="9" t="str">
        <f t="shared" si="13"/>
        <v/>
      </c>
      <c r="O57" s="9" t="str">
        <f t="shared" si="13"/>
        <v/>
      </c>
      <c r="P57" s="9" t="str">
        <f t="shared" si="13"/>
        <v/>
      </c>
      <c r="Q57" s="9" t="str">
        <f t="shared" si="13"/>
        <v/>
      </c>
      <c r="R57" s="9" t="str">
        <f t="shared" si="13"/>
        <v/>
      </c>
      <c r="S57" s="9" t="str">
        <f t="shared" si="13"/>
        <v/>
      </c>
    </row>
    <row r="58" spans="1:19" x14ac:dyDescent="0.25">
      <c r="A58" s="88" t="s">
        <v>38</v>
      </c>
      <c r="B58" s="5">
        <v>4</v>
      </c>
      <c r="C58" s="8" t="s">
        <v>0</v>
      </c>
      <c r="D58" s="8" t="s">
        <v>32</v>
      </c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</row>
    <row r="59" spans="1:19" ht="45" x14ac:dyDescent="0.25">
      <c r="A59" s="88"/>
      <c r="B59" s="5">
        <v>4</v>
      </c>
      <c r="C59" s="8" t="s">
        <v>6</v>
      </c>
      <c r="D59" s="8" t="s">
        <v>31</v>
      </c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</row>
    <row r="60" spans="1:19" ht="30" x14ac:dyDescent="0.25">
      <c r="A60" s="88"/>
      <c r="B60" s="5">
        <v>5</v>
      </c>
      <c r="C60" s="8" t="s">
        <v>7</v>
      </c>
      <c r="D60" s="8" t="s">
        <v>30</v>
      </c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</row>
    <row r="61" spans="1:19" ht="45" x14ac:dyDescent="0.25">
      <c r="A61" s="88"/>
      <c r="B61" s="5">
        <v>4</v>
      </c>
      <c r="C61" s="8" t="s">
        <v>8</v>
      </c>
      <c r="D61" s="8" t="s">
        <v>12</v>
      </c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</row>
    <row r="62" spans="1:19" ht="30" x14ac:dyDescent="0.25">
      <c r="A62" s="88"/>
      <c r="B62" s="5">
        <v>3</v>
      </c>
      <c r="C62" s="8" t="s">
        <v>1</v>
      </c>
      <c r="D62" s="8" t="s">
        <v>33</v>
      </c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</row>
    <row r="63" spans="1:19" x14ac:dyDescent="0.25">
      <c r="A63" s="88"/>
      <c r="B63" s="85" t="s">
        <v>35</v>
      </c>
      <c r="C63" s="86"/>
      <c r="D63" s="87"/>
      <c r="E63" s="39" t="str">
        <f t="shared" ref="E63:S63" si="14">IF(E57="","",SUM(E58:E62))</f>
        <v/>
      </c>
      <c r="F63" s="39" t="str">
        <f t="shared" si="14"/>
        <v/>
      </c>
      <c r="G63" s="39" t="str">
        <f t="shared" si="14"/>
        <v/>
      </c>
      <c r="H63" s="39" t="str">
        <f t="shared" si="14"/>
        <v/>
      </c>
      <c r="I63" s="39" t="str">
        <f t="shared" si="14"/>
        <v/>
      </c>
      <c r="J63" s="39" t="str">
        <f t="shared" si="14"/>
        <v/>
      </c>
      <c r="K63" s="39" t="str">
        <f t="shared" si="14"/>
        <v/>
      </c>
      <c r="L63" s="39" t="str">
        <f t="shared" si="14"/>
        <v/>
      </c>
      <c r="M63" s="39" t="str">
        <f t="shared" si="14"/>
        <v/>
      </c>
      <c r="N63" s="39" t="str">
        <f t="shared" si="14"/>
        <v/>
      </c>
      <c r="O63" s="39" t="str">
        <f t="shared" si="14"/>
        <v/>
      </c>
      <c r="P63" s="39" t="str">
        <f t="shared" si="14"/>
        <v/>
      </c>
      <c r="Q63" s="39" t="str">
        <f t="shared" si="14"/>
        <v/>
      </c>
      <c r="R63" s="39" t="str">
        <f t="shared" si="14"/>
        <v/>
      </c>
      <c r="S63" s="39" t="str">
        <f t="shared" si="14"/>
        <v/>
      </c>
    </row>
    <row r="64" spans="1:19" ht="30" x14ac:dyDescent="0.25">
      <c r="A64" s="88" t="s">
        <v>39</v>
      </c>
      <c r="B64" s="5">
        <v>6</v>
      </c>
      <c r="C64" s="8" t="s">
        <v>9</v>
      </c>
      <c r="D64" s="8" t="s">
        <v>11</v>
      </c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</row>
    <row r="65" spans="1:19" x14ac:dyDescent="0.25">
      <c r="A65" s="88"/>
      <c r="B65" s="5">
        <v>3</v>
      </c>
      <c r="C65" s="8" t="s">
        <v>2</v>
      </c>
      <c r="D65" s="8" t="s">
        <v>27</v>
      </c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</row>
    <row r="66" spans="1:19" ht="30" x14ac:dyDescent="0.25">
      <c r="A66" s="88"/>
      <c r="B66" s="5">
        <v>4</v>
      </c>
      <c r="C66" s="8" t="s">
        <v>3</v>
      </c>
      <c r="D66" s="8" t="s">
        <v>10</v>
      </c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</row>
    <row r="67" spans="1:19" ht="30" x14ac:dyDescent="0.25">
      <c r="A67" s="88"/>
      <c r="B67" s="5">
        <v>3</v>
      </c>
      <c r="C67" s="8" t="s">
        <v>4</v>
      </c>
      <c r="D67" s="8" t="s">
        <v>28</v>
      </c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</row>
    <row r="68" spans="1:19" ht="30" x14ac:dyDescent="0.25">
      <c r="A68" s="88"/>
      <c r="B68" s="5">
        <v>4</v>
      </c>
      <c r="C68" s="8" t="s">
        <v>5</v>
      </c>
      <c r="D68" s="8" t="s">
        <v>29</v>
      </c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</row>
    <row r="69" spans="1:19" x14ac:dyDescent="0.25">
      <c r="A69" s="88"/>
      <c r="B69" s="85" t="s">
        <v>36</v>
      </c>
      <c r="C69" s="86"/>
      <c r="D69" s="87"/>
      <c r="E69" s="39" t="str">
        <f t="shared" ref="E69:S69" si="15">IF(E57="","",SUM(E64:E68))</f>
        <v/>
      </c>
      <c r="F69" s="39" t="str">
        <f t="shared" si="15"/>
        <v/>
      </c>
      <c r="G69" s="39" t="str">
        <f t="shared" si="15"/>
        <v/>
      </c>
      <c r="H69" s="39" t="str">
        <f t="shared" si="15"/>
        <v/>
      </c>
      <c r="I69" s="39" t="str">
        <f t="shared" si="15"/>
        <v/>
      </c>
      <c r="J69" s="39" t="str">
        <f t="shared" si="15"/>
        <v/>
      </c>
      <c r="K69" s="39" t="str">
        <f t="shared" si="15"/>
        <v/>
      </c>
      <c r="L69" s="39" t="str">
        <f t="shared" si="15"/>
        <v/>
      </c>
      <c r="M69" s="39" t="str">
        <f t="shared" si="15"/>
        <v/>
      </c>
      <c r="N69" s="39" t="str">
        <f t="shared" si="15"/>
        <v/>
      </c>
      <c r="O69" s="39" t="str">
        <f t="shared" si="15"/>
        <v/>
      </c>
      <c r="P69" s="39" t="str">
        <f t="shared" si="15"/>
        <v/>
      </c>
      <c r="Q69" s="39" t="str">
        <f t="shared" si="15"/>
        <v/>
      </c>
      <c r="R69" s="39" t="str">
        <f t="shared" si="15"/>
        <v/>
      </c>
      <c r="S69" s="39" t="str">
        <f t="shared" si="15"/>
        <v/>
      </c>
    </row>
    <row r="71" spans="1:19" x14ac:dyDescent="0.25">
      <c r="D71" s="5" t="s">
        <v>40</v>
      </c>
      <c r="E71" s="40" t="str">
        <f>IF(E57="","",E63+E69)</f>
        <v/>
      </c>
      <c r="F71" s="40" t="str">
        <f t="shared" ref="F71:S71" si="16">IF(F57="","",F63+F69)</f>
        <v/>
      </c>
      <c r="G71" s="40" t="str">
        <f t="shared" si="16"/>
        <v/>
      </c>
      <c r="H71" s="40" t="str">
        <f t="shared" si="16"/>
        <v/>
      </c>
      <c r="I71" s="40" t="str">
        <f t="shared" si="16"/>
        <v/>
      </c>
      <c r="J71" s="40" t="str">
        <f t="shared" si="16"/>
        <v/>
      </c>
      <c r="K71" s="40" t="str">
        <f t="shared" si="16"/>
        <v/>
      </c>
      <c r="L71" s="40" t="str">
        <f t="shared" si="16"/>
        <v/>
      </c>
      <c r="M71" s="40" t="str">
        <f t="shared" si="16"/>
        <v/>
      </c>
      <c r="N71" s="40" t="str">
        <f t="shared" si="16"/>
        <v/>
      </c>
      <c r="O71" s="40" t="str">
        <f t="shared" si="16"/>
        <v/>
      </c>
      <c r="P71" s="40" t="str">
        <f t="shared" si="16"/>
        <v/>
      </c>
      <c r="Q71" s="40" t="str">
        <f t="shared" si="16"/>
        <v/>
      </c>
      <c r="R71" s="40" t="str">
        <f t="shared" si="16"/>
        <v/>
      </c>
      <c r="S71" s="40" t="str">
        <f t="shared" si="16"/>
        <v/>
      </c>
    </row>
    <row r="74" spans="1:19" x14ac:dyDescent="0.25">
      <c r="A74" s="90" t="s">
        <v>61</v>
      </c>
      <c r="B74" s="89" t="s">
        <v>37</v>
      </c>
      <c r="C74" s="89"/>
      <c r="D74" s="89"/>
      <c r="E74" s="84" t="s">
        <v>34</v>
      </c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</row>
    <row r="75" spans="1:19" x14ac:dyDescent="0.25">
      <c r="A75" s="90"/>
      <c r="B75" s="89"/>
      <c r="C75" s="89"/>
      <c r="D75" s="89"/>
      <c r="E75" s="9" t="str">
        <f>E3</f>
        <v/>
      </c>
      <c r="F75" s="9" t="str">
        <f t="shared" ref="F75:S75" si="17">F3</f>
        <v/>
      </c>
      <c r="G75" s="9" t="str">
        <f t="shared" si="17"/>
        <v/>
      </c>
      <c r="H75" s="9" t="str">
        <f t="shared" si="17"/>
        <v/>
      </c>
      <c r="I75" s="9" t="str">
        <f t="shared" si="17"/>
        <v/>
      </c>
      <c r="J75" s="9" t="str">
        <f t="shared" si="17"/>
        <v/>
      </c>
      <c r="K75" s="9" t="str">
        <f t="shared" si="17"/>
        <v/>
      </c>
      <c r="L75" s="9" t="str">
        <f t="shared" si="17"/>
        <v/>
      </c>
      <c r="M75" s="9" t="str">
        <f t="shared" si="17"/>
        <v/>
      </c>
      <c r="N75" s="9" t="str">
        <f t="shared" si="17"/>
        <v/>
      </c>
      <c r="O75" s="9" t="str">
        <f t="shared" si="17"/>
        <v/>
      </c>
      <c r="P75" s="9" t="str">
        <f t="shared" si="17"/>
        <v/>
      </c>
      <c r="Q75" s="9" t="str">
        <f t="shared" si="17"/>
        <v/>
      </c>
      <c r="R75" s="9" t="str">
        <f t="shared" si="17"/>
        <v/>
      </c>
      <c r="S75" s="9" t="str">
        <f t="shared" si="17"/>
        <v/>
      </c>
    </row>
    <row r="76" spans="1:19" x14ac:dyDescent="0.25">
      <c r="A76" s="88" t="s">
        <v>38</v>
      </c>
      <c r="B76" s="5">
        <v>4</v>
      </c>
      <c r="C76" s="8" t="s">
        <v>0</v>
      </c>
      <c r="D76" s="8" t="s">
        <v>32</v>
      </c>
      <c r="E76" s="42"/>
      <c r="F76" s="61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</row>
    <row r="77" spans="1:19" ht="45" x14ac:dyDescent="0.25">
      <c r="A77" s="88"/>
      <c r="B77" s="5">
        <v>4</v>
      </c>
      <c r="C77" s="8" t="s">
        <v>6</v>
      </c>
      <c r="D77" s="8" t="s">
        <v>31</v>
      </c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</row>
    <row r="78" spans="1:19" ht="30" x14ac:dyDescent="0.25">
      <c r="A78" s="88"/>
      <c r="B78" s="5">
        <v>5</v>
      </c>
      <c r="C78" s="8" t="s">
        <v>7</v>
      </c>
      <c r="D78" s="8" t="s">
        <v>30</v>
      </c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</row>
    <row r="79" spans="1:19" ht="45" x14ac:dyDescent="0.25">
      <c r="A79" s="88"/>
      <c r="B79" s="5">
        <v>4</v>
      </c>
      <c r="C79" s="8" t="s">
        <v>8</v>
      </c>
      <c r="D79" s="8" t="s">
        <v>12</v>
      </c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</row>
    <row r="80" spans="1:19" ht="30" x14ac:dyDescent="0.25">
      <c r="A80" s="88"/>
      <c r="B80" s="5">
        <v>3</v>
      </c>
      <c r="C80" s="8" t="s">
        <v>1</v>
      </c>
      <c r="D80" s="8" t="s">
        <v>33</v>
      </c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</row>
    <row r="81" spans="1:19" x14ac:dyDescent="0.25">
      <c r="A81" s="88"/>
      <c r="B81" s="85" t="s">
        <v>35</v>
      </c>
      <c r="C81" s="86"/>
      <c r="D81" s="87"/>
      <c r="E81" s="39" t="str">
        <f t="shared" ref="E81:S81" si="18">IF(E75="","",SUM(E76:E80))</f>
        <v/>
      </c>
      <c r="F81" s="39" t="str">
        <f t="shared" si="18"/>
        <v/>
      </c>
      <c r="G81" s="39" t="str">
        <f t="shared" si="18"/>
        <v/>
      </c>
      <c r="H81" s="39" t="str">
        <f t="shared" si="18"/>
        <v/>
      </c>
      <c r="I81" s="39" t="str">
        <f t="shared" si="18"/>
        <v/>
      </c>
      <c r="J81" s="39" t="str">
        <f t="shared" si="18"/>
        <v/>
      </c>
      <c r="K81" s="39" t="str">
        <f t="shared" si="18"/>
        <v/>
      </c>
      <c r="L81" s="39" t="str">
        <f t="shared" si="18"/>
        <v/>
      </c>
      <c r="M81" s="39" t="str">
        <f t="shared" si="18"/>
        <v/>
      </c>
      <c r="N81" s="39" t="str">
        <f t="shared" si="18"/>
        <v/>
      </c>
      <c r="O81" s="39" t="str">
        <f t="shared" si="18"/>
        <v/>
      </c>
      <c r="P81" s="39" t="str">
        <f t="shared" si="18"/>
        <v/>
      </c>
      <c r="Q81" s="39" t="str">
        <f t="shared" si="18"/>
        <v/>
      </c>
      <c r="R81" s="39" t="str">
        <f t="shared" si="18"/>
        <v/>
      </c>
      <c r="S81" s="39" t="str">
        <f t="shared" si="18"/>
        <v/>
      </c>
    </row>
    <row r="82" spans="1:19" ht="30" x14ac:dyDescent="0.25">
      <c r="A82" s="88" t="s">
        <v>39</v>
      </c>
      <c r="B82" s="5">
        <v>6</v>
      </c>
      <c r="C82" s="8" t="s">
        <v>9</v>
      </c>
      <c r="D82" s="8" t="s">
        <v>11</v>
      </c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</row>
    <row r="83" spans="1:19" x14ac:dyDescent="0.25">
      <c r="A83" s="88"/>
      <c r="B83" s="5">
        <v>3</v>
      </c>
      <c r="C83" s="8" t="s">
        <v>2</v>
      </c>
      <c r="D83" s="8" t="s">
        <v>27</v>
      </c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</row>
    <row r="84" spans="1:19" ht="30" x14ac:dyDescent="0.25">
      <c r="A84" s="88"/>
      <c r="B84" s="5">
        <v>4</v>
      </c>
      <c r="C84" s="8" t="s">
        <v>3</v>
      </c>
      <c r="D84" s="8" t="s">
        <v>10</v>
      </c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</row>
    <row r="85" spans="1:19" ht="30" x14ac:dyDescent="0.25">
      <c r="A85" s="88"/>
      <c r="B85" s="5">
        <v>3</v>
      </c>
      <c r="C85" s="8" t="s">
        <v>4</v>
      </c>
      <c r="D85" s="8" t="s">
        <v>28</v>
      </c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</row>
    <row r="86" spans="1:19" ht="30" x14ac:dyDescent="0.25">
      <c r="A86" s="88"/>
      <c r="B86" s="5">
        <v>4</v>
      </c>
      <c r="C86" s="8" t="s">
        <v>5</v>
      </c>
      <c r="D86" s="8" t="s">
        <v>29</v>
      </c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</row>
    <row r="87" spans="1:19" x14ac:dyDescent="0.25">
      <c r="A87" s="88"/>
      <c r="B87" s="85" t="s">
        <v>36</v>
      </c>
      <c r="C87" s="86"/>
      <c r="D87" s="87"/>
      <c r="E87" s="39" t="str">
        <f t="shared" ref="E87:S87" si="19">IF(E75="","",SUM(E82:E86))</f>
        <v/>
      </c>
      <c r="F87" s="39" t="str">
        <f t="shared" si="19"/>
        <v/>
      </c>
      <c r="G87" s="39" t="str">
        <f t="shared" si="19"/>
        <v/>
      </c>
      <c r="H87" s="39" t="str">
        <f t="shared" si="19"/>
        <v/>
      </c>
      <c r="I87" s="39" t="str">
        <f t="shared" si="19"/>
        <v/>
      </c>
      <c r="J87" s="39" t="str">
        <f t="shared" si="19"/>
        <v/>
      </c>
      <c r="K87" s="39" t="str">
        <f t="shared" si="19"/>
        <v/>
      </c>
      <c r="L87" s="39" t="str">
        <f t="shared" si="19"/>
        <v/>
      </c>
      <c r="M87" s="39" t="str">
        <f t="shared" si="19"/>
        <v/>
      </c>
      <c r="N87" s="39" t="str">
        <f t="shared" si="19"/>
        <v/>
      </c>
      <c r="O87" s="39" t="str">
        <f t="shared" si="19"/>
        <v/>
      </c>
      <c r="P87" s="39" t="str">
        <f t="shared" si="19"/>
        <v/>
      </c>
      <c r="Q87" s="39" t="str">
        <f t="shared" si="19"/>
        <v/>
      </c>
      <c r="R87" s="39" t="str">
        <f t="shared" si="19"/>
        <v/>
      </c>
      <c r="S87" s="39" t="str">
        <f t="shared" si="19"/>
        <v/>
      </c>
    </row>
    <row r="89" spans="1:19" x14ac:dyDescent="0.25">
      <c r="D89" s="5" t="s">
        <v>40</v>
      </c>
      <c r="E89" s="40" t="str">
        <f>IF(E75="","",E81+E87)</f>
        <v/>
      </c>
      <c r="F89" s="40" t="str">
        <f t="shared" ref="F89:S89" si="20">IF(F75="","",F81+F87)</f>
        <v/>
      </c>
      <c r="G89" s="40" t="str">
        <f t="shared" si="20"/>
        <v/>
      </c>
      <c r="H89" s="40" t="str">
        <f t="shared" si="20"/>
        <v/>
      </c>
      <c r="I89" s="40" t="str">
        <f t="shared" si="20"/>
        <v/>
      </c>
      <c r="J89" s="40" t="str">
        <f t="shared" si="20"/>
        <v/>
      </c>
      <c r="K89" s="40" t="str">
        <f t="shared" si="20"/>
        <v/>
      </c>
      <c r="L89" s="40" t="str">
        <f t="shared" si="20"/>
        <v/>
      </c>
      <c r="M89" s="40" t="str">
        <f t="shared" si="20"/>
        <v/>
      </c>
      <c r="N89" s="40" t="str">
        <f t="shared" si="20"/>
        <v/>
      </c>
      <c r="O89" s="40" t="str">
        <f t="shared" si="20"/>
        <v/>
      </c>
      <c r="P89" s="40" t="str">
        <f t="shared" si="20"/>
        <v/>
      </c>
      <c r="Q89" s="40" t="str">
        <f t="shared" si="20"/>
        <v/>
      </c>
      <c r="R89" s="40" t="str">
        <f t="shared" si="20"/>
        <v/>
      </c>
      <c r="S89" s="40" t="str">
        <f t="shared" si="20"/>
        <v/>
      </c>
    </row>
    <row r="90" spans="1:19" x14ac:dyDescent="0.25"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</row>
    <row r="91" spans="1:19" x14ac:dyDescent="0.25"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</row>
    <row r="92" spans="1:19" x14ac:dyDescent="0.25">
      <c r="E92" s="84" t="s">
        <v>55</v>
      </c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</row>
    <row r="93" spans="1:19" x14ac:dyDescent="0.25">
      <c r="E93" s="36" t="str">
        <f>E108</f>
        <v/>
      </c>
      <c r="F93" s="36" t="str">
        <f t="shared" ref="F93:S93" si="21">F108</f>
        <v/>
      </c>
      <c r="G93" s="36" t="str">
        <f t="shared" si="21"/>
        <v/>
      </c>
      <c r="H93" s="36" t="str">
        <f t="shared" si="21"/>
        <v/>
      </c>
      <c r="I93" s="36" t="str">
        <f t="shared" si="21"/>
        <v/>
      </c>
      <c r="J93" s="36" t="str">
        <f t="shared" si="21"/>
        <v/>
      </c>
      <c r="K93" s="36" t="str">
        <f t="shared" si="21"/>
        <v/>
      </c>
      <c r="L93" s="36" t="str">
        <f t="shared" si="21"/>
        <v/>
      </c>
      <c r="M93" s="36" t="str">
        <f t="shared" si="21"/>
        <v/>
      </c>
      <c r="N93" s="36" t="str">
        <f t="shared" si="21"/>
        <v/>
      </c>
      <c r="O93" s="36" t="str">
        <f t="shared" si="21"/>
        <v/>
      </c>
      <c r="P93" s="36" t="str">
        <f t="shared" si="21"/>
        <v/>
      </c>
      <c r="Q93" s="36" t="str">
        <f t="shared" si="21"/>
        <v/>
      </c>
      <c r="R93" s="36" t="str">
        <f t="shared" si="21"/>
        <v/>
      </c>
      <c r="S93" s="36" t="str">
        <f t="shared" si="21"/>
        <v/>
      </c>
    </row>
    <row r="94" spans="1:19" x14ac:dyDescent="0.25">
      <c r="E94" s="9" t="str">
        <f>E3</f>
        <v/>
      </c>
      <c r="F94" s="9" t="str">
        <f t="shared" ref="F94:S94" si="22">F3</f>
        <v/>
      </c>
      <c r="G94" s="9" t="str">
        <f t="shared" si="22"/>
        <v/>
      </c>
      <c r="H94" s="9" t="str">
        <f t="shared" si="22"/>
        <v/>
      </c>
      <c r="I94" s="9" t="str">
        <f t="shared" si="22"/>
        <v/>
      </c>
      <c r="J94" s="9" t="str">
        <f t="shared" si="22"/>
        <v/>
      </c>
      <c r="K94" s="9" t="str">
        <f t="shared" si="22"/>
        <v/>
      </c>
      <c r="L94" s="9" t="str">
        <f t="shared" si="22"/>
        <v/>
      </c>
      <c r="M94" s="9" t="str">
        <f t="shared" si="22"/>
        <v/>
      </c>
      <c r="N94" s="9" t="str">
        <f t="shared" si="22"/>
        <v/>
      </c>
      <c r="O94" s="9" t="str">
        <f t="shared" si="22"/>
        <v/>
      </c>
      <c r="P94" s="9" t="str">
        <f t="shared" si="22"/>
        <v/>
      </c>
      <c r="Q94" s="9" t="str">
        <f t="shared" si="22"/>
        <v/>
      </c>
      <c r="R94" s="9" t="str">
        <f t="shared" si="22"/>
        <v/>
      </c>
      <c r="S94" s="9" t="str">
        <f t="shared" si="22"/>
        <v/>
      </c>
    </row>
    <row r="95" spans="1:19" ht="27.75" customHeight="1" x14ac:dyDescent="0.25">
      <c r="C95" s="82" t="s">
        <v>57</v>
      </c>
      <c r="D95" s="19" t="s">
        <v>53</v>
      </c>
      <c r="E95" s="41" t="str">
        <f>IF($E$94=""," ",E9)</f>
        <v xml:space="preserve"> </v>
      </c>
      <c r="F95" s="41" t="str">
        <f>IF($E$94=""," ",F9)</f>
        <v xml:space="preserve"> </v>
      </c>
      <c r="G95" s="41" t="str">
        <f>IF($G$94=""," ",G9)</f>
        <v xml:space="preserve"> </v>
      </c>
      <c r="H95" s="41" t="str">
        <f>IF($H$94=""," ",H9)</f>
        <v xml:space="preserve"> </v>
      </c>
      <c r="I95" s="41" t="str">
        <f>IF($I$94=""," ",I9)</f>
        <v xml:space="preserve"> </v>
      </c>
      <c r="J95" s="41" t="str">
        <f>IF($J$94=""," ",J9)</f>
        <v xml:space="preserve"> </v>
      </c>
      <c r="K95" s="41" t="str">
        <f>IF($K$94=""," ",K9)</f>
        <v xml:space="preserve"> </v>
      </c>
      <c r="L95" s="41" t="str">
        <f>IF($L$94=""," ",L9)</f>
        <v xml:space="preserve"> </v>
      </c>
      <c r="M95" s="41" t="str">
        <f>IF($M$94=""," ",M9)</f>
        <v xml:space="preserve"> </v>
      </c>
      <c r="N95" s="41" t="str">
        <f>IF($N$94=""," ",N9)</f>
        <v xml:space="preserve"> </v>
      </c>
      <c r="O95" s="41" t="str">
        <f>IF($O$94=""," ",O9)</f>
        <v xml:space="preserve"> </v>
      </c>
      <c r="P95" s="41" t="str">
        <f>IF($P$94=""," ",P9)</f>
        <v xml:space="preserve"> </v>
      </c>
      <c r="Q95" s="41" t="str">
        <f>IF($Q$94=""," ",Q9)</f>
        <v xml:space="preserve"> </v>
      </c>
      <c r="R95" s="41" t="str">
        <f>IF($R$94=""," ",R9)</f>
        <v xml:space="preserve"> </v>
      </c>
      <c r="S95" s="41" t="str">
        <f>IF($S$94=""," ",S9)</f>
        <v xml:space="preserve"> </v>
      </c>
    </row>
    <row r="96" spans="1:19" ht="27.75" customHeight="1" x14ac:dyDescent="0.25">
      <c r="C96" s="83"/>
      <c r="D96" s="20" t="s">
        <v>54</v>
      </c>
      <c r="E96" s="41" t="str">
        <f>IF($E$94=""," ",E15)</f>
        <v xml:space="preserve"> </v>
      </c>
      <c r="F96" s="41" t="str">
        <f>IF($F$94=""," ",F15)</f>
        <v xml:space="preserve"> </v>
      </c>
      <c r="G96" s="41" t="str">
        <f>IF($G$94=""," ",G15)</f>
        <v xml:space="preserve"> </v>
      </c>
      <c r="H96" s="41" t="str">
        <f>IF($H$94=""," ",H15)</f>
        <v xml:space="preserve"> </v>
      </c>
      <c r="I96" s="41" t="str">
        <f>IF($I$94=""," ",I15)</f>
        <v xml:space="preserve"> </v>
      </c>
      <c r="J96" s="41" t="str">
        <f>IF($J$94=""," ",J15)</f>
        <v xml:space="preserve"> </v>
      </c>
      <c r="K96" s="41" t="str">
        <f>IF($K$94=""," ",K15)</f>
        <v xml:space="preserve"> </v>
      </c>
      <c r="L96" s="41" t="str">
        <f>IF($L$94=""," ",L15)</f>
        <v xml:space="preserve"> </v>
      </c>
      <c r="M96" s="41" t="str">
        <f>IF($M$94=""," ",M15)</f>
        <v xml:space="preserve"> </v>
      </c>
      <c r="N96" s="41" t="str">
        <f>IF($N$94=""," ",N15)</f>
        <v xml:space="preserve"> </v>
      </c>
      <c r="O96" s="41" t="str">
        <f>IF($O$94=""," ",O15)</f>
        <v xml:space="preserve"> </v>
      </c>
      <c r="P96" s="41" t="str">
        <f>IF($P$94=""," ",P15)</f>
        <v xml:space="preserve"> </v>
      </c>
      <c r="Q96" s="41" t="str">
        <f>IF($Q$94=""," ",Q15)</f>
        <v xml:space="preserve"> </v>
      </c>
      <c r="R96" s="41" t="str">
        <f>IF($R$94=""," ",R15)</f>
        <v xml:space="preserve"> </v>
      </c>
      <c r="S96" s="41" t="str">
        <f>IF($S$94=""," ",S15)</f>
        <v xml:space="preserve"> </v>
      </c>
    </row>
    <row r="97" spans="3:19" ht="27.75" customHeight="1" x14ac:dyDescent="0.25">
      <c r="C97" s="82" t="s">
        <v>58</v>
      </c>
      <c r="D97" s="19" t="s">
        <v>53</v>
      </c>
      <c r="E97" s="41" t="str">
        <f>IF($E$94=""," ",E27)</f>
        <v xml:space="preserve"> </v>
      </c>
      <c r="F97" s="41" t="str">
        <f>IF($F$94=""," ",F27)</f>
        <v xml:space="preserve"> </v>
      </c>
      <c r="G97" s="41" t="str">
        <f>IF($G$94=""," ",G27)</f>
        <v xml:space="preserve"> </v>
      </c>
      <c r="H97" s="41" t="str">
        <f>IF($H$94=""," ",H27)</f>
        <v xml:space="preserve"> </v>
      </c>
      <c r="I97" s="41" t="str">
        <f>IF($I$94=""," ",I27)</f>
        <v xml:space="preserve"> </v>
      </c>
      <c r="J97" s="41" t="str">
        <f>IF($J$94=""," ",J27)</f>
        <v xml:space="preserve"> </v>
      </c>
      <c r="K97" s="41" t="str">
        <f>IF($K$94=""," ",K27)</f>
        <v xml:space="preserve"> </v>
      </c>
      <c r="L97" s="41" t="str">
        <f>IF($L$94=""," ",L27)</f>
        <v xml:space="preserve"> </v>
      </c>
      <c r="M97" s="41" t="str">
        <f>IF($M$94=""," ",M27)</f>
        <v xml:space="preserve"> </v>
      </c>
      <c r="N97" s="41" t="str">
        <f>IF($N$94=""," ",N27)</f>
        <v xml:space="preserve"> </v>
      </c>
      <c r="O97" s="41" t="str">
        <f>IF($O$94=""," ",O27)</f>
        <v xml:space="preserve"> </v>
      </c>
      <c r="P97" s="41" t="str">
        <f>IF($P$94=""," ",P27)</f>
        <v xml:space="preserve"> </v>
      </c>
      <c r="Q97" s="41" t="str">
        <f>IF($Q$94=""," ",Q27)</f>
        <v xml:space="preserve"> </v>
      </c>
      <c r="R97" s="41" t="str">
        <f>IF($R$94=""," ",R27)</f>
        <v xml:space="preserve"> </v>
      </c>
      <c r="S97" s="41" t="str">
        <f>IF($S$94=""," ",S27)</f>
        <v xml:space="preserve"> </v>
      </c>
    </row>
    <row r="98" spans="3:19" ht="27.75" customHeight="1" x14ac:dyDescent="0.25">
      <c r="C98" s="83"/>
      <c r="D98" s="20" t="s">
        <v>54</v>
      </c>
      <c r="E98" s="41" t="str">
        <f>IF($E$94=""," ",E33)</f>
        <v xml:space="preserve"> </v>
      </c>
      <c r="F98" s="41" t="str">
        <f>IF($F$94=""," ",F33)</f>
        <v xml:space="preserve"> </v>
      </c>
      <c r="G98" s="41" t="str">
        <f>IF($G$94=""," ",G33)</f>
        <v xml:space="preserve"> </v>
      </c>
      <c r="H98" s="41" t="str">
        <f>IF($H$94=""," ",H33)</f>
        <v xml:space="preserve"> </v>
      </c>
      <c r="I98" s="41" t="str">
        <f>IF($I$94=""," ",I33)</f>
        <v xml:space="preserve"> </v>
      </c>
      <c r="J98" s="41" t="str">
        <f>IF($J$94=""," ",J33)</f>
        <v xml:space="preserve"> </v>
      </c>
      <c r="K98" s="41" t="str">
        <f>IF($K$94=""," ",K33)</f>
        <v xml:space="preserve"> </v>
      </c>
      <c r="L98" s="41" t="str">
        <f>IF($L$94=""," ",L33)</f>
        <v xml:space="preserve"> </v>
      </c>
      <c r="M98" s="41" t="str">
        <f>IF($M$94=""," ",M33)</f>
        <v xml:space="preserve"> </v>
      </c>
      <c r="N98" s="41" t="str">
        <f>IF($N$94=""," ",N33)</f>
        <v xml:space="preserve"> </v>
      </c>
      <c r="O98" s="41" t="str">
        <f>IF($O$94=""," ",O33)</f>
        <v xml:space="preserve"> </v>
      </c>
      <c r="P98" s="41" t="str">
        <f>IF($P$94=""," ",P33)</f>
        <v xml:space="preserve"> </v>
      </c>
      <c r="Q98" s="41" t="str">
        <f>IF($Q$94=""," ",Q33)</f>
        <v xml:space="preserve"> </v>
      </c>
      <c r="R98" s="41" t="str">
        <f>IF($R$94=""," ",R33)</f>
        <v xml:space="preserve"> </v>
      </c>
      <c r="S98" s="41" t="str">
        <f>IF($S$94=""," ",S33)</f>
        <v xml:space="preserve"> </v>
      </c>
    </row>
    <row r="99" spans="3:19" ht="27.75" customHeight="1" x14ac:dyDescent="0.25">
      <c r="C99" s="82" t="s">
        <v>59</v>
      </c>
      <c r="D99" s="19" t="s">
        <v>53</v>
      </c>
      <c r="E99" s="41" t="str">
        <f>IF($E$94=""," ",E45)</f>
        <v xml:space="preserve"> </v>
      </c>
      <c r="F99" s="41" t="str">
        <f>IF($F$94=""," ",F45)</f>
        <v xml:space="preserve"> </v>
      </c>
      <c r="G99" s="41" t="str">
        <f>IF($G$94=""," ",G45)</f>
        <v xml:space="preserve"> </v>
      </c>
      <c r="H99" s="41" t="str">
        <f>IF($H$94=""," ",H45)</f>
        <v xml:space="preserve"> </v>
      </c>
      <c r="I99" s="41" t="str">
        <f>IF($I$94=""," ",I45)</f>
        <v xml:space="preserve"> </v>
      </c>
      <c r="J99" s="41" t="str">
        <f>IF($J$94=""," ",J45)</f>
        <v xml:space="preserve"> </v>
      </c>
      <c r="K99" s="41" t="str">
        <f>IF($K$94=""," ",K45)</f>
        <v xml:space="preserve"> </v>
      </c>
      <c r="L99" s="41" t="str">
        <f>IF($L$94=""," ",L45)</f>
        <v xml:space="preserve"> </v>
      </c>
      <c r="M99" s="41" t="str">
        <f>IF($M$94=""," ",M45)</f>
        <v xml:space="preserve"> </v>
      </c>
      <c r="N99" s="41" t="str">
        <f>IF($N$94=""," ",N45)</f>
        <v xml:space="preserve"> </v>
      </c>
      <c r="O99" s="41" t="str">
        <f>IF($O$94=""," ",O45)</f>
        <v xml:space="preserve"> </v>
      </c>
      <c r="P99" s="41" t="str">
        <f>IF($P$94=""," ",P45)</f>
        <v xml:space="preserve"> </v>
      </c>
      <c r="Q99" s="41" t="str">
        <f>IF($Q$94=""," ",Q45)</f>
        <v xml:space="preserve"> </v>
      </c>
      <c r="R99" s="41" t="str">
        <f>IF($R$94=""," ",R45)</f>
        <v xml:space="preserve"> </v>
      </c>
      <c r="S99" s="41" t="str">
        <f>IF($S$94=""," ",S45)</f>
        <v xml:space="preserve"> </v>
      </c>
    </row>
    <row r="100" spans="3:19" ht="27.75" customHeight="1" x14ac:dyDescent="0.25">
      <c r="C100" s="83"/>
      <c r="D100" s="20" t="s">
        <v>54</v>
      </c>
      <c r="E100" s="41" t="str">
        <f>IF($E$94=""," ",E51)</f>
        <v xml:space="preserve"> </v>
      </c>
      <c r="F100" s="41" t="str">
        <f>IF($F$94=""," ",F51)</f>
        <v xml:space="preserve"> </v>
      </c>
      <c r="G100" s="41" t="str">
        <f>IF($G$94=""," ",G51)</f>
        <v xml:space="preserve"> </v>
      </c>
      <c r="H100" s="41" t="str">
        <f>IF($H$94=""," ",H51)</f>
        <v xml:space="preserve"> </v>
      </c>
      <c r="I100" s="41" t="str">
        <f>IF($I$94=""," ",I51)</f>
        <v xml:space="preserve"> </v>
      </c>
      <c r="J100" s="41" t="str">
        <f>IF($J$94=""," ",J51)</f>
        <v xml:space="preserve"> </v>
      </c>
      <c r="K100" s="41" t="str">
        <f>IF($K$94=""," ",K51)</f>
        <v xml:space="preserve"> </v>
      </c>
      <c r="L100" s="41" t="str">
        <f>IF($L$94=""," ",L51)</f>
        <v xml:space="preserve"> </v>
      </c>
      <c r="M100" s="41" t="str">
        <f>IF($M$94=""," ",M51)</f>
        <v xml:space="preserve"> </v>
      </c>
      <c r="N100" s="41" t="str">
        <f>IF($N$94=""," ",N51)</f>
        <v xml:space="preserve"> </v>
      </c>
      <c r="O100" s="41" t="str">
        <f>IF($O$94=""," ",O51)</f>
        <v xml:space="preserve"> </v>
      </c>
      <c r="P100" s="41" t="str">
        <f>IF($P$94=""," ",P51)</f>
        <v xml:space="preserve"> </v>
      </c>
      <c r="Q100" s="41" t="str">
        <f>IF($Q$94=""," ",Q51)</f>
        <v xml:space="preserve"> </v>
      </c>
      <c r="R100" s="41" t="str">
        <f>IF($R$94=""," ",R51)</f>
        <v xml:space="preserve"> </v>
      </c>
      <c r="S100" s="41" t="str">
        <f>IF($S$94=""," ",S51)</f>
        <v xml:space="preserve"> </v>
      </c>
    </row>
    <row r="101" spans="3:19" ht="27.75" customHeight="1" x14ac:dyDescent="0.25">
      <c r="C101" s="82" t="s">
        <v>60</v>
      </c>
      <c r="D101" s="19" t="s">
        <v>53</v>
      </c>
      <c r="E101" s="41" t="str">
        <f>IF($E$94=""," ",E63)</f>
        <v xml:space="preserve"> </v>
      </c>
      <c r="F101" s="41" t="str">
        <f>IF($F$94=""," ",F63)</f>
        <v xml:space="preserve"> </v>
      </c>
      <c r="G101" s="41" t="str">
        <f>IF($G$94=""," ",G63)</f>
        <v xml:space="preserve"> </v>
      </c>
      <c r="H101" s="41" t="str">
        <f>IF($H$94=""," ",H63)</f>
        <v xml:space="preserve"> </v>
      </c>
      <c r="I101" s="41" t="str">
        <f>IF($I$94=""," ",I63)</f>
        <v xml:space="preserve"> </v>
      </c>
      <c r="J101" s="41" t="str">
        <f>IF($J$94=""," ",J63)</f>
        <v xml:space="preserve"> </v>
      </c>
      <c r="K101" s="41" t="str">
        <f>IF($K$94=""," ",K63)</f>
        <v xml:space="preserve"> </v>
      </c>
      <c r="L101" s="41" t="str">
        <f>IF($L$94=""," ",L63)</f>
        <v xml:space="preserve"> </v>
      </c>
      <c r="M101" s="41" t="str">
        <f>IF($M$94=""," ",M63)</f>
        <v xml:space="preserve"> </v>
      </c>
      <c r="N101" s="41" t="str">
        <f>IF($N$94=""," ",N63)</f>
        <v xml:space="preserve"> </v>
      </c>
      <c r="O101" s="41" t="str">
        <f>IF($O$94=""," ",O63)</f>
        <v xml:space="preserve"> </v>
      </c>
      <c r="P101" s="41" t="str">
        <f>IF($P$94=""," ",P63)</f>
        <v xml:space="preserve"> </v>
      </c>
      <c r="Q101" s="41" t="str">
        <f>IF($Q$94=""," ",Q63)</f>
        <v xml:space="preserve"> </v>
      </c>
      <c r="R101" s="41" t="str">
        <f>IF($R$94=""," ",R63)</f>
        <v xml:space="preserve"> </v>
      </c>
      <c r="S101" s="41" t="str">
        <f>IF($S$94=""," ",S63)</f>
        <v xml:space="preserve"> </v>
      </c>
    </row>
    <row r="102" spans="3:19" ht="27.75" customHeight="1" x14ac:dyDescent="0.25">
      <c r="C102" s="83"/>
      <c r="D102" s="20" t="s">
        <v>54</v>
      </c>
      <c r="E102" s="41" t="str">
        <f>IF($E$94=""," ",E69)</f>
        <v xml:space="preserve"> </v>
      </c>
      <c r="F102" s="41" t="str">
        <f>IF($F$94=""," ",F69)</f>
        <v xml:space="preserve"> </v>
      </c>
      <c r="G102" s="41" t="str">
        <f>IF($G$94=""," ",G69)</f>
        <v xml:space="preserve"> </v>
      </c>
      <c r="H102" s="41" t="str">
        <f>IF($H$94=""," ",H69)</f>
        <v xml:space="preserve"> </v>
      </c>
      <c r="I102" s="41" t="str">
        <f>IF($I$94=""," ",I69)</f>
        <v xml:space="preserve"> </v>
      </c>
      <c r="J102" s="41" t="str">
        <f>IF($J$94=""," ",J69)</f>
        <v xml:space="preserve"> </v>
      </c>
      <c r="K102" s="41" t="str">
        <f>IF($K$94=""," ",K69)</f>
        <v xml:space="preserve"> </v>
      </c>
      <c r="L102" s="41" t="str">
        <f>IF($L$94=""," ",L69)</f>
        <v xml:space="preserve"> </v>
      </c>
      <c r="M102" s="41" t="str">
        <f>IF($M$94=""," ",M69)</f>
        <v xml:space="preserve"> </v>
      </c>
      <c r="N102" s="41" t="str">
        <f>IF($N$94=""," ",N69)</f>
        <v xml:space="preserve"> </v>
      </c>
      <c r="O102" s="41" t="str">
        <f>IF($O$94=""," ",O69)</f>
        <v xml:space="preserve"> </v>
      </c>
      <c r="P102" s="41" t="str">
        <f>IF($P$94=""," ",P69)</f>
        <v xml:space="preserve"> </v>
      </c>
      <c r="Q102" s="41" t="str">
        <f>IF($Q$94=""," ",Q69)</f>
        <v xml:space="preserve"> </v>
      </c>
      <c r="R102" s="41" t="str">
        <f>IF($R$94=""," ",R69)</f>
        <v xml:space="preserve"> </v>
      </c>
      <c r="S102" s="41" t="str">
        <f>IF($S$94=""," ",S69)</f>
        <v xml:space="preserve"> </v>
      </c>
    </row>
    <row r="103" spans="3:19" ht="27.75" customHeight="1" x14ac:dyDescent="0.25">
      <c r="C103" s="82" t="s">
        <v>61</v>
      </c>
      <c r="D103" s="19" t="s">
        <v>53</v>
      </c>
      <c r="E103" s="41" t="str">
        <f>IF($E$94=""," ",E81)</f>
        <v xml:space="preserve"> </v>
      </c>
      <c r="F103" s="41" t="str">
        <f>IF($F$94=""," ",F81)</f>
        <v xml:space="preserve"> </v>
      </c>
      <c r="G103" s="41" t="str">
        <f>IF($G$94=""," ",G81)</f>
        <v xml:space="preserve"> </v>
      </c>
      <c r="H103" s="41" t="str">
        <f>IF($H$94=""," ",H81)</f>
        <v xml:space="preserve"> </v>
      </c>
      <c r="I103" s="41" t="str">
        <f>IF($I$94=""," ",I81)</f>
        <v xml:space="preserve"> </v>
      </c>
      <c r="J103" s="41" t="str">
        <f>IF($J$94=""," ",J81)</f>
        <v xml:space="preserve"> </v>
      </c>
      <c r="K103" s="41" t="str">
        <f>IF($K$94=""," ",K81)</f>
        <v xml:space="preserve"> </v>
      </c>
      <c r="L103" s="41" t="str">
        <f>IF($L$94=""," ",L81)</f>
        <v xml:space="preserve"> </v>
      </c>
      <c r="M103" s="41" t="str">
        <f>IF($M$94=""," ",M81)</f>
        <v xml:space="preserve"> </v>
      </c>
      <c r="N103" s="41" t="str">
        <f>IF($N$94=""," ",N81)</f>
        <v xml:space="preserve"> </v>
      </c>
      <c r="O103" s="41" t="str">
        <f>IF($O$94=""," ",O81)</f>
        <v xml:space="preserve"> </v>
      </c>
      <c r="P103" s="41" t="str">
        <f>IF($P$94=""," ",P81)</f>
        <v xml:space="preserve"> </v>
      </c>
      <c r="Q103" s="41" t="str">
        <f>IF($Q$94=""," ",Q81)</f>
        <v xml:space="preserve"> </v>
      </c>
      <c r="R103" s="41" t="str">
        <f>IF($R$94=""," ",R81)</f>
        <v xml:space="preserve"> </v>
      </c>
      <c r="S103" s="41" t="str">
        <f>IF($S$94=""," ",S81)</f>
        <v xml:space="preserve"> </v>
      </c>
    </row>
    <row r="104" spans="3:19" ht="27.75" customHeight="1" x14ac:dyDescent="0.25">
      <c r="C104" s="83"/>
      <c r="D104" s="20" t="s">
        <v>54</v>
      </c>
      <c r="E104" s="41" t="str">
        <f>IF($E$94=""," ",E87)</f>
        <v xml:space="preserve"> </v>
      </c>
      <c r="F104" s="41" t="str">
        <f>IF($F$94=""," ",F87)</f>
        <v xml:space="preserve"> </v>
      </c>
      <c r="G104" s="41" t="str">
        <f>IF($G$94=""," ",G87)</f>
        <v xml:space="preserve"> </v>
      </c>
      <c r="H104" s="41" t="str">
        <f>IF($H$94=""," ",H87)</f>
        <v xml:space="preserve"> </v>
      </c>
      <c r="I104" s="41" t="str">
        <f>IF($I$94=""," ",I87)</f>
        <v xml:space="preserve"> </v>
      </c>
      <c r="J104" s="41" t="str">
        <f>IF($J$94=""," ",J87)</f>
        <v xml:space="preserve"> </v>
      </c>
      <c r="K104" s="41" t="str">
        <f>IF($K$94=""," ",K87)</f>
        <v xml:space="preserve"> </v>
      </c>
      <c r="L104" s="41" t="str">
        <f>IF($L$94=""," ",L87)</f>
        <v xml:space="preserve"> </v>
      </c>
      <c r="M104" s="41" t="str">
        <f>IF($M$94=""," ",M87)</f>
        <v xml:space="preserve"> </v>
      </c>
      <c r="N104" s="41" t="str">
        <f>IF($N$94=""," ",N87)</f>
        <v xml:space="preserve"> </v>
      </c>
      <c r="O104" s="41" t="str">
        <f>IF($O$94=""," ",O87)</f>
        <v xml:space="preserve"> </v>
      </c>
      <c r="P104" s="41" t="str">
        <f>IF($P$94=""," ",P87)</f>
        <v xml:space="preserve"> </v>
      </c>
      <c r="Q104" s="41" t="str">
        <f>IF($Q$94=""," ",Q87)</f>
        <v xml:space="preserve"> </v>
      </c>
      <c r="R104" s="41" t="str">
        <f>IF($R$94=""," ",R87)</f>
        <v xml:space="preserve"> </v>
      </c>
      <c r="S104" s="41" t="str">
        <f>IF($S$94=""," ",S87)</f>
        <v xml:space="preserve"> </v>
      </c>
    </row>
    <row r="105" spans="3:19" ht="27.75" customHeight="1" x14ac:dyDescent="0.25">
      <c r="D105" s="14" t="s">
        <v>49</v>
      </c>
      <c r="E105" s="41" t="str">
        <f>IF(E94="","",E95+E97+E99+E101+E103)</f>
        <v/>
      </c>
      <c r="F105" s="41" t="str">
        <f t="shared" ref="F105:S105" si="23">IF(F94="","",F95+F97+F99+F101+F103)</f>
        <v/>
      </c>
      <c r="G105" s="41" t="str">
        <f t="shared" si="23"/>
        <v/>
      </c>
      <c r="H105" s="41" t="str">
        <f t="shared" si="23"/>
        <v/>
      </c>
      <c r="I105" s="41" t="str">
        <f t="shared" si="23"/>
        <v/>
      </c>
      <c r="J105" s="41" t="str">
        <f t="shared" si="23"/>
        <v/>
      </c>
      <c r="K105" s="41" t="str">
        <f t="shared" si="23"/>
        <v/>
      </c>
      <c r="L105" s="41" t="str">
        <f t="shared" si="23"/>
        <v/>
      </c>
      <c r="M105" s="41" t="str">
        <f t="shared" si="23"/>
        <v/>
      </c>
      <c r="N105" s="41" t="str">
        <f t="shared" si="23"/>
        <v/>
      </c>
      <c r="O105" s="41" t="str">
        <f t="shared" si="23"/>
        <v/>
      </c>
      <c r="P105" s="41" t="str">
        <f t="shared" si="23"/>
        <v/>
      </c>
      <c r="Q105" s="41" t="str">
        <f t="shared" si="23"/>
        <v/>
      </c>
      <c r="R105" s="41" t="str">
        <f t="shared" si="23"/>
        <v/>
      </c>
      <c r="S105" s="41" t="str">
        <f t="shared" si="23"/>
        <v/>
      </c>
    </row>
    <row r="106" spans="3:19" ht="27.75" customHeight="1" x14ac:dyDescent="0.25">
      <c r="D106" s="14" t="s">
        <v>50</v>
      </c>
      <c r="E106" s="41" t="str">
        <f>IF(E94="","",E96+E98+E100+E102+E104)</f>
        <v/>
      </c>
      <c r="F106" s="41" t="str">
        <f t="shared" ref="F106:S106" si="24">IF(F94="","",F96+F98+F100+F102+F104)</f>
        <v/>
      </c>
      <c r="G106" s="41" t="str">
        <f t="shared" si="24"/>
        <v/>
      </c>
      <c r="H106" s="41" t="str">
        <f t="shared" si="24"/>
        <v/>
      </c>
      <c r="I106" s="41" t="str">
        <f t="shared" si="24"/>
        <v/>
      </c>
      <c r="J106" s="41" t="str">
        <f t="shared" si="24"/>
        <v/>
      </c>
      <c r="K106" s="41" t="str">
        <f t="shared" si="24"/>
        <v/>
      </c>
      <c r="L106" s="41" t="str">
        <f t="shared" si="24"/>
        <v/>
      </c>
      <c r="M106" s="41" t="str">
        <f t="shared" si="24"/>
        <v/>
      </c>
      <c r="N106" s="41" t="str">
        <f t="shared" si="24"/>
        <v/>
      </c>
      <c r="O106" s="41" t="str">
        <f t="shared" si="24"/>
        <v/>
      </c>
      <c r="P106" s="41" t="str">
        <f t="shared" si="24"/>
        <v/>
      </c>
      <c r="Q106" s="41" t="str">
        <f t="shared" si="24"/>
        <v/>
      </c>
      <c r="R106" s="41" t="str">
        <f t="shared" si="24"/>
        <v/>
      </c>
      <c r="S106" s="41" t="str">
        <f t="shared" si="24"/>
        <v/>
      </c>
    </row>
    <row r="107" spans="3:19" ht="27.75" customHeight="1" x14ac:dyDescent="0.25">
      <c r="D107" s="14" t="s">
        <v>51</v>
      </c>
      <c r="E107" s="41" t="str">
        <f>IF(E94="","",E105+E106)</f>
        <v/>
      </c>
      <c r="F107" s="41" t="str">
        <f t="shared" ref="F107:S107" si="25">IF(F94="","",F105+F106)</f>
        <v/>
      </c>
      <c r="G107" s="41" t="str">
        <f t="shared" si="25"/>
        <v/>
      </c>
      <c r="H107" s="41" t="str">
        <f t="shared" si="25"/>
        <v/>
      </c>
      <c r="I107" s="41" t="str">
        <f t="shared" si="25"/>
        <v/>
      </c>
      <c r="J107" s="41" t="str">
        <f t="shared" si="25"/>
        <v/>
      </c>
      <c r="K107" s="41" t="str">
        <f t="shared" si="25"/>
        <v/>
      </c>
      <c r="L107" s="41" t="str">
        <f t="shared" si="25"/>
        <v/>
      </c>
      <c r="M107" s="41" t="str">
        <f t="shared" si="25"/>
        <v/>
      </c>
      <c r="N107" s="41" t="str">
        <f t="shared" si="25"/>
        <v/>
      </c>
      <c r="O107" s="41" t="str">
        <f t="shared" si="25"/>
        <v/>
      </c>
      <c r="P107" s="41" t="str">
        <f t="shared" si="25"/>
        <v/>
      </c>
      <c r="Q107" s="41" t="str">
        <f t="shared" si="25"/>
        <v/>
      </c>
      <c r="R107" s="41" t="str">
        <f t="shared" si="25"/>
        <v/>
      </c>
      <c r="S107" s="41" t="str">
        <f t="shared" si="25"/>
        <v/>
      </c>
    </row>
    <row r="108" spans="3:19" ht="27.75" customHeight="1" x14ac:dyDescent="0.25">
      <c r="D108" s="14" t="s">
        <v>52</v>
      </c>
      <c r="E108" s="44" t="str">
        <f>IF(E107="","",RANK(E107,$E$107:$S$107,))</f>
        <v/>
      </c>
      <c r="F108" s="44" t="str">
        <f t="shared" ref="F108:S108" si="26">IF(F107="","",RANK(F107,$E$107:$S$107,))</f>
        <v/>
      </c>
      <c r="G108" s="44" t="str">
        <f t="shared" si="26"/>
        <v/>
      </c>
      <c r="H108" s="44" t="str">
        <f t="shared" si="26"/>
        <v/>
      </c>
      <c r="I108" s="44" t="str">
        <f t="shared" si="26"/>
        <v/>
      </c>
      <c r="J108" s="44" t="str">
        <f t="shared" si="26"/>
        <v/>
      </c>
      <c r="K108" s="44" t="str">
        <f t="shared" si="26"/>
        <v/>
      </c>
      <c r="L108" s="44" t="str">
        <f t="shared" si="26"/>
        <v/>
      </c>
      <c r="M108" s="44" t="str">
        <f t="shared" si="26"/>
        <v/>
      </c>
      <c r="N108" s="44" t="str">
        <f t="shared" si="26"/>
        <v/>
      </c>
      <c r="O108" s="44" t="str">
        <f t="shared" si="26"/>
        <v/>
      </c>
      <c r="P108" s="44" t="str">
        <f t="shared" si="26"/>
        <v/>
      </c>
      <c r="Q108" s="44" t="str">
        <f t="shared" si="26"/>
        <v/>
      </c>
      <c r="R108" s="44" t="str">
        <f t="shared" si="26"/>
        <v/>
      </c>
      <c r="S108" s="44" t="str">
        <f t="shared" si="26"/>
        <v/>
      </c>
    </row>
    <row r="110" spans="3:19" x14ac:dyDescent="0.25">
      <c r="C110" s="2" t="str">
        <f>IF(Officiels!B2="","","Juge A")</f>
        <v/>
      </c>
      <c r="D110" s="1" t="str">
        <f>IF(Officiels!B2="","",Officiels!B2)</f>
        <v/>
      </c>
    </row>
    <row r="111" spans="3:19" x14ac:dyDescent="0.25">
      <c r="C111" s="2" t="str">
        <f>IF(Officiels!B3="","","Juge B")</f>
        <v/>
      </c>
      <c r="D111" s="1" t="str">
        <f>IF(Officiels!B3="","",Officiels!B3)</f>
        <v/>
      </c>
    </row>
    <row r="112" spans="3:19" x14ac:dyDescent="0.25">
      <c r="C112" s="2" t="str">
        <f>IF(Officiels!B4="","","Juge C")</f>
        <v/>
      </c>
      <c r="D112" s="1" t="str">
        <f>IF(Officiels!B4="","",Officiels!B4)</f>
        <v/>
      </c>
    </row>
    <row r="113" spans="1:22" x14ac:dyDescent="0.25">
      <c r="C113" s="2" t="str">
        <f>IF(Officiels!B5="","","Juge D")</f>
        <v/>
      </c>
      <c r="D113" s="1" t="str">
        <f>IF(Officiels!B5="","",Officiels!B5)</f>
        <v/>
      </c>
    </row>
    <row r="114" spans="1:22" x14ac:dyDescent="0.25">
      <c r="C114" s="2" t="str">
        <f>IF(Officiels!B6="","","Juge E")</f>
        <v/>
      </c>
      <c r="D114" s="1" t="str">
        <f>IF(Officiels!B6="","",Officiels!B6)</f>
        <v/>
      </c>
    </row>
    <row r="116" spans="1:22" x14ac:dyDescent="0.25">
      <c r="C116" s="2" t="str">
        <f>IF(Officiels!B8="","","Scrutateur")</f>
        <v/>
      </c>
      <c r="D116" s="1" t="str">
        <f>IF(Officiels!B8="","",Officiels!B8)</f>
        <v/>
      </c>
    </row>
    <row r="117" spans="1:22" x14ac:dyDescent="0.25">
      <c r="C117" s="1"/>
    </row>
    <row r="119" spans="1:22" ht="26.25" x14ac:dyDescent="0.25">
      <c r="A119" s="37" t="s">
        <v>72</v>
      </c>
      <c r="D119" s="37" t="s">
        <v>75</v>
      </c>
    </row>
    <row r="121" spans="1:22" ht="23.25" x14ac:dyDescent="0.25">
      <c r="A121" s="56" t="s">
        <v>116</v>
      </c>
      <c r="B121" s="55"/>
      <c r="C121" s="53"/>
      <c r="D121" s="53"/>
      <c r="E121" s="53"/>
      <c r="F121" s="53"/>
      <c r="G121" s="53"/>
      <c r="H121" s="21"/>
    </row>
    <row r="122" spans="1:22" ht="18.75" x14ac:dyDescent="0.25">
      <c r="A122" s="54"/>
      <c r="B122" s="11" t="s">
        <v>118</v>
      </c>
      <c r="C122" s="1" t="s">
        <v>118</v>
      </c>
      <c r="F122" s="1" t="s">
        <v>118</v>
      </c>
      <c r="H122" s="21"/>
      <c r="T122" s="11" t="str">
        <f>IF(B122="","",RANK(U122,$U$122:$U$128,1))</f>
        <v/>
      </c>
      <c r="U122" s="3" t="str">
        <f ca="1">IF(B122="","",RAND())</f>
        <v/>
      </c>
      <c r="V122" s="1" t="str">
        <f>B122</f>
        <v/>
      </c>
    </row>
    <row r="123" spans="1:22" ht="18.75" x14ac:dyDescent="0.25">
      <c r="A123" s="54"/>
      <c r="B123" s="11" t="s">
        <v>118</v>
      </c>
      <c r="C123" s="1" t="s">
        <v>118</v>
      </c>
      <c r="F123" s="1" t="s">
        <v>118</v>
      </c>
      <c r="H123" s="21"/>
      <c r="T123" s="11" t="str">
        <f t="shared" ref="T123:T128" si="27">IF(B123="","",RANK(U123,$U$122:$U$128,1))</f>
        <v/>
      </c>
      <c r="U123" s="3" t="str">
        <f t="shared" ref="U123:U128" ca="1" si="28">IF(B123="","",RAND())</f>
        <v/>
      </c>
      <c r="V123" s="1" t="str">
        <f t="shared" ref="V123:V128" si="29">B123</f>
        <v/>
      </c>
    </row>
    <row r="124" spans="1:22" ht="18.75" x14ac:dyDescent="0.25">
      <c r="A124" s="54"/>
      <c r="B124" s="11" t="s">
        <v>118</v>
      </c>
      <c r="C124" s="1" t="s">
        <v>118</v>
      </c>
      <c r="F124" s="1" t="s">
        <v>118</v>
      </c>
      <c r="H124" s="21"/>
      <c r="T124" s="11" t="str">
        <f t="shared" si="27"/>
        <v/>
      </c>
      <c r="U124" s="3" t="str">
        <f t="shared" ca="1" si="28"/>
        <v/>
      </c>
      <c r="V124" s="1" t="str">
        <f t="shared" si="29"/>
        <v/>
      </c>
    </row>
    <row r="125" spans="1:22" ht="18.75" x14ac:dyDescent="0.25">
      <c r="A125" s="54"/>
      <c r="B125" s="11" t="s">
        <v>118</v>
      </c>
      <c r="C125" s="1" t="s">
        <v>118</v>
      </c>
      <c r="F125" s="1" t="s">
        <v>118</v>
      </c>
      <c r="H125" s="21"/>
      <c r="T125" s="11" t="str">
        <f t="shared" si="27"/>
        <v/>
      </c>
      <c r="U125" s="3" t="str">
        <f t="shared" ca="1" si="28"/>
        <v/>
      </c>
      <c r="V125" s="1" t="str">
        <f t="shared" si="29"/>
        <v/>
      </c>
    </row>
    <row r="126" spans="1:22" ht="18.75" x14ac:dyDescent="0.25">
      <c r="A126" s="54"/>
      <c r="B126" s="11" t="s">
        <v>118</v>
      </c>
      <c r="C126" s="1" t="s">
        <v>118</v>
      </c>
      <c r="F126" s="1" t="s">
        <v>118</v>
      </c>
      <c r="H126" s="21"/>
      <c r="T126" s="11" t="str">
        <f t="shared" si="27"/>
        <v/>
      </c>
      <c r="U126" s="3" t="str">
        <f t="shared" ca="1" si="28"/>
        <v/>
      </c>
      <c r="V126" s="1" t="str">
        <f t="shared" si="29"/>
        <v/>
      </c>
    </row>
    <row r="127" spans="1:22" ht="18.75" x14ac:dyDescent="0.25">
      <c r="A127" s="54"/>
      <c r="B127" s="11" t="s">
        <v>118</v>
      </c>
      <c r="C127" s="1" t="s">
        <v>118</v>
      </c>
      <c r="F127" s="1" t="s">
        <v>118</v>
      </c>
      <c r="H127" s="21"/>
      <c r="T127" s="11" t="str">
        <f t="shared" si="27"/>
        <v/>
      </c>
      <c r="U127" s="3" t="str">
        <f t="shared" ca="1" si="28"/>
        <v/>
      </c>
      <c r="V127" s="1" t="str">
        <f t="shared" si="29"/>
        <v/>
      </c>
    </row>
    <row r="128" spans="1:22" ht="18.75" x14ac:dyDescent="0.25">
      <c r="A128" s="54"/>
      <c r="B128" s="11" t="s">
        <v>118</v>
      </c>
      <c r="C128" s="1" t="s">
        <v>118</v>
      </c>
      <c r="F128" s="1" t="s">
        <v>118</v>
      </c>
      <c r="H128" s="21"/>
      <c r="T128" s="11" t="str">
        <f t="shared" si="27"/>
        <v/>
      </c>
      <c r="U128" s="3" t="str">
        <f t="shared" ca="1" si="28"/>
        <v/>
      </c>
      <c r="V128" s="1" t="str">
        <f t="shared" si="29"/>
        <v/>
      </c>
    </row>
    <row r="129" spans="1:11" ht="18.75" x14ac:dyDescent="0.25">
      <c r="A129" s="54"/>
      <c r="B129" s="52"/>
      <c r="C129" s="53"/>
      <c r="D129" s="53"/>
      <c r="E129" s="53"/>
      <c r="F129" s="53"/>
      <c r="G129" s="53"/>
      <c r="H129" s="21"/>
    </row>
    <row r="130" spans="1:11" ht="18.75" x14ac:dyDescent="0.25">
      <c r="A130" s="54"/>
      <c r="B130" s="52"/>
      <c r="C130" s="53"/>
      <c r="D130" s="53"/>
      <c r="E130" s="53"/>
      <c r="F130" s="53"/>
      <c r="G130" s="53"/>
      <c r="H130" s="21"/>
    </row>
    <row r="131" spans="1:11" ht="18.75" x14ac:dyDescent="0.25">
      <c r="A131" s="54"/>
      <c r="B131" s="52"/>
      <c r="C131" s="53"/>
      <c r="D131" s="53"/>
      <c r="E131" s="53"/>
      <c r="F131" s="53"/>
      <c r="G131" s="53"/>
      <c r="H131" s="21"/>
    </row>
    <row r="132" spans="1:11" ht="23.25" x14ac:dyDescent="0.25">
      <c r="A132" s="56" t="s">
        <v>117</v>
      </c>
      <c r="B132" s="52"/>
      <c r="C132" s="53"/>
      <c r="D132" s="53"/>
      <c r="E132" s="53"/>
      <c r="F132" s="53"/>
      <c r="G132" s="53"/>
      <c r="H132" s="21"/>
    </row>
    <row r="133" spans="1:11" ht="19.5" customHeight="1" x14ac:dyDescent="0.25">
      <c r="A133" s="57">
        <v>8</v>
      </c>
      <c r="B133" s="52" t="s">
        <v>118</v>
      </c>
      <c r="C133" s="58" t="s">
        <v>118</v>
      </c>
      <c r="D133" s="53"/>
      <c r="E133" s="53"/>
      <c r="F133" s="53" t="s">
        <v>118</v>
      </c>
      <c r="G133" s="53"/>
      <c r="H133" s="53"/>
      <c r="I133" s="53"/>
      <c r="J133" s="53"/>
      <c r="K133" s="53"/>
    </row>
    <row r="134" spans="1:11" ht="19.5" customHeight="1" x14ac:dyDescent="0.25">
      <c r="A134" s="57">
        <v>9</v>
      </c>
      <c r="B134" s="52" t="s">
        <v>118</v>
      </c>
      <c r="C134" s="58" t="s">
        <v>118</v>
      </c>
      <c r="D134" s="53"/>
      <c r="E134" s="53"/>
      <c r="F134" s="53" t="s">
        <v>118</v>
      </c>
      <c r="G134" s="53"/>
      <c r="H134" s="53"/>
      <c r="I134" s="53"/>
      <c r="J134" s="53"/>
      <c r="K134" s="53"/>
    </row>
    <row r="135" spans="1:11" ht="19.5" customHeight="1" x14ac:dyDescent="0.25">
      <c r="A135" s="57">
        <v>10</v>
      </c>
      <c r="B135" s="52" t="s">
        <v>118</v>
      </c>
      <c r="C135" s="58" t="s">
        <v>118</v>
      </c>
      <c r="D135" s="53"/>
      <c r="E135" s="53"/>
      <c r="F135" s="53" t="s">
        <v>118</v>
      </c>
      <c r="G135" s="53"/>
      <c r="H135" s="53"/>
      <c r="I135" s="53"/>
      <c r="J135" s="53"/>
      <c r="K135" s="53"/>
    </row>
    <row r="136" spans="1:11" ht="19.5" customHeight="1" x14ac:dyDescent="0.25">
      <c r="A136" s="52">
        <v>11</v>
      </c>
      <c r="B136" s="52" t="s">
        <v>118</v>
      </c>
      <c r="C136" s="58" t="s">
        <v>118</v>
      </c>
      <c r="D136" s="53"/>
      <c r="E136" s="53"/>
      <c r="F136" s="53" t="s">
        <v>118</v>
      </c>
      <c r="G136" s="53"/>
      <c r="H136" s="53"/>
      <c r="I136" s="53"/>
      <c r="J136" s="53"/>
      <c r="K136" s="53"/>
    </row>
    <row r="137" spans="1:11" ht="19.5" customHeight="1" x14ac:dyDescent="0.25">
      <c r="A137" s="52">
        <v>12</v>
      </c>
      <c r="B137" s="52" t="s">
        <v>118</v>
      </c>
      <c r="C137" s="58" t="s">
        <v>118</v>
      </c>
      <c r="D137" s="53"/>
      <c r="E137" s="53"/>
      <c r="F137" s="53" t="s">
        <v>118</v>
      </c>
      <c r="G137" s="53"/>
      <c r="H137" s="53"/>
      <c r="I137" s="53"/>
      <c r="J137" s="53"/>
      <c r="K137" s="53"/>
    </row>
    <row r="138" spans="1:11" ht="19.5" customHeight="1" x14ac:dyDescent="0.25">
      <c r="A138" s="52">
        <v>13</v>
      </c>
      <c r="B138" s="52" t="s">
        <v>118</v>
      </c>
      <c r="C138" s="58" t="s">
        <v>118</v>
      </c>
      <c r="D138" s="53"/>
      <c r="E138" s="53"/>
      <c r="F138" s="53" t="s">
        <v>118</v>
      </c>
      <c r="G138" s="53"/>
      <c r="H138" s="53"/>
      <c r="I138" s="53"/>
      <c r="J138" s="53"/>
      <c r="K138" s="53"/>
    </row>
    <row r="139" spans="1:11" ht="19.5" customHeight="1" x14ac:dyDescent="0.25">
      <c r="A139" s="52">
        <v>14</v>
      </c>
      <c r="B139" s="52" t="s">
        <v>118</v>
      </c>
      <c r="C139" s="58" t="s">
        <v>118</v>
      </c>
      <c r="D139" s="53"/>
      <c r="E139" s="53"/>
      <c r="F139" s="53" t="s">
        <v>118</v>
      </c>
      <c r="G139" s="53"/>
      <c r="H139" s="53"/>
      <c r="I139" s="53"/>
      <c r="J139" s="53"/>
      <c r="K139" s="53"/>
    </row>
    <row r="140" spans="1:11" ht="19.5" customHeight="1" x14ac:dyDescent="0.25">
      <c r="A140" s="52">
        <v>15</v>
      </c>
      <c r="B140" s="52" t="s">
        <v>118</v>
      </c>
      <c r="C140" s="58" t="s">
        <v>118</v>
      </c>
      <c r="D140" s="53"/>
      <c r="E140" s="53"/>
      <c r="F140" s="53" t="s">
        <v>118</v>
      </c>
      <c r="G140" s="53"/>
      <c r="H140" s="53"/>
      <c r="I140" s="53"/>
      <c r="J140" s="53"/>
      <c r="K140" s="53"/>
    </row>
    <row r="141" spans="1:11" ht="19.5" customHeight="1" x14ac:dyDescent="0.25">
      <c r="A141" s="60"/>
      <c r="B141" s="53"/>
      <c r="C141" s="58"/>
      <c r="D141" s="53"/>
      <c r="E141" s="53"/>
      <c r="F141" s="53"/>
      <c r="G141" s="53"/>
      <c r="H141" s="53"/>
      <c r="I141" s="53"/>
      <c r="J141" s="53"/>
      <c r="K141" s="53"/>
    </row>
    <row r="142" spans="1:11" ht="19.5" customHeight="1" x14ac:dyDescent="0.25">
      <c r="A142" s="53"/>
      <c r="B142" s="53"/>
      <c r="C142" s="58"/>
      <c r="D142" s="53"/>
      <c r="E142" s="53"/>
      <c r="F142" s="53"/>
      <c r="G142" s="53"/>
      <c r="H142" s="53"/>
      <c r="I142" s="53"/>
      <c r="J142" s="53"/>
      <c r="K142" s="53"/>
    </row>
    <row r="143" spans="1:11" ht="19.5" customHeight="1" x14ac:dyDescent="0.25">
      <c r="A143" s="53"/>
      <c r="B143" s="53"/>
      <c r="C143" s="58"/>
      <c r="D143" s="53"/>
      <c r="E143" s="53"/>
      <c r="F143" s="53"/>
      <c r="G143" s="53"/>
      <c r="H143" s="53"/>
      <c r="I143" s="53"/>
      <c r="J143" s="53"/>
      <c r="K143" s="53"/>
    </row>
    <row r="144" spans="1:11" ht="19.5" customHeight="1" x14ac:dyDescent="0.25">
      <c r="A144" s="53"/>
      <c r="B144" s="53"/>
      <c r="C144" s="58"/>
      <c r="D144" s="53"/>
      <c r="E144" s="53"/>
      <c r="F144" s="53"/>
      <c r="G144" s="53"/>
      <c r="H144" s="53"/>
      <c r="I144" s="53"/>
      <c r="J144" s="53"/>
      <c r="K144" s="53"/>
    </row>
    <row r="145" spans="1:11" ht="19.5" customHeight="1" x14ac:dyDescent="0.25">
      <c r="A145" s="53"/>
      <c r="B145" s="53"/>
      <c r="C145" s="58"/>
      <c r="D145" s="53"/>
      <c r="E145" s="53"/>
      <c r="F145" s="53"/>
      <c r="G145" s="53"/>
      <c r="H145" s="53"/>
      <c r="I145" s="53"/>
      <c r="J145" s="53"/>
      <c r="K145" s="53"/>
    </row>
    <row r="146" spans="1:11" ht="19.5" customHeight="1" x14ac:dyDescent="0.25">
      <c r="A146" s="53"/>
      <c r="B146" s="53"/>
      <c r="C146" s="58"/>
      <c r="D146" s="53"/>
      <c r="E146" s="53"/>
      <c r="F146" s="53"/>
      <c r="G146" s="53"/>
      <c r="H146" s="53"/>
      <c r="I146" s="53"/>
      <c r="J146" s="53"/>
      <c r="K146" s="53"/>
    </row>
    <row r="147" spans="1:11" ht="19.5" customHeight="1" x14ac:dyDescent="0.25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</row>
    <row r="148" spans="1:11" ht="19.5" customHeight="1" x14ac:dyDescent="0.25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</row>
    <row r="162" spans="1:6" ht="26.25" x14ac:dyDescent="0.25">
      <c r="A162" s="37" t="s">
        <v>72</v>
      </c>
      <c r="D162" s="37" t="s">
        <v>75</v>
      </c>
    </row>
    <row r="164" spans="1:6" x14ac:dyDescent="0.25">
      <c r="A164" s="51">
        <v>1</v>
      </c>
      <c r="B164" s="11" t="str">
        <f>IF(E108="","",HLOOKUP(A164,$E$93:$S$94,2,FALSE))</f>
        <v/>
      </c>
      <c r="C164" s="1" t="str">
        <f t="shared" ref="C164:C178" si="30">IF(B164="","",CONCATENATE(VLOOKUP(B164,Salsa_Adultes_2,2,FALSE),"  ",VLOOKUP(B164,Salsa_Adultes_2,3,FALSE)," - ",VLOOKUP(B164,Salsa_Adultes_2,5,FALSE),"   ",VLOOKUP(B164,Salsa_Adultes_2,6,FALSE)))</f>
        <v/>
      </c>
      <c r="F164" s="1" t="str">
        <f>IF(B164="","",VLOOKUP(B164,Participants!D3:K17,8,FALSE))</f>
        <v/>
      </c>
    </row>
    <row r="165" spans="1:6" x14ac:dyDescent="0.25">
      <c r="A165" s="51">
        <v>2</v>
      </c>
      <c r="B165" s="11" t="str">
        <f>IF(F108="","",HLOOKUP(A165,$E$93:$S$94,2,FALSE))</f>
        <v/>
      </c>
      <c r="C165" s="1" t="str">
        <f t="shared" si="30"/>
        <v/>
      </c>
      <c r="F165" s="1" t="str">
        <f>IF(B165="","",VLOOKUP(B165,Participants!D3:K17,8,FALSE))</f>
        <v/>
      </c>
    </row>
    <row r="166" spans="1:6" x14ac:dyDescent="0.25">
      <c r="A166" s="51">
        <v>3</v>
      </c>
      <c r="B166" s="11" t="str">
        <f>IF(G108="","",HLOOKUP(A166,$E$93:$S$94,2,FALSE))</f>
        <v/>
      </c>
      <c r="C166" s="1" t="str">
        <f t="shared" si="30"/>
        <v/>
      </c>
      <c r="F166" s="1" t="str">
        <f>IF(B166="","",VLOOKUP(B166,Participants!D3:K17,8,FALSE))</f>
        <v/>
      </c>
    </row>
    <row r="167" spans="1:6" x14ac:dyDescent="0.25">
      <c r="A167" s="51">
        <v>4</v>
      </c>
      <c r="B167" s="11" t="str">
        <f>IF(H108="","",HLOOKUP(A167,$E$93:$S$94,2,FALSE))</f>
        <v/>
      </c>
      <c r="C167" s="1" t="str">
        <f t="shared" si="30"/>
        <v/>
      </c>
      <c r="F167" s="1" t="str">
        <f>IF(B167="","",VLOOKUP(B167,Participants!D3:K17,8,FALSE))</f>
        <v/>
      </c>
    </row>
    <row r="168" spans="1:6" x14ac:dyDescent="0.25">
      <c r="A168" s="51">
        <v>5</v>
      </c>
      <c r="B168" s="11" t="str">
        <f>IF(I108="","",HLOOKUP(A168,$E$93:$S$94,2,FALSE))</f>
        <v/>
      </c>
      <c r="C168" s="1" t="str">
        <f t="shared" si="30"/>
        <v/>
      </c>
      <c r="F168" s="1" t="str">
        <f>IF(B168="","",VLOOKUP(B168,Participants!D3:K17,8,FALSE))</f>
        <v/>
      </c>
    </row>
    <row r="169" spans="1:6" x14ac:dyDescent="0.25">
      <c r="A169" s="51">
        <v>6</v>
      </c>
      <c r="B169" s="11" t="str">
        <f>IF(J108="","",HLOOKUP(A169,$E$93:$S$94,2,FALSE))</f>
        <v/>
      </c>
      <c r="C169" s="1" t="str">
        <f t="shared" si="30"/>
        <v/>
      </c>
      <c r="F169" s="1" t="str">
        <f>IF(B169="","",VLOOKUP(B169,Participants!D3:K17,8,FALSE))</f>
        <v/>
      </c>
    </row>
    <row r="170" spans="1:6" x14ac:dyDescent="0.25">
      <c r="A170" s="51">
        <v>7</v>
      </c>
      <c r="B170" s="11" t="str">
        <f>IF(K108="","",HLOOKUP(A170,$E$93:$S$94,2,FALSE))</f>
        <v/>
      </c>
      <c r="C170" s="1" t="str">
        <f t="shared" si="30"/>
        <v/>
      </c>
      <c r="F170" s="1" t="str">
        <f>IF(B170="","",VLOOKUP(B170,Participants!D3:K17,8,FALSE))</f>
        <v/>
      </c>
    </row>
    <row r="171" spans="1:6" x14ac:dyDescent="0.25">
      <c r="A171" s="51">
        <v>8</v>
      </c>
      <c r="B171" s="11" t="str">
        <f>IF(L108="","",HLOOKUP(A171,$E$93:$S$94,2,FALSE))</f>
        <v/>
      </c>
      <c r="C171" s="1" t="str">
        <f t="shared" si="30"/>
        <v/>
      </c>
      <c r="F171" s="1" t="str">
        <f>IF(B171="","",VLOOKUP(B171,Participants!D3:K17,8,FALSE))</f>
        <v/>
      </c>
    </row>
    <row r="172" spans="1:6" x14ac:dyDescent="0.25">
      <c r="A172" s="51">
        <v>9</v>
      </c>
      <c r="B172" s="11" t="str">
        <f>IF(M108="","",HLOOKUP(A172,$E$93:$S$94,2,FALSE))</f>
        <v/>
      </c>
      <c r="C172" s="1" t="str">
        <f t="shared" si="30"/>
        <v/>
      </c>
      <c r="F172" s="1" t="str">
        <f>IF(B172="","",VLOOKUP(B172,Participants!D3:K17,8,FALSE))</f>
        <v/>
      </c>
    </row>
    <row r="173" spans="1:6" x14ac:dyDescent="0.25">
      <c r="A173" s="51">
        <v>10</v>
      </c>
      <c r="B173" s="11" t="str">
        <f>IF(N108="","",HLOOKUP(A173,$E$93:$S$94,2,FALSE))</f>
        <v/>
      </c>
      <c r="C173" s="1" t="str">
        <f t="shared" si="30"/>
        <v/>
      </c>
      <c r="F173" s="1" t="str">
        <f>IF(B173="","",VLOOKUP(B173,Participants!D3:K17,8,FALSE))</f>
        <v/>
      </c>
    </row>
    <row r="174" spans="1:6" x14ac:dyDescent="0.25">
      <c r="A174" s="51">
        <v>11</v>
      </c>
      <c r="B174" s="11" t="str">
        <f>IF(O108="","",HLOOKUP(A174,$E$93:$S$94,2,FALSE))</f>
        <v/>
      </c>
      <c r="C174" s="1" t="str">
        <f t="shared" si="30"/>
        <v/>
      </c>
      <c r="F174" s="1" t="str">
        <f>IF(B174="","",VLOOKUP(B174,Participants!D3:K17,8,FALSE))</f>
        <v/>
      </c>
    </row>
    <row r="175" spans="1:6" x14ac:dyDescent="0.25">
      <c r="A175" s="51">
        <v>12</v>
      </c>
      <c r="B175" s="11" t="str">
        <f>IF(P108="","",HLOOKUP(A175,$E$93:$S$94,2,FALSE))</f>
        <v/>
      </c>
      <c r="C175" s="1" t="str">
        <f t="shared" si="30"/>
        <v/>
      </c>
      <c r="F175" s="1" t="str">
        <f>IF(B175="","",VLOOKUP(B175,Participants!D3:K17,8,FALSE))</f>
        <v/>
      </c>
    </row>
    <row r="176" spans="1:6" x14ac:dyDescent="0.25">
      <c r="A176" s="51">
        <v>13</v>
      </c>
      <c r="B176" s="11" t="str">
        <f>IF(Q108="","",HLOOKUP(A176,$E$93:$S$94,2,FALSE))</f>
        <v/>
      </c>
      <c r="C176" s="1" t="str">
        <f t="shared" si="30"/>
        <v/>
      </c>
      <c r="F176" s="1" t="str">
        <f>IF(B176="","",VLOOKUP(B176,Participants!D3:K17,8,FALSE))</f>
        <v/>
      </c>
    </row>
    <row r="177" spans="1:6" x14ac:dyDescent="0.25">
      <c r="A177" s="51">
        <v>14</v>
      </c>
      <c r="B177" s="11" t="str">
        <f>IF(R108="","",HLOOKUP(A177,$E$93:$S$94,2,FALSE))</f>
        <v/>
      </c>
      <c r="C177" s="1" t="str">
        <f t="shared" si="30"/>
        <v/>
      </c>
      <c r="F177" s="1" t="str">
        <f>IF(B177="","",VLOOKUP(B177,Participants!D3:K17,8,FALSE))</f>
        <v/>
      </c>
    </row>
    <row r="178" spans="1:6" x14ac:dyDescent="0.25">
      <c r="A178" s="51">
        <v>15</v>
      </c>
      <c r="B178" s="11" t="str">
        <f>IF(S108="","",HLOOKUP(A178,$E$93:$S$94,2,FALSE))</f>
        <v/>
      </c>
      <c r="C178" s="1" t="str">
        <f t="shared" si="30"/>
        <v/>
      </c>
      <c r="F178" s="1" t="str">
        <f>IF(B178="","",VLOOKUP(B178,Participants!D3:K17,8,FALSE))</f>
        <v/>
      </c>
    </row>
    <row r="179" spans="1:6" x14ac:dyDescent="0.25">
      <c r="A179" s="47"/>
    </row>
    <row r="180" spans="1:6" x14ac:dyDescent="0.25">
      <c r="A180" s="47"/>
    </row>
    <row r="181" spans="1:6" x14ac:dyDescent="0.25">
      <c r="A181" s="47"/>
    </row>
    <row r="182" spans="1:6" x14ac:dyDescent="0.25">
      <c r="A182" s="47"/>
    </row>
    <row r="183" spans="1:6" x14ac:dyDescent="0.25">
      <c r="A183" s="47"/>
    </row>
    <row r="184" spans="1:6" x14ac:dyDescent="0.25">
      <c r="A184" s="47"/>
    </row>
  </sheetData>
  <sortState ref="B122:H128">
    <sortCondition ref="B122"/>
  </sortState>
  <mergeCells count="41">
    <mergeCell ref="E92:S92"/>
    <mergeCell ref="E74:S74"/>
    <mergeCell ref="A76:A81"/>
    <mergeCell ref="B81:D81"/>
    <mergeCell ref="A82:A87"/>
    <mergeCell ref="B87:D87"/>
    <mergeCell ref="A58:A63"/>
    <mergeCell ref="B63:D63"/>
    <mergeCell ref="A64:A69"/>
    <mergeCell ref="B69:D69"/>
    <mergeCell ref="A74:A75"/>
    <mergeCell ref="B74:D75"/>
    <mergeCell ref="A56:A57"/>
    <mergeCell ref="B56:D57"/>
    <mergeCell ref="E56:S56"/>
    <mergeCell ref="A22:A27"/>
    <mergeCell ref="B27:D27"/>
    <mergeCell ref="A28:A33"/>
    <mergeCell ref="B33:D33"/>
    <mergeCell ref="A38:A39"/>
    <mergeCell ref="B38:D39"/>
    <mergeCell ref="E38:S38"/>
    <mergeCell ref="A40:A45"/>
    <mergeCell ref="B45:D45"/>
    <mergeCell ref="A46:A51"/>
    <mergeCell ref="B51:D51"/>
    <mergeCell ref="E2:S2"/>
    <mergeCell ref="B9:D9"/>
    <mergeCell ref="B15:D15"/>
    <mergeCell ref="E20:S20"/>
    <mergeCell ref="A4:A9"/>
    <mergeCell ref="A10:A15"/>
    <mergeCell ref="B2:D3"/>
    <mergeCell ref="A2:A3"/>
    <mergeCell ref="A20:A21"/>
    <mergeCell ref="B20:D21"/>
    <mergeCell ref="C95:C96"/>
    <mergeCell ref="C97:C98"/>
    <mergeCell ref="C99:C100"/>
    <mergeCell ref="C101:C102"/>
    <mergeCell ref="C103:C104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67" fitToHeight="0" orientation="landscape" r:id="rId1"/>
  <headerFooter>
    <oddHeader>&amp;A</oddHeader>
  </headerFooter>
  <rowBreaks count="7" manualBreakCount="7">
    <brk id="18" max="18" man="1"/>
    <brk id="36" max="18" man="1"/>
    <brk id="54" max="18" man="1"/>
    <brk id="72" max="18" man="1"/>
    <brk id="90" max="18" man="1"/>
    <brk id="117" max="18" man="1"/>
    <brk id="158" max="1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Select_Finalistes">
                <anchor moveWithCells="1" sizeWithCells="1">
                  <from>
                    <xdr:col>0</xdr:col>
                    <xdr:colOff>666750</xdr:colOff>
                    <xdr:row>110</xdr:row>
                    <xdr:rowOff>47625</xdr:rowOff>
                  </from>
                  <to>
                    <xdr:col>3</xdr:col>
                    <xdr:colOff>781050</xdr:colOff>
                    <xdr:row>113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Report_éliminés">
                <anchor moveWithCells="1" sizeWithCells="1">
                  <from>
                    <xdr:col>3</xdr:col>
                    <xdr:colOff>1438275</xdr:colOff>
                    <xdr:row>110</xdr:row>
                    <xdr:rowOff>57150</xdr:rowOff>
                  </from>
                  <to>
                    <xdr:col>7</xdr:col>
                    <xdr:colOff>85725</xdr:colOff>
                    <xdr:row>114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SalsAdDemi_Click">
                <anchor moveWithCells="1" sizeWithCells="1">
                  <from>
                    <xdr:col>19</xdr:col>
                    <xdr:colOff>409575</xdr:colOff>
                    <xdr:row>1</xdr:row>
                    <xdr:rowOff>123825</xdr:rowOff>
                  </from>
                  <to>
                    <xdr:col>22</xdr:col>
                    <xdr:colOff>9525</xdr:colOff>
                    <xdr:row>4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L19"/>
  <sheetViews>
    <sheetView workbookViewId="0">
      <selection activeCell="D4" sqref="D4"/>
    </sheetView>
  </sheetViews>
  <sheetFormatPr baseColWidth="10" defaultRowHeight="15" x14ac:dyDescent="0.25"/>
  <sheetData>
    <row r="1" spans="1:12" ht="26.25" x14ac:dyDescent="0.4">
      <c r="A1" s="81" t="s">
        <v>64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2" x14ac:dyDescent="0.25">
      <c r="A2" s="25"/>
      <c r="B2" s="25"/>
      <c r="C2" s="25"/>
      <c r="F2" s="25"/>
    </row>
    <row r="3" spans="1:12" ht="21" x14ac:dyDescent="0.35">
      <c r="A3" s="46" t="s">
        <v>62</v>
      </c>
      <c r="B3" s="46" t="s">
        <v>63</v>
      </c>
      <c r="C3" s="28"/>
      <c r="D3" s="29"/>
      <c r="E3" s="30"/>
      <c r="F3" s="31"/>
      <c r="G3" s="30"/>
      <c r="H3" s="30"/>
      <c r="I3" s="30"/>
      <c r="J3" s="30"/>
      <c r="K3" s="30"/>
      <c r="L3" s="30"/>
    </row>
    <row r="4" spans="1:12" ht="15.75" x14ac:dyDescent="0.25">
      <c r="A4" s="33" t="str">
        <f>IF(SALS_Ad._demi!B122="","",1)</f>
        <v/>
      </c>
      <c r="B4" s="33" t="str">
        <f t="shared" ref="B4:B10" si="0">IF(A4="","",VLOOKUP(A4,Finalistes_SALSAd,3,FALSE))</f>
        <v/>
      </c>
      <c r="C4" s="33"/>
      <c r="D4" s="34" t="str">
        <f t="shared" ref="D4:D10" si="1">IF(A4="","",CONCATENATE(VLOOKUP(A4,Salsa_Adultes,5,FALSE)," ",VLOOKUP(A4,Salsa_Adultes,6,FALSE)," - ",VLOOKUP(A4,Salsa_Adultes,8,FALSE)," ",VLOOKUP(A4,Salsa_Adultes,9,FALSE)))</f>
        <v/>
      </c>
      <c r="E4" s="34"/>
      <c r="F4" s="35"/>
      <c r="G4" s="34"/>
      <c r="H4" s="45"/>
      <c r="I4" s="34" t="str">
        <f>IF($A$4="","",VLOOKUP($A$4,Salsa_Adultes,11,FALSE))</f>
        <v/>
      </c>
      <c r="J4" s="34"/>
      <c r="K4" s="21"/>
      <c r="L4" s="21"/>
    </row>
    <row r="5" spans="1:12" ht="15.75" x14ac:dyDescent="0.25">
      <c r="A5" s="33" t="str">
        <f>IF(SALS_Ad._demi!B123="","",2)</f>
        <v/>
      </c>
      <c r="B5" s="33" t="str">
        <f t="shared" si="0"/>
        <v/>
      </c>
      <c r="C5" s="33"/>
      <c r="D5" s="34" t="str">
        <f t="shared" si="1"/>
        <v/>
      </c>
      <c r="E5" s="34"/>
      <c r="F5" s="35"/>
      <c r="G5" s="34"/>
      <c r="H5" s="45"/>
      <c r="I5" s="34" t="str">
        <f>IF($A$5="","",VLOOKUP($A$5,Salsa_Adultes,11,FALSE))</f>
        <v/>
      </c>
      <c r="J5" s="45"/>
      <c r="K5" s="21"/>
      <c r="L5" s="21"/>
    </row>
    <row r="6" spans="1:12" ht="15.75" x14ac:dyDescent="0.25">
      <c r="A6" s="33" t="str">
        <f>IF(SALS_Ad._demi!B124="","",3)</f>
        <v/>
      </c>
      <c r="B6" s="33" t="str">
        <f t="shared" si="0"/>
        <v/>
      </c>
      <c r="C6" s="33"/>
      <c r="D6" s="34" t="str">
        <f t="shared" si="1"/>
        <v/>
      </c>
      <c r="E6" s="34"/>
      <c r="F6" s="35"/>
      <c r="G6" s="34"/>
      <c r="H6" s="45"/>
      <c r="I6" s="34" t="str">
        <f>IF($A$6="","",VLOOKUP($A$6,Salsa_Adultes,11,FALSE))</f>
        <v/>
      </c>
      <c r="J6" s="45"/>
      <c r="K6" s="21"/>
      <c r="L6" s="21"/>
    </row>
    <row r="7" spans="1:12" ht="15.75" x14ac:dyDescent="0.25">
      <c r="A7" s="33" t="str">
        <f>IF(SALS_Ad._demi!B125="","",4)</f>
        <v/>
      </c>
      <c r="B7" s="33" t="str">
        <f t="shared" si="0"/>
        <v/>
      </c>
      <c r="C7" s="33"/>
      <c r="D7" s="34" t="str">
        <f t="shared" si="1"/>
        <v/>
      </c>
      <c r="E7" s="34"/>
      <c r="F7" s="35"/>
      <c r="G7" s="34"/>
      <c r="H7" s="45"/>
      <c r="I7" s="34" t="str">
        <f>IF($A$7="","",VLOOKUP($A$7,Salsa_Adultes,11,FALSE))</f>
        <v/>
      </c>
      <c r="J7" s="45"/>
      <c r="K7" s="21"/>
      <c r="L7" s="21"/>
    </row>
    <row r="8" spans="1:12" ht="15.75" x14ac:dyDescent="0.25">
      <c r="A8" s="33" t="str">
        <f>IF(SALS_Ad._demi!B126="","",5)</f>
        <v/>
      </c>
      <c r="B8" s="33" t="str">
        <f t="shared" si="0"/>
        <v/>
      </c>
      <c r="C8" s="33"/>
      <c r="D8" s="34" t="str">
        <f t="shared" si="1"/>
        <v/>
      </c>
      <c r="E8" s="34"/>
      <c r="F8" s="35"/>
      <c r="G8" s="34"/>
      <c r="H8" s="45"/>
      <c r="I8" s="34" t="str">
        <f>IF($A$8="","",VLOOKUP($A$8,Salsa_Adultes,11,FALSE))</f>
        <v/>
      </c>
      <c r="J8" s="45"/>
      <c r="K8" s="21"/>
      <c r="L8" s="21"/>
    </row>
    <row r="9" spans="1:12" ht="15.75" x14ac:dyDescent="0.25">
      <c r="A9" s="33" t="str">
        <f>IF(SALS_Ad._demi!B127="","",6)</f>
        <v/>
      </c>
      <c r="B9" s="33" t="str">
        <f t="shared" si="0"/>
        <v/>
      </c>
      <c r="C9" s="33"/>
      <c r="D9" s="34" t="str">
        <f t="shared" si="1"/>
        <v/>
      </c>
      <c r="E9" s="34"/>
      <c r="F9" s="35"/>
      <c r="G9" s="34"/>
      <c r="H9" s="45"/>
      <c r="I9" s="34" t="str">
        <f>IF($A$9="","",VLOOKUP($A$9,Salsa_Adultes,11,FALSE))</f>
        <v/>
      </c>
      <c r="J9" s="45"/>
      <c r="K9" s="21"/>
      <c r="L9" s="21"/>
    </row>
    <row r="10" spans="1:12" ht="15.75" x14ac:dyDescent="0.25">
      <c r="A10" s="33" t="str">
        <f>IF(SALS_Ad._demi!B128="","",7)</f>
        <v/>
      </c>
      <c r="B10" s="33" t="str">
        <f t="shared" si="0"/>
        <v/>
      </c>
      <c r="C10" s="33"/>
      <c r="D10" s="34" t="str">
        <f t="shared" si="1"/>
        <v/>
      </c>
      <c r="E10" s="34"/>
      <c r="F10" s="35"/>
      <c r="G10" s="34"/>
      <c r="H10" s="45"/>
      <c r="I10" s="34" t="str">
        <f>IF($A$10="","",VLOOKUP($A$10,Salsa_Adultes,11,FALSE))</f>
        <v/>
      </c>
      <c r="J10" s="45"/>
      <c r="K10" s="21"/>
      <c r="L10" s="21"/>
    </row>
    <row r="11" spans="1:12" ht="15.75" x14ac:dyDescent="0.25">
      <c r="A11" s="33"/>
      <c r="B11" s="33"/>
      <c r="C11" s="33"/>
      <c r="D11" s="34"/>
      <c r="E11" s="34"/>
      <c r="F11" s="35"/>
      <c r="G11" s="34"/>
      <c r="H11" s="45"/>
      <c r="I11" s="34"/>
      <c r="J11" s="45"/>
      <c r="K11" s="21"/>
      <c r="L11" s="21"/>
    </row>
    <row r="12" spans="1:12" ht="15.75" x14ac:dyDescent="0.25">
      <c r="A12" s="33"/>
      <c r="B12" s="33"/>
      <c r="C12" s="33"/>
      <c r="D12" s="34"/>
      <c r="E12" s="34"/>
      <c r="F12" s="35"/>
      <c r="G12" s="34"/>
      <c r="H12" s="45"/>
      <c r="I12" s="34"/>
      <c r="J12" s="45"/>
      <c r="K12" s="21"/>
      <c r="L12" s="21"/>
    </row>
    <row r="13" spans="1:12" ht="15.75" x14ac:dyDescent="0.25">
      <c r="A13" s="33"/>
      <c r="B13" s="33"/>
      <c r="C13" s="33"/>
      <c r="D13" s="34"/>
      <c r="E13" s="34"/>
      <c r="F13" s="35"/>
      <c r="G13" s="34"/>
      <c r="H13" s="45"/>
      <c r="I13" s="34"/>
      <c r="J13" s="45"/>
      <c r="K13" s="21"/>
      <c r="L13" s="21"/>
    </row>
    <row r="14" spans="1:12" ht="15.75" x14ac:dyDescent="0.25">
      <c r="A14" s="33"/>
      <c r="B14" s="33"/>
      <c r="C14" s="33"/>
      <c r="D14" s="34"/>
      <c r="E14" s="34"/>
      <c r="F14" s="35"/>
      <c r="G14" s="34"/>
      <c r="H14" s="45"/>
      <c r="I14" s="34"/>
      <c r="J14" s="45"/>
      <c r="K14" s="21"/>
      <c r="L14" s="21"/>
    </row>
    <row r="15" spans="1:12" ht="15.75" x14ac:dyDescent="0.25">
      <c r="A15" s="33"/>
      <c r="B15" s="33"/>
      <c r="C15" s="33"/>
      <c r="D15" s="34"/>
      <c r="E15" s="34"/>
      <c r="F15" s="35"/>
      <c r="G15" s="34"/>
      <c r="H15" s="45"/>
      <c r="I15" s="34"/>
      <c r="J15" s="45"/>
      <c r="K15" s="21"/>
      <c r="L15" s="21"/>
    </row>
    <row r="16" spans="1:12" ht="15.75" x14ac:dyDescent="0.25">
      <c r="A16" s="33"/>
      <c r="B16" s="33"/>
      <c r="C16" s="33"/>
      <c r="D16" s="34"/>
      <c r="E16" s="34"/>
      <c r="F16" s="35"/>
      <c r="G16" s="34"/>
      <c r="H16" s="45"/>
      <c r="I16" s="34"/>
      <c r="J16" s="45"/>
      <c r="K16" s="21"/>
      <c r="L16" s="21"/>
    </row>
    <row r="17" spans="1:12" ht="15.75" x14ac:dyDescent="0.25">
      <c r="A17" s="33"/>
      <c r="B17" s="33"/>
      <c r="C17" s="33"/>
      <c r="D17" s="34"/>
      <c r="E17" s="34"/>
      <c r="F17" s="35"/>
      <c r="G17" s="34"/>
      <c r="H17" s="45"/>
      <c r="I17" s="34"/>
      <c r="J17" s="45"/>
      <c r="K17" s="21"/>
      <c r="L17" s="21"/>
    </row>
    <row r="18" spans="1:12" ht="15.75" x14ac:dyDescent="0.25">
      <c r="A18" s="33"/>
      <c r="B18" s="33"/>
      <c r="C18" s="33"/>
      <c r="D18" s="34"/>
      <c r="E18" s="34"/>
      <c r="F18" s="35"/>
      <c r="G18" s="34"/>
      <c r="H18" s="45"/>
      <c r="I18" s="34"/>
      <c r="J18" s="45"/>
      <c r="K18" s="21"/>
      <c r="L18" s="21"/>
    </row>
    <row r="19" spans="1:12" x14ac:dyDescent="0.25">
      <c r="A19" s="25"/>
      <c r="B19" s="25" t="str">
        <f>IF(A19="","",VLOOKUP(A19,Participants!$A$3:$K$17,4,FALSE))</f>
        <v/>
      </c>
      <c r="C19" s="25"/>
      <c r="D19" s="25" t="str">
        <f>IF(A19="","",VLOOKUP(A19,Participants!$A$3:$K$17,5,FALSE))</f>
        <v/>
      </c>
      <c r="F19" s="25"/>
    </row>
  </sheetData>
  <mergeCells count="1">
    <mergeCell ref="A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2:K137"/>
  <sheetViews>
    <sheetView view="pageBreakPreview" topLeftCell="A109" zoomScale="70" zoomScaleNormal="100" zoomScaleSheetLayoutView="70" workbookViewId="0">
      <selection activeCell="A124" sqref="A124:G131"/>
    </sheetView>
  </sheetViews>
  <sheetFormatPr baseColWidth="10" defaultRowHeight="15" x14ac:dyDescent="0.25"/>
  <cols>
    <col min="1" max="1" width="10.140625" style="1" customWidth="1"/>
    <col min="2" max="2" width="11.42578125" style="1" bestFit="1" customWidth="1"/>
    <col min="3" max="3" width="19.140625" style="2" customWidth="1"/>
    <col min="4" max="4" width="36.7109375" style="1" customWidth="1"/>
    <col min="5" max="11" width="8.7109375" style="1" customWidth="1"/>
    <col min="12" max="16384" width="11.42578125" style="1"/>
  </cols>
  <sheetData>
    <row r="2" spans="1:11" x14ac:dyDescent="0.25">
      <c r="A2" s="90" t="s">
        <v>57</v>
      </c>
      <c r="B2" s="89" t="s">
        <v>37</v>
      </c>
      <c r="C2" s="89"/>
      <c r="D2" s="89"/>
      <c r="E2" s="84" t="s">
        <v>34</v>
      </c>
      <c r="F2" s="84"/>
      <c r="G2" s="84"/>
      <c r="H2" s="84"/>
      <c r="I2" s="84"/>
      <c r="J2" s="84"/>
      <c r="K2" s="84"/>
    </row>
    <row r="3" spans="1:11" x14ac:dyDescent="0.25">
      <c r="A3" s="90"/>
      <c r="B3" s="89"/>
      <c r="C3" s="89"/>
      <c r="D3" s="89"/>
      <c r="E3" s="9" t="str">
        <f>SALS_Ad._demi!B122</f>
        <v/>
      </c>
      <c r="F3" s="9" t="str">
        <f>SALS_Ad._demi!B123</f>
        <v/>
      </c>
      <c r="G3" s="9" t="str">
        <f>SALS_Ad._demi!B124</f>
        <v/>
      </c>
      <c r="H3" s="9" t="str">
        <f>SALS_Ad._demi!B125</f>
        <v/>
      </c>
      <c r="I3" s="9" t="str">
        <f>SALS_Ad._demi!B126</f>
        <v/>
      </c>
      <c r="J3" s="9" t="str">
        <f>SALS_Ad._demi!B127</f>
        <v/>
      </c>
      <c r="K3" s="9" t="str">
        <f>SALS_Ad._demi!B128</f>
        <v/>
      </c>
    </row>
    <row r="4" spans="1:11" ht="15" customHeight="1" x14ac:dyDescent="0.25">
      <c r="A4" s="88" t="s">
        <v>38</v>
      </c>
      <c r="B4" s="49">
        <v>4</v>
      </c>
      <c r="C4" s="8" t="s">
        <v>0</v>
      </c>
      <c r="D4" s="8" t="s">
        <v>32</v>
      </c>
      <c r="E4" s="42"/>
      <c r="F4" s="42"/>
      <c r="G4" s="42"/>
      <c r="H4" s="42"/>
      <c r="I4" s="42"/>
      <c r="J4" s="42"/>
      <c r="K4" s="42"/>
    </row>
    <row r="5" spans="1:11" ht="45" x14ac:dyDescent="0.25">
      <c r="A5" s="88"/>
      <c r="B5" s="49">
        <v>4</v>
      </c>
      <c r="C5" s="8" t="s">
        <v>6</v>
      </c>
      <c r="D5" s="8" t="s">
        <v>31</v>
      </c>
      <c r="E5" s="42"/>
      <c r="F5" s="42"/>
      <c r="G5" s="42"/>
      <c r="H5" s="42"/>
      <c r="I5" s="42"/>
      <c r="J5" s="42"/>
      <c r="K5" s="42"/>
    </row>
    <row r="6" spans="1:11" ht="30" x14ac:dyDescent="0.25">
      <c r="A6" s="88"/>
      <c r="B6" s="49">
        <v>5</v>
      </c>
      <c r="C6" s="8" t="s">
        <v>7</v>
      </c>
      <c r="D6" s="8" t="s">
        <v>30</v>
      </c>
      <c r="E6" s="42"/>
      <c r="F6" s="42"/>
      <c r="G6" s="42"/>
      <c r="H6" s="42"/>
      <c r="I6" s="42"/>
      <c r="J6" s="42"/>
      <c r="K6" s="42"/>
    </row>
    <row r="7" spans="1:11" ht="45" x14ac:dyDescent="0.25">
      <c r="A7" s="88"/>
      <c r="B7" s="49">
        <v>4</v>
      </c>
      <c r="C7" s="8" t="s">
        <v>8</v>
      </c>
      <c r="D7" s="8" t="s">
        <v>12</v>
      </c>
      <c r="E7" s="42"/>
      <c r="F7" s="42"/>
      <c r="G7" s="42"/>
      <c r="H7" s="42"/>
      <c r="I7" s="42"/>
      <c r="J7" s="42"/>
      <c r="K7" s="42"/>
    </row>
    <row r="8" spans="1:11" ht="30" x14ac:dyDescent="0.25">
      <c r="A8" s="88"/>
      <c r="B8" s="49">
        <v>3</v>
      </c>
      <c r="C8" s="8" t="s">
        <v>1</v>
      </c>
      <c r="D8" s="8" t="s">
        <v>33</v>
      </c>
      <c r="E8" s="42"/>
      <c r="F8" s="42"/>
      <c r="G8" s="42"/>
      <c r="H8" s="42"/>
      <c r="I8" s="42"/>
      <c r="J8" s="42"/>
      <c r="K8" s="42"/>
    </row>
    <row r="9" spans="1:11" x14ac:dyDescent="0.25">
      <c r="A9" s="88"/>
      <c r="B9" s="85" t="s">
        <v>35</v>
      </c>
      <c r="C9" s="86"/>
      <c r="D9" s="87"/>
      <c r="E9" s="39" t="str">
        <f t="shared" ref="E9:J9" si="0">IF(E3="","",SUM(E4:E8))</f>
        <v/>
      </c>
      <c r="F9" s="39" t="str">
        <f t="shared" si="0"/>
        <v/>
      </c>
      <c r="G9" s="39" t="str">
        <f t="shared" si="0"/>
        <v/>
      </c>
      <c r="H9" s="39" t="str">
        <f t="shared" si="0"/>
        <v/>
      </c>
      <c r="I9" s="39" t="str">
        <f t="shared" si="0"/>
        <v/>
      </c>
      <c r="J9" s="39" t="str">
        <f t="shared" si="0"/>
        <v/>
      </c>
      <c r="K9" s="39" t="str">
        <f>IF(K3="","",SUM(K4:K8))</f>
        <v/>
      </c>
    </row>
    <row r="10" spans="1:11" ht="30" customHeight="1" x14ac:dyDescent="0.25">
      <c r="A10" s="88" t="s">
        <v>39</v>
      </c>
      <c r="B10" s="49">
        <v>6</v>
      </c>
      <c r="C10" s="8" t="s">
        <v>9</v>
      </c>
      <c r="D10" s="8" t="s">
        <v>11</v>
      </c>
      <c r="E10" s="42"/>
      <c r="F10" s="42"/>
      <c r="G10" s="42"/>
      <c r="H10" s="42"/>
      <c r="I10" s="42"/>
      <c r="J10" s="42"/>
      <c r="K10" s="42"/>
    </row>
    <row r="11" spans="1:11" ht="30" customHeight="1" x14ac:dyDescent="0.25">
      <c r="A11" s="88"/>
      <c r="B11" s="49">
        <v>3</v>
      </c>
      <c r="C11" s="8" t="s">
        <v>2</v>
      </c>
      <c r="D11" s="8" t="s">
        <v>27</v>
      </c>
      <c r="E11" s="42"/>
      <c r="F11" s="42"/>
      <c r="G11" s="42"/>
      <c r="H11" s="42"/>
      <c r="I11" s="42"/>
      <c r="J11" s="42"/>
      <c r="K11" s="42"/>
    </row>
    <row r="12" spans="1:11" ht="30" customHeight="1" x14ac:dyDescent="0.25">
      <c r="A12" s="88"/>
      <c r="B12" s="49">
        <v>4</v>
      </c>
      <c r="C12" s="8" t="s">
        <v>3</v>
      </c>
      <c r="D12" s="8" t="s">
        <v>10</v>
      </c>
      <c r="E12" s="42"/>
      <c r="F12" s="42"/>
      <c r="G12" s="42"/>
      <c r="H12" s="42"/>
      <c r="I12" s="42"/>
      <c r="J12" s="42"/>
      <c r="K12" s="42"/>
    </row>
    <row r="13" spans="1:11" ht="30" customHeight="1" x14ac:dyDescent="0.25">
      <c r="A13" s="88"/>
      <c r="B13" s="49">
        <v>3</v>
      </c>
      <c r="C13" s="8" t="s">
        <v>4</v>
      </c>
      <c r="D13" s="8" t="s">
        <v>28</v>
      </c>
      <c r="E13" s="42"/>
      <c r="F13" s="42"/>
      <c r="G13" s="42"/>
      <c r="H13" s="42"/>
      <c r="I13" s="42"/>
      <c r="J13" s="42"/>
      <c r="K13" s="42"/>
    </row>
    <row r="14" spans="1:11" ht="30" customHeight="1" x14ac:dyDescent="0.25">
      <c r="A14" s="88"/>
      <c r="B14" s="49">
        <v>4</v>
      </c>
      <c r="C14" s="8" t="s">
        <v>5</v>
      </c>
      <c r="D14" s="8" t="s">
        <v>29</v>
      </c>
      <c r="E14" s="42"/>
      <c r="F14" s="42"/>
      <c r="G14" s="42"/>
      <c r="H14" s="42"/>
      <c r="I14" s="42"/>
      <c r="J14" s="42"/>
      <c r="K14" s="42"/>
    </row>
    <row r="15" spans="1:11" x14ac:dyDescent="0.25">
      <c r="A15" s="88"/>
      <c r="B15" s="85" t="s">
        <v>36</v>
      </c>
      <c r="C15" s="86"/>
      <c r="D15" s="87"/>
      <c r="E15" s="39" t="str">
        <f t="shared" ref="E15:J15" si="1">IF(E3="","",SUM(E10:E14))</f>
        <v/>
      </c>
      <c r="F15" s="39" t="str">
        <f t="shared" si="1"/>
        <v/>
      </c>
      <c r="G15" s="39" t="str">
        <f t="shared" si="1"/>
        <v/>
      </c>
      <c r="H15" s="39" t="str">
        <f t="shared" si="1"/>
        <v/>
      </c>
      <c r="I15" s="39" t="str">
        <f t="shared" si="1"/>
        <v/>
      </c>
      <c r="J15" s="39" t="str">
        <f t="shared" si="1"/>
        <v/>
      </c>
      <c r="K15" s="39" t="str">
        <f>IF(K3="","",SUM(K10:K14))</f>
        <v/>
      </c>
    </row>
    <row r="16" spans="1:11" x14ac:dyDescent="0.25">
      <c r="E16" s="38"/>
      <c r="F16" s="38"/>
      <c r="G16" s="38"/>
      <c r="H16" s="38"/>
      <c r="I16" s="38"/>
      <c r="J16" s="38"/>
      <c r="K16" s="38"/>
    </row>
    <row r="17" spans="1:11" x14ac:dyDescent="0.25">
      <c r="D17" s="49" t="s">
        <v>40</v>
      </c>
      <c r="E17" s="40" t="str">
        <f>IF(E3="","",E9+E15)</f>
        <v/>
      </c>
      <c r="F17" s="40" t="str">
        <f t="shared" ref="F17:K17" si="2">IF(F3="","",F9+F15)</f>
        <v/>
      </c>
      <c r="G17" s="40" t="str">
        <f t="shared" si="2"/>
        <v/>
      </c>
      <c r="H17" s="40" t="str">
        <f t="shared" si="2"/>
        <v/>
      </c>
      <c r="I17" s="40" t="str">
        <f t="shared" si="2"/>
        <v/>
      </c>
      <c r="J17" s="40" t="str">
        <f t="shared" si="2"/>
        <v/>
      </c>
      <c r="K17" s="40" t="str">
        <f t="shared" si="2"/>
        <v/>
      </c>
    </row>
    <row r="20" spans="1:11" x14ac:dyDescent="0.25">
      <c r="A20" s="90" t="s">
        <v>58</v>
      </c>
      <c r="B20" s="89" t="s">
        <v>37</v>
      </c>
      <c r="C20" s="89"/>
      <c r="D20" s="89"/>
      <c r="E20" s="84" t="s">
        <v>34</v>
      </c>
      <c r="F20" s="84"/>
      <c r="G20" s="84"/>
      <c r="H20" s="84"/>
      <c r="I20" s="84"/>
      <c r="J20" s="84"/>
      <c r="K20" s="84"/>
    </row>
    <row r="21" spans="1:11" x14ac:dyDescent="0.25">
      <c r="A21" s="90"/>
      <c r="B21" s="89"/>
      <c r="C21" s="89"/>
      <c r="D21" s="89"/>
      <c r="E21" s="9" t="str">
        <f>E3</f>
        <v/>
      </c>
      <c r="F21" s="9" t="str">
        <f t="shared" ref="F21:K21" si="3">F3</f>
        <v/>
      </c>
      <c r="G21" s="9" t="str">
        <f t="shared" si="3"/>
        <v/>
      </c>
      <c r="H21" s="9" t="str">
        <f t="shared" si="3"/>
        <v/>
      </c>
      <c r="I21" s="9" t="str">
        <f t="shared" si="3"/>
        <v/>
      </c>
      <c r="J21" s="9" t="str">
        <f t="shared" si="3"/>
        <v/>
      </c>
      <c r="K21" s="9" t="str">
        <f t="shared" si="3"/>
        <v/>
      </c>
    </row>
    <row r="22" spans="1:11" x14ac:dyDescent="0.25">
      <c r="A22" s="88" t="s">
        <v>38</v>
      </c>
      <c r="B22" s="49">
        <v>4</v>
      </c>
      <c r="C22" s="8" t="s">
        <v>0</v>
      </c>
      <c r="D22" s="8" t="s">
        <v>32</v>
      </c>
      <c r="E22" s="43"/>
      <c r="F22" s="43"/>
      <c r="G22" s="43"/>
      <c r="H22" s="43"/>
      <c r="I22" s="43"/>
      <c r="J22" s="43"/>
      <c r="K22" s="43"/>
    </row>
    <row r="23" spans="1:11" ht="45" x14ac:dyDescent="0.25">
      <c r="A23" s="88"/>
      <c r="B23" s="49">
        <v>4</v>
      </c>
      <c r="C23" s="8" t="s">
        <v>6</v>
      </c>
      <c r="D23" s="8" t="s">
        <v>31</v>
      </c>
      <c r="E23" s="43"/>
      <c r="F23" s="43"/>
      <c r="G23" s="43"/>
      <c r="H23" s="43"/>
      <c r="I23" s="43"/>
      <c r="J23" s="43"/>
      <c r="K23" s="43"/>
    </row>
    <row r="24" spans="1:11" ht="30" x14ac:dyDescent="0.25">
      <c r="A24" s="88"/>
      <c r="B24" s="49">
        <v>5</v>
      </c>
      <c r="C24" s="8" t="s">
        <v>7</v>
      </c>
      <c r="D24" s="8" t="s">
        <v>30</v>
      </c>
      <c r="E24" s="43"/>
      <c r="F24" s="43"/>
      <c r="G24" s="43"/>
      <c r="H24" s="43"/>
      <c r="I24" s="43"/>
      <c r="J24" s="43"/>
      <c r="K24" s="43"/>
    </row>
    <row r="25" spans="1:11" ht="45" x14ac:dyDescent="0.25">
      <c r="A25" s="88"/>
      <c r="B25" s="49">
        <v>4</v>
      </c>
      <c r="C25" s="8" t="s">
        <v>8</v>
      </c>
      <c r="D25" s="8" t="s">
        <v>12</v>
      </c>
      <c r="E25" s="43"/>
      <c r="F25" s="43"/>
      <c r="G25" s="43"/>
      <c r="H25" s="43"/>
      <c r="I25" s="43"/>
      <c r="J25" s="43"/>
      <c r="K25" s="43"/>
    </row>
    <row r="26" spans="1:11" ht="30" x14ac:dyDescent="0.25">
      <c r="A26" s="88"/>
      <c r="B26" s="49">
        <v>3</v>
      </c>
      <c r="C26" s="8" t="s">
        <v>1</v>
      </c>
      <c r="D26" s="8" t="s">
        <v>33</v>
      </c>
      <c r="E26" s="43"/>
      <c r="F26" s="43"/>
      <c r="G26" s="43"/>
      <c r="H26" s="43"/>
      <c r="I26" s="43"/>
      <c r="J26" s="43"/>
      <c r="K26" s="43"/>
    </row>
    <row r="27" spans="1:11" x14ac:dyDescent="0.25">
      <c r="A27" s="88"/>
      <c r="B27" s="85" t="s">
        <v>35</v>
      </c>
      <c r="C27" s="86"/>
      <c r="D27" s="87"/>
      <c r="E27" s="39" t="str">
        <f t="shared" ref="E27:K27" si="4">IF(E21="","",SUM(E22:E26))</f>
        <v/>
      </c>
      <c r="F27" s="39" t="str">
        <f t="shared" si="4"/>
        <v/>
      </c>
      <c r="G27" s="39" t="str">
        <f t="shared" si="4"/>
        <v/>
      </c>
      <c r="H27" s="39" t="str">
        <f t="shared" si="4"/>
        <v/>
      </c>
      <c r="I27" s="39" t="str">
        <f t="shared" si="4"/>
        <v/>
      </c>
      <c r="J27" s="39" t="str">
        <f t="shared" si="4"/>
        <v/>
      </c>
      <c r="K27" s="39" t="str">
        <f t="shared" si="4"/>
        <v/>
      </c>
    </row>
    <row r="28" spans="1:11" ht="30" x14ac:dyDescent="0.25">
      <c r="A28" s="88" t="s">
        <v>39</v>
      </c>
      <c r="B28" s="49">
        <v>6</v>
      </c>
      <c r="C28" s="8" t="s">
        <v>9</v>
      </c>
      <c r="D28" s="8" t="s">
        <v>11</v>
      </c>
      <c r="E28" s="43"/>
      <c r="F28" s="43"/>
      <c r="G28" s="43"/>
      <c r="H28" s="43"/>
      <c r="I28" s="43"/>
      <c r="J28" s="43"/>
      <c r="K28" s="43"/>
    </row>
    <row r="29" spans="1:11" x14ac:dyDescent="0.25">
      <c r="A29" s="88"/>
      <c r="B29" s="49">
        <v>3</v>
      </c>
      <c r="C29" s="8" t="s">
        <v>2</v>
      </c>
      <c r="D29" s="8" t="s">
        <v>27</v>
      </c>
      <c r="E29" s="43"/>
      <c r="F29" s="43"/>
      <c r="G29" s="43"/>
      <c r="H29" s="43"/>
      <c r="I29" s="43"/>
      <c r="J29" s="43"/>
      <c r="K29" s="43"/>
    </row>
    <row r="30" spans="1:11" ht="30" x14ac:dyDescent="0.25">
      <c r="A30" s="88"/>
      <c r="B30" s="49">
        <v>4</v>
      </c>
      <c r="C30" s="8" t="s">
        <v>3</v>
      </c>
      <c r="D30" s="8" t="s">
        <v>10</v>
      </c>
      <c r="E30" s="43"/>
      <c r="F30" s="43"/>
      <c r="G30" s="43"/>
      <c r="H30" s="43"/>
      <c r="I30" s="43"/>
      <c r="J30" s="43"/>
      <c r="K30" s="43"/>
    </row>
    <row r="31" spans="1:11" ht="30" x14ac:dyDescent="0.25">
      <c r="A31" s="88"/>
      <c r="B31" s="49">
        <v>3</v>
      </c>
      <c r="C31" s="8" t="s">
        <v>4</v>
      </c>
      <c r="D31" s="8" t="s">
        <v>28</v>
      </c>
      <c r="E31" s="43"/>
      <c r="F31" s="43"/>
      <c r="G31" s="43"/>
      <c r="H31" s="43"/>
      <c r="I31" s="43"/>
      <c r="J31" s="43"/>
      <c r="K31" s="43"/>
    </row>
    <row r="32" spans="1:11" ht="30" x14ac:dyDescent="0.25">
      <c r="A32" s="88"/>
      <c r="B32" s="49">
        <v>4</v>
      </c>
      <c r="C32" s="8" t="s">
        <v>5</v>
      </c>
      <c r="D32" s="8" t="s">
        <v>29</v>
      </c>
      <c r="E32" s="43"/>
      <c r="F32" s="43"/>
      <c r="G32" s="43"/>
      <c r="H32" s="43"/>
      <c r="I32" s="43"/>
      <c r="J32" s="43"/>
      <c r="K32" s="43"/>
    </row>
    <row r="33" spans="1:11" x14ac:dyDescent="0.25">
      <c r="A33" s="88"/>
      <c r="B33" s="85" t="s">
        <v>36</v>
      </c>
      <c r="C33" s="86"/>
      <c r="D33" s="87"/>
      <c r="E33" s="39" t="str">
        <f t="shared" ref="E33:K33" si="5">IF(E21="","",SUM(E28:E32))</f>
        <v/>
      </c>
      <c r="F33" s="39" t="str">
        <f t="shared" si="5"/>
        <v/>
      </c>
      <c r="G33" s="39" t="str">
        <f t="shared" si="5"/>
        <v/>
      </c>
      <c r="H33" s="39" t="str">
        <f t="shared" si="5"/>
        <v/>
      </c>
      <c r="I33" s="39" t="str">
        <f t="shared" si="5"/>
        <v/>
      </c>
      <c r="J33" s="39" t="str">
        <f t="shared" si="5"/>
        <v/>
      </c>
      <c r="K33" s="39" t="str">
        <f t="shared" si="5"/>
        <v/>
      </c>
    </row>
    <row r="35" spans="1:11" x14ac:dyDescent="0.25">
      <c r="D35" s="49" t="s">
        <v>40</v>
      </c>
      <c r="E35" s="40" t="str">
        <f>IF(E21="","",E27+E33)</f>
        <v/>
      </c>
      <c r="F35" s="40" t="str">
        <f t="shared" ref="F35:K35" si="6">IF(F21="","",F27+F33)</f>
        <v/>
      </c>
      <c r="G35" s="40" t="str">
        <f t="shared" si="6"/>
        <v/>
      </c>
      <c r="H35" s="40" t="str">
        <f t="shared" si="6"/>
        <v/>
      </c>
      <c r="I35" s="40" t="str">
        <f t="shared" si="6"/>
        <v/>
      </c>
      <c r="J35" s="40" t="str">
        <f t="shared" si="6"/>
        <v/>
      </c>
      <c r="K35" s="40" t="str">
        <f t="shared" si="6"/>
        <v/>
      </c>
    </row>
    <row r="38" spans="1:11" x14ac:dyDescent="0.25">
      <c r="A38" s="90" t="s">
        <v>59</v>
      </c>
      <c r="B38" s="89" t="s">
        <v>37</v>
      </c>
      <c r="C38" s="89"/>
      <c r="D38" s="89"/>
      <c r="E38" s="84" t="s">
        <v>34</v>
      </c>
      <c r="F38" s="84"/>
      <c r="G38" s="84"/>
      <c r="H38" s="84"/>
      <c r="I38" s="84"/>
      <c r="J38" s="84"/>
      <c r="K38" s="84"/>
    </row>
    <row r="39" spans="1:11" x14ac:dyDescent="0.25">
      <c r="A39" s="90"/>
      <c r="B39" s="89"/>
      <c r="C39" s="89"/>
      <c r="D39" s="89"/>
      <c r="E39" s="9" t="str">
        <f>E3</f>
        <v/>
      </c>
      <c r="F39" s="9" t="str">
        <f t="shared" ref="F39:K39" si="7">F3</f>
        <v/>
      </c>
      <c r="G39" s="9" t="str">
        <f t="shared" si="7"/>
        <v/>
      </c>
      <c r="H39" s="9" t="str">
        <f t="shared" si="7"/>
        <v/>
      </c>
      <c r="I39" s="9" t="str">
        <f t="shared" si="7"/>
        <v/>
      </c>
      <c r="J39" s="9" t="str">
        <f t="shared" si="7"/>
        <v/>
      </c>
      <c r="K39" s="9" t="str">
        <f t="shared" si="7"/>
        <v/>
      </c>
    </row>
    <row r="40" spans="1:11" x14ac:dyDescent="0.25">
      <c r="A40" s="88" t="s">
        <v>38</v>
      </c>
      <c r="B40" s="49">
        <v>4</v>
      </c>
      <c r="C40" s="8" t="s">
        <v>0</v>
      </c>
      <c r="D40" s="8" t="s">
        <v>32</v>
      </c>
      <c r="E40" s="43"/>
      <c r="F40" s="43"/>
      <c r="G40" s="43"/>
      <c r="H40" s="43"/>
      <c r="I40" s="43"/>
      <c r="J40" s="43"/>
      <c r="K40" s="43"/>
    </row>
    <row r="41" spans="1:11" ht="45" x14ac:dyDescent="0.25">
      <c r="A41" s="88"/>
      <c r="B41" s="49">
        <v>4</v>
      </c>
      <c r="C41" s="8" t="s">
        <v>6</v>
      </c>
      <c r="D41" s="8" t="s">
        <v>31</v>
      </c>
      <c r="E41" s="43"/>
      <c r="F41" s="43"/>
      <c r="G41" s="43"/>
      <c r="H41" s="43"/>
      <c r="I41" s="43"/>
      <c r="J41" s="43"/>
      <c r="K41" s="43"/>
    </row>
    <row r="42" spans="1:11" ht="30" x14ac:dyDescent="0.25">
      <c r="A42" s="88"/>
      <c r="B42" s="49">
        <v>5</v>
      </c>
      <c r="C42" s="8" t="s">
        <v>7</v>
      </c>
      <c r="D42" s="8" t="s">
        <v>30</v>
      </c>
      <c r="E42" s="43"/>
      <c r="F42" s="43"/>
      <c r="G42" s="43"/>
      <c r="H42" s="43"/>
      <c r="I42" s="43"/>
      <c r="J42" s="43"/>
      <c r="K42" s="43"/>
    </row>
    <row r="43" spans="1:11" ht="45" x14ac:dyDescent="0.25">
      <c r="A43" s="88"/>
      <c r="B43" s="49">
        <v>4</v>
      </c>
      <c r="C43" s="8" t="s">
        <v>8</v>
      </c>
      <c r="D43" s="8" t="s">
        <v>12</v>
      </c>
      <c r="E43" s="43"/>
      <c r="F43" s="43"/>
      <c r="G43" s="43"/>
      <c r="H43" s="43"/>
      <c r="I43" s="43"/>
      <c r="J43" s="43"/>
      <c r="K43" s="43"/>
    </row>
    <row r="44" spans="1:11" ht="30" x14ac:dyDescent="0.25">
      <c r="A44" s="88"/>
      <c r="B44" s="49">
        <v>3</v>
      </c>
      <c r="C44" s="8" t="s">
        <v>1</v>
      </c>
      <c r="D44" s="8" t="s">
        <v>33</v>
      </c>
      <c r="E44" s="43"/>
      <c r="F44" s="43"/>
      <c r="G44" s="43"/>
      <c r="H44" s="43"/>
      <c r="I44" s="43"/>
      <c r="J44" s="43"/>
      <c r="K44" s="43"/>
    </row>
    <row r="45" spans="1:11" x14ac:dyDescent="0.25">
      <c r="A45" s="88"/>
      <c r="B45" s="85" t="s">
        <v>35</v>
      </c>
      <c r="C45" s="86"/>
      <c r="D45" s="87"/>
      <c r="E45" s="39" t="str">
        <f t="shared" ref="E45:K45" si="8">IF(E39="","",SUM(E40:E44))</f>
        <v/>
      </c>
      <c r="F45" s="39" t="str">
        <f t="shared" si="8"/>
        <v/>
      </c>
      <c r="G45" s="39" t="str">
        <f t="shared" si="8"/>
        <v/>
      </c>
      <c r="H45" s="39" t="str">
        <f t="shared" si="8"/>
        <v/>
      </c>
      <c r="I45" s="39" t="str">
        <f t="shared" si="8"/>
        <v/>
      </c>
      <c r="J45" s="39" t="str">
        <f t="shared" si="8"/>
        <v/>
      </c>
      <c r="K45" s="39" t="str">
        <f t="shared" si="8"/>
        <v/>
      </c>
    </row>
    <row r="46" spans="1:11" ht="30" x14ac:dyDescent="0.25">
      <c r="A46" s="88" t="s">
        <v>39</v>
      </c>
      <c r="B46" s="49">
        <v>6</v>
      </c>
      <c r="C46" s="8" t="s">
        <v>9</v>
      </c>
      <c r="D46" s="8" t="s">
        <v>11</v>
      </c>
      <c r="E46" s="43"/>
      <c r="F46" s="43"/>
      <c r="G46" s="43"/>
      <c r="H46" s="43"/>
      <c r="I46" s="43"/>
      <c r="J46" s="43"/>
      <c r="K46" s="43"/>
    </row>
    <row r="47" spans="1:11" x14ac:dyDescent="0.25">
      <c r="A47" s="88"/>
      <c r="B47" s="49">
        <v>3</v>
      </c>
      <c r="C47" s="8" t="s">
        <v>2</v>
      </c>
      <c r="D47" s="8" t="s">
        <v>27</v>
      </c>
      <c r="E47" s="43"/>
      <c r="F47" s="43"/>
      <c r="G47" s="43"/>
      <c r="H47" s="43"/>
      <c r="I47" s="43"/>
      <c r="J47" s="43"/>
      <c r="K47" s="43"/>
    </row>
    <row r="48" spans="1:11" ht="30" x14ac:dyDescent="0.25">
      <c r="A48" s="88"/>
      <c r="B48" s="49">
        <v>4</v>
      </c>
      <c r="C48" s="8" t="s">
        <v>3</v>
      </c>
      <c r="D48" s="8" t="s">
        <v>10</v>
      </c>
      <c r="E48" s="43"/>
      <c r="F48" s="43"/>
      <c r="G48" s="43"/>
      <c r="H48" s="43"/>
      <c r="I48" s="43"/>
      <c r="J48" s="43"/>
      <c r="K48" s="43"/>
    </row>
    <row r="49" spans="1:11" ht="30" x14ac:dyDescent="0.25">
      <c r="A49" s="88"/>
      <c r="B49" s="49">
        <v>3</v>
      </c>
      <c r="C49" s="8" t="s">
        <v>4</v>
      </c>
      <c r="D49" s="8" t="s">
        <v>28</v>
      </c>
      <c r="E49" s="43"/>
      <c r="F49" s="43"/>
      <c r="G49" s="43"/>
      <c r="H49" s="43"/>
      <c r="I49" s="43"/>
      <c r="J49" s="43"/>
      <c r="K49" s="43"/>
    </row>
    <row r="50" spans="1:11" ht="30" x14ac:dyDescent="0.25">
      <c r="A50" s="88"/>
      <c r="B50" s="49">
        <v>4</v>
      </c>
      <c r="C50" s="8" t="s">
        <v>5</v>
      </c>
      <c r="D50" s="8" t="s">
        <v>29</v>
      </c>
      <c r="E50" s="43"/>
      <c r="F50" s="43"/>
      <c r="G50" s="43"/>
      <c r="H50" s="43"/>
      <c r="I50" s="43"/>
      <c r="J50" s="43"/>
      <c r="K50" s="43"/>
    </row>
    <row r="51" spans="1:11" x14ac:dyDescent="0.25">
      <c r="A51" s="88"/>
      <c r="B51" s="85" t="s">
        <v>36</v>
      </c>
      <c r="C51" s="86"/>
      <c r="D51" s="87"/>
      <c r="E51" s="39" t="str">
        <f t="shared" ref="E51:K51" si="9">IF(E39="","",SUM(E46:E50))</f>
        <v/>
      </c>
      <c r="F51" s="39" t="str">
        <f t="shared" si="9"/>
        <v/>
      </c>
      <c r="G51" s="39" t="str">
        <f t="shared" si="9"/>
        <v/>
      </c>
      <c r="H51" s="39" t="str">
        <f t="shared" si="9"/>
        <v/>
      </c>
      <c r="I51" s="39" t="str">
        <f t="shared" si="9"/>
        <v/>
      </c>
      <c r="J51" s="39" t="str">
        <f t="shared" si="9"/>
        <v/>
      </c>
      <c r="K51" s="39" t="str">
        <f t="shared" si="9"/>
        <v/>
      </c>
    </row>
    <row r="53" spans="1:11" x14ac:dyDescent="0.25">
      <c r="D53" s="49" t="s">
        <v>40</v>
      </c>
      <c r="E53" s="40" t="str">
        <f>IF(E39="","",E45+E51)</f>
        <v/>
      </c>
      <c r="F53" s="40" t="str">
        <f t="shared" ref="F53:K53" si="10">IF(F39="","",F45+F51)</f>
        <v/>
      </c>
      <c r="G53" s="40" t="str">
        <f t="shared" si="10"/>
        <v/>
      </c>
      <c r="H53" s="40" t="str">
        <f t="shared" si="10"/>
        <v/>
      </c>
      <c r="I53" s="40" t="str">
        <f t="shared" si="10"/>
        <v/>
      </c>
      <c r="J53" s="40" t="str">
        <f t="shared" si="10"/>
        <v/>
      </c>
      <c r="K53" s="40" t="str">
        <f t="shared" si="10"/>
        <v/>
      </c>
    </row>
    <row r="56" spans="1:11" x14ac:dyDescent="0.25">
      <c r="A56" s="90" t="s">
        <v>60</v>
      </c>
      <c r="B56" s="89" t="s">
        <v>37</v>
      </c>
      <c r="C56" s="89"/>
      <c r="D56" s="89"/>
      <c r="E56" s="84" t="s">
        <v>34</v>
      </c>
      <c r="F56" s="84"/>
      <c r="G56" s="84"/>
      <c r="H56" s="84"/>
      <c r="I56" s="84"/>
      <c r="J56" s="84"/>
      <c r="K56" s="84"/>
    </row>
    <row r="57" spans="1:11" x14ac:dyDescent="0.25">
      <c r="A57" s="90"/>
      <c r="B57" s="89"/>
      <c r="C57" s="89"/>
      <c r="D57" s="89"/>
      <c r="E57" s="9" t="str">
        <f>E3</f>
        <v/>
      </c>
      <c r="F57" s="9" t="str">
        <f t="shared" ref="F57:K57" si="11">F3</f>
        <v/>
      </c>
      <c r="G57" s="9" t="str">
        <f t="shared" si="11"/>
        <v/>
      </c>
      <c r="H57" s="9" t="str">
        <f t="shared" si="11"/>
        <v/>
      </c>
      <c r="I57" s="9" t="str">
        <f t="shared" si="11"/>
        <v/>
      </c>
      <c r="J57" s="9" t="str">
        <f t="shared" si="11"/>
        <v/>
      </c>
      <c r="K57" s="9" t="str">
        <f t="shared" si="11"/>
        <v/>
      </c>
    </row>
    <row r="58" spans="1:11" x14ac:dyDescent="0.25">
      <c r="A58" s="88" t="s">
        <v>38</v>
      </c>
      <c r="B58" s="49">
        <v>4</v>
      </c>
      <c r="C58" s="8" t="s">
        <v>0</v>
      </c>
      <c r="D58" s="8" t="s">
        <v>32</v>
      </c>
      <c r="E58" s="43"/>
      <c r="F58" s="43"/>
      <c r="G58" s="43"/>
      <c r="H58" s="43"/>
      <c r="I58" s="43"/>
      <c r="J58" s="43"/>
      <c r="K58" s="43"/>
    </row>
    <row r="59" spans="1:11" ht="45" x14ac:dyDescent="0.25">
      <c r="A59" s="88"/>
      <c r="B59" s="49">
        <v>4</v>
      </c>
      <c r="C59" s="8" t="s">
        <v>6</v>
      </c>
      <c r="D59" s="8" t="s">
        <v>31</v>
      </c>
      <c r="E59" s="43"/>
      <c r="F59" s="43"/>
      <c r="G59" s="43"/>
      <c r="H59" s="43"/>
      <c r="I59" s="43"/>
      <c r="J59" s="43"/>
      <c r="K59" s="43"/>
    </row>
    <row r="60" spans="1:11" ht="30" x14ac:dyDescent="0.25">
      <c r="A60" s="88"/>
      <c r="B60" s="49">
        <v>5</v>
      </c>
      <c r="C60" s="8" t="s">
        <v>7</v>
      </c>
      <c r="D60" s="8" t="s">
        <v>30</v>
      </c>
      <c r="E60" s="43"/>
      <c r="F60" s="43"/>
      <c r="G60" s="43"/>
      <c r="H60" s="43"/>
      <c r="I60" s="43"/>
      <c r="J60" s="43"/>
      <c r="K60" s="43"/>
    </row>
    <row r="61" spans="1:11" ht="45" x14ac:dyDescent="0.25">
      <c r="A61" s="88"/>
      <c r="B61" s="49">
        <v>4</v>
      </c>
      <c r="C61" s="8" t="s">
        <v>8</v>
      </c>
      <c r="D61" s="8" t="s">
        <v>12</v>
      </c>
      <c r="E61" s="43"/>
      <c r="F61" s="43"/>
      <c r="G61" s="43"/>
      <c r="H61" s="43"/>
      <c r="I61" s="43"/>
      <c r="J61" s="43"/>
      <c r="K61" s="43"/>
    </row>
    <row r="62" spans="1:11" ht="30" x14ac:dyDescent="0.25">
      <c r="A62" s="88"/>
      <c r="B62" s="49">
        <v>3</v>
      </c>
      <c r="C62" s="8" t="s">
        <v>1</v>
      </c>
      <c r="D62" s="8" t="s">
        <v>33</v>
      </c>
      <c r="E62" s="43"/>
      <c r="F62" s="43"/>
      <c r="G62" s="43"/>
      <c r="H62" s="43"/>
      <c r="I62" s="43"/>
      <c r="J62" s="43"/>
      <c r="K62" s="43"/>
    </row>
    <row r="63" spans="1:11" x14ac:dyDescent="0.25">
      <c r="A63" s="88"/>
      <c r="B63" s="85" t="s">
        <v>35</v>
      </c>
      <c r="C63" s="86"/>
      <c r="D63" s="87"/>
      <c r="E63" s="39" t="str">
        <f t="shared" ref="E63:K63" si="12">IF(E57="","",SUM(E58:E62))</f>
        <v/>
      </c>
      <c r="F63" s="39" t="str">
        <f t="shared" si="12"/>
        <v/>
      </c>
      <c r="G63" s="39" t="str">
        <f t="shared" si="12"/>
        <v/>
      </c>
      <c r="H63" s="39" t="str">
        <f t="shared" si="12"/>
        <v/>
      </c>
      <c r="I63" s="39" t="str">
        <f t="shared" si="12"/>
        <v/>
      </c>
      <c r="J63" s="39" t="str">
        <f t="shared" si="12"/>
        <v/>
      </c>
      <c r="K63" s="39" t="str">
        <f t="shared" si="12"/>
        <v/>
      </c>
    </row>
    <row r="64" spans="1:11" ht="30" x14ac:dyDescent="0.25">
      <c r="A64" s="88" t="s">
        <v>39</v>
      </c>
      <c r="B64" s="49">
        <v>6</v>
      </c>
      <c r="C64" s="8" t="s">
        <v>9</v>
      </c>
      <c r="D64" s="8" t="s">
        <v>11</v>
      </c>
      <c r="E64" s="43"/>
      <c r="F64" s="43"/>
      <c r="G64" s="43"/>
      <c r="H64" s="43"/>
      <c r="I64" s="43"/>
      <c r="J64" s="43"/>
      <c r="K64" s="43"/>
    </row>
    <row r="65" spans="1:11" x14ac:dyDescent="0.25">
      <c r="A65" s="88"/>
      <c r="B65" s="49">
        <v>3</v>
      </c>
      <c r="C65" s="8" t="s">
        <v>2</v>
      </c>
      <c r="D65" s="8" t="s">
        <v>27</v>
      </c>
      <c r="E65" s="43"/>
      <c r="F65" s="43"/>
      <c r="G65" s="43"/>
      <c r="H65" s="43"/>
      <c r="I65" s="43"/>
      <c r="J65" s="43"/>
      <c r="K65" s="43"/>
    </row>
    <row r="66" spans="1:11" ht="30" x14ac:dyDescent="0.25">
      <c r="A66" s="88"/>
      <c r="B66" s="49">
        <v>4</v>
      </c>
      <c r="C66" s="8" t="s">
        <v>3</v>
      </c>
      <c r="D66" s="8" t="s">
        <v>10</v>
      </c>
      <c r="E66" s="43"/>
      <c r="F66" s="43"/>
      <c r="G66" s="43"/>
      <c r="H66" s="43"/>
      <c r="I66" s="43"/>
      <c r="J66" s="43"/>
      <c r="K66" s="43"/>
    </row>
    <row r="67" spans="1:11" ht="30" x14ac:dyDescent="0.25">
      <c r="A67" s="88"/>
      <c r="B67" s="49">
        <v>3</v>
      </c>
      <c r="C67" s="8" t="s">
        <v>4</v>
      </c>
      <c r="D67" s="8" t="s">
        <v>28</v>
      </c>
      <c r="E67" s="43"/>
      <c r="F67" s="43"/>
      <c r="G67" s="43"/>
      <c r="H67" s="43"/>
      <c r="I67" s="43"/>
      <c r="J67" s="43"/>
      <c r="K67" s="43"/>
    </row>
    <row r="68" spans="1:11" ht="30" x14ac:dyDescent="0.25">
      <c r="A68" s="88"/>
      <c r="B68" s="49">
        <v>4</v>
      </c>
      <c r="C68" s="8" t="s">
        <v>5</v>
      </c>
      <c r="D68" s="8" t="s">
        <v>29</v>
      </c>
      <c r="E68" s="43"/>
      <c r="F68" s="43"/>
      <c r="G68" s="43"/>
      <c r="H68" s="43"/>
      <c r="I68" s="43"/>
      <c r="J68" s="43"/>
      <c r="K68" s="43"/>
    </row>
    <row r="69" spans="1:11" x14ac:dyDescent="0.25">
      <c r="A69" s="88"/>
      <c r="B69" s="85" t="s">
        <v>36</v>
      </c>
      <c r="C69" s="86"/>
      <c r="D69" s="87"/>
      <c r="E69" s="39" t="str">
        <f t="shared" ref="E69:K69" si="13">IF(E57="","",SUM(E64:E68))</f>
        <v/>
      </c>
      <c r="F69" s="39" t="str">
        <f t="shared" si="13"/>
        <v/>
      </c>
      <c r="G69" s="39" t="str">
        <f t="shared" si="13"/>
        <v/>
      </c>
      <c r="H69" s="39" t="str">
        <f t="shared" si="13"/>
        <v/>
      </c>
      <c r="I69" s="39" t="str">
        <f t="shared" si="13"/>
        <v/>
      </c>
      <c r="J69" s="39" t="str">
        <f t="shared" si="13"/>
        <v/>
      </c>
      <c r="K69" s="39" t="str">
        <f t="shared" si="13"/>
        <v/>
      </c>
    </row>
    <row r="71" spans="1:11" x14ac:dyDescent="0.25">
      <c r="D71" s="49" t="s">
        <v>40</v>
      </c>
      <c r="E71" s="40" t="str">
        <f>IF(E57="","",E63+E69)</f>
        <v/>
      </c>
      <c r="F71" s="40" t="str">
        <f t="shared" ref="F71:K71" si="14">IF(F57="","",F63+F69)</f>
        <v/>
      </c>
      <c r="G71" s="40" t="str">
        <f t="shared" si="14"/>
        <v/>
      </c>
      <c r="H71" s="40" t="str">
        <f t="shared" si="14"/>
        <v/>
      </c>
      <c r="I71" s="40" t="str">
        <f t="shared" si="14"/>
        <v/>
      </c>
      <c r="J71" s="40" t="str">
        <f t="shared" si="14"/>
        <v/>
      </c>
      <c r="K71" s="40" t="str">
        <f t="shared" si="14"/>
        <v/>
      </c>
    </row>
    <row r="74" spans="1:11" x14ac:dyDescent="0.25">
      <c r="A74" s="90" t="s">
        <v>61</v>
      </c>
      <c r="B74" s="89" t="s">
        <v>37</v>
      </c>
      <c r="C74" s="89"/>
      <c r="D74" s="89"/>
      <c r="E74" s="84" t="s">
        <v>34</v>
      </c>
      <c r="F74" s="84"/>
      <c r="G74" s="84"/>
      <c r="H74" s="84"/>
      <c r="I74" s="84"/>
      <c r="J74" s="84"/>
      <c r="K74" s="84"/>
    </row>
    <row r="75" spans="1:11" x14ac:dyDescent="0.25">
      <c r="A75" s="90"/>
      <c r="B75" s="89"/>
      <c r="C75" s="89"/>
      <c r="D75" s="89"/>
      <c r="E75" s="9" t="str">
        <f>E3</f>
        <v/>
      </c>
      <c r="F75" s="9" t="str">
        <f t="shared" ref="F75:K75" si="15">F3</f>
        <v/>
      </c>
      <c r="G75" s="9" t="str">
        <f t="shared" si="15"/>
        <v/>
      </c>
      <c r="H75" s="9" t="str">
        <f t="shared" si="15"/>
        <v/>
      </c>
      <c r="I75" s="9" t="str">
        <f t="shared" si="15"/>
        <v/>
      </c>
      <c r="J75" s="9" t="str">
        <f t="shared" si="15"/>
        <v/>
      </c>
      <c r="K75" s="9" t="str">
        <f t="shared" si="15"/>
        <v/>
      </c>
    </row>
    <row r="76" spans="1:11" x14ac:dyDescent="0.25">
      <c r="A76" s="88" t="s">
        <v>38</v>
      </c>
      <c r="B76" s="49">
        <v>4</v>
      </c>
      <c r="C76" s="8" t="s">
        <v>0</v>
      </c>
      <c r="D76" s="8" t="s">
        <v>32</v>
      </c>
      <c r="E76" s="43"/>
      <c r="F76" s="48"/>
      <c r="G76" s="43"/>
      <c r="H76" s="43"/>
      <c r="I76" s="43"/>
      <c r="J76" s="43"/>
      <c r="K76" s="43"/>
    </row>
    <row r="77" spans="1:11" ht="45" x14ac:dyDescent="0.25">
      <c r="A77" s="88"/>
      <c r="B77" s="49">
        <v>4</v>
      </c>
      <c r="C77" s="8" t="s">
        <v>6</v>
      </c>
      <c r="D77" s="8" t="s">
        <v>31</v>
      </c>
      <c r="E77" s="43"/>
      <c r="F77" s="43"/>
      <c r="G77" s="43"/>
      <c r="H77" s="43"/>
      <c r="I77" s="43"/>
      <c r="J77" s="43"/>
      <c r="K77" s="43"/>
    </row>
    <row r="78" spans="1:11" ht="30" x14ac:dyDescent="0.25">
      <c r="A78" s="88"/>
      <c r="B78" s="49">
        <v>5</v>
      </c>
      <c r="C78" s="8" t="s">
        <v>7</v>
      </c>
      <c r="D78" s="8" t="s">
        <v>30</v>
      </c>
      <c r="E78" s="43"/>
      <c r="F78" s="43"/>
      <c r="G78" s="43"/>
      <c r="H78" s="43"/>
      <c r="I78" s="43"/>
      <c r="J78" s="43"/>
      <c r="K78" s="43"/>
    </row>
    <row r="79" spans="1:11" ht="45" x14ac:dyDescent="0.25">
      <c r="A79" s="88"/>
      <c r="B79" s="49">
        <v>4</v>
      </c>
      <c r="C79" s="8" t="s">
        <v>8</v>
      </c>
      <c r="D79" s="8" t="s">
        <v>12</v>
      </c>
      <c r="E79" s="43"/>
      <c r="F79" s="43"/>
      <c r="G79" s="43"/>
      <c r="H79" s="43"/>
      <c r="I79" s="43"/>
      <c r="J79" s="43"/>
      <c r="K79" s="43"/>
    </row>
    <row r="80" spans="1:11" ht="30" x14ac:dyDescent="0.25">
      <c r="A80" s="88"/>
      <c r="B80" s="49">
        <v>3</v>
      </c>
      <c r="C80" s="8" t="s">
        <v>1</v>
      </c>
      <c r="D80" s="8" t="s">
        <v>33</v>
      </c>
      <c r="E80" s="43"/>
      <c r="F80" s="43"/>
      <c r="G80" s="43"/>
      <c r="H80" s="43"/>
      <c r="I80" s="43"/>
      <c r="J80" s="43"/>
      <c r="K80" s="43"/>
    </row>
    <row r="81" spans="1:11" x14ac:dyDescent="0.25">
      <c r="A81" s="88"/>
      <c r="B81" s="85" t="s">
        <v>35</v>
      </c>
      <c r="C81" s="86"/>
      <c r="D81" s="87"/>
      <c r="E81" s="39" t="str">
        <f t="shared" ref="E81:K81" si="16">IF(E75="","",SUM(E76:E80))</f>
        <v/>
      </c>
      <c r="F81" s="39" t="str">
        <f t="shared" si="16"/>
        <v/>
      </c>
      <c r="G81" s="39" t="str">
        <f t="shared" si="16"/>
        <v/>
      </c>
      <c r="H81" s="39" t="str">
        <f t="shared" si="16"/>
        <v/>
      </c>
      <c r="I81" s="39" t="str">
        <f t="shared" si="16"/>
        <v/>
      </c>
      <c r="J81" s="39" t="str">
        <f t="shared" si="16"/>
        <v/>
      </c>
      <c r="K81" s="39" t="str">
        <f t="shared" si="16"/>
        <v/>
      </c>
    </row>
    <row r="82" spans="1:11" ht="30" x14ac:dyDescent="0.25">
      <c r="A82" s="88" t="s">
        <v>39</v>
      </c>
      <c r="B82" s="49">
        <v>6</v>
      </c>
      <c r="C82" s="8" t="s">
        <v>9</v>
      </c>
      <c r="D82" s="8" t="s">
        <v>11</v>
      </c>
      <c r="E82" s="43"/>
      <c r="F82" s="43"/>
      <c r="G82" s="43"/>
      <c r="H82" s="43"/>
      <c r="I82" s="43"/>
      <c r="J82" s="43"/>
      <c r="K82" s="43"/>
    </row>
    <row r="83" spans="1:11" x14ac:dyDescent="0.25">
      <c r="A83" s="88"/>
      <c r="B83" s="49">
        <v>3</v>
      </c>
      <c r="C83" s="8" t="s">
        <v>2</v>
      </c>
      <c r="D83" s="8" t="s">
        <v>27</v>
      </c>
      <c r="E83" s="43"/>
      <c r="F83" s="43"/>
      <c r="G83" s="43"/>
      <c r="H83" s="43"/>
      <c r="I83" s="43"/>
      <c r="J83" s="43"/>
      <c r="K83" s="43"/>
    </row>
    <row r="84" spans="1:11" ht="30" x14ac:dyDescent="0.25">
      <c r="A84" s="88"/>
      <c r="B84" s="49">
        <v>4</v>
      </c>
      <c r="C84" s="8" t="s">
        <v>3</v>
      </c>
      <c r="D84" s="8" t="s">
        <v>10</v>
      </c>
      <c r="E84" s="43"/>
      <c r="F84" s="43"/>
      <c r="G84" s="43"/>
      <c r="H84" s="43"/>
      <c r="I84" s="43"/>
      <c r="J84" s="43"/>
      <c r="K84" s="43"/>
    </row>
    <row r="85" spans="1:11" ht="30" x14ac:dyDescent="0.25">
      <c r="A85" s="88"/>
      <c r="B85" s="49">
        <v>3</v>
      </c>
      <c r="C85" s="8" t="s">
        <v>4</v>
      </c>
      <c r="D85" s="8" t="s">
        <v>28</v>
      </c>
      <c r="E85" s="43"/>
      <c r="F85" s="43"/>
      <c r="G85" s="43"/>
      <c r="H85" s="43"/>
      <c r="I85" s="43"/>
      <c r="J85" s="43"/>
      <c r="K85" s="43"/>
    </row>
    <row r="86" spans="1:11" ht="30" x14ac:dyDescent="0.25">
      <c r="A86" s="88"/>
      <c r="B86" s="49">
        <v>4</v>
      </c>
      <c r="C86" s="8" t="s">
        <v>5</v>
      </c>
      <c r="D86" s="8" t="s">
        <v>29</v>
      </c>
      <c r="E86" s="43"/>
      <c r="F86" s="43"/>
      <c r="G86" s="43"/>
      <c r="H86" s="43"/>
      <c r="I86" s="43"/>
      <c r="J86" s="43"/>
      <c r="K86" s="43"/>
    </row>
    <row r="87" spans="1:11" x14ac:dyDescent="0.25">
      <c r="A87" s="88"/>
      <c r="B87" s="85" t="s">
        <v>36</v>
      </c>
      <c r="C87" s="86"/>
      <c r="D87" s="87"/>
      <c r="E87" s="39" t="str">
        <f t="shared" ref="E87:K87" si="17">IF(E75="","",SUM(E82:E86))</f>
        <v/>
      </c>
      <c r="F87" s="39" t="str">
        <f t="shared" si="17"/>
        <v/>
      </c>
      <c r="G87" s="39" t="str">
        <f t="shared" si="17"/>
        <v/>
      </c>
      <c r="H87" s="39" t="str">
        <f t="shared" si="17"/>
        <v/>
      </c>
      <c r="I87" s="39" t="str">
        <f t="shared" si="17"/>
        <v/>
      </c>
      <c r="J87" s="39" t="str">
        <f t="shared" si="17"/>
        <v/>
      </c>
      <c r="K87" s="39" t="str">
        <f t="shared" si="17"/>
        <v/>
      </c>
    </row>
    <row r="89" spans="1:11" x14ac:dyDescent="0.25">
      <c r="D89" s="49" t="s">
        <v>40</v>
      </c>
      <c r="E89" s="40" t="str">
        <f>IF(E75="","",E81+E87)</f>
        <v/>
      </c>
      <c r="F89" s="40" t="str">
        <f t="shared" ref="F89:K89" si="18">IF(F75="","",F81+F87)</f>
        <v/>
      </c>
      <c r="G89" s="40" t="str">
        <f t="shared" si="18"/>
        <v/>
      </c>
      <c r="H89" s="40" t="str">
        <f t="shared" si="18"/>
        <v/>
      </c>
      <c r="I89" s="40" t="str">
        <f t="shared" si="18"/>
        <v/>
      </c>
      <c r="J89" s="40" t="str">
        <f t="shared" si="18"/>
        <v/>
      </c>
      <c r="K89" s="40" t="str">
        <f t="shared" si="18"/>
        <v/>
      </c>
    </row>
    <row r="90" spans="1:11" x14ac:dyDescent="0.25">
      <c r="D90" s="7"/>
      <c r="E90" s="7"/>
      <c r="F90" s="7"/>
      <c r="G90" s="7"/>
      <c r="H90" s="7"/>
      <c r="I90" s="7"/>
      <c r="J90" s="7"/>
      <c r="K90" s="7"/>
    </row>
    <row r="91" spans="1:11" x14ac:dyDescent="0.25">
      <c r="D91" s="7"/>
      <c r="E91" s="7"/>
      <c r="F91" s="7"/>
      <c r="G91" s="7"/>
      <c r="H91" s="7"/>
      <c r="I91" s="7"/>
      <c r="J91" s="7"/>
      <c r="K91" s="7"/>
    </row>
    <row r="92" spans="1:11" x14ac:dyDescent="0.25">
      <c r="E92" s="84" t="s">
        <v>55</v>
      </c>
      <c r="F92" s="84"/>
      <c r="G92" s="84"/>
      <c r="H92" s="84"/>
      <c r="I92" s="84"/>
      <c r="J92" s="84"/>
      <c r="K92" s="84"/>
    </row>
    <row r="93" spans="1:11" x14ac:dyDescent="0.25">
      <c r="E93" s="49" t="str">
        <f>E108</f>
        <v/>
      </c>
      <c r="F93" s="49" t="str">
        <f t="shared" ref="F93:K93" si="19">F108</f>
        <v/>
      </c>
      <c r="G93" s="49" t="str">
        <f t="shared" si="19"/>
        <v/>
      </c>
      <c r="H93" s="49" t="str">
        <f t="shared" si="19"/>
        <v/>
      </c>
      <c r="I93" s="49" t="str">
        <f t="shared" si="19"/>
        <v/>
      </c>
      <c r="J93" s="49" t="str">
        <f t="shared" si="19"/>
        <v/>
      </c>
      <c r="K93" s="49" t="str">
        <f t="shared" si="19"/>
        <v/>
      </c>
    </row>
    <row r="94" spans="1:11" x14ac:dyDescent="0.25">
      <c r="E94" s="9" t="str">
        <f>E3</f>
        <v/>
      </c>
      <c r="F94" s="9" t="str">
        <f t="shared" ref="F94:K94" si="20">F3</f>
        <v/>
      </c>
      <c r="G94" s="9" t="str">
        <f t="shared" si="20"/>
        <v/>
      </c>
      <c r="H94" s="9" t="str">
        <f t="shared" si="20"/>
        <v/>
      </c>
      <c r="I94" s="9" t="str">
        <f t="shared" si="20"/>
        <v/>
      </c>
      <c r="J94" s="9" t="str">
        <f t="shared" si="20"/>
        <v/>
      </c>
      <c r="K94" s="9" t="str">
        <f t="shared" si="20"/>
        <v/>
      </c>
    </row>
    <row r="95" spans="1:11" ht="27.75" customHeight="1" x14ac:dyDescent="0.25">
      <c r="C95" s="82" t="s">
        <v>57</v>
      </c>
      <c r="D95" s="19" t="s">
        <v>53</v>
      </c>
      <c r="E95" s="41" t="str">
        <f>IF($E$94=""," ",E9)</f>
        <v xml:space="preserve"> </v>
      </c>
      <c r="F95" s="41" t="str">
        <f>IF($E$94=""," ",F9)</f>
        <v xml:space="preserve"> </v>
      </c>
      <c r="G95" s="41" t="str">
        <f>IF($G$94=""," ",G9)</f>
        <v xml:space="preserve"> </v>
      </c>
      <c r="H95" s="41" t="str">
        <f>IF($H$94=""," ",H9)</f>
        <v xml:space="preserve"> </v>
      </c>
      <c r="I95" s="41" t="str">
        <f>IF($I$94=""," ",I9)</f>
        <v xml:space="preserve"> </v>
      </c>
      <c r="J95" s="41" t="str">
        <f>IF($J$94=""," ",J9)</f>
        <v xml:space="preserve"> </v>
      </c>
      <c r="K95" s="41" t="str">
        <f>IF($K$94=""," ",K9)</f>
        <v xml:space="preserve"> </v>
      </c>
    </row>
    <row r="96" spans="1:11" ht="27.75" customHeight="1" x14ac:dyDescent="0.25">
      <c r="C96" s="83"/>
      <c r="D96" s="20" t="s">
        <v>54</v>
      </c>
      <c r="E96" s="41" t="str">
        <f>IF($E$94=""," ",E15)</f>
        <v xml:space="preserve"> </v>
      </c>
      <c r="F96" s="41" t="str">
        <f>IF($F$94=""," ",F15)</f>
        <v xml:space="preserve"> </v>
      </c>
      <c r="G96" s="41" t="str">
        <f>IF($G$94=""," ",G15)</f>
        <v xml:space="preserve"> </v>
      </c>
      <c r="H96" s="41" t="str">
        <f>IF($H$94=""," ",H15)</f>
        <v xml:space="preserve"> </v>
      </c>
      <c r="I96" s="41" t="str">
        <f>IF($I$94=""," ",I15)</f>
        <v xml:space="preserve"> </v>
      </c>
      <c r="J96" s="41" t="str">
        <f>IF($J$94=""," ",J15)</f>
        <v xml:space="preserve"> </v>
      </c>
      <c r="K96" s="41" t="str">
        <f>IF($K$94=""," ",K15)</f>
        <v xml:space="preserve"> </v>
      </c>
    </row>
    <row r="97" spans="3:11" ht="27.75" customHeight="1" x14ac:dyDescent="0.25">
      <c r="C97" s="82" t="s">
        <v>58</v>
      </c>
      <c r="D97" s="19" t="s">
        <v>53</v>
      </c>
      <c r="E97" s="41" t="str">
        <f>IF($E$94=""," ",E27)</f>
        <v xml:space="preserve"> </v>
      </c>
      <c r="F97" s="41" t="str">
        <f>IF($F$94=""," ",F27)</f>
        <v xml:space="preserve"> </v>
      </c>
      <c r="G97" s="41" t="str">
        <f>IF($G$94=""," ",G27)</f>
        <v xml:space="preserve"> </v>
      </c>
      <c r="H97" s="41" t="str">
        <f>IF($H$94=""," ",H27)</f>
        <v xml:space="preserve"> </v>
      </c>
      <c r="I97" s="41" t="str">
        <f>IF($I$94=""," ",I27)</f>
        <v xml:space="preserve"> </v>
      </c>
      <c r="J97" s="41" t="str">
        <f>IF($J$94=""," ",J27)</f>
        <v xml:space="preserve"> </v>
      </c>
      <c r="K97" s="41" t="str">
        <f>IF($K$94=""," ",K27)</f>
        <v xml:space="preserve"> </v>
      </c>
    </row>
    <row r="98" spans="3:11" ht="27.75" customHeight="1" x14ac:dyDescent="0.25">
      <c r="C98" s="83"/>
      <c r="D98" s="20" t="s">
        <v>54</v>
      </c>
      <c r="E98" s="41" t="str">
        <f>IF($E$94=""," ",E33)</f>
        <v xml:space="preserve"> </v>
      </c>
      <c r="F98" s="41" t="str">
        <f>IF($F$94=""," ",F33)</f>
        <v xml:space="preserve"> </v>
      </c>
      <c r="G98" s="41" t="str">
        <f>IF($G$94=""," ",G33)</f>
        <v xml:space="preserve"> </v>
      </c>
      <c r="H98" s="41" t="str">
        <f>IF($H$94=""," ",H33)</f>
        <v xml:space="preserve"> </v>
      </c>
      <c r="I98" s="41" t="str">
        <f>IF($I$94=""," ",I33)</f>
        <v xml:space="preserve"> </v>
      </c>
      <c r="J98" s="41" t="str">
        <f>IF($J$94=""," ",J33)</f>
        <v xml:space="preserve"> </v>
      </c>
      <c r="K98" s="41" t="str">
        <f>IF($K$94=""," ",K33)</f>
        <v xml:space="preserve"> </v>
      </c>
    </row>
    <row r="99" spans="3:11" ht="27.75" customHeight="1" x14ac:dyDescent="0.25">
      <c r="C99" s="82" t="s">
        <v>59</v>
      </c>
      <c r="D99" s="19" t="s">
        <v>53</v>
      </c>
      <c r="E99" s="41" t="str">
        <f>IF($E$94=""," ",E45)</f>
        <v xml:space="preserve"> </v>
      </c>
      <c r="F99" s="41" t="str">
        <f>IF($F$94=""," ",F45)</f>
        <v xml:space="preserve"> </v>
      </c>
      <c r="G99" s="41" t="str">
        <f>IF($G$94=""," ",G45)</f>
        <v xml:space="preserve"> </v>
      </c>
      <c r="H99" s="41" t="str">
        <f>IF($H$94=""," ",H45)</f>
        <v xml:space="preserve"> </v>
      </c>
      <c r="I99" s="41" t="str">
        <f>IF($I$94=""," ",I45)</f>
        <v xml:space="preserve"> </v>
      </c>
      <c r="J99" s="41" t="str">
        <f>IF($J$94=""," ",J45)</f>
        <v xml:space="preserve"> </v>
      </c>
      <c r="K99" s="41" t="str">
        <f>IF($K$94=""," ",K45)</f>
        <v xml:space="preserve"> </v>
      </c>
    </row>
    <row r="100" spans="3:11" ht="27.75" customHeight="1" x14ac:dyDescent="0.25">
      <c r="C100" s="83"/>
      <c r="D100" s="20" t="s">
        <v>54</v>
      </c>
      <c r="E100" s="41" t="str">
        <f>IF($E$94=""," ",E51)</f>
        <v xml:space="preserve"> </v>
      </c>
      <c r="F100" s="41" t="str">
        <f>IF($F$94=""," ",F51)</f>
        <v xml:space="preserve"> </v>
      </c>
      <c r="G100" s="41" t="str">
        <f>IF($G$94=""," ",G51)</f>
        <v xml:space="preserve"> </v>
      </c>
      <c r="H100" s="41" t="str">
        <f>IF($H$94=""," ",H51)</f>
        <v xml:space="preserve"> </v>
      </c>
      <c r="I100" s="41" t="str">
        <f>IF($I$94=""," ",I51)</f>
        <v xml:space="preserve"> </v>
      </c>
      <c r="J100" s="41" t="str">
        <f>IF($J$94=""," ",J51)</f>
        <v xml:space="preserve"> </v>
      </c>
      <c r="K100" s="41" t="str">
        <f>IF($K$94=""," ",K51)</f>
        <v xml:space="preserve"> </v>
      </c>
    </row>
    <row r="101" spans="3:11" ht="27.75" customHeight="1" x14ac:dyDescent="0.25">
      <c r="C101" s="82" t="s">
        <v>60</v>
      </c>
      <c r="D101" s="19" t="s">
        <v>53</v>
      </c>
      <c r="E101" s="41" t="str">
        <f>IF($E$94=""," ",E63)</f>
        <v xml:space="preserve"> </v>
      </c>
      <c r="F101" s="41" t="str">
        <f>IF($F$94=""," ",F63)</f>
        <v xml:space="preserve"> </v>
      </c>
      <c r="G101" s="41" t="str">
        <f>IF($G$94=""," ",G63)</f>
        <v xml:space="preserve"> </v>
      </c>
      <c r="H101" s="41" t="str">
        <f>IF($H$94=""," ",H63)</f>
        <v xml:space="preserve"> </v>
      </c>
      <c r="I101" s="41" t="str">
        <f>IF($I$94=""," ",I63)</f>
        <v xml:space="preserve"> </v>
      </c>
      <c r="J101" s="41" t="str">
        <f>IF($J$94=""," ",J63)</f>
        <v xml:space="preserve"> </v>
      </c>
      <c r="K101" s="41" t="str">
        <f>IF($K$94=""," ",K63)</f>
        <v xml:space="preserve"> </v>
      </c>
    </row>
    <row r="102" spans="3:11" ht="27.75" customHeight="1" x14ac:dyDescent="0.25">
      <c r="C102" s="83"/>
      <c r="D102" s="20" t="s">
        <v>54</v>
      </c>
      <c r="E102" s="41" t="str">
        <f>IF($E$94=""," ",E69)</f>
        <v xml:space="preserve"> </v>
      </c>
      <c r="F102" s="41" t="str">
        <f>IF($F$94=""," ",F69)</f>
        <v xml:space="preserve"> </v>
      </c>
      <c r="G102" s="41" t="str">
        <f>IF($G$94=""," ",G69)</f>
        <v xml:space="preserve"> </v>
      </c>
      <c r="H102" s="41" t="str">
        <f>IF($H$94=""," ",H69)</f>
        <v xml:space="preserve"> </v>
      </c>
      <c r="I102" s="41" t="str">
        <f>IF($I$94=""," ",I69)</f>
        <v xml:space="preserve"> </v>
      </c>
      <c r="J102" s="41" t="str">
        <f>IF($J$94=""," ",J69)</f>
        <v xml:space="preserve"> </v>
      </c>
      <c r="K102" s="41" t="str">
        <f>IF($K$94=""," ",K69)</f>
        <v xml:space="preserve"> </v>
      </c>
    </row>
    <row r="103" spans="3:11" ht="27.75" customHeight="1" x14ac:dyDescent="0.25">
      <c r="C103" s="82" t="s">
        <v>61</v>
      </c>
      <c r="D103" s="19" t="s">
        <v>53</v>
      </c>
      <c r="E103" s="41" t="str">
        <f>IF($E$94=""," ",E81)</f>
        <v xml:space="preserve"> </v>
      </c>
      <c r="F103" s="41" t="str">
        <f>IF($F$94=""," ",F81)</f>
        <v xml:space="preserve"> </v>
      </c>
      <c r="G103" s="41" t="str">
        <f>IF($G$94=""," ",G81)</f>
        <v xml:space="preserve"> </v>
      </c>
      <c r="H103" s="41" t="str">
        <f>IF($H$94=""," ",H81)</f>
        <v xml:space="preserve"> </v>
      </c>
      <c r="I103" s="41" t="str">
        <f>IF($I$94=""," ",I81)</f>
        <v xml:space="preserve"> </v>
      </c>
      <c r="J103" s="41" t="str">
        <f>IF($J$94=""," ",J81)</f>
        <v xml:space="preserve"> </v>
      </c>
      <c r="K103" s="41" t="str">
        <f>IF($K$94=""," ",K81)</f>
        <v xml:space="preserve"> </v>
      </c>
    </row>
    <row r="104" spans="3:11" ht="27.75" customHeight="1" x14ac:dyDescent="0.25">
      <c r="C104" s="83"/>
      <c r="D104" s="20" t="s">
        <v>54</v>
      </c>
      <c r="E104" s="41" t="str">
        <f>IF($E$94=""," ",E87)</f>
        <v xml:space="preserve"> </v>
      </c>
      <c r="F104" s="41" t="str">
        <f>IF($F$94=""," ",F87)</f>
        <v xml:space="preserve"> </v>
      </c>
      <c r="G104" s="41" t="str">
        <f>IF($G$94=""," ",G87)</f>
        <v xml:space="preserve"> </v>
      </c>
      <c r="H104" s="41" t="str">
        <f>IF($H$94=""," ",H87)</f>
        <v xml:space="preserve"> </v>
      </c>
      <c r="I104" s="41" t="str">
        <f>IF($I$94=""," ",I87)</f>
        <v xml:space="preserve"> </v>
      </c>
      <c r="J104" s="41" t="str">
        <f>IF($J$94=""," ",J87)</f>
        <v xml:space="preserve"> </v>
      </c>
      <c r="K104" s="41" t="str">
        <f>IF($K$94=""," ",K87)</f>
        <v xml:space="preserve"> </v>
      </c>
    </row>
    <row r="105" spans="3:11" ht="27.75" customHeight="1" x14ac:dyDescent="0.25">
      <c r="D105" s="50" t="s">
        <v>49</v>
      </c>
      <c r="E105" s="41" t="str">
        <f>IF(E94="","",E95+E97+E99+E101+E103)</f>
        <v/>
      </c>
      <c r="F105" s="41" t="str">
        <f t="shared" ref="F105:K105" si="21">IF(F94="","",F95+F97+F99+F101+F103)</f>
        <v/>
      </c>
      <c r="G105" s="41" t="str">
        <f t="shared" si="21"/>
        <v/>
      </c>
      <c r="H105" s="41" t="str">
        <f t="shared" si="21"/>
        <v/>
      </c>
      <c r="I105" s="41" t="str">
        <f t="shared" si="21"/>
        <v/>
      </c>
      <c r="J105" s="41" t="str">
        <f t="shared" si="21"/>
        <v/>
      </c>
      <c r="K105" s="41" t="str">
        <f t="shared" si="21"/>
        <v/>
      </c>
    </row>
    <row r="106" spans="3:11" ht="27.75" customHeight="1" x14ac:dyDescent="0.25">
      <c r="D106" s="50" t="s">
        <v>50</v>
      </c>
      <c r="E106" s="41" t="str">
        <f>IF(E94="","",E96+E98+E100+E102+E104)</f>
        <v/>
      </c>
      <c r="F106" s="41" t="str">
        <f t="shared" ref="F106:K106" si="22">IF(F94="","",F96+F98+F100+F102+F104)</f>
        <v/>
      </c>
      <c r="G106" s="41" t="str">
        <f t="shared" si="22"/>
        <v/>
      </c>
      <c r="H106" s="41" t="str">
        <f t="shared" si="22"/>
        <v/>
      </c>
      <c r="I106" s="41" t="str">
        <f t="shared" si="22"/>
        <v/>
      </c>
      <c r="J106" s="41" t="str">
        <f t="shared" si="22"/>
        <v/>
      </c>
      <c r="K106" s="41" t="str">
        <f t="shared" si="22"/>
        <v/>
      </c>
    </row>
    <row r="107" spans="3:11" ht="27.75" customHeight="1" x14ac:dyDescent="0.25">
      <c r="D107" s="50" t="s">
        <v>51</v>
      </c>
      <c r="E107" s="41" t="str">
        <f>IF(E94="","",E105+E106)</f>
        <v/>
      </c>
      <c r="F107" s="41" t="str">
        <f t="shared" ref="F107:K107" si="23">IF(F94="","",F105+F106)</f>
        <v/>
      </c>
      <c r="G107" s="41" t="str">
        <f t="shared" si="23"/>
        <v/>
      </c>
      <c r="H107" s="41" t="str">
        <f t="shared" si="23"/>
        <v/>
      </c>
      <c r="I107" s="41" t="str">
        <f t="shared" si="23"/>
        <v/>
      </c>
      <c r="J107" s="41" t="str">
        <f t="shared" si="23"/>
        <v/>
      </c>
      <c r="K107" s="41" t="str">
        <f t="shared" si="23"/>
        <v/>
      </c>
    </row>
    <row r="108" spans="3:11" ht="27.75" customHeight="1" x14ac:dyDescent="0.25">
      <c r="D108" s="50" t="s">
        <v>52</v>
      </c>
      <c r="E108" s="44" t="str">
        <f t="shared" ref="E108:K108" si="24">IF(E107="","",RANK(E107,$E$107:$K$107,))</f>
        <v/>
      </c>
      <c r="F108" s="44" t="str">
        <f t="shared" si="24"/>
        <v/>
      </c>
      <c r="G108" s="44" t="str">
        <f t="shared" si="24"/>
        <v/>
      </c>
      <c r="H108" s="44" t="str">
        <f t="shared" si="24"/>
        <v/>
      </c>
      <c r="I108" s="44" t="str">
        <f t="shared" si="24"/>
        <v/>
      </c>
      <c r="J108" s="44" t="str">
        <f t="shared" si="24"/>
        <v/>
      </c>
      <c r="K108" s="44" t="str">
        <f t="shared" si="24"/>
        <v/>
      </c>
    </row>
    <row r="110" spans="3:11" x14ac:dyDescent="0.25">
      <c r="C110" s="2" t="str">
        <f>IF(Officiels!B2="","","Juge A")</f>
        <v/>
      </c>
      <c r="D110" s="1" t="str">
        <f>IF(Officiels!B2="","",Officiels!B2)</f>
        <v/>
      </c>
    </row>
    <row r="111" spans="3:11" x14ac:dyDescent="0.25">
      <c r="C111" s="2" t="str">
        <f>IF(Officiels!B3="","","Juge B")</f>
        <v/>
      </c>
      <c r="D111" s="1" t="str">
        <f>IF(Officiels!B3="","",Officiels!B3)</f>
        <v/>
      </c>
    </row>
    <row r="112" spans="3:11" x14ac:dyDescent="0.25">
      <c r="C112" s="2" t="str">
        <f>IF(Officiels!B4="","","Juge C")</f>
        <v/>
      </c>
      <c r="D112" s="1" t="str">
        <f>IF(Officiels!B4="","",Officiels!B4)</f>
        <v/>
      </c>
    </row>
    <row r="113" spans="1:8" ht="26.25" x14ac:dyDescent="0.25">
      <c r="A113" s="37" t="s">
        <v>72</v>
      </c>
    </row>
    <row r="115" spans="1:8" ht="18.75" x14ac:dyDescent="0.25">
      <c r="A115" s="54">
        <v>1</v>
      </c>
      <c r="B115" s="52" t="str">
        <f>IF(E108="","",HLOOKUP(A115,$E$93:$K$94,2,FALSE))</f>
        <v/>
      </c>
      <c r="C115" s="53" t="str">
        <f t="shared" ref="C115:C121" si="25">IF(B115="","",CONCATENATE(VLOOKUP(B115,Salsa_Adultes_2,2,FALSE),"  ",VLOOKUP(B115,Salsa_Adultes_2,3,FALSE)," - ",VLOOKUP(B115,Salsa_Adultes_2,5,FALSE),"   ",VLOOKUP(B115,Salsa_Adultes_2,6,FALSE)))</f>
        <v/>
      </c>
      <c r="D115" s="53"/>
      <c r="E115" s="53"/>
      <c r="F115" s="53" t="str">
        <f>IF(B115="","",VLOOKUP(B115,Participants!D3:K17,8,FALSE))</f>
        <v/>
      </c>
      <c r="G115" s="53"/>
    </row>
    <row r="116" spans="1:8" ht="18.75" x14ac:dyDescent="0.25">
      <c r="A116" s="54">
        <v>2</v>
      </c>
      <c r="B116" s="52" t="str">
        <f>IF(F108="","",HLOOKUP(A116,$E$93:$K$94,2,FALSE))</f>
        <v/>
      </c>
      <c r="C116" s="53" t="str">
        <f t="shared" si="25"/>
        <v/>
      </c>
      <c r="D116" s="53"/>
      <c r="E116" s="53"/>
      <c r="F116" s="53" t="str">
        <f>IF(B116="","",VLOOKUP(B116,Participants!D3:K17,8,FALSE))</f>
        <v/>
      </c>
      <c r="G116" s="53"/>
    </row>
    <row r="117" spans="1:8" ht="18.75" x14ac:dyDescent="0.25">
      <c r="A117" s="54">
        <v>3</v>
      </c>
      <c r="B117" s="52" t="str">
        <f>IF(G108="","",HLOOKUP(A117,$E$93:$K$94,2,FALSE))</f>
        <v/>
      </c>
      <c r="C117" s="53" t="str">
        <f t="shared" si="25"/>
        <v/>
      </c>
      <c r="D117" s="53"/>
      <c r="E117" s="53"/>
      <c r="F117" s="53" t="str">
        <f>IF(B117="","",VLOOKUP(B117,Participants!D3:K17,8,FALSE))</f>
        <v/>
      </c>
      <c r="G117" s="53"/>
    </row>
    <row r="118" spans="1:8" ht="18.75" x14ac:dyDescent="0.25">
      <c r="A118" s="54">
        <v>4</v>
      </c>
      <c r="B118" s="52" t="str">
        <f>IF(H108="","",HLOOKUP(A118,$E$93:$K$94,2,FALSE))</f>
        <v/>
      </c>
      <c r="C118" s="53" t="str">
        <f t="shared" si="25"/>
        <v/>
      </c>
      <c r="D118" s="53"/>
      <c r="E118" s="53"/>
      <c r="F118" s="53" t="str">
        <f>IF(B118="","",VLOOKUP(B118,Participants!D3:K17,8,FALSE))</f>
        <v/>
      </c>
      <c r="G118" s="53"/>
    </row>
    <row r="119" spans="1:8" ht="18.75" x14ac:dyDescent="0.25">
      <c r="A119" s="54">
        <v>5</v>
      </c>
      <c r="B119" s="52" t="str">
        <f>IF(I108="","",HLOOKUP(A119,$E$93:$K$94,2,FALSE))</f>
        <v/>
      </c>
      <c r="C119" s="53" t="str">
        <f t="shared" si="25"/>
        <v/>
      </c>
      <c r="D119" s="53"/>
      <c r="E119" s="53"/>
      <c r="F119" s="53" t="str">
        <f>IF(B119="","",VLOOKUP(B119,Participants!D3:K17,8,FALSE))</f>
        <v/>
      </c>
      <c r="G119" s="53"/>
    </row>
    <row r="120" spans="1:8" ht="18.75" x14ac:dyDescent="0.25">
      <c r="A120" s="54">
        <v>6</v>
      </c>
      <c r="B120" s="52" t="str">
        <f>IF(J108="","",HLOOKUP(A120,$E$93:$K$94,2,FALSE))</f>
        <v/>
      </c>
      <c r="C120" s="53" t="str">
        <f t="shared" si="25"/>
        <v/>
      </c>
      <c r="D120" s="53"/>
      <c r="E120" s="53"/>
      <c r="F120" s="53" t="str">
        <f>IF(B120="","",VLOOKUP(B120,Participants!D3:K17,8,FALSE))</f>
        <v/>
      </c>
      <c r="G120" s="53"/>
    </row>
    <row r="121" spans="1:8" ht="18.75" x14ac:dyDescent="0.25">
      <c r="A121" s="54">
        <v>7</v>
      </c>
      <c r="B121" s="52" t="str">
        <f>IF(K108="","",HLOOKUP(A121,$E$93:$K$94,2,FALSE))</f>
        <v/>
      </c>
      <c r="C121" s="53" t="str">
        <f t="shared" si="25"/>
        <v/>
      </c>
      <c r="D121" s="53"/>
      <c r="E121" s="53"/>
      <c r="F121" s="53" t="str">
        <f>IF(B121="","",VLOOKUP(B121,Participants!D9:K23,8,FALSE))</f>
        <v/>
      </c>
      <c r="G121" s="53"/>
    </row>
    <row r="122" spans="1:8" ht="18.75" x14ac:dyDescent="0.25">
      <c r="A122" s="54"/>
      <c r="B122" s="52"/>
      <c r="C122" s="53"/>
      <c r="D122" s="53"/>
      <c r="E122" s="53"/>
      <c r="F122" s="53"/>
      <c r="G122" s="53"/>
    </row>
    <row r="123" spans="1:8" ht="18.75" x14ac:dyDescent="0.25">
      <c r="A123" s="54"/>
      <c r="B123" s="52"/>
      <c r="C123" s="53"/>
      <c r="D123" s="53"/>
      <c r="E123" s="53"/>
      <c r="F123" s="53"/>
      <c r="G123" s="53"/>
    </row>
    <row r="124" spans="1:8" ht="18.75" x14ac:dyDescent="0.25">
      <c r="A124" s="54">
        <v>8</v>
      </c>
      <c r="B124" s="52" t="s">
        <v>118</v>
      </c>
      <c r="C124" s="58" t="s">
        <v>118</v>
      </c>
      <c r="D124" s="58"/>
      <c r="E124" s="58"/>
      <c r="F124" s="58" t="s">
        <v>118</v>
      </c>
      <c r="G124" s="58"/>
      <c r="H124" s="59"/>
    </row>
    <row r="125" spans="1:8" ht="18.75" x14ac:dyDescent="0.25">
      <c r="A125" s="54">
        <v>9</v>
      </c>
      <c r="B125" s="52" t="s">
        <v>118</v>
      </c>
      <c r="C125" s="58" t="s">
        <v>118</v>
      </c>
      <c r="D125" s="58"/>
      <c r="E125" s="58"/>
      <c r="F125" s="58" t="s">
        <v>118</v>
      </c>
      <c r="G125" s="58"/>
      <c r="H125" s="59"/>
    </row>
    <row r="126" spans="1:8" ht="18.75" x14ac:dyDescent="0.25">
      <c r="A126" s="54">
        <v>10</v>
      </c>
      <c r="B126" s="52" t="s">
        <v>118</v>
      </c>
      <c r="C126" s="58" t="s">
        <v>118</v>
      </c>
      <c r="D126" s="58"/>
      <c r="E126" s="58"/>
      <c r="F126" s="58" t="s">
        <v>118</v>
      </c>
      <c r="G126" s="58"/>
      <c r="H126" s="59"/>
    </row>
    <row r="127" spans="1:8" ht="18.75" x14ac:dyDescent="0.25">
      <c r="A127" s="54">
        <v>11</v>
      </c>
      <c r="B127" s="52" t="s">
        <v>118</v>
      </c>
      <c r="C127" s="58" t="s">
        <v>118</v>
      </c>
      <c r="D127" s="58"/>
      <c r="E127" s="58"/>
      <c r="F127" s="58" t="s">
        <v>118</v>
      </c>
      <c r="G127" s="58"/>
      <c r="H127" s="59"/>
    </row>
    <row r="128" spans="1:8" ht="18.75" x14ac:dyDescent="0.25">
      <c r="A128" s="54">
        <v>12</v>
      </c>
      <c r="B128" s="52" t="s">
        <v>118</v>
      </c>
      <c r="C128" s="58" t="s">
        <v>118</v>
      </c>
      <c r="D128" s="58"/>
      <c r="E128" s="58"/>
      <c r="F128" s="58" t="s">
        <v>118</v>
      </c>
      <c r="G128" s="58"/>
      <c r="H128" s="59"/>
    </row>
    <row r="129" spans="1:8" ht="18.75" x14ac:dyDescent="0.25">
      <c r="A129" s="54">
        <v>13</v>
      </c>
      <c r="B129" s="52" t="s">
        <v>118</v>
      </c>
      <c r="C129" s="58" t="s">
        <v>118</v>
      </c>
      <c r="D129" s="58"/>
      <c r="E129" s="58"/>
      <c r="F129" s="58" t="s">
        <v>118</v>
      </c>
      <c r="G129" s="58"/>
      <c r="H129" s="59"/>
    </row>
    <row r="130" spans="1:8" ht="18.75" x14ac:dyDescent="0.25">
      <c r="A130" s="54">
        <v>14</v>
      </c>
      <c r="B130" s="52" t="s">
        <v>118</v>
      </c>
      <c r="C130" s="58" t="s">
        <v>118</v>
      </c>
      <c r="D130" s="58"/>
      <c r="E130" s="58"/>
      <c r="F130" s="58" t="s">
        <v>118</v>
      </c>
      <c r="G130" s="58"/>
      <c r="H130" s="59"/>
    </row>
    <row r="131" spans="1:8" ht="18.75" x14ac:dyDescent="0.25">
      <c r="A131" s="54">
        <v>15</v>
      </c>
      <c r="B131" s="52" t="s">
        <v>118</v>
      </c>
      <c r="C131" s="58" t="s">
        <v>118</v>
      </c>
      <c r="D131" s="58"/>
      <c r="E131" s="58"/>
      <c r="F131" s="58" t="s">
        <v>118</v>
      </c>
      <c r="G131" s="58"/>
      <c r="H131" s="59"/>
    </row>
    <row r="132" spans="1:8" ht="18.75" x14ac:dyDescent="0.25">
      <c r="A132" s="60"/>
      <c r="B132" s="52"/>
      <c r="C132" s="58"/>
      <c r="D132" s="58"/>
      <c r="E132" s="58"/>
      <c r="F132" s="58"/>
      <c r="G132" s="58"/>
      <c r="H132" s="59"/>
    </row>
    <row r="133" spans="1:8" ht="18.75" x14ac:dyDescent="0.25">
      <c r="A133" s="60"/>
      <c r="B133" s="52"/>
      <c r="C133" s="58"/>
      <c r="D133" s="58"/>
      <c r="E133" s="58"/>
      <c r="F133" s="58"/>
      <c r="G133" s="58"/>
      <c r="H133" s="59"/>
    </row>
    <row r="134" spans="1:8" ht="18.75" x14ac:dyDescent="0.25">
      <c r="A134" s="60"/>
      <c r="B134" s="52"/>
      <c r="C134" s="58"/>
      <c r="D134" s="58"/>
      <c r="E134" s="58"/>
      <c r="F134" s="58"/>
      <c r="G134" s="58"/>
      <c r="H134" s="59"/>
    </row>
    <row r="135" spans="1:8" ht="18.75" x14ac:dyDescent="0.25">
      <c r="A135" s="60"/>
      <c r="B135" s="53"/>
      <c r="C135" s="58"/>
      <c r="D135" s="58"/>
      <c r="E135" s="58"/>
      <c r="F135" s="58"/>
      <c r="G135" s="58"/>
      <c r="H135" s="59"/>
    </row>
    <row r="136" spans="1:8" x14ac:dyDescent="0.25">
      <c r="A136" s="47"/>
    </row>
    <row r="137" spans="1:8" x14ac:dyDescent="0.25">
      <c r="A137" s="47"/>
    </row>
  </sheetData>
  <mergeCells count="41">
    <mergeCell ref="C103:C104"/>
    <mergeCell ref="A74:A75"/>
    <mergeCell ref="B74:D75"/>
    <mergeCell ref="E74:K74"/>
    <mergeCell ref="A76:A81"/>
    <mergeCell ref="B81:D81"/>
    <mergeCell ref="A82:A87"/>
    <mergeCell ref="B87:D87"/>
    <mergeCell ref="E92:K92"/>
    <mergeCell ref="C95:C96"/>
    <mergeCell ref="C97:C98"/>
    <mergeCell ref="C99:C100"/>
    <mergeCell ref="C101:C102"/>
    <mergeCell ref="A64:A69"/>
    <mergeCell ref="B69:D69"/>
    <mergeCell ref="A38:A39"/>
    <mergeCell ref="B38:D39"/>
    <mergeCell ref="E38:K38"/>
    <mergeCell ref="A40:A45"/>
    <mergeCell ref="B45:D45"/>
    <mergeCell ref="A46:A51"/>
    <mergeCell ref="B51:D51"/>
    <mergeCell ref="A56:A57"/>
    <mergeCell ref="B56:D57"/>
    <mergeCell ref="E56:K56"/>
    <mergeCell ref="A58:A63"/>
    <mergeCell ref="B63:D63"/>
    <mergeCell ref="A28:A33"/>
    <mergeCell ref="B33:D33"/>
    <mergeCell ref="A2:A3"/>
    <mergeCell ref="B2:D3"/>
    <mergeCell ref="E2:K2"/>
    <mergeCell ref="A4:A9"/>
    <mergeCell ref="B9:D9"/>
    <mergeCell ref="A10:A15"/>
    <mergeCell ref="B15:D15"/>
    <mergeCell ref="A20:A21"/>
    <mergeCell ref="B20:D21"/>
    <mergeCell ref="E20:K20"/>
    <mergeCell ref="A22:A27"/>
    <mergeCell ref="B27:D27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paperSize="9" fitToHeight="0" orientation="landscape" r:id="rId1"/>
  <headerFooter>
    <oddHeader>&amp;A</oddHeader>
  </headerFooter>
  <rowBreaks count="6" manualBreakCount="6">
    <brk id="18" max="10" man="1"/>
    <brk id="36" max="10" man="1"/>
    <brk id="54" max="10" man="1"/>
    <brk id="72" max="10" man="1"/>
    <brk id="90" max="10" man="1"/>
    <brk id="111" max="10" man="1"/>
  </rowBreaks>
  <ignoredErrors>
    <ignoredError sqref="B116:C116 F116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25</vt:i4>
      </vt:variant>
    </vt:vector>
  </HeadingPairs>
  <TitlesOfParts>
    <vt:vector size="31" baseType="lpstr">
      <vt:lpstr>Participants</vt:lpstr>
      <vt:lpstr>Officiels</vt:lpstr>
      <vt:lpstr>Affichages</vt:lpstr>
      <vt:lpstr>SALS_Ad._demi</vt:lpstr>
      <vt:lpstr>Pass. Finale</vt:lpstr>
      <vt:lpstr>SALS Ad. Finale</vt:lpstr>
      <vt:lpstr>Bachata_Ados</vt:lpstr>
      <vt:lpstr>Bachata_Ados_2</vt:lpstr>
      <vt:lpstr>Bachata_Adultes</vt:lpstr>
      <vt:lpstr>Bachata_Adultes_2</vt:lpstr>
      <vt:lpstr>Bachata_Enfants</vt:lpstr>
      <vt:lpstr>Bachata_Enfants_2</vt:lpstr>
      <vt:lpstr>Finalistes_SALSAd</vt:lpstr>
      <vt:lpstr>Kizomba_Adultes</vt:lpstr>
      <vt:lpstr>Kizomba_Adultes_2</vt:lpstr>
      <vt:lpstr>Report_dossards</vt:lpstr>
      <vt:lpstr>Salsa_Ados</vt:lpstr>
      <vt:lpstr>Salsa_Ados_2</vt:lpstr>
      <vt:lpstr>Salsa_Adultes</vt:lpstr>
      <vt:lpstr>Salsa_Adultes_2</vt:lpstr>
      <vt:lpstr>Salsa_Enfants</vt:lpstr>
      <vt:lpstr>Salsa_Enfants_2</vt:lpstr>
      <vt:lpstr>SLC_TEAM_Ados</vt:lpstr>
      <vt:lpstr>SLC_Team_Ados_2</vt:lpstr>
      <vt:lpstr>SLC_TEAM_Adultes</vt:lpstr>
      <vt:lpstr>SLC_Team_Adultes_2</vt:lpstr>
      <vt:lpstr>Tirage_passage_SALS_Ad</vt:lpstr>
      <vt:lpstr>Affichages!Zone_d_impression</vt:lpstr>
      <vt:lpstr>Participants!Zone_d_impression</vt:lpstr>
      <vt:lpstr>'SALS Ad. Finale'!Zone_d_impression</vt:lpstr>
      <vt:lpstr>SALS_Ad._demi!Zone_d_impression</vt:lpstr>
    </vt:vector>
  </TitlesOfParts>
  <Company>PARIS HABITAT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GALVANI Didier</dc:creator>
  <cp:lastModifiedBy>LAVALLEZ Pascal</cp:lastModifiedBy>
  <cp:lastPrinted>2019-03-29T12:07:15Z</cp:lastPrinted>
  <dcterms:created xsi:type="dcterms:W3CDTF">2018-12-19T14:22:07Z</dcterms:created>
  <dcterms:modified xsi:type="dcterms:W3CDTF">2019-04-15T12:12:27Z</dcterms:modified>
</cp:coreProperties>
</file>