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Bd" sheetId="2" r:id="rId1"/>
    <sheet name="Références " sheetId="3" r:id="rId2"/>
    <sheet name="CA" sheetId="16" r:id="rId3"/>
    <sheet name="IMP" sheetId="5" r:id="rId4"/>
    <sheet name="STAT" sheetId="6" r:id="rId5"/>
    <sheet name="PRINT" sheetId="8" r:id="rId6"/>
    <sheet name="PDF" sheetId="4" r:id="rId7"/>
    <sheet name="PDFURGENT" sheetId="9" r:id="rId8"/>
    <sheet name="PRFPRIO" sheetId="10" r:id="rId9"/>
    <sheet name="PDFREG" sheetId="11" r:id="rId10"/>
    <sheet name="PDFMOIN" sheetId="12" r:id="rId11"/>
    <sheet name="PDFSHUT" sheetId="17" r:id="rId12"/>
    <sheet name="IMPCIE" sheetId="14" r:id="rId13"/>
    <sheet name="IMPSECTEUR" sheetId="13" r:id="rId14"/>
    <sheet name="IMPDATECREA" sheetId="15" r:id="rId15"/>
  </sheets>
  <definedNames>
    <definedName name="_xlnm._FilterDatabase" localSheetId="0" hidden="1">Bd!$A$1:$R$1</definedName>
    <definedName name="_xlnm._FilterDatabase" localSheetId="2" hidden="1">CA!$A$1:$O$1</definedName>
    <definedName name="Choix_combobox_Conclusion">'Références '!$E$2:$E$14</definedName>
    <definedName name="Choix_combobox_Priorité">'Références '!$C$2:$C$6</definedName>
    <definedName name="Choix_combobox_Problématique">'Références '!$B$2:$B$11</definedName>
    <definedName name="Choix_combobox_provenance">OFFSET('Références '!$A$2,0,0,COUNTA('Références '!$A:$A)-1)</definedName>
    <definedName name="Choix_combobox_Secteur">'Références '!$D$2:$D$6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6" i="6" l="1"/>
  <c r="G6" i="6" l="1"/>
  <c r="F4" i="6"/>
  <c r="G7" i="6"/>
  <c r="C1" i="6"/>
  <c r="G5" i="6" s="1"/>
  <c r="C4" i="8" l="1"/>
  <c r="F7" i="6"/>
  <c r="E2" i="6"/>
  <c r="D2" i="6"/>
  <c r="C2" i="6"/>
  <c r="B2" i="6"/>
  <c r="C6" i="6" l="1"/>
  <c r="C7" i="6"/>
  <c r="C9" i="8" s="1"/>
  <c r="D7" i="6"/>
  <c r="D9" i="8" s="1"/>
  <c r="D6" i="6"/>
  <c r="E7" i="6"/>
  <c r="E9" i="8" s="1"/>
  <c r="E6" i="6"/>
  <c r="E5" i="6"/>
  <c r="B7" i="6"/>
  <c r="B9" i="8" s="1"/>
  <c r="B6" i="6"/>
  <c r="F6" i="8"/>
  <c r="B5" i="6"/>
  <c r="B7" i="8" s="1"/>
  <c r="D6" i="8"/>
  <c r="F5" i="6"/>
  <c r="F7" i="8" s="1"/>
  <c r="C6" i="8"/>
  <c r="E6" i="8"/>
  <c r="B6" i="8"/>
  <c r="F9" i="8"/>
  <c r="D5" i="6"/>
  <c r="D7" i="8" s="1"/>
  <c r="E7" i="8"/>
  <c r="C5" i="6"/>
  <c r="C7" i="8" s="1"/>
  <c r="F8" i="8" l="1"/>
  <c r="D8" i="8"/>
  <c r="C8" i="8"/>
  <c r="B8" i="8"/>
  <c r="E8" i="8"/>
</calcChain>
</file>

<file path=xl/sharedStrings.xml><?xml version="1.0" encoding="utf-8"?>
<sst xmlns="http://schemas.openxmlformats.org/spreadsheetml/2006/main" count="200" uniqueCount="124">
  <si>
    <t>Po#</t>
  </si>
  <si>
    <t>Poste</t>
  </si>
  <si>
    <t>Date 1er relance</t>
  </si>
  <si>
    <t xml:space="preserve">Raison du délaie (1er relance) </t>
  </si>
  <si>
    <t xml:space="preserve">Raison du délaie (2eme relance) </t>
  </si>
  <si>
    <t xml:space="preserve">Raison du délaie (3eme relance) </t>
  </si>
  <si>
    <t xml:space="preserve">Porvenance </t>
  </si>
  <si>
    <t>Commentaires généraux</t>
  </si>
  <si>
    <t>Opérations ArcelorMittal</t>
  </si>
  <si>
    <t>Achat ArceloMittal</t>
  </si>
  <si>
    <t>Relance automatique</t>
  </si>
  <si>
    <t xml:space="preserve">Autre </t>
  </si>
  <si>
    <t>Choix_combobox_provenance</t>
  </si>
  <si>
    <t>Date 2e relance</t>
  </si>
  <si>
    <t>Date 3e relance</t>
  </si>
  <si>
    <t xml:space="preserve">Clôturer </t>
  </si>
  <si>
    <t>-</t>
  </si>
  <si>
    <t xml:space="preserve">Problématiques </t>
  </si>
  <si>
    <t xml:space="preserve">Choix_combobox_Problématique </t>
  </si>
  <si>
    <t>INFORMATION SUR LA RELANCE</t>
  </si>
  <si>
    <t>PO #</t>
  </si>
  <si>
    <t xml:space="preserve">POSTE </t>
  </si>
  <si>
    <t>PROVENANCE</t>
  </si>
  <si>
    <t xml:space="preserve">Rapport de Relance unique </t>
  </si>
  <si>
    <t xml:space="preserve">1ERE RELANCE </t>
  </si>
  <si>
    <t>DATE</t>
  </si>
  <si>
    <t xml:space="preserve">2EME RELANCE </t>
  </si>
  <si>
    <t xml:space="preserve">3EME RELANCE </t>
  </si>
  <si>
    <t xml:space="preserve">COMMENTAIRES DE LA PREMIÈRE RELANCE </t>
  </si>
  <si>
    <t>INFORMATION GÉNÉRAUX</t>
  </si>
  <si>
    <t>COMMENTAIRES GÉNÉRAUX</t>
  </si>
  <si>
    <t>COMMENTAIRES DE LA DEUXIÈME RELANCE</t>
  </si>
  <si>
    <t xml:space="preserve">COMMENTAIRES DE LA TROISIÈME RELANCE </t>
  </si>
  <si>
    <t>Relance total</t>
  </si>
  <si>
    <t>Relance créé</t>
  </si>
  <si>
    <t>7 jours</t>
  </si>
  <si>
    <t>30 jours</t>
  </si>
  <si>
    <t xml:space="preserve">90 jours </t>
  </si>
  <si>
    <t xml:space="preserve">1 an </t>
  </si>
  <si>
    <t>Relance en traitement</t>
  </si>
  <si>
    <t>Relance clôturé</t>
  </si>
  <si>
    <t>Tous</t>
  </si>
  <si>
    <t>DATE Recherché</t>
  </si>
  <si>
    <t xml:space="preserve">DATE de préiode </t>
  </si>
  <si>
    <t xml:space="preserve">Statistique RTA </t>
  </si>
  <si>
    <t xml:space="preserve">PÉRIODE SE TERMINANT LE </t>
  </si>
  <si>
    <t>7 derniers jours</t>
  </si>
  <si>
    <t>30 derniers jours</t>
  </si>
  <si>
    <t>90 derniers jours</t>
  </si>
  <si>
    <t>Dernière année</t>
  </si>
  <si>
    <t xml:space="preserve">Tous </t>
  </si>
  <si>
    <t>Relance</t>
  </si>
  <si>
    <t>Total</t>
  </si>
  <si>
    <t>Créé</t>
  </si>
  <si>
    <t>En traitement</t>
  </si>
  <si>
    <t xml:space="preserve">Clôturé </t>
  </si>
  <si>
    <t>ENTREPRISE CONCERNÉE</t>
  </si>
  <si>
    <t>20026373 CDW CANADA</t>
  </si>
  <si>
    <t xml:space="preserve">entreprise </t>
  </si>
  <si>
    <t>PRIORITÉ</t>
  </si>
  <si>
    <t>Choix_combobox_Priorité</t>
  </si>
  <si>
    <t>Moindre</t>
  </si>
  <si>
    <t>Régulier</t>
  </si>
  <si>
    <t xml:space="preserve">Prioritaire </t>
  </si>
  <si>
    <t xml:space="preserve">Urgent </t>
  </si>
  <si>
    <t>PRIORITÉ:</t>
  </si>
  <si>
    <t>Choix_combobox_Secteur</t>
  </si>
  <si>
    <t>1150 - Mont-Wright</t>
  </si>
  <si>
    <t>1151 - Fire Lake</t>
  </si>
  <si>
    <t xml:space="preserve">1170 - Usine </t>
  </si>
  <si>
    <t>1190 - Port (AMIC)</t>
  </si>
  <si>
    <t>secteur</t>
  </si>
  <si>
    <t>Secteur:</t>
  </si>
  <si>
    <t>Fournisseur (avant relance)</t>
  </si>
  <si>
    <t>Choix_combobox_Conclusion</t>
  </si>
  <si>
    <t>Autre</t>
  </si>
  <si>
    <t>Livré / réceptionné</t>
  </si>
  <si>
    <t>Conclusion</t>
  </si>
  <si>
    <t>Valeur perte</t>
  </si>
  <si>
    <t>Livré selon POD signé par un magasinier mais perdu (perte)</t>
  </si>
  <si>
    <t>Livré selon POD signé par inconnu (perte)</t>
  </si>
  <si>
    <t>Transféré vers une autre commande (Recommandé)</t>
  </si>
  <si>
    <t xml:space="preserve">Transféré vers une autre entreprise (Recommandé) </t>
  </si>
  <si>
    <t xml:space="preserve">Relance annulé par demandeur </t>
  </si>
  <si>
    <t>Urgence à repris le dossier (Achat Urgence)</t>
  </si>
  <si>
    <t>CONCLUSION</t>
  </si>
  <si>
    <t>RAISON:</t>
  </si>
  <si>
    <t>DATE DE CLÔTURE</t>
  </si>
  <si>
    <t>VALEUR SI PERDU</t>
  </si>
  <si>
    <t>ETA NON ACTIVÉ</t>
  </si>
  <si>
    <t>ME91F - Relance manuel</t>
  </si>
  <si>
    <t xml:space="preserve">Demande acheteur de reprendre relance </t>
  </si>
  <si>
    <t xml:space="preserve">SQ00 - Relancé manuellement </t>
  </si>
  <si>
    <t>PO fermé</t>
  </si>
  <si>
    <t>Produit discontinué (aucun équivalent trouvé)</t>
  </si>
  <si>
    <t>Couriel Principal</t>
  </si>
  <si>
    <t>Couriel relance</t>
  </si>
  <si>
    <t>Couriel autre</t>
  </si>
  <si>
    <t>Contact Principal</t>
  </si>
  <si>
    <t>Contact relance</t>
  </si>
  <si>
    <t>Contact autre</t>
  </si>
  <si>
    <t>tel ent</t>
  </si>
  <si>
    <t>cell</t>
  </si>
  <si>
    <t>tell autre</t>
  </si>
  <si>
    <t>adresse</t>
  </si>
  <si>
    <t>commantaires</t>
  </si>
  <si>
    <t>Aujourd'hui</t>
  </si>
  <si>
    <t>#Entreprise</t>
  </si>
  <si>
    <t>Nom entreprise</t>
  </si>
  <si>
    <t>Conflit réglé par les avocats</t>
  </si>
  <si>
    <t>Perdu par le transporteur (réclamé au poids)</t>
  </si>
  <si>
    <t>SITUATION ACTUELLE</t>
  </si>
  <si>
    <t xml:space="preserve">GDC - En attente de modification de la gestion des commandes </t>
  </si>
  <si>
    <t>GDF - En attente de modification de la gestion des fournisseurs</t>
  </si>
  <si>
    <t>GDS - En attente de modification de la gestion des stocks</t>
  </si>
  <si>
    <t>TRA - En attente de suivi du transporteur</t>
  </si>
  <si>
    <t>FOU - En attente de suivi du fournisseur</t>
  </si>
  <si>
    <t>DAT - Date de livraison émise. En attente de la livraison.</t>
  </si>
  <si>
    <t xml:space="preserve">PAI - En attente des comptes à payer pour paiement au fournisseur </t>
  </si>
  <si>
    <t xml:space="preserve">ACH- Transféré à l'acheteur ou Achat Urgence </t>
  </si>
  <si>
    <t>REQ - En attente de suivi du demandeur (Requérant)</t>
  </si>
  <si>
    <t>Gestion des Stocks</t>
  </si>
  <si>
    <t>Shutdown</t>
  </si>
  <si>
    <t xml:space="preserve">Gestion des fournisseurs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</si>
</sst>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yyyy/mm/dd;@"/>
    <numFmt numFmtId="165" formatCode="[$-F800]dddd\,\ mmmm\ dd\,\ yyyy"/>
    <numFmt numFmtId="166" formatCode="#,##0.00\ [$$-C0C]"/>
    <numFmt numFmtId="167" formatCode="#,##0.00\ &quot;$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222222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shrinkToFit="1"/>
    </xf>
    <xf numFmtId="164" fontId="0" fillId="0" borderId="0" xfId="0" applyNumberFormat="1" applyAlignment="1">
      <alignment shrinkToFit="1"/>
    </xf>
    <xf numFmtId="0" fontId="2" fillId="0" borderId="0" xfId="0" applyFont="1"/>
    <xf numFmtId="0" fontId="0" fillId="0" borderId="0" xfId="0" applyFont="1"/>
    <xf numFmtId="0" fontId="0" fillId="0" borderId="2" xfId="0" applyFont="1" applyBorder="1"/>
    <xf numFmtId="0" fontId="0" fillId="0" borderId="3" xfId="0" applyFont="1" applyBorder="1"/>
    <xf numFmtId="0" fontId="5" fillId="0" borderId="1" xfId="0" applyFont="1" applyBorder="1"/>
    <xf numFmtId="0" fontId="5" fillId="0" borderId="1" xfId="0" applyFont="1" applyBorder="1" applyAlignment="1">
      <alignment shrinkToFit="1"/>
    </xf>
    <xf numFmtId="0" fontId="4" fillId="2" borderId="14" xfId="0" applyFont="1" applyFill="1" applyBorder="1"/>
    <xf numFmtId="0" fontId="4" fillId="2" borderId="15" xfId="0" applyFont="1" applyFill="1" applyBorder="1"/>
    <xf numFmtId="0" fontId="4" fillId="2" borderId="16" xfId="0" applyFont="1" applyFill="1" applyBorder="1"/>
    <xf numFmtId="0" fontId="5" fillId="0" borderId="9" xfId="0" applyFont="1" applyBorder="1"/>
    <xf numFmtId="0" fontId="5" fillId="0" borderId="10" xfId="0" applyFont="1" applyBorder="1"/>
    <xf numFmtId="0" fontId="5" fillId="0" borderId="10" xfId="0" applyFont="1" applyBorder="1" applyAlignment="1">
      <alignment shrinkToFit="1"/>
    </xf>
    <xf numFmtId="0" fontId="5" fillId="0" borderId="2" xfId="0" applyFont="1" applyBorder="1"/>
    <xf numFmtId="0" fontId="5" fillId="0" borderId="3" xfId="0" applyFont="1" applyBorder="1" applyAlignment="1">
      <alignment shrinkToFit="1"/>
    </xf>
    <xf numFmtId="0" fontId="5" fillId="0" borderId="4" xfId="0" applyFont="1" applyBorder="1" applyAlignment="1">
      <alignment shrinkToFit="1"/>
    </xf>
    <xf numFmtId="0" fontId="8" fillId="0" borderId="3" xfId="0" applyFont="1" applyBorder="1"/>
    <xf numFmtId="0" fontId="9" fillId="2" borderId="22" xfId="0" applyFont="1" applyFill="1" applyBorder="1" applyAlignment="1">
      <alignment horizontal="right" vertical="center"/>
    </xf>
    <xf numFmtId="0" fontId="4" fillId="2" borderId="7" xfId="0" applyFont="1" applyFill="1" applyBorder="1" applyAlignment="1"/>
    <xf numFmtId="0" fontId="4" fillId="2" borderId="7" xfId="0" applyFont="1" applyFill="1" applyBorder="1" applyAlignment="1">
      <alignment horizontal="right"/>
    </xf>
    <xf numFmtId="0" fontId="4" fillId="2" borderId="7" xfId="0" applyFont="1" applyFill="1" applyBorder="1" applyAlignment="1">
      <alignment horizontal="right" vertical="center"/>
    </xf>
    <xf numFmtId="14" fontId="0" fillId="0" borderId="0" xfId="0" applyNumberFormat="1" applyAlignment="1">
      <alignment shrinkToFit="1"/>
    </xf>
    <xf numFmtId="164" fontId="0" fillId="0" borderId="0" xfId="0" applyNumberFormat="1" applyAlignment="1"/>
    <xf numFmtId="165" fontId="0" fillId="0" borderId="0" xfId="0" applyNumberFormat="1" applyAlignment="1">
      <alignment shrinkToFit="1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0" borderId="0" xfId="0" applyAlignment="1">
      <alignment horizontal="left" shrinkToFit="1"/>
    </xf>
    <xf numFmtId="0" fontId="1" fillId="0" borderId="0" xfId="0" applyFont="1" applyAlignment="1">
      <alignment shrinkToFit="1"/>
    </xf>
    <xf numFmtId="0" fontId="5" fillId="0" borderId="0" xfId="0" applyFont="1" applyAlignment="1"/>
    <xf numFmtId="2" fontId="5" fillId="0" borderId="0" xfId="0" applyNumberFormat="1" applyFont="1" applyAlignment="1"/>
    <xf numFmtId="164" fontId="5" fillId="0" borderId="0" xfId="0" applyNumberFormat="1" applyFont="1" applyAlignment="1"/>
    <xf numFmtId="14" fontId="5" fillId="0" borderId="0" xfId="0" applyNumberFormat="1" applyFont="1" applyAlignment="1"/>
    <xf numFmtId="167" fontId="5" fillId="0" borderId="0" xfId="0" applyNumberFormat="1" applyFont="1" applyAlignment="1"/>
    <xf numFmtId="0" fontId="11" fillId="0" borderId="0" xfId="0" applyFont="1" applyAlignment="1">
      <alignment horizontal="center"/>
    </xf>
    <xf numFmtId="2" fontId="11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167" fontId="11" fillId="0" borderId="0" xfId="0" applyNumberFormat="1" applyFont="1" applyAlignment="1">
      <alignment horizontal="center"/>
    </xf>
    <xf numFmtId="14" fontId="12" fillId="0" borderId="0" xfId="0" applyNumberFormat="1" applyFont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 shrinkToFit="1"/>
    </xf>
    <xf numFmtId="0" fontId="7" fillId="0" borderId="1" xfId="0" applyFont="1" applyBorder="1" applyAlignment="1">
      <alignment horizontal="left" vertical="top" shrinkToFit="1"/>
    </xf>
    <xf numFmtId="0" fontId="7" fillId="0" borderId="10" xfId="0" applyFont="1" applyBorder="1" applyAlignment="1">
      <alignment horizontal="left" vertical="top" shrinkToFit="1"/>
    </xf>
    <xf numFmtId="0" fontId="7" fillId="0" borderId="12" xfId="0" applyFont="1" applyBorder="1" applyAlignment="1">
      <alignment horizontal="left" vertical="top" shrinkToFit="1"/>
    </xf>
    <xf numFmtId="0" fontId="7" fillId="0" borderId="13" xfId="0" applyFont="1" applyBorder="1" applyAlignment="1">
      <alignment horizontal="left" vertical="top" shrinkToFit="1"/>
    </xf>
    <xf numFmtId="0" fontId="7" fillId="0" borderId="3" xfId="0" applyFont="1" applyBorder="1" applyAlignment="1">
      <alignment horizontal="left" vertical="top" shrinkToFit="1"/>
    </xf>
    <xf numFmtId="0" fontId="7" fillId="0" borderId="4" xfId="0" applyFont="1" applyBorder="1" applyAlignment="1">
      <alignment horizontal="left" vertical="top" shrinkToFit="1"/>
    </xf>
    <xf numFmtId="0" fontId="0" fillId="0" borderId="9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shrinkToFit="1"/>
    </xf>
    <xf numFmtId="0" fontId="0" fillId="0" borderId="10" xfId="0" applyFont="1" applyBorder="1" applyAlignment="1">
      <alignment horizontal="left" shrinkToFit="1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165" fontId="0" fillId="0" borderId="1" xfId="0" applyNumberFormat="1" applyFont="1" applyBorder="1" applyAlignment="1">
      <alignment horizontal="left" shrinkToFit="1"/>
    </xf>
    <xf numFmtId="165" fontId="0" fillId="0" borderId="10" xfId="0" applyNumberFormat="1" applyFont="1" applyBorder="1" applyAlignment="1">
      <alignment horizontal="left" shrinkToFit="1"/>
    </xf>
    <xf numFmtId="0" fontId="6" fillId="0" borderId="17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 shrinkToFit="1"/>
    </xf>
    <xf numFmtId="0" fontId="0" fillId="0" borderId="20" xfId="0" applyFont="1" applyBorder="1" applyAlignment="1">
      <alignment horizontal="left" vertical="center" shrinkToFit="1"/>
    </xf>
    <xf numFmtId="0" fontId="0" fillId="0" borderId="21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left" shrinkToFit="1"/>
    </xf>
    <xf numFmtId="0" fontId="9" fillId="2" borderId="23" xfId="0" applyFont="1" applyFill="1" applyBorder="1" applyAlignment="1">
      <alignment horizontal="left" shrinkToFit="1"/>
    </xf>
    <xf numFmtId="0" fontId="0" fillId="0" borderId="3" xfId="0" applyFont="1" applyBorder="1" applyAlignment="1">
      <alignment horizontal="left" shrinkToFit="1"/>
    </xf>
    <xf numFmtId="0" fontId="1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shrinkToFit="1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165" fontId="4" fillId="2" borderId="7" xfId="0" applyNumberFormat="1" applyFont="1" applyFill="1" applyBorder="1" applyAlignment="1">
      <alignment horizontal="center" vertical="center" shrinkToFit="1"/>
    </xf>
    <xf numFmtId="165" fontId="4" fillId="2" borderId="8" xfId="0" applyNumberFormat="1" applyFont="1" applyFill="1" applyBorder="1" applyAlignment="1">
      <alignment horizontal="center" vertical="center" shrinkToFit="1"/>
    </xf>
    <xf numFmtId="165" fontId="0" fillId="0" borderId="19" xfId="0" applyNumberFormat="1" applyFont="1" applyBorder="1" applyAlignment="1">
      <alignment horizontal="center" vertical="center" shrinkToFit="1"/>
    </xf>
    <xf numFmtId="165" fontId="0" fillId="0" borderId="20" xfId="0" applyNumberFormat="1" applyFont="1" applyBorder="1" applyAlignment="1">
      <alignment horizontal="center" vertical="center" shrinkToFit="1"/>
    </xf>
    <xf numFmtId="165" fontId="0" fillId="0" borderId="18" xfId="0" applyNumberFormat="1" applyFont="1" applyBorder="1" applyAlignment="1">
      <alignment horizontal="center" vertical="center" shrinkToFit="1"/>
    </xf>
    <xf numFmtId="0" fontId="10" fillId="2" borderId="7" xfId="0" applyFont="1" applyFill="1" applyBorder="1" applyAlignment="1">
      <alignment horizontal="center" shrinkToFit="1"/>
    </xf>
    <xf numFmtId="0" fontId="10" fillId="2" borderId="8" xfId="0" applyFont="1" applyFill="1" applyBorder="1" applyAlignment="1">
      <alignment horizontal="center" shrinkToFit="1"/>
    </xf>
    <xf numFmtId="165" fontId="0" fillId="0" borderId="19" xfId="0" applyNumberFormat="1" applyFont="1" applyBorder="1" applyAlignment="1">
      <alignment horizontal="right" shrinkToFit="1"/>
    </xf>
    <xf numFmtId="165" fontId="0" fillId="0" borderId="18" xfId="0" applyNumberFormat="1" applyFont="1" applyBorder="1" applyAlignment="1">
      <alignment horizontal="right" shrinkToFit="1"/>
    </xf>
    <xf numFmtId="166" fontId="0" fillId="0" borderId="19" xfId="0" applyNumberFormat="1" applyFont="1" applyBorder="1" applyAlignment="1">
      <alignment horizontal="center" shrinkToFit="1"/>
    </xf>
    <xf numFmtId="166" fontId="0" fillId="0" borderId="21" xfId="0" applyNumberFormat="1" applyFont="1" applyBorder="1" applyAlignment="1">
      <alignment horizontal="center" shrinkToFit="1"/>
    </xf>
    <xf numFmtId="165" fontId="4" fillId="2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0</xdr:row>
      <xdr:rowOff>114300</xdr:rowOff>
    </xdr:from>
    <xdr:to>
      <xdr:col>2</xdr:col>
      <xdr:colOff>676275</xdr:colOff>
      <xdr:row>0</xdr:row>
      <xdr:rowOff>552450</xdr:rowOff>
    </xdr:to>
    <xdr:sp macro="[0]!Rectangle2_Cliquer" textlink="">
      <xdr:nvSpPr>
        <xdr:cNvPr id="5" name="Rectangle 4">
          <a:extLst>
            <a:ext uri="{FF2B5EF4-FFF2-40B4-BE49-F238E27FC236}">
              <a16:creationId xmlns:a16="http://schemas.microsoft.com/office/drawing/2014/main" xmlns="" id="{35596318-B3A5-4A5E-891D-4501C2DCA838}"/>
            </a:ext>
          </a:extLst>
        </xdr:cNvPr>
        <xdr:cNvSpPr/>
      </xdr:nvSpPr>
      <xdr:spPr>
        <a:xfrm>
          <a:off x="609600" y="114300"/>
          <a:ext cx="2124075" cy="4381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464820</xdr:colOff>
      <xdr:row>0</xdr:row>
      <xdr:rowOff>28576</xdr:rowOff>
    </xdr:from>
    <xdr:to>
      <xdr:col>8</xdr:col>
      <xdr:colOff>600075</xdr:colOff>
      <xdr:row>2</xdr:row>
      <xdr:rowOff>1</xdr:rowOff>
    </xdr:to>
    <xdr:pic>
      <xdr:nvPicPr>
        <xdr:cNvPr id="4" name="ctl00_onetidHeadbnnr2" descr="ArcelorMittal">
          <a:extLst>
            <a:ext uri="{FF2B5EF4-FFF2-40B4-BE49-F238E27FC236}">
              <a16:creationId xmlns:a16="http://schemas.microsoft.com/office/drawing/2014/main" xmlns="" id="{0E941F9B-98FB-4B1D-A348-261915FDD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8795" y="28576"/>
          <a:ext cx="86868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1007745</xdr:colOff>
      <xdr:row>0</xdr:row>
      <xdr:rowOff>1</xdr:rowOff>
    </xdr:from>
    <xdr:to>
      <xdr:col>5</xdr:col>
      <xdr:colOff>866775</xdr:colOff>
      <xdr:row>1</xdr:row>
      <xdr:rowOff>180976</xdr:rowOff>
    </xdr:to>
    <xdr:pic>
      <xdr:nvPicPr>
        <xdr:cNvPr id="2" name="ctl00_onetidHeadbnnr2" descr="ArcelorMittal">
          <a:extLst>
            <a:ext uri="{FF2B5EF4-FFF2-40B4-BE49-F238E27FC236}">
              <a16:creationId xmlns:a16="http://schemas.microsoft.com/office/drawing/2014/main" xmlns="" id="{A1B25E7B-FA04-4308-AD39-BC0E7173E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6345" y="1"/>
          <a:ext cx="86868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200025</xdr:rowOff>
    </xdr:from>
    <xdr:to>
      <xdr:col>2</xdr:col>
      <xdr:colOff>533400</xdr:colOff>
      <xdr:row>0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C9E95D54-4C3A-4D6B-8169-1D38A3756959}"/>
            </a:ext>
          </a:extLst>
        </xdr:cNvPr>
        <xdr:cNvSpPr/>
      </xdr:nvSpPr>
      <xdr:spPr>
        <a:xfrm>
          <a:off x="466725" y="200025"/>
          <a:ext cx="2124075" cy="4381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200025</xdr:rowOff>
    </xdr:from>
    <xdr:to>
      <xdr:col>2</xdr:col>
      <xdr:colOff>533400</xdr:colOff>
      <xdr:row>0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DAD1D131-371C-4288-A55C-86209F3B4647}"/>
            </a:ext>
          </a:extLst>
        </xdr:cNvPr>
        <xdr:cNvSpPr/>
      </xdr:nvSpPr>
      <xdr:spPr>
        <a:xfrm>
          <a:off x="466725" y="190500"/>
          <a:ext cx="98107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200025</xdr:rowOff>
    </xdr:from>
    <xdr:to>
      <xdr:col>2</xdr:col>
      <xdr:colOff>533400</xdr:colOff>
      <xdr:row>0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290AF647-7F1D-4824-9338-AD07C8DC01D8}"/>
            </a:ext>
          </a:extLst>
        </xdr:cNvPr>
        <xdr:cNvSpPr/>
      </xdr:nvSpPr>
      <xdr:spPr>
        <a:xfrm>
          <a:off x="466725" y="190500"/>
          <a:ext cx="98107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200025</xdr:rowOff>
    </xdr:from>
    <xdr:to>
      <xdr:col>2</xdr:col>
      <xdr:colOff>533400</xdr:colOff>
      <xdr:row>0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0F3307A4-0F9A-4280-893B-FA382C4CAE6E}"/>
            </a:ext>
          </a:extLst>
        </xdr:cNvPr>
        <xdr:cNvSpPr/>
      </xdr:nvSpPr>
      <xdr:spPr>
        <a:xfrm>
          <a:off x="466725" y="190500"/>
          <a:ext cx="98107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200025</xdr:rowOff>
    </xdr:from>
    <xdr:to>
      <xdr:col>2</xdr:col>
      <xdr:colOff>533400</xdr:colOff>
      <xdr:row>0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4AAE54EB-4692-4344-AA3A-4E766BDEBB75}"/>
            </a:ext>
          </a:extLst>
        </xdr:cNvPr>
        <xdr:cNvSpPr/>
      </xdr:nvSpPr>
      <xdr:spPr>
        <a:xfrm>
          <a:off x="466725" y="190500"/>
          <a:ext cx="98107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8</xdr:row>
      <xdr:rowOff>200025</xdr:rowOff>
    </xdr:from>
    <xdr:to>
      <xdr:col>2</xdr:col>
      <xdr:colOff>533400</xdr:colOff>
      <xdr:row>8</xdr:row>
      <xdr:rowOff>638175</xdr:rowOff>
    </xdr:to>
    <xdr:sp macro="[0]!Rectangle2_Cliquer" textlink="">
      <xdr:nvSpPr>
        <xdr:cNvPr id="2" name="Rectangle 1">
          <a:extLst>
            <a:ext uri="{FF2B5EF4-FFF2-40B4-BE49-F238E27FC236}">
              <a16:creationId xmlns:a16="http://schemas.microsoft.com/office/drawing/2014/main" xmlns="" id="{F1B00E61-B1A3-4F42-90B8-942395EE7008}"/>
            </a:ext>
          </a:extLst>
        </xdr:cNvPr>
        <xdr:cNvSpPr/>
      </xdr:nvSpPr>
      <xdr:spPr>
        <a:xfrm>
          <a:off x="466725" y="190500"/>
          <a:ext cx="923925" cy="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Retour au logiciel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</sheetPr>
  <dimension ref="A1:R1"/>
  <sheetViews>
    <sheetView tabSelected="1" workbookViewId="0">
      <pane ySplit="1" topLeftCell="A2" activePane="bottomLeft" state="frozen"/>
      <selection pane="bottomLeft" activeCell="B7" sqref="B7"/>
    </sheetView>
  </sheetViews>
  <sheetFormatPr baseColWidth="10" defaultRowHeight="15.75" x14ac:dyDescent="0.25"/>
  <cols>
    <col min="1" max="1" width="13.85546875" style="33" customWidth="1"/>
    <col min="2" max="2" width="17" style="34" customWidth="1"/>
    <col min="3" max="3" width="16" style="33" customWidth="1"/>
    <col min="4" max="4" width="24.42578125" style="33" customWidth="1"/>
    <col min="5" max="5" width="12.140625" style="35" customWidth="1"/>
    <col min="6" max="6" width="24.42578125" style="33" customWidth="1"/>
    <col min="7" max="7" width="12.140625" style="33" customWidth="1"/>
    <col min="8" max="8" width="24.42578125" style="33" customWidth="1"/>
    <col min="9" max="9" width="12.140625" style="33" customWidth="1"/>
    <col min="10" max="10" width="24.42578125" style="33" customWidth="1"/>
    <col min="11" max="11" width="12.140625" style="35" customWidth="1"/>
    <col min="12" max="12" width="5.42578125" style="33" customWidth="1"/>
    <col min="13" max="13" width="14.5703125" style="33" customWidth="1"/>
    <col min="14" max="14" width="10" style="33" customWidth="1"/>
    <col min="15" max="15" width="6" style="33" customWidth="1"/>
    <col min="16" max="16" width="27.42578125" style="33" customWidth="1"/>
    <col min="17" max="17" width="16" style="37" bestFit="1" customWidth="1"/>
    <col min="18" max="18" width="11.42578125" style="36"/>
    <col min="19" max="16384" width="11.42578125" style="33"/>
  </cols>
  <sheetData>
    <row r="1" spans="1:18" s="38" customFormat="1" ht="67.5" customHeight="1" x14ac:dyDescent="0.25">
      <c r="A1" s="38" t="s">
        <v>0</v>
      </c>
      <c r="B1" s="39" t="s">
        <v>1</v>
      </c>
      <c r="C1" s="38" t="s">
        <v>6</v>
      </c>
      <c r="D1" s="38" t="s">
        <v>7</v>
      </c>
      <c r="E1" s="40" t="s">
        <v>2</v>
      </c>
      <c r="F1" s="38" t="s">
        <v>3</v>
      </c>
      <c r="G1" s="38" t="s">
        <v>13</v>
      </c>
      <c r="H1" s="38" t="s">
        <v>4</v>
      </c>
      <c r="I1" s="38" t="s">
        <v>14</v>
      </c>
      <c r="J1" s="38" t="s">
        <v>5</v>
      </c>
      <c r="K1" s="40" t="s">
        <v>15</v>
      </c>
      <c r="L1" s="38" t="s">
        <v>17</v>
      </c>
      <c r="M1" s="38" t="s">
        <v>58</v>
      </c>
      <c r="N1" s="38" t="s">
        <v>59</v>
      </c>
      <c r="O1" s="38" t="s">
        <v>71</v>
      </c>
      <c r="P1" s="38" t="s">
        <v>77</v>
      </c>
      <c r="Q1" s="41" t="s">
        <v>78</v>
      </c>
      <c r="R1" s="42" t="s">
        <v>89</v>
      </c>
    </row>
  </sheetData>
  <autoFilter ref="A1:R1"/>
  <conditionalFormatting sqref="A1:A1048576">
    <cfRule type="duplicateValues" dxfId="1" priority="4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E14"/>
  <sheetViews>
    <sheetView workbookViewId="0">
      <selection activeCell="A15" sqref="A15"/>
    </sheetView>
  </sheetViews>
  <sheetFormatPr baseColWidth="10" defaultRowHeight="15" x14ac:dyDescent="0.25"/>
  <cols>
    <col min="1" max="1" width="28.140625" bestFit="1" customWidth="1"/>
    <col min="2" max="2" width="56.85546875" customWidth="1"/>
    <col min="3" max="3" width="26.85546875" customWidth="1"/>
    <col min="4" max="4" width="20" bestFit="1" customWidth="1"/>
    <col min="5" max="5" width="15.140625" bestFit="1" customWidth="1"/>
    <col min="6" max="6" width="6.42578125" bestFit="1" customWidth="1"/>
  </cols>
  <sheetData>
    <row r="1" spans="1:5" x14ac:dyDescent="0.25">
      <c r="A1" s="1" t="s">
        <v>12</v>
      </c>
      <c r="B1" s="1" t="s">
        <v>18</v>
      </c>
      <c r="C1" s="1" t="s">
        <v>60</v>
      </c>
      <c r="D1" s="1" t="s">
        <v>66</v>
      </c>
      <c r="E1" s="1" t="s">
        <v>74</v>
      </c>
    </row>
    <row r="2" spans="1:5" x14ac:dyDescent="0.25">
      <c r="A2" t="s">
        <v>8</v>
      </c>
      <c r="B2" t="s">
        <v>112</v>
      </c>
      <c r="C2" t="s">
        <v>61</v>
      </c>
      <c r="D2" t="s">
        <v>67</v>
      </c>
      <c r="E2" t="s">
        <v>76</v>
      </c>
    </row>
    <row r="3" spans="1:5" x14ac:dyDescent="0.25">
      <c r="A3" t="s">
        <v>9</v>
      </c>
      <c r="B3" t="s">
        <v>113</v>
      </c>
      <c r="C3" t="s">
        <v>62</v>
      </c>
      <c r="D3" t="s">
        <v>68</v>
      </c>
      <c r="E3" t="s">
        <v>80</v>
      </c>
    </row>
    <row r="4" spans="1:5" x14ac:dyDescent="0.25">
      <c r="A4" t="s">
        <v>10</v>
      </c>
      <c r="B4" t="s">
        <v>114</v>
      </c>
      <c r="C4" t="s">
        <v>63</v>
      </c>
      <c r="D4" t="s">
        <v>69</v>
      </c>
      <c r="E4" t="s">
        <v>79</v>
      </c>
    </row>
    <row r="5" spans="1:5" x14ac:dyDescent="0.25">
      <c r="A5" t="s">
        <v>90</v>
      </c>
      <c r="B5" t="s">
        <v>115</v>
      </c>
      <c r="C5" t="s">
        <v>64</v>
      </c>
      <c r="D5" t="s">
        <v>70</v>
      </c>
      <c r="E5" t="s">
        <v>81</v>
      </c>
    </row>
    <row r="6" spans="1:5" x14ac:dyDescent="0.25">
      <c r="A6" t="s">
        <v>73</v>
      </c>
      <c r="B6" t="s">
        <v>116</v>
      </c>
      <c r="C6" t="s">
        <v>122</v>
      </c>
      <c r="E6" t="s">
        <v>82</v>
      </c>
    </row>
    <row r="7" spans="1:5" x14ac:dyDescent="0.25">
      <c r="A7" t="s">
        <v>92</v>
      </c>
      <c r="B7" t="s">
        <v>120</v>
      </c>
      <c r="E7" t="s">
        <v>93</v>
      </c>
    </row>
    <row r="8" spans="1:5" x14ac:dyDescent="0.25">
      <c r="A8" t="s">
        <v>121</v>
      </c>
      <c r="B8" t="s">
        <v>117</v>
      </c>
      <c r="E8" t="s">
        <v>83</v>
      </c>
    </row>
    <row r="9" spans="1:5" x14ac:dyDescent="0.25">
      <c r="A9" t="s">
        <v>123</v>
      </c>
      <c r="B9" t="s">
        <v>118</v>
      </c>
      <c r="E9" t="s">
        <v>84</v>
      </c>
    </row>
    <row r="10" spans="1:5" x14ac:dyDescent="0.25">
      <c r="A10" t="s">
        <v>11</v>
      </c>
      <c r="B10" t="s">
        <v>119</v>
      </c>
      <c r="E10" t="s">
        <v>91</v>
      </c>
    </row>
    <row r="11" spans="1:5" x14ac:dyDescent="0.25">
      <c r="B11" t="s">
        <v>11</v>
      </c>
      <c r="E11" t="s">
        <v>94</v>
      </c>
    </row>
    <row r="12" spans="1:5" x14ac:dyDescent="0.25">
      <c r="E12" t="s">
        <v>109</v>
      </c>
    </row>
    <row r="13" spans="1:5" x14ac:dyDescent="0.25">
      <c r="E13" t="s">
        <v>110</v>
      </c>
    </row>
    <row r="14" spans="1:5" x14ac:dyDescent="0.25">
      <c r="E14" t="s">
        <v>75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7" tint="0.39997558519241921"/>
  </sheetPr>
  <dimension ref="A1:O1"/>
  <sheetViews>
    <sheetView workbookViewId="0">
      <selection activeCell="A822" sqref="A2:XFD822"/>
    </sheetView>
  </sheetViews>
  <sheetFormatPr baseColWidth="10" defaultRowHeight="15" x14ac:dyDescent="0.25"/>
  <cols>
    <col min="1" max="1" width="11.42578125" style="4"/>
    <col min="2" max="4" width="20" style="4" customWidth="1"/>
    <col min="5" max="6" width="11.42578125" style="4"/>
    <col min="7" max="7" width="18.140625" style="4" customWidth="1"/>
    <col min="8" max="9" width="11.42578125" style="4"/>
    <col min="10" max="10" width="16.5703125" style="4" customWidth="1"/>
    <col min="11" max="14" width="11.42578125" style="4"/>
    <col min="15" max="15" width="24.140625" style="4" customWidth="1"/>
  </cols>
  <sheetData>
    <row r="1" spans="1:15" ht="24.75" customHeight="1" x14ac:dyDescent="0.25">
      <c r="A1" s="32" t="s">
        <v>107</v>
      </c>
      <c r="B1" s="32" t="s">
        <v>95</v>
      </c>
      <c r="C1" s="32" t="s">
        <v>96</v>
      </c>
      <c r="D1" s="32" t="s">
        <v>97</v>
      </c>
      <c r="E1" s="32" t="s">
        <v>97</v>
      </c>
      <c r="F1" s="32" t="s">
        <v>97</v>
      </c>
      <c r="G1" s="32" t="s">
        <v>98</v>
      </c>
      <c r="H1" s="32" t="s">
        <v>99</v>
      </c>
      <c r="I1" s="32" t="s">
        <v>100</v>
      </c>
      <c r="J1" s="32" t="s">
        <v>101</v>
      </c>
      <c r="K1" s="32" t="s">
        <v>102</v>
      </c>
      <c r="L1" s="32" t="s">
        <v>103</v>
      </c>
      <c r="M1" s="32" t="s">
        <v>104</v>
      </c>
      <c r="N1" s="32" t="s">
        <v>105</v>
      </c>
      <c r="O1" s="32" t="s">
        <v>108</v>
      </c>
    </row>
  </sheetData>
  <autoFilter ref="A1:O1"/>
  <conditionalFormatting sqref="A1:A1048576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50"/>
  <sheetViews>
    <sheetView topLeftCell="A25" zoomScaleNormal="100" workbookViewId="0">
      <selection activeCell="J45" sqref="J45"/>
    </sheetView>
  </sheetViews>
  <sheetFormatPr baseColWidth="10" defaultRowHeight="15" x14ac:dyDescent="0.25"/>
  <cols>
    <col min="1" max="8" width="10.28515625" customWidth="1"/>
    <col min="9" max="9" width="9.28515625" customWidth="1"/>
    <col min="10" max="11" width="10.28515625" customWidth="1"/>
  </cols>
  <sheetData>
    <row r="1" spans="1:9" ht="15" customHeight="1" x14ac:dyDescent="0.25">
      <c r="C1" s="70" t="s">
        <v>23</v>
      </c>
      <c r="D1" s="70"/>
      <c r="E1" s="70"/>
      <c r="F1" s="70"/>
      <c r="G1" s="70"/>
    </row>
    <row r="2" spans="1:9" ht="15.75" customHeight="1" thickBot="1" x14ac:dyDescent="0.3">
      <c r="C2" s="71"/>
      <c r="D2" s="71"/>
      <c r="E2" s="71"/>
      <c r="F2" s="71"/>
      <c r="G2" s="71"/>
    </row>
    <row r="3" spans="1:9" ht="15.75" x14ac:dyDescent="0.25">
      <c r="A3" s="60" t="s">
        <v>19</v>
      </c>
      <c r="B3" s="61"/>
      <c r="C3" s="61"/>
      <c r="D3" s="61"/>
      <c r="E3" s="23"/>
      <c r="F3" s="23"/>
      <c r="G3" s="24"/>
      <c r="H3" s="79"/>
      <c r="I3" s="80"/>
    </row>
    <row r="4" spans="1:9" s="7" customFormat="1" ht="15.75" thickBot="1" x14ac:dyDescent="0.3">
      <c r="A4" s="8" t="s">
        <v>20</v>
      </c>
      <c r="B4" s="75"/>
      <c r="C4" s="75"/>
      <c r="D4" s="9" t="s">
        <v>21</v>
      </c>
      <c r="E4" s="74"/>
      <c r="F4" s="74"/>
      <c r="G4" s="21" t="s">
        <v>22</v>
      </c>
      <c r="H4" s="74"/>
      <c r="I4" s="76"/>
    </row>
    <row r="5" spans="1:9" ht="9" customHeight="1" thickBot="1" x14ac:dyDescent="0.3">
      <c r="G5" s="6"/>
    </row>
    <row r="6" spans="1:9" ht="16.5" thickBot="1" x14ac:dyDescent="0.3">
      <c r="A6" s="77" t="s">
        <v>29</v>
      </c>
      <c r="B6" s="78"/>
      <c r="C6" s="78"/>
      <c r="D6" s="22" t="s">
        <v>72</v>
      </c>
      <c r="E6" s="72" t="s">
        <v>67</v>
      </c>
      <c r="F6" s="73"/>
      <c r="G6" s="22" t="s">
        <v>65</v>
      </c>
      <c r="H6" s="72" t="s">
        <v>64</v>
      </c>
      <c r="I6" s="73"/>
    </row>
    <row r="7" spans="1:9" x14ac:dyDescent="0.25">
      <c r="A7" s="56" t="s">
        <v>111</v>
      </c>
      <c r="B7" s="57"/>
      <c r="C7" s="58" t="s">
        <v>116</v>
      </c>
      <c r="D7" s="58"/>
      <c r="E7" s="58"/>
      <c r="F7" s="58"/>
      <c r="G7" s="58"/>
      <c r="H7" s="58"/>
      <c r="I7" s="59"/>
    </row>
    <row r="8" spans="1:9" x14ac:dyDescent="0.25">
      <c r="A8" s="65" t="s">
        <v>56</v>
      </c>
      <c r="B8" s="66"/>
      <c r="C8" s="67"/>
      <c r="D8" s="68"/>
      <c r="E8" s="68"/>
      <c r="F8" s="68"/>
      <c r="G8" s="68"/>
      <c r="H8" s="68"/>
      <c r="I8" s="69"/>
    </row>
    <row r="9" spans="1:9" x14ac:dyDescent="0.25">
      <c r="A9" s="43" t="s">
        <v>30</v>
      </c>
      <c r="B9" s="44"/>
      <c r="C9" s="49"/>
      <c r="D9" s="50"/>
      <c r="E9" s="50"/>
      <c r="F9" s="50"/>
      <c r="G9" s="50"/>
      <c r="H9" s="50"/>
      <c r="I9" s="51"/>
    </row>
    <row r="10" spans="1:9" x14ac:dyDescent="0.25">
      <c r="A10" s="43"/>
      <c r="B10" s="44"/>
      <c r="C10" s="50"/>
      <c r="D10" s="50"/>
      <c r="E10" s="50"/>
      <c r="F10" s="50"/>
      <c r="G10" s="50"/>
      <c r="H10" s="50"/>
      <c r="I10" s="51"/>
    </row>
    <row r="11" spans="1:9" x14ac:dyDescent="0.25">
      <c r="A11" s="43"/>
      <c r="B11" s="44"/>
      <c r="C11" s="50"/>
      <c r="D11" s="50"/>
      <c r="E11" s="50"/>
      <c r="F11" s="50"/>
      <c r="G11" s="50"/>
      <c r="H11" s="50"/>
      <c r="I11" s="51"/>
    </row>
    <row r="12" spans="1:9" x14ac:dyDescent="0.25">
      <c r="A12" s="43"/>
      <c r="B12" s="44"/>
      <c r="C12" s="50"/>
      <c r="D12" s="50"/>
      <c r="E12" s="50"/>
      <c r="F12" s="50"/>
      <c r="G12" s="50"/>
      <c r="H12" s="50"/>
      <c r="I12" s="51"/>
    </row>
    <row r="13" spans="1:9" x14ac:dyDescent="0.25">
      <c r="A13" s="43"/>
      <c r="B13" s="44"/>
      <c r="C13" s="50"/>
      <c r="D13" s="50"/>
      <c r="E13" s="50"/>
      <c r="F13" s="50"/>
      <c r="G13" s="50"/>
      <c r="H13" s="50"/>
      <c r="I13" s="51"/>
    </row>
    <row r="14" spans="1:9" ht="15.75" thickBot="1" x14ac:dyDescent="0.3">
      <c r="A14" s="47"/>
      <c r="B14" s="48"/>
      <c r="C14" s="54"/>
      <c r="D14" s="54"/>
      <c r="E14" s="54"/>
      <c r="F14" s="54"/>
      <c r="G14" s="54"/>
      <c r="H14" s="54"/>
      <c r="I14" s="55"/>
    </row>
    <row r="15" spans="1:9" ht="8.25" customHeight="1" thickBot="1" x14ac:dyDescent="0.3"/>
    <row r="16" spans="1:9" ht="15.75" x14ac:dyDescent="0.25">
      <c r="A16" s="60" t="s">
        <v>24</v>
      </c>
      <c r="B16" s="61"/>
      <c r="C16" s="61"/>
      <c r="D16" s="61"/>
      <c r="E16" s="61"/>
      <c r="F16" s="61"/>
      <c r="G16" s="61"/>
      <c r="H16" s="61"/>
      <c r="I16" s="62"/>
    </row>
    <row r="17" spans="1:11" x14ac:dyDescent="0.25">
      <c r="A17" s="56" t="s">
        <v>25</v>
      </c>
      <c r="B17" s="57"/>
      <c r="C17" s="63"/>
      <c r="D17" s="63"/>
      <c r="E17" s="63"/>
      <c r="F17" s="63"/>
      <c r="G17" s="63"/>
      <c r="H17" s="63"/>
      <c r="I17" s="64"/>
    </row>
    <row r="18" spans="1:11" x14ac:dyDescent="0.25">
      <c r="A18" s="43" t="s">
        <v>28</v>
      </c>
      <c r="B18" s="44"/>
      <c r="C18" s="49"/>
      <c r="D18" s="50"/>
      <c r="E18" s="50"/>
      <c r="F18" s="50"/>
      <c r="G18" s="50"/>
      <c r="H18" s="50"/>
      <c r="I18" s="51"/>
    </row>
    <row r="19" spans="1:11" x14ac:dyDescent="0.25">
      <c r="A19" s="43"/>
      <c r="B19" s="44"/>
      <c r="C19" s="50"/>
      <c r="D19" s="50"/>
      <c r="E19" s="50"/>
      <c r="F19" s="50"/>
      <c r="G19" s="50"/>
      <c r="H19" s="50"/>
      <c r="I19" s="51"/>
    </row>
    <row r="20" spans="1:11" x14ac:dyDescent="0.25">
      <c r="A20" s="43"/>
      <c r="B20" s="44"/>
      <c r="C20" s="50"/>
      <c r="D20" s="50"/>
      <c r="E20" s="50"/>
      <c r="F20" s="50"/>
      <c r="G20" s="50"/>
      <c r="H20" s="50"/>
      <c r="I20" s="51"/>
    </row>
    <row r="21" spans="1:11" x14ac:dyDescent="0.25">
      <c r="A21" s="43"/>
      <c r="B21" s="44"/>
      <c r="C21" s="50"/>
      <c r="D21" s="50"/>
      <c r="E21" s="50"/>
      <c r="F21" s="50"/>
      <c r="G21" s="50"/>
      <c r="H21" s="50"/>
      <c r="I21" s="51"/>
    </row>
    <row r="22" spans="1:11" x14ac:dyDescent="0.25">
      <c r="A22" s="43"/>
      <c r="B22" s="44"/>
      <c r="C22" s="50"/>
      <c r="D22" s="50"/>
      <c r="E22" s="50"/>
      <c r="F22" s="50"/>
      <c r="G22" s="50"/>
      <c r="H22" s="50"/>
      <c r="I22" s="51"/>
      <c r="K22" s="2"/>
    </row>
    <row r="23" spans="1:11" x14ac:dyDescent="0.25">
      <c r="A23" s="45"/>
      <c r="B23" s="46"/>
      <c r="C23" s="52"/>
      <c r="D23" s="52"/>
      <c r="E23" s="52"/>
      <c r="F23" s="52"/>
      <c r="G23" s="52"/>
      <c r="H23" s="52"/>
      <c r="I23" s="53"/>
    </row>
    <row r="24" spans="1:11" x14ac:dyDescent="0.25">
      <c r="A24" s="45"/>
      <c r="B24" s="46"/>
      <c r="C24" s="52"/>
      <c r="D24" s="52"/>
      <c r="E24" s="52"/>
      <c r="F24" s="52"/>
      <c r="G24" s="52"/>
      <c r="H24" s="52"/>
      <c r="I24" s="53"/>
    </row>
    <row r="25" spans="1:11" ht="15.75" thickBot="1" x14ac:dyDescent="0.3">
      <c r="A25" s="47"/>
      <c r="B25" s="48"/>
      <c r="C25" s="54"/>
      <c r="D25" s="54"/>
      <c r="E25" s="54"/>
      <c r="F25" s="54"/>
      <c r="G25" s="54"/>
      <c r="H25" s="54"/>
      <c r="I25" s="55"/>
    </row>
    <row r="26" spans="1:11" ht="8.25" customHeight="1" thickBot="1" x14ac:dyDescent="0.3"/>
    <row r="27" spans="1:11" ht="15.75" x14ac:dyDescent="0.25">
      <c r="A27" s="60" t="s">
        <v>26</v>
      </c>
      <c r="B27" s="61"/>
      <c r="C27" s="61"/>
      <c r="D27" s="61"/>
      <c r="E27" s="61"/>
      <c r="F27" s="61"/>
      <c r="G27" s="61"/>
      <c r="H27" s="61"/>
      <c r="I27" s="62"/>
    </row>
    <row r="28" spans="1:11" x14ac:dyDescent="0.25">
      <c r="A28" s="56" t="s">
        <v>25</v>
      </c>
      <c r="B28" s="57"/>
      <c r="C28" s="63" t="s">
        <v>16</v>
      </c>
      <c r="D28" s="63"/>
      <c r="E28" s="63"/>
      <c r="F28" s="63"/>
      <c r="G28" s="63"/>
      <c r="H28" s="63"/>
      <c r="I28" s="64"/>
    </row>
    <row r="29" spans="1:11" x14ac:dyDescent="0.25">
      <c r="A29" s="43" t="s">
        <v>31</v>
      </c>
      <c r="B29" s="44"/>
      <c r="C29" s="49" t="s">
        <v>16</v>
      </c>
      <c r="D29" s="50"/>
      <c r="E29" s="50"/>
      <c r="F29" s="50"/>
      <c r="G29" s="50"/>
      <c r="H29" s="50"/>
      <c r="I29" s="51"/>
    </row>
    <row r="30" spans="1:11" x14ac:dyDescent="0.25">
      <c r="A30" s="43"/>
      <c r="B30" s="44"/>
      <c r="C30" s="50"/>
      <c r="D30" s="50"/>
      <c r="E30" s="50"/>
      <c r="F30" s="50"/>
      <c r="G30" s="50"/>
      <c r="H30" s="50"/>
      <c r="I30" s="51"/>
    </row>
    <row r="31" spans="1:11" x14ac:dyDescent="0.25">
      <c r="A31" s="43"/>
      <c r="B31" s="44"/>
      <c r="C31" s="50"/>
      <c r="D31" s="50"/>
      <c r="E31" s="50"/>
      <c r="F31" s="50"/>
      <c r="G31" s="50"/>
      <c r="H31" s="50"/>
      <c r="I31" s="51"/>
    </row>
    <row r="32" spans="1:11" x14ac:dyDescent="0.25">
      <c r="A32" s="43"/>
      <c r="B32" s="44"/>
      <c r="C32" s="50"/>
      <c r="D32" s="50"/>
      <c r="E32" s="50"/>
      <c r="F32" s="50"/>
      <c r="G32" s="50"/>
      <c r="H32" s="50"/>
      <c r="I32" s="51"/>
    </row>
    <row r="33" spans="1:9" x14ac:dyDescent="0.25">
      <c r="A33" s="43"/>
      <c r="B33" s="44"/>
      <c r="C33" s="50"/>
      <c r="D33" s="50"/>
      <c r="E33" s="50"/>
      <c r="F33" s="50"/>
      <c r="G33" s="50"/>
      <c r="H33" s="50"/>
      <c r="I33" s="51"/>
    </row>
    <row r="34" spans="1:9" x14ac:dyDescent="0.25">
      <c r="A34" s="43"/>
      <c r="B34" s="44"/>
      <c r="C34" s="50"/>
      <c r="D34" s="50"/>
      <c r="E34" s="50"/>
      <c r="F34" s="50"/>
      <c r="G34" s="50"/>
      <c r="H34" s="50"/>
      <c r="I34" s="51"/>
    </row>
    <row r="35" spans="1:9" x14ac:dyDescent="0.25">
      <c r="A35" s="45"/>
      <c r="B35" s="46"/>
      <c r="C35" s="52"/>
      <c r="D35" s="52"/>
      <c r="E35" s="52"/>
      <c r="F35" s="52"/>
      <c r="G35" s="52"/>
      <c r="H35" s="52"/>
      <c r="I35" s="53"/>
    </row>
    <row r="36" spans="1:9" ht="15.75" thickBot="1" x14ac:dyDescent="0.3">
      <c r="A36" s="47"/>
      <c r="B36" s="48"/>
      <c r="C36" s="54"/>
      <c r="D36" s="54"/>
      <c r="E36" s="54"/>
      <c r="F36" s="54"/>
      <c r="G36" s="54"/>
      <c r="H36" s="54"/>
      <c r="I36" s="55"/>
    </row>
    <row r="37" spans="1:9" ht="7.5" customHeight="1" thickBot="1" x14ac:dyDescent="0.3"/>
    <row r="38" spans="1:9" ht="15.75" x14ac:dyDescent="0.25">
      <c r="A38" s="60" t="s">
        <v>27</v>
      </c>
      <c r="B38" s="61"/>
      <c r="C38" s="61"/>
      <c r="D38" s="61"/>
      <c r="E38" s="61"/>
      <c r="F38" s="61"/>
      <c r="G38" s="61"/>
      <c r="H38" s="61"/>
      <c r="I38" s="62"/>
    </row>
    <row r="39" spans="1:9" x14ac:dyDescent="0.25">
      <c r="A39" s="56" t="s">
        <v>25</v>
      </c>
      <c r="B39" s="57"/>
      <c r="C39" s="63" t="s">
        <v>16</v>
      </c>
      <c r="D39" s="63"/>
      <c r="E39" s="63"/>
      <c r="F39" s="63"/>
      <c r="G39" s="63"/>
      <c r="H39" s="63"/>
      <c r="I39" s="64"/>
    </row>
    <row r="40" spans="1:9" x14ac:dyDescent="0.25">
      <c r="A40" s="43" t="s">
        <v>32</v>
      </c>
      <c r="B40" s="44"/>
      <c r="C40" s="49" t="s">
        <v>16</v>
      </c>
      <c r="D40" s="50"/>
      <c r="E40" s="50"/>
      <c r="F40" s="50"/>
      <c r="G40" s="50"/>
      <c r="H40" s="50"/>
      <c r="I40" s="51"/>
    </row>
    <row r="41" spans="1:9" x14ac:dyDescent="0.25">
      <c r="A41" s="43"/>
      <c r="B41" s="44"/>
      <c r="C41" s="50"/>
      <c r="D41" s="50"/>
      <c r="E41" s="50"/>
      <c r="F41" s="50"/>
      <c r="G41" s="50"/>
      <c r="H41" s="50"/>
      <c r="I41" s="51"/>
    </row>
    <row r="42" spans="1:9" x14ac:dyDescent="0.25">
      <c r="A42" s="43"/>
      <c r="B42" s="44"/>
      <c r="C42" s="50"/>
      <c r="D42" s="50"/>
      <c r="E42" s="50"/>
      <c r="F42" s="50"/>
      <c r="G42" s="50"/>
      <c r="H42" s="50"/>
      <c r="I42" s="51"/>
    </row>
    <row r="43" spans="1:9" x14ac:dyDescent="0.25">
      <c r="A43" s="43"/>
      <c r="B43" s="44"/>
      <c r="C43" s="50"/>
      <c r="D43" s="50"/>
      <c r="E43" s="50"/>
      <c r="F43" s="50"/>
      <c r="G43" s="50"/>
      <c r="H43" s="50"/>
      <c r="I43" s="51"/>
    </row>
    <row r="44" spans="1:9" x14ac:dyDescent="0.25">
      <c r="A44" s="45"/>
      <c r="B44" s="46"/>
      <c r="C44" s="52"/>
      <c r="D44" s="52"/>
      <c r="E44" s="52"/>
      <c r="F44" s="52"/>
      <c r="G44" s="52"/>
      <c r="H44" s="52"/>
      <c r="I44" s="53"/>
    </row>
    <row r="45" spans="1:9" x14ac:dyDescent="0.25">
      <c r="A45" s="45"/>
      <c r="B45" s="46"/>
      <c r="C45" s="52"/>
      <c r="D45" s="52"/>
      <c r="E45" s="52"/>
      <c r="F45" s="52"/>
      <c r="G45" s="52"/>
      <c r="H45" s="52"/>
      <c r="I45" s="53"/>
    </row>
    <row r="46" spans="1:9" x14ac:dyDescent="0.25">
      <c r="A46" s="45"/>
      <c r="B46" s="46"/>
      <c r="C46" s="52"/>
      <c r="D46" s="52"/>
      <c r="E46" s="52"/>
      <c r="F46" s="52"/>
      <c r="G46" s="52"/>
      <c r="H46" s="52"/>
      <c r="I46" s="53"/>
    </row>
    <row r="47" spans="1:9" ht="15.75" thickBot="1" x14ac:dyDescent="0.3">
      <c r="A47" s="47"/>
      <c r="B47" s="48"/>
      <c r="C47" s="54"/>
      <c r="D47" s="54"/>
      <c r="E47" s="54"/>
      <c r="F47" s="54"/>
      <c r="G47" s="54"/>
      <c r="H47" s="54"/>
      <c r="I47" s="55"/>
    </row>
    <row r="48" spans="1:9" ht="5.25" customHeight="1" thickBot="1" x14ac:dyDescent="0.3"/>
    <row r="49" spans="1:9" ht="15.75" x14ac:dyDescent="0.25">
      <c r="A49" s="60" t="s">
        <v>85</v>
      </c>
      <c r="B49" s="61"/>
      <c r="C49" s="61"/>
      <c r="D49" s="61"/>
      <c r="E49" s="25" t="s">
        <v>86</v>
      </c>
      <c r="F49" s="84"/>
      <c r="G49" s="84"/>
      <c r="H49" s="84"/>
      <c r="I49" s="85"/>
    </row>
    <row r="50" spans="1:9" x14ac:dyDescent="0.25">
      <c r="A50" s="56" t="s">
        <v>87</v>
      </c>
      <c r="B50" s="57"/>
      <c r="C50" s="81" t="s">
        <v>16</v>
      </c>
      <c r="D50" s="82"/>
      <c r="E50" s="83"/>
      <c r="F50" s="86" t="s">
        <v>88</v>
      </c>
      <c r="G50" s="87"/>
      <c r="H50" s="88"/>
      <c r="I50" s="89"/>
    </row>
  </sheetData>
  <mergeCells count="36">
    <mergeCell ref="A50:B50"/>
    <mergeCell ref="A27:I27"/>
    <mergeCell ref="A28:B28"/>
    <mergeCell ref="C28:I28"/>
    <mergeCell ref="A29:B36"/>
    <mergeCell ref="C29:I36"/>
    <mergeCell ref="A38:I38"/>
    <mergeCell ref="A39:B39"/>
    <mergeCell ref="C39:I39"/>
    <mergeCell ref="A40:B47"/>
    <mergeCell ref="C40:I47"/>
    <mergeCell ref="A49:D49"/>
    <mergeCell ref="C50:E50"/>
    <mergeCell ref="F49:I49"/>
    <mergeCell ref="F50:G50"/>
    <mergeCell ref="H50:I50"/>
    <mergeCell ref="C1:G2"/>
    <mergeCell ref="H6:I6"/>
    <mergeCell ref="E4:F4"/>
    <mergeCell ref="B4:C4"/>
    <mergeCell ref="H4:I4"/>
    <mergeCell ref="A6:C6"/>
    <mergeCell ref="E6:F6"/>
    <mergeCell ref="A3:D3"/>
    <mergeCell ref="H3:I3"/>
    <mergeCell ref="A18:B25"/>
    <mergeCell ref="C18:I25"/>
    <mergeCell ref="A7:B7"/>
    <mergeCell ref="C7:I7"/>
    <mergeCell ref="A9:B14"/>
    <mergeCell ref="C9:I14"/>
    <mergeCell ref="A16:I16"/>
    <mergeCell ref="A17:B17"/>
    <mergeCell ref="C17:I17"/>
    <mergeCell ref="A8:B8"/>
    <mergeCell ref="C8:I8"/>
  </mergeCells>
  <pageMargins left="0.7" right="0.51041666666666663" top="0.48958333333333331" bottom="0.75" header="0.3" footer="0.3"/>
  <pageSetup orientation="portrait" r:id="rId1"/>
  <headerFooter>
    <oddFooter>&amp;LImprimé le &amp;D à &amp;T&amp;CLogistique du Transport / Relance
ArcelorMittal &amp;Rpage&amp;P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7"/>
  <sheetViews>
    <sheetView workbookViewId="0">
      <selection activeCell="E7" sqref="E7"/>
    </sheetView>
  </sheetViews>
  <sheetFormatPr baseColWidth="10" defaultRowHeight="15" x14ac:dyDescent="0.25"/>
  <cols>
    <col min="1" max="1" width="20.42578125" bestFit="1" customWidth="1"/>
    <col min="2" max="5" width="16.28515625" customWidth="1"/>
    <col min="6" max="6" width="18.140625" customWidth="1"/>
  </cols>
  <sheetData>
    <row r="1" spans="1:7" x14ac:dyDescent="0.25">
      <c r="A1" t="s">
        <v>42</v>
      </c>
      <c r="B1" s="3">
        <v>43885</v>
      </c>
      <c r="C1" s="3">
        <f>B1</f>
        <v>43885</v>
      </c>
    </row>
    <row r="2" spans="1:7" x14ac:dyDescent="0.25">
      <c r="A2" t="s">
        <v>43</v>
      </c>
      <c r="B2" s="3">
        <f>B1-7</f>
        <v>43878</v>
      </c>
      <c r="C2" s="3">
        <f>B1-30</f>
        <v>43855</v>
      </c>
      <c r="D2" s="3">
        <f>B1-90</f>
        <v>43795</v>
      </c>
      <c r="E2" s="3">
        <f>B1-365</f>
        <v>43520</v>
      </c>
      <c r="F2" s="3">
        <v>39448</v>
      </c>
    </row>
    <row r="3" spans="1:7" x14ac:dyDescent="0.25">
      <c r="B3" t="s">
        <v>35</v>
      </c>
      <c r="C3" t="s">
        <v>36</v>
      </c>
      <c r="D3" t="s">
        <v>37</v>
      </c>
      <c r="E3" t="s">
        <v>38</v>
      </c>
      <c r="F3" t="s">
        <v>41</v>
      </c>
      <c r="G3" t="s">
        <v>106</v>
      </c>
    </row>
    <row r="4" spans="1:7" x14ac:dyDescent="0.25">
      <c r="A4" t="s">
        <v>33</v>
      </c>
      <c r="F4">
        <f>COUNT(Bd!A:A)</f>
        <v>0</v>
      </c>
    </row>
    <row r="5" spans="1:7" x14ac:dyDescent="0.25">
      <c r="A5" t="s">
        <v>34</v>
      </c>
      <c r="B5">
        <f>SUMPRODUCT((Bd!E:E&lt;=B1*1)*(Bd!E:E&gt;=B2*1))</f>
        <v>0</v>
      </c>
      <c r="C5">
        <f>SUMPRODUCT((Bd!E:E&lt;=B1*1)*(Bd!E:E&gt;=C2*1))</f>
        <v>0</v>
      </c>
      <c r="D5">
        <f>SUMPRODUCT((Bd!E:E&lt;=B1*1)*(Bd!E:E&gt;=D2*1))</f>
        <v>0</v>
      </c>
      <c r="E5">
        <f>SUMPRODUCT((Bd!E:E&lt;=B1*1)*(Bd!E:E&gt;=E2*1))</f>
        <v>0</v>
      </c>
      <c r="F5">
        <f>F4</f>
        <v>0</v>
      </c>
      <c r="G5">
        <f>SUMPRODUCT((Bd!E:E&lt;=B1*1)*(Bd!E:E&gt;=C1*1))</f>
        <v>0</v>
      </c>
    </row>
    <row r="6" spans="1:7" x14ac:dyDescent="0.25">
      <c r="A6" t="s">
        <v>39</v>
      </c>
      <c r="B6">
        <f>SUMPRODUCT(((Bd!E:E&lt;=B1*1)*(Bd!E:E&gt;=B2*1)*(Bd!K:K&lt;=B1*1)*(Bd!K:K&gt;=B2*1))+(Bd!K:K="-"))</f>
        <v>0</v>
      </c>
      <c r="C6">
        <f>SUMPRODUCT(((Bd!E:E&lt;=B1*1)*(Bd!E:E&gt;=C2*1)*(Bd!K:K&lt;=B1*1)*(Bd!K:K&gt;=C2*1))+(Bd!K:K="-"))</f>
        <v>0</v>
      </c>
      <c r="D6">
        <f>SUMPRODUCT(((Bd!E:E&lt;=B1*1)*(Bd!E:E&gt;=D2*1)*(Bd!K:K&lt;=B1*1)*(Bd!K:K&gt;=D2*1))+(Bd!K:K="-"))</f>
        <v>0</v>
      </c>
      <c r="E6">
        <f>SUMPRODUCT(((Bd!E:E&lt;=B1*1)*(Bd!E:E&gt;=E2*1)*(Bd!K:K&lt;=B1*1)*(Bd!K:K&gt;=E2*1))+(Bd!K:K="-"))</f>
        <v>0</v>
      </c>
      <c r="F6">
        <f>SUMPRODUCT(((Bd!E:E&lt;=B1*1)*(Bd!E:E&gt;=F2*1)*(Bd!K:K&lt;=B1*1)*(Bd!K:K&gt;=F2*1))+(Bd!K:K="-"))</f>
        <v>0</v>
      </c>
      <c r="G6">
        <f>SUMPRODUCT(((Bd!E:E&lt;=B1*1)*(Bd!E:E&gt;=B1*1)*(Bd!K:K&lt;=B1*1)*(Bd!K:K&gt;=B1*1))+(Bd!K:K="-"))</f>
        <v>0</v>
      </c>
    </row>
    <row r="7" spans="1:7" x14ac:dyDescent="0.25">
      <c r="A7" t="s">
        <v>40</v>
      </c>
      <c r="B7">
        <f>SUMPRODUCT((Bd!K:K&lt;=B1*1)*(Bd!K:K&gt;=B2*1))</f>
        <v>0</v>
      </c>
      <c r="C7">
        <f>SUMPRODUCT((Bd!K:K&lt;=B1*1)*(Bd!K:K&gt;=C2*1))</f>
        <v>0</v>
      </c>
      <c r="D7">
        <f>SUMPRODUCT((Bd!K:K&lt;=B1*1)*(Bd!K:K&gt;=D2*1))</f>
        <v>0</v>
      </c>
      <c r="E7">
        <f>SUMPRODUCT((Bd!K:K&lt;=B1*1)*(Bd!K:K&gt;=E2*1))</f>
        <v>0</v>
      </c>
      <c r="F7">
        <f>SUMPRODUCT((Bd!K:K&lt;=B1*1)*(Bd!K:K&gt;=F2*1))</f>
        <v>0</v>
      </c>
      <c r="G7">
        <f>SUMPRODUCT((Bd!K:K&lt;=B1*1)*(Bd!K:K&gt;=C1*1))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9"/>
  <sheetViews>
    <sheetView zoomScaleNormal="100" workbookViewId="0">
      <selection activeCell="C16" sqref="C16"/>
    </sheetView>
  </sheetViews>
  <sheetFormatPr baseColWidth="10" defaultRowHeight="15" x14ac:dyDescent="0.25"/>
  <cols>
    <col min="1" max="6" width="15.140625" customWidth="1"/>
    <col min="7" max="8" width="17.85546875" customWidth="1"/>
  </cols>
  <sheetData>
    <row r="1" spans="1:6" x14ac:dyDescent="0.25">
      <c r="B1" s="70" t="s">
        <v>44</v>
      </c>
      <c r="C1" s="70"/>
      <c r="D1" s="70"/>
      <c r="E1" s="70"/>
    </row>
    <row r="2" spans="1:6" x14ac:dyDescent="0.25">
      <c r="B2" s="70"/>
      <c r="C2" s="70"/>
      <c r="D2" s="70"/>
      <c r="E2" s="70"/>
    </row>
    <row r="3" spans="1:6" ht="15.75" thickBot="1" x14ac:dyDescent="0.3"/>
    <row r="4" spans="1:6" ht="15.75" x14ac:dyDescent="0.25">
      <c r="A4" s="12" t="s">
        <v>45</v>
      </c>
      <c r="B4" s="13"/>
      <c r="C4" s="90">
        <f>STAT!B1</f>
        <v>43885</v>
      </c>
      <c r="D4" s="90"/>
      <c r="E4" s="13"/>
      <c r="F4" s="14"/>
    </row>
    <row r="5" spans="1:6" ht="15.75" x14ac:dyDescent="0.25">
      <c r="A5" s="15" t="s">
        <v>51</v>
      </c>
      <c r="B5" s="10" t="s">
        <v>46</v>
      </c>
      <c r="C5" s="10" t="s">
        <v>47</v>
      </c>
      <c r="D5" s="10" t="s">
        <v>48</v>
      </c>
      <c r="E5" s="10" t="s">
        <v>49</v>
      </c>
      <c r="F5" s="16" t="s">
        <v>50</v>
      </c>
    </row>
    <row r="6" spans="1:6" ht="15.75" x14ac:dyDescent="0.25">
      <c r="A6" s="15" t="s">
        <v>52</v>
      </c>
      <c r="B6" s="11">
        <f>STAT!B4</f>
        <v>0</v>
      </c>
      <c r="C6" s="11">
        <f>STAT!C4</f>
        <v>0</v>
      </c>
      <c r="D6" s="11">
        <f>STAT!D4</f>
        <v>0</v>
      </c>
      <c r="E6" s="11">
        <f>STAT!E4</f>
        <v>0</v>
      </c>
      <c r="F6" s="17">
        <f>STAT!F4</f>
        <v>0</v>
      </c>
    </row>
    <row r="7" spans="1:6" ht="15.75" x14ac:dyDescent="0.25">
      <c r="A7" s="15" t="s">
        <v>53</v>
      </c>
      <c r="B7" s="11">
        <f>STAT!B5</f>
        <v>0</v>
      </c>
      <c r="C7" s="11">
        <f>STAT!C5</f>
        <v>0</v>
      </c>
      <c r="D7" s="11">
        <f>STAT!D5</f>
        <v>0</v>
      </c>
      <c r="E7" s="11">
        <f>STAT!E5</f>
        <v>0</v>
      </c>
      <c r="F7" s="17">
        <f>STAT!F5</f>
        <v>0</v>
      </c>
    </row>
    <row r="8" spans="1:6" ht="15.75" x14ac:dyDescent="0.25">
      <c r="A8" s="15" t="s">
        <v>54</v>
      </c>
      <c r="B8" s="11">
        <f>STAT!B6</f>
        <v>0</v>
      </c>
      <c r="C8" s="11">
        <f>STAT!C6</f>
        <v>0</v>
      </c>
      <c r="D8" s="11">
        <f>STAT!D6</f>
        <v>0</v>
      </c>
      <c r="E8" s="11">
        <f>STAT!E6</f>
        <v>0</v>
      </c>
      <c r="F8" s="17">
        <f>STAT!F6</f>
        <v>0</v>
      </c>
    </row>
    <row r="9" spans="1:6" ht="16.5" thickBot="1" x14ac:dyDescent="0.3">
      <c r="A9" s="18" t="s">
        <v>55</v>
      </c>
      <c r="B9" s="19">
        <f>STAT!B7</f>
        <v>0</v>
      </c>
      <c r="C9" s="19">
        <f>STAT!C7</f>
        <v>0</v>
      </c>
      <c r="D9" s="19">
        <f>STAT!D7</f>
        <v>0</v>
      </c>
      <c r="E9" s="19">
        <f>STAT!E7</f>
        <v>0</v>
      </c>
      <c r="F9" s="20">
        <f>STAT!F7</f>
        <v>0</v>
      </c>
    </row>
  </sheetData>
  <mergeCells count="2">
    <mergeCell ref="B1:E2"/>
    <mergeCell ref="C4:D4"/>
  </mergeCells>
  <pageMargins left="0.7" right="0.3125" top="0.75" bottom="0.75" header="0.3" footer="0.3"/>
  <pageSetup orientation="portrait" r:id="rId1"/>
  <headerFooter>
    <oddFooter>&amp;LImprimé le &amp;D à &amp;T&amp;CLogistique du Transport / Relance
ArcelorMittal &amp;Rpage&amp;P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K1"/>
  <sheetViews>
    <sheetView zoomScaleNormal="100" workbookViewId="0">
      <selection activeCell="D17" sqref="D17"/>
    </sheetView>
  </sheetViews>
  <sheetFormatPr baseColWidth="10" defaultRowHeight="15" x14ac:dyDescent="0.25"/>
  <cols>
    <col min="1" max="1" width="8.42578125" style="4" customWidth="1"/>
    <col min="2" max="2" width="4.42578125" style="4" customWidth="1"/>
    <col min="3" max="3" width="10.140625" style="4" customWidth="1"/>
    <col min="4" max="4" width="24" style="4" customWidth="1"/>
    <col min="5" max="5" width="8.85546875" style="5" customWidth="1"/>
    <col min="6" max="6" width="14.140625" style="4" customWidth="1"/>
    <col min="7" max="7" width="8.140625" style="5" customWidth="1"/>
    <col min="8" max="8" width="15.140625" style="4" customWidth="1"/>
    <col min="9" max="9" width="6.42578125" style="5" customWidth="1"/>
    <col min="10" max="10" width="14.85546875" style="4" customWidth="1"/>
    <col min="11" max="11" width="7.7109375" style="5" customWidth="1"/>
    <col min="12" max="16384" width="11.42578125" style="4"/>
  </cols>
  <sheetData/>
  <pageMargins left="0.7" right="0.7" top="0.75" bottom="0.75" header="0.3" footer="0.3"/>
  <pageSetup orientation="landscape" cellComments="atEnd" r:id="rId1"/>
  <headerFooter>
    <oddHeader>&amp;C&amp;"-,Gras"&amp;20Rapport des relances non clôturées dans RTA</oddHeader>
    <oddFooter>&amp;CLogistique du Transport / Relance
ArcelorMittal &amp;LImprimé le &amp;D à &amp;T&amp;Rpage&amp;P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"/>
  <sheetViews>
    <sheetView zoomScaleNormal="100" workbookViewId="0">
      <selection activeCell="A2" sqref="A2:XFD16"/>
    </sheetView>
  </sheetViews>
  <sheetFormatPr baseColWidth="10" defaultRowHeight="15" x14ac:dyDescent="0.25"/>
  <cols>
    <col min="1" max="1" width="11.5703125" style="4" customWidth="1"/>
    <col min="2" max="2" width="4.42578125" style="4" customWidth="1"/>
    <col min="3" max="3" width="17.42578125" style="4" customWidth="1"/>
    <col min="4" max="6" width="9.5703125" style="26" customWidth="1"/>
    <col min="7" max="7" width="26.140625" style="5" customWidth="1"/>
    <col min="8" max="8" width="20.140625" style="4" customWidth="1"/>
    <col min="9" max="9" width="13.28515625" style="5" customWidth="1"/>
    <col min="10" max="10" width="14.85546875" style="4" customWidth="1"/>
    <col min="11" max="11" width="7.7109375" style="5" customWidth="1"/>
  </cols>
  <sheetData>
    <row r="1" spans="1:9" x14ac:dyDescent="0.25">
      <c r="A1" s="4" t="s">
        <v>0</v>
      </c>
      <c r="B1" s="4" t="s">
        <v>1</v>
      </c>
      <c r="C1" s="4" t="s">
        <v>6</v>
      </c>
      <c r="D1" s="26" t="s">
        <v>2</v>
      </c>
      <c r="E1" s="26" t="s">
        <v>13</v>
      </c>
      <c r="F1" s="26" t="s">
        <v>14</v>
      </c>
      <c r="G1" s="5" t="s">
        <v>17</v>
      </c>
      <c r="H1" s="4" t="s">
        <v>58</v>
      </c>
      <c r="I1" s="5" t="s">
        <v>71</v>
      </c>
    </row>
  </sheetData>
  <pageMargins left="0.7" right="0.7" top="0.75" bottom="0.75" header="0.3" footer="0.3"/>
  <pageSetup orientation="landscape" r:id="rId1"/>
  <headerFooter>
    <oddHeader xml:space="preserve">&amp;C&amp;"-,Gras"&amp;18Rapport RTA - Relances URGENTES </oddHeader>
    <oddFooter>&amp;LImprimé le &amp;D à &amp;T&amp;CLogistique du Transport / Relance
ArcelorMittal &amp;Rpage&amp;P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1"/>
  <sheetViews>
    <sheetView zoomScaleNormal="100" workbookViewId="0">
      <selection activeCell="A2" sqref="A2:XFD29"/>
    </sheetView>
  </sheetViews>
  <sheetFormatPr baseColWidth="10" defaultRowHeight="15" x14ac:dyDescent="0.25"/>
  <cols>
    <col min="1" max="1" width="11.5703125" style="4" customWidth="1"/>
    <col min="2" max="2" width="4.42578125" style="4" customWidth="1"/>
    <col min="3" max="3" width="17.42578125" style="4" customWidth="1"/>
    <col min="4" max="6" width="9.5703125" style="26" customWidth="1"/>
    <col min="7" max="7" width="26.140625" style="5" customWidth="1"/>
    <col min="8" max="8" width="20.140625" style="4" customWidth="1"/>
    <col min="9" max="9" width="13.28515625" style="5" customWidth="1"/>
    <col min="10" max="10" width="14.85546875" style="4" customWidth="1"/>
    <col min="11" max="11" width="7.7109375" style="5" customWidth="1"/>
  </cols>
  <sheetData>
    <row r="1" spans="1:9" x14ac:dyDescent="0.25">
      <c r="A1" s="4" t="s">
        <v>0</v>
      </c>
      <c r="B1" s="4" t="s">
        <v>1</v>
      </c>
      <c r="C1" s="4" t="s">
        <v>6</v>
      </c>
      <c r="D1" s="26" t="s">
        <v>2</v>
      </c>
      <c r="E1" s="26" t="s">
        <v>13</v>
      </c>
      <c r="F1" s="26" t="s">
        <v>14</v>
      </c>
      <c r="G1" s="5" t="s">
        <v>17</v>
      </c>
      <c r="H1" s="4" t="s">
        <v>58</v>
      </c>
      <c r="I1" s="5" t="s">
        <v>71</v>
      </c>
    </row>
  </sheetData>
  <pageMargins left="0.7" right="0.7" top="0.75" bottom="0.75" header="0.3" footer="0.3"/>
  <pageSetup orientation="landscape" r:id="rId1"/>
  <headerFooter>
    <oddHeader xml:space="preserve">&amp;C&amp;"-,Gras"&amp;18Rapport RTA - Relances Prioritaires </oddHeader>
    <oddFooter>&amp;LImprimé le &amp;D à &amp;T&amp;CLogistique du Transport / Relance
ArcelorMittal &amp;Rpage&amp;P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"/>
  <sheetViews>
    <sheetView zoomScaleNormal="100" workbookViewId="0">
      <selection activeCell="A2" sqref="A2:XFD243"/>
    </sheetView>
  </sheetViews>
  <sheetFormatPr baseColWidth="10" defaultRowHeight="15" x14ac:dyDescent="0.25"/>
  <cols>
    <col min="1" max="1" width="11.5703125" style="4" customWidth="1"/>
    <col min="2" max="2" width="4.42578125" style="4" customWidth="1"/>
    <col min="3" max="3" width="17.42578125" style="4" customWidth="1"/>
    <col min="4" max="6" width="9.5703125" style="26" customWidth="1"/>
    <col min="7" max="7" width="26.140625" style="5" customWidth="1"/>
    <col min="8" max="8" width="20.140625" style="4" customWidth="1"/>
    <col min="9" max="9" width="13.28515625" style="5" customWidth="1"/>
    <col min="10" max="10" width="14.85546875" style="4" customWidth="1"/>
    <col min="11" max="11" width="7.7109375" style="5" customWidth="1"/>
  </cols>
  <sheetData>
    <row r="1" spans="1:9" x14ac:dyDescent="0.25">
      <c r="A1" s="4" t="s">
        <v>0</v>
      </c>
      <c r="B1" s="4" t="s">
        <v>1</v>
      </c>
      <c r="C1" s="4" t="s">
        <v>6</v>
      </c>
      <c r="D1" s="26" t="s">
        <v>2</v>
      </c>
      <c r="E1" s="26" t="s">
        <v>13</v>
      </c>
      <c r="F1" s="26" t="s">
        <v>14</v>
      </c>
      <c r="G1" s="5" t="s">
        <v>17</v>
      </c>
      <c r="H1" s="4" t="s">
        <v>58</v>
      </c>
      <c r="I1" s="5" t="s">
        <v>71</v>
      </c>
    </row>
  </sheetData>
  <pageMargins left="0.7" right="0.7" top="0.75" bottom="0.75" header="0.3" footer="0.3"/>
  <pageSetup orientation="landscape" r:id="rId1"/>
  <headerFooter>
    <oddHeader xml:space="preserve">&amp;C&amp;"-,Gras"&amp;18Rapport RTA - Relances régulieres </oddHeader>
    <oddFooter>&amp;LImprimé le &amp;D à &amp;T&amp;CLogistique du Transport / Relance
ArcelorMittal &amp;Rpage&amp;P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1"/>
  <sheetViews>
    <sheetView zoomScaleNormal="100" workbookViewId="0">
      <selection activeCell="A2" sqref="A2:XFD540"/>
    </sheetView>
  </sheetViews>
  <sheetFormatPr baseColWidth="10" defaultRowHeight="15" x14ac:dyDescent="0.25"/>
  <cols>
    <col min="1" max="1" width="11.5703125" style="4" customWidth="1"/>
    <col min="2" max="2" width="4.42578125" style="4" customWidth="1"/>
    <col min="3" max="3" width="17.42578125" style="4" customWidth="1"/>
    <col min="4" max="6" width="9.5703125" style="26" customWidth="1"/>
    <col min="7" max="7" width="26.140625" style="5" customWidth="1"/>
    <col min="8" max="8" width="20.140625" style="4" customWidth="1"/>
    <col min="9" max="9" width="13.28515625" style="5" customWidth="1"/>
    <col min="10" max="10" width="14.85546875" style="4" customWidth="1"/>
    <col min="11" max="11" width="7.7109375" style="5" customWidth="1"/>
  </cols>
  <sheetData>
    <row r="1" spans="1:9" x14ac:dyDescent="0.25">
      <c r="A1" s="4" t="s">
        <v>0</v>
      </c>
      <c r="B1" s="4" t="s">
        <v>1</v>
      </c>
      <c r="C1" s="4" t="s">
        <v>6</v>
      </c>
      <c r="D1" s="26" t="s">
        <v>2</v>
      </c>
      <c r="E1" s="26" t="s">
        <v>13</v>
      </c>
      <c r="F1" s="26" t="s">
        <v>14</v>
      </c>
      <c r="G1" s="5" t="s">
        <v>17</v>
      </c>
      <c r="H1" s="4" t="s">
        <v>58</v>
      </c>
      <c r="I1" s="5" t="s">
        <v>71</v>
      </c>
    </row>
  </sheetData>
  <pageMargins left="0.7" right="0.7" top="0.75" bottom="0.75" header="0.3" footer="0.3"/>
  <pageSetup orientation="landscape" r:id="rId1"/>
  <headerFooter>
    <oddHeader xml:space="preserve">&amp;C&amp;"-,Gras"&amp;20Rapport RTA - Relances de priorité moindre </oddHeader>
    <oddFooter>&amp;LImprimé le &amp;D à &amp;T&amp;CLogistique du Transport / Relance
ArcelorMittal &amp;Rpage&amp;P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1"/>
  <sheetViews>
    <sheetView zoomScaleNormal="100" workbookViewId="0">
      <selection activeCell="A2" sqref="A2:XFD24"/>
    </sheetView>
  </sheetViews>
  <sheetFormatPr baseColWidth="10" defaultRowHeight="15" x14ac:dyDescent="0.25"/>
  <cols>
    <col min="1" max="1" width="11.5703125" style="4" customWidth="1"/>
    <col min="2" max="2" width="17.42578125" style="4" customWidth="1"/>
    <col min="3" max="3" width="17.42578125" style="26" customWidth="1"/>
    <col min="4" max="6" width="9.5703125" style="26" customWidth="1"/>
    <col min="7" max="7" width="26.140625" style="4" customWidth="1"/>
    <col min="8" max="8" width="20.140625" style="4" customWidth="1"/>
    <col min="9" max="9" width="13.28515625" customWidth="1"/>
  </cols>
  <sheetData>
    <row r="1" spans="1:9" x14ac:dyDescent="0.25">
      <c r="A1" s="4" t="s">
        <v>0</v>
      </c>
      <c r="B1" s="4" t="s">
        <v>1</v>
      </c>
      <c r="C1" s="26" t="s">
        <v>6</v>
      </c>
      <c r="D1" s="26" t="s">
        <v>2</v>
      </c>
      <c r="E1" s="26" t="s">
        <v>13</v>
      </c>
      <c r="F1" s="26" t="s">
        <v>14</v>
      </c>
      <c r="G1" s="4" t="s">
        <v>17</v>
      </c>
      <c r="H1" s="4" t="s">
        <v>58</v>
      </c>
      <c r="I1" t="s">
        <v>71</v>
      </c>
    </row>
  </sheetData>
  <pageMargins left="0.15748031496062992" right="0.15748031496062992" top="0.74803149606299213" bottom="0.74803149606299213" header="0.31496062992125984" footer="0.31496062992125984"/>
  <pageSetup orientation="landscape" r:id="rId1"/>
  <headerFooter>
    <oddHeader>&amp;C&amp;"-,Gras"&amp;16Rapport RTA - Relances du Shutdown</oddHeader>
    <oddFooter>&amp;LImprimé le &amp;D à &amp;T&amp;CLogistique du Transport / Relance
ArcelorMittal &amp;Rpage&amp;P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2"/>
  <sheetViews>
    <sheetView zoomScaleNormal="100" workbookViewId="0">
      <selection activeCell="A3" sqref="A3:XFD34"/>
    </sheetView>
  </sheetViews>
  <sheetFormatPr baseColWidth="10" defaultRowHeight="15" x14ac:dyDescent="0.25"/>
  <cols>
    <col min="1" max="1" width="11.85546875" style="4" customWidth="1"/>
    <col min="2" max="2" width="4.42578125" style="4" customWidth="1"/>
    <col min="3" max="3" width="18.7109375" style="4" customWidth="1"/>
    <col min="4" max="6" width="8.7109375" style="5" customWidth="1"/>
    <col min="7" max="7" width="36" style="5" customWidth="1"/>
    <col min="8" max="8" width="11.7109375" style="4" customWidth="1"/>
    <col min="9" max="9" width="13.28515625" style="5" customWidth="1"/>
  </cols>
  <sheetData>
    <row r="1" spans="1:9" x14ac:dyDescent="0.25">
      <c r="E1" s="27" t="s">
        <v>57</v>
      </c>
    </row>
    <row r="2" spans="1:9" x14ac:dyDescent="0.25">
      <c r="A2" s="4" t="s">
        <v>0</v>
      </c>
      <c r="B2" s="4" t="s">
        <v>1</v>
      </c>
      <c r="C2" s="4" t="s">
        <v>6</v>
      </c>
      <c r="D2" s="5" t="s">
        <v>2</v>
      </c>
      <c r="E2" s="5" t="s">
        <v>13</v>
      </c>
      <c r="F2" s="5" t="s">
        <v>14</v>
      </c>
      <c r="G2" s="5" t="s">
        <v>17</v>
      </c>
      <c r="H2" s="4" t="s">
        <v>59</v>
      </c>
      <c r="I2" s="5" t="s">
        <v>71</v>
      </c>
    </row>
  </sheetData>
  <pageMargins left="0.7" right="0.7" top="0.75" bottom="0.75" header="0.3" footer="0.3"/>
  <pageSetup orientation="landscape" r:id="rId1"/>
  <headerFooter>
    <oddHeader xml:space="preserve">&amp;C&amp;"-,Gras"&amp;18Rapport RTA - Suivi par entreprise&amp;"-,Normal"&amp;11 </oddHeader>
    <oddFooter>&amp;LImprimé le &amp;D à &amp;T&amp;CLogistique du Transport / Relance
ArcelorMittal &amp;Rpage&amp;P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K1"/>
  <sheetViews>
    <sheetView zoomScaleNormal="100" workbookViewId="0">
      <selection sqref="A1:XFD1048576"/>
    </sheetView>
  </sheetViews>
  <sheetFormatPr baseColWidth="10" defaultRowHeight="15" x14ac:dyDescent="0.25"/>
  <cols>
    <col min="1" max="1" width="8.42578125" style="4" customWidth="1"/>
    <col min="2" max="2" width="4.42578125" style="4" customWidth="1"/>
    <col min="3" max="3" width="15.5703125" style="4" customWidth="1"/>
    <col min="4" max="6" width="8.7109375" style="5" customWidth="1"/>
    <col min="7" max="7" width="30" style="5" customWidth="1"/>
    <col min="8" max="8" width="28" style="4" customWidth="1"/>
    <col min="9" max="9" width="9.7109375" style="5" customWidth="1"/>
    <col min="10" max="10" width="14.85546875" style="4" customWidth="1"/>
    <col min="11" max="11" width="7.7109375" style="5" customWidth="1"/>
  </cols>
  <sheetData/>
  <pageMargins left="0.7" right="0.7" top="0.75" bottom="0.75" header="0.3" footer="0.3"/>
  <pageSetup orientation="landscape" r:id="rId1"/>
  <headerFooter>
    <oddHeader>&amp;C&amp;"-,Gras"&amp;16Rapport RTA - Suivi par secteur</oddHeader>
    <oddFooter>&amp;LImprimé le &amp;D à &amp;T&amp;CLogistique du Transport / Relance
ArcelorMittal &amp;Rpage&amp;P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2"/>
  <sheetViews>
    <sheetView zoomScaleNormal="100" workbookViewId="0">
      <selection activeCell="I22" sqref="I22"/>
    </sheetView>
  </sheetViews>
  <sheetFormatPr baseColWidth="10" defaultRowHeight="15" x14ac:dyDescent="0.25"/>
  <cols>
    <col min="1" max="1" width="9.140625" style="4" customWidth="1"/>
    <col min="2" max="2" width="4.42578125" style="4" customWidth="1"/>
    <col min="3" max="3" width="8.42578125" style="5" customWidth="1"/>
    <col min="4" max="4" width="8.42578125" style="4" customWidth="1"/>
    <col min="5" max="5" width="8.42578125" style="5" customWidth="1"/>
    <col min="6" max="6" width="31.5703125" style="31" customWidth="1"/>
    <col min="7" max="7" width="29.28515625" style="4" customWidth="1"/>
    <col min="8" max="8" width="9.28515625" style="4" customWidth="1"/>
    <col min="9" max="9" width="13.28515625" style="4" customWidth="1"/>
    <col min="10" max="16384" width="11.42578125" style="4"/>
  </cols>
  <sheetData>
    <row r="1" spans="1:9" x14ac:dyDescent="0.25">
      <c r="D1" s="30" t="s">
        <v>2</v>
      </c>
      <c r="F1" s="29">
        <v>43791</v>
      </c>
    </row>
    <row r="2" spans="1:9" x14ac:dyDescent="0.25">
      <c r="A2" s="4" t="s">
        <v>0</v>
      </c>
      <c r="B2" s="4" t="s">
        <v>1</v>
      </c>
      <c r="C2" s="5" t="s">
        <v>13</v>
      </c>
      <c r="D2" s="4" t="s">
        <v>14</v>
      </c>
      <c r="E2" s="28" t="s">
        <v>15</v>
      </c>
      <c r="F2" s="31" t="s">
        <v>17</v>
      </c>
      <c r="G2" s="4" t="s">
        <v>58</v>
      </c>
      <c r="H2" s="4" t="s">
        <v>59</v>
      </c>
      <c r="I2" s="4" t="s">
        <v>71</v>
      </c>
    </row>
  </sheetData>
  <pageMargins left="0.7" right="0.7" top="0.75" bottom="0.75" header="0.3" footer="0.3"/>
  <pageSetup orientation="landscape" r:id="rId1"/>
  <headerFooter>
    <oddHeader>&amp;C&amp;"-,Gras"&amp;18Rapport RTA - Suivi par date de création</oddHeader>
    <oddFooter>&amp;LImprimé le &amp;D à &amp;T&amp;CLogistique du Transport / Relance
ArcelorMittal &amp;Rpage&amp;P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4</vt:i4>
      </vt:variant>
    </vt:vector>
  </HeadingPairs>
  <TitlesOfParts>
    <vt:vector size="19" baseType="lpstr">
      <vt:lpstr>Bd</vt:lpstr>
      <vt:lpstr>Références </vt:lpstr>
      <vt:lpstr>CA</vt:lpstr>
      <vt:lpstr>IMP</vt:lpstr>
      <vt:lpstr>STAT</vt:lpstr>
      <vt:lpstr>PRINT</vt:lpstr>
      <vt:lpstr>PDF</vt:lpstr>
      <vt:lpstr>PDFURGENT</vt:lpstr>
      <vt:lpstr>PRFPRIO</vt:lpstr>
      <vt:lpstr>PDFREG</vt:lpstr>
      <vt:lpstr>PDFMOIN</vt:lpstr>
      <vt:lpstr>PDFSHUT</vt:lpstr>
      <vt:lpstr>IMPCIE</vt:lpstr>
      <vt:lpstr>IMPSECTEUR</vt:lpstr>
      <vt:lpstr>IMPDATECREA</vt:lpstr>
      <vt:lpstr>Choix_combobox_Conclusion</vt:lpstr>
      <vt:lpstr>Choix_combobox_Priorité</vt:lpstr>
      <vt:lpstr>Choix_combobox_Problématique</vt:lpstr>
      <vt:lpstr>Choix_combobox_Secteur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Bezeau-Héroux, Tomy Hyacinthe</dc:creator>
  <cp:lastModifiedBy>LAVALLEZ Pascal</cp:lastModifiedBy>
  <cp:lastPrinted>2020-02-25T15:44:51Z</cp:lastPrinted>
  <dcterms:created xsi:type="dcterms:W3CDTF">2019-06-21T12:15:19Z</dcterms:created>
  <dcterms:modified xsi:type="dcterms:W3CDTF">2020-02-26T08:00:44Z</dcterms:modified>
</cp:coreProperties>
</file>