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tabRatio="658"/>
  </bookViews>
  <sheets>
    <sheet name="Devis" sheetId="4" r:id="rId1"/>
    <sheet name="Tableaux" sheetId="7" r:id="rId2"/>
  </sheets>
  <definedNames>
    <definedName name="L_Civilite">TCivilite[Civilite]</definedName>
    <definedName name="L_CP_Ville">TVilles[CP Ville]</definedName>
    <definedName name="L_Devis">TDevis[NumDevis]</definedName>
    <definedName name="L_RefClient">TRefClient[RefClient]</definedName>
    <definedName name="listedevis">Devis!$A:$A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37" i="4" l="1"/>
  <c r="A137" i="4" s="1"/>
  <c r="T137" i="4" s="1"/>
  <c r="Q137" i="4"/>
  <c r="V137" i="4"/>
  <c r="V3" i="4" l="1"/>
  <c r="V4" i="4"/>
  <c r="V5" i="4"/>
  <c r="V7" i="4"/>
  <c r="V9" i="4"/>
  <c r="V11" i="4"/>
  <c r="V12" i="4"/>
  <c r="V13" i="4"/>
  <c r="V14" i="4"/>
  <c r="V16" i="4"/>
  <c r="V17" i="4"/>
  <c r="V18" i="4"/>
  <c r="V19" i="4"/>
  <c r="V20" i="4"/>
  <c r="V21" i="4"/>
  <c r="V24" i="4"/>
  <c r="V25" i="4"/>
  <c r="V27" i="4"/>
  <c r="V28" i="4"/>
  <c r="V30" i="4"/>
  <c r="V34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6" i="4"/>
  <c r="V67" i="4"/>
  <c r="V68" i="4"/>
  <c r="V69" i="4"/>
  <c r="V70" i="4"/>
  <c r="V71" i="4"/>
  <c r="V72" i="4"/>
  <c r="V73" i="4"/>
  <c r="V74" i="4"/>
  <c r="V75" i="4"/>
  <c r="V76" i="4"/>
  <c r="V77" i="4"/>
  <c r="V78" i="4"/>
  <c r="V79" i="4"/>
  <c r="V80" i="4"/>
  <c r="V81" i="4"/>
  <c r="V82" i="4"/>
  <c r="V83" i="4"/>
  <c r="V84" i="4"/>
  <c r="V85" i="4"/>
  <c r="V86" i="4"/>
  <c r="V87" i="4"/>
  <c r="V88" i="4"/>
  <c r="V89" i="4"/>
  <c r="V90" i="4"/>
  <c r="V91" i="4"/>
  <c r="V92" i="4"/>
  <c r="V93" i="4"/>
  <c r="V94" i="4"/>
  <c r="V95" i="4"/>
  <c r="V96" i="4"/>
  <c r="V97" i="4"/>
  <c r="V98" i="4"/>
  <c r="V99" i="4"/>
  <c r="V100" i="4"/>
  <c r="V101" i="4"/>
  <c r="V102" i="4"/>
  <c r="V103" i="4"/>
  <c r="V104" i="4"/>
  <c r="V105" i="4"/>
  <c r="V106" i="4"/>
  <c r="V107" i="4"/>
  <c r="V108" i="4"/>
  <c r="V109" i="4"/>
  <c r="V110" i="4"/>
  <c r="V111" i="4"/>
  <c r="V112" i="4"/>
  <c r="V113" i="4"/>
  <c r="V114" i="4"/>
  <c r="V115" i="4"/>
  <c r="V116" i="4"/>
  <c r="V117" i="4"/>
  <c r="V118" i="4"/>
  <c r="V119" i="4"/>
  <c r="V120" i="4"/>
  <c r="V121" i="4"/>
  <c r="V122" i="4"/>
  <c r="V123" i="4"/>
  <c r="V124" i="4"/>
  <c r="V125" i="4"/>
  <c r="V126" i="4"/>
  <c r="V127" i="4"/>
  <c r="V128" i="4"/>
  <c r="V129" i="4"/>
  <c r="V130" i="4"/>
  <c r="V131" i="4"/>
  <c r="V132" i="4"/>
  <c r="V133" i="4"/>
  <c r="V134" i="4"/>
  <c r="V135" i="4"/>
  <c r="V136" i="4"/>
  <c r="V2" i="4"/>
  <c r="L81" i="4" l="1"/>
  <c r="L45" i="4"/>
  <c r="L4" i="4"/>
  <c r="L8" i="4"/>
  <c r="L47" i="4"/>
  <c r="L49" i="4"/>
  <c r="L50" i="4"/>
  <c r="L66" i="4"/>
  <c r="L36" i="4"/>
  <c r="L24" i="4"/>
  <c r="L67" i="4"/>
  <c r="L70" i="4"/>
  <c r="L109" i="4"/>
  <c r="L111" i="4"/>
  <c r="L116" i="4"/>
  <c r="L56" i="4"/>
  <c r="L10" i="4"/>
  <c r="L11" i="4"/>
  <c r="L15" i="4"/>
  <c r="L23" i="4"/>
  <c r="L32" i="4"/>
  <c r="L78" i="4"/>
  <c r="L114" i="4"/>
  <c r="L80" i="4"/>
  <c r="L28" i="4"/>
  <c r="L6" i="4"/>
  <c r="L12" i="4"/>
  <c r="L69" i="4"/>
  <c r="L9" i="4"/>
  <c r="L13" i="4"/>
  <c r="L89" i="4"/>
  <c r="L60" i="4"/>
  <c r="L125" i="4"/>
  <c r="L126" i="4"/>
  <c r="L135" i="4"/>
  <c r="L115" i="4"/>
  <c r="L21" i="4"/>
  <c r="L17" i="4"/>
  <c r="L48" i="4"/>
  <c r="L106" i="4"/>
  <c r="L97" i="4"/>
  <c r="L14" i="4"/>
  <c r="L18" i="4"/>
  <c r="L30" i="4"/>
  <c r="L57" i="4"/>
  <c r="L61" i="4"/>
  <c r="L62" i="4"/>
  <c r="L101" i="4"/>
  <c r="L2" i="4"/>
  <c r="L3" i="4"/>
  <c r="L19" i="4"/>
  <c r="L7" i="4"/>
  <c r="L16" i="4"/>
  <c r="L20" i="4"/>
  <c r="L22" i="4"/>
  <c r="L25" i="4"/>
  <c r="L26" i="4"/>
  <c r="L27" i="4"/>
  <c r="L31" i="4"/>
  <c r="L29" i="4"/>
  <c r="L33" i="4"/>
  <c r="L34" i="4"/>
  <c r="L124" i="4"/>
  <c r="L35" i="4"/>
  <c r="L37" i="4"/>
  <c r="L38" i="4"/>
  <c r="L39" i="4"/>
  <c r="L40" i="4"/>
  <c r="L41" i="4"/>
  <c r="L103" i="4"/>
  <c r="L104" i="4"/>
  <c r="L42" i="4"/>
  <c r="L43" i="4"/>
  <c r="L44" i="4"/>
  <c r="L46" i="4"/>
  <c r="L85" i="4"/>
  <c r="L51" i="4"/>
  <c r="L52" i="4"/>
  <c r="L53" i="4"/>
  <c r="L54" i="4"/>
  <c r="L63" i="4"/>
  <c r="L55" i="4"/>
  <c r="L58" i="4"/>
  <c r="L59" i="4"/>
  <c r="L64" i="4"/>
  <c r="L65" i="4"/>
  <c r="L68" i="4"/>
  <c r="L71" i="4"/>
  <c r="L72" i="4"/>
  <c r="L79" i="4"/>
  <c r="L73" i="4"/>
  <c r="L99" i="4"/>
  <c r="L100" i="4"/>
  <c r="L74" i="4"/>
  <c r="L75" i="4"/>
  <c r="L76" i="4"/>
  <c r="L110" i="4"/>
  <c r="L77" i="4"/>
  <c r="L82" i="4"/>
  <c r="L83" i="4"/>
  <c r="L84" i="4"/>
  <c r="L87" i="4"/>
  <c r="L88" i="4"/>
  <c r="L86" i="4"/>
  <c r="L90" i="4"/>
  <c r="L96" i="4"/>
  <c r="L102" i="4"/>
  <c r="L91" i="4"/>
  <c r="L118" i="4"/>
  <c r="L119" i="4"/>
  <c r="L130" i="4"/>
  <c r="L92" i="4"/>
  <c r="L105" i="4"/>
  <c r="L93" i="4"/>
  <c r="L94" i="4"/>
  <c r="L95" i="4"/>
  <c r="L98" i="4"/>
  <c r="L107" i="4"/>
  <c r="L108" i="4"/>
  <c r="L112" i="4"/>
  <c r="L113" i="4"/>
  <c r="L117" i="4"/>
  <c r="L121" i="4"/>
  <c r="L120" i="4"/>
  <c r="L122" i="4"/>
  <c r="L123" i="4"/>
  <c r="L128" i="4"/>
  <c r="L127" i="4"/>
  <c r="L129" i="4"/>
  <c r="L131" i="4"/>
  <c r="L132" i="4"/>
  <c r="L133" i="4"/>
  <c r="L134" i="4"/>
  <c r="L136" i="4"/>
  <c r="L5" i="4"/>
  <c r="V19" i="7" l="1"/>
  <c r="V20" i="7" s="1"/>
  <c r="V21" i="7" s="1"/>
  <c r="V22" i="7" s="1"/>
  <c r="V5" i="7"/>
  <c r="V6" i="7" s="1"/>
  <c r="V7" i="7" s="1"/>
  <c r="V8" i="7" s="1"/>
  <c r="V12" i="7"/>
  <c r="V13" i="7" s="1"/>
  <c r="V14" i="7" s="1"/>
  <c r="V15" i="7" s="1"/>
  <c r="E39" i="4" l="1"/>
  <c r="E37" i="4"/>
  <c r="E36" i="4"/>
  <c r="E35" i="4"/>
  <c r="E34" i="4"/>
  <c r="E33" i="4"/>
  <c r="V33" i="4" s="1"/>
  <c r="E32" i="4"/>
  <c r="V32" i="4" s="1"/>
  <c r="E31" i="4"/>
  <c r="V31" i="4" s="1"/>
  <c r="E30" i="4"/>
  <c r="E29" i="4"/>
  <c r="V29" i="4" s="1"/>
  <c r="E28" i="4"/>
  <c r="E27" i="4"/>
  <c r="E26" i="4"/>
  <c r="V26" i="4" s="1"/>
  <c r="E25" i="4"/>
  <c r="E24" i="4"/>
  <c r="E23" i="4"/>
  <c r="V23" i="4" s="1"/>
  <c r="E22" i="4"/>
  <c r="V22" i="4" s="1"/>
  <c r="E21" i="4"/>
  <c r="E20" i="4"/>
  <c r="E16" i="4"/>
  <c r="W67" i="7"/>
  <c r="W65" i="7"/>
  <c r="E15" i="4"/>
  <c r="V15" i="4" s="1"/>
  <c r="E14" i="4"/>
  <c r="E13" i="4"/>
  <c r="E10" i="4"/>
  <c r="V10" i="4" s="1"/>
  <c r="E9" i="4"/>
  <c r="E8" i="4"/>
  <c r="V8" i="4" s="1"/>
  <c r="E7" i="4"/>
  <c r="E6" i="4"/>
  <c r="V6" i="4" s="1"/>
  <c r="E5" i="4"/>
  <c r="P5" i="4"/>
  <c r="A5" i="4" s="1"/>
  <c r="T5" i="4" s="1"/>
  <c r="P6" i="4"/>
  <c r="A6" i="4" s="1"/>
  <c r="T6" i="4" s="1"/>
  <c r="P7" i="4"/>
  <c r="A7" i="4" s="1"/>
  <c r="T7" i="4" s="1"/>
  <c r="P8" i="4"/>
  <c r="A8" i="4" s="1"/>
  <c r="T8" i="4" s="1"/>
  <c r="P9" i="4"/>
  <c r="A9" i="4" s="1"/>
  <c r="T9" i="4" s="1"/>
  <c r="P10" i="4"/>
  <c r="A10" i="4" s="1"/>
  <c r="T10" i="4" s="1"/>
  <c r="P11" i="4"/>
  <c r="A11" i="4" s="1"/>
  <c r="T11" i="4" s="1"/>
  <c r="P12" i="4"/>
  <c r="A12" i="4" s="1"/>
  <c r="T12" i="4" s="1"/>
  <c r="P13" i="4"/>
  <c r="A13" i="4" s="1"/>
  <c r="T13" i="4" s="1"/>
  <c r="P14" i="4"/>
  <c r="A14" i="4" s="1"/>
  <c r="T14" i="4" s="1"/>
  <c r="P15" i="4"/>
  <c r="A15" i="4" s="1"/>
  <c r="T15" i="4" s="1"/>
  <c r="P16" i="4"/>
  <c r="A16" i="4" s="1"/>
  <c r="T16" i="4" s="1"/>
  <c r="P17" i="4"/>
  <c r="A17" i="4" s="1"/>
  <c r="T17" i="4" s="1"/>
  <c r="P18" i="4"/>
  <c r="A18" i="4" s="1"/>
  <c r="T18" i="4" s="1"/>
  <c r="P19" i="4"/>
  <c r="A19" i="4" s="1"/>
  <c r="T19" i="4" s="1"/>
  <c r="P20" i="4"/>
  <c r="A20" i="4" s="1"/>
  <c r="T20" i="4" s="1"/>
  <c r="P21" i="4"/>
  <c r="A21" i="4" s="1"/>
  <c r="T21" i="4" s="1"/>
  <c r="P22" i="4"/>
  <c r="A22" i="4" s="1"/>
  <c r="T22" i="4" s="1"/>
  <c r="P23" i="4"/>
  <c r="A23" i="4" s="1"/>
  <c r="T23" i="4" s="1"/>
  <c r="P24" i="4"/>
  <c r="A24" i="4" s="1"/>
  <c r="T24" i="4" s="1"/>
  <c r="P25" i="4"/>
  <c r="A25" i="4" s="1"/>
  <c r="T25" i="4" s="1"/>
  <c r="P26" i="4"/>
  <c r="A26" i="4" s="1"/>
  <c r="T26" i="4" s="1"/>
  <c r="P27" i="4"/>
  <c r="A27" i="4" s="1"/>
  <c r="T27" i="4" s="1"/>
  <c r="P28" i="4"/>
  <c r="A28" i="4" s="1"/>
  <c r="T28" i="4" s="1"/>
  <c r="P29" i="4"/>
  <c r="A29" i="4" s="1"/>
  <c r="T29" i="4" s="1"/>
  <c r="P30" i="4"/>
  <c r="A30" i="4" s="1"/>
  <c r="T30" i="4" s="1"/>
  <c r="P31" i="4"/>
  <c r="A31" i="4" s="1"/>
  <c r="T31" i="4" s="1"/>
  <c r="P32" i="4"/>
  <c r="A32" i="4" s="1"/>
  <c r="T32" i="4" s="1"/>
  <c r="P33" i="4"/>
  <c r="A33" i="4" s="1"/>
  <c r="T33" i="4" s="1"/>
  <c r="P34" i="4"/>
  <c r="A34" i="4" s="1"/>
  <c r="T34" i="4" s="1"/>
  <c r="P35" i="4"/>
  <c r="A35" i="4" s="1"/>
  <c r="T35" i="4" s="1"/>
  <c r="P36" i="4"/>
  <c r="A36" i="4" s="1"/>
  <c r="T36" i="4" s="1"/>
  <c r="P37" i="4"/>
  <c r="A37" i="4" s="1"/>
  <c r="T37" i="4" s="1"/>
  <c r="P38" i="4"/>
  <c r="A38" i="4" s="1"/>
  <c r="T38" i="4" s="1"/>
  <c r="P39" i="4"/>
  <c r="A39" i="4" s="1"/>
  <c r="T39" i="4" s="1"/>
  <c r="P40" i="4"/>
  <c r="A40" i="4" s="1"/>
  <c r="T40" i="4" s="1"/>
  <c r="P41" i="4"/>
  <c r="A41" i="4" s="1"/>
  <c r="T41" i="4" s="1"/>
  <c r="P42" i="4"/>
  <c r="A42" i="4" s="1"/>
  <c r="T42" i="4" s="1"/>
  <c r="P43" i="4"/>
  <c r="A43" i="4" s="1"/>
  <c r="T43" i="4" s="1"/>
  <c r="P44" i="4"/>
  <c r="A44" i="4" s="1"/>
  <c r="T44" i="4" s="1"/>
  <c r="P45" i="4"/>
  <c r="A45" i="4" s="1"/>
  <c r="T45" i="4" s="1"/>
  <c r="P46" i="4"/>
  <c r="A46" i="4" s="1"/>
  <c r="T46" i="4" s="1"/>
  <c r="P47" i="4"/>
  <c r="A47" i="4" s="1"/>
  <c r="T47" i="4" s="1"/>
  <c r="P48" i="4"/>
  <c r="A48" i="4" s="1"/>
  <c r="T48" i="4" s="1"/>
  <c r="P49" i="4"/>
  <c r="A49" i="4" s="1"/>
  <c r="T49" i="4" s="1"/>
  <c r="P50" i="4"/>
  <c r="A50" i="4" s="1"/>
  <c r="T50" i="4" s="1"/>
  <c r="P51" i="4"/>
  <c r="A51" i="4" s="1"/>
  <c r="T51" i="4" s="1"/>
  <c r="P52" i="4"/>
  <c r="A52" i="4" s="1"/>
  <c r="T52" i="4" s="1"/>
  <c r="P53" i="4"/>
  <c r="A53" i="4" s="1"/>
  <c r="T53" i="4" s="1"/>
  <c r="P54" i="4"/>
  <c r="A54" i="4" s="1"/>
  <c r="T54" i="4" s="1"/>
  <c r="P55" i="4"/>
  <c r="A55" i="4" s="1"/>
  <c r="T55" i="4" s="1"/>
  <c r="P56" i="4"/>
  <c r="A56" i="4" s="1"/>
  <c r="T56" i="4" s="1"/>
  <c r="P57" i="4"/>
  <c r="A57" i="4" s="1"/>
  <c r="T57" i="4" s="1"/>
  <c r="P58" i="4"/>
  <c r="A58" i="4" s="1"/>
  <c r="T58" i="4" s="1"/>
  <c r="P59" i="4"/>
  <c r="A59" i="4" s="1"/>
  <c r="T59" i="4" s="1"/>
  <c r="P60" i="4"/>
  <c r="A60" i="4" s="1"/>
  <c r="T60" i="4" s="1"/>
  <c r="P61" i="4"/>
  <c r="A61" i="4" s="1"/>
  <c r="T61" i="4" s="1"/>
  <c r="P62" i="4"/>
  <c r="A62" i="4" s="1"/>
  <c r="T62" i="4" s="1"/>
  <c r="P63" i="4"/>
  <c r="A63" i="4" s="1"/>
  <c r="T63" i="4" s="1"/>
  <c r="P64" i="4"/>
  <c r="A64" i="4" s="1"/>
  <c r="T64" i="4" s="1"/>
  <c r="P65" i="4"/>
  <c r="A65" i="4" s="1"/>
  <c r="T65" i="4" s="1"/>
  <c r="P66" i="4"/>
  <c r="A66" i="4" s="1"/>
  <c r="T66" i="4" s="1"/>
  <c r="P67" i="4"/>
  <c r="A67" i="4" s="1"/>
  <c r="T67" i="4" s="1"/>
  <c r="P68" i="4"/>
  <c r="A68" i="4" s="1"/>
  <c r="T68" i="4" s="1"/>
  <c r="P69" i="4"/>
  <c r="A69" i="4" s="1"/>
  <c r="T69" i="4" s="1"/>
  <c r="P70" i="4"/>
  <c r="A70" i="4" s="1"/>
  <c r="T70" i="4" s="1"/>
  <c r="P71" i="4"/>
  <c r="A71" i="4" s="1"/>
  <c r="T71" i="4" s="1"/>
  <c r="P72" i="4"/>
  <c r="A72" i="4" s="1"/>
  <c r="T72" i="4" s="1"/>
  <c r="P73" i="4"/>
  <c r="A73" i="4" s="1"/>
  <c r="T73" i="4" s="1"/>
  <c r="P74" i="4"/>
  <c r="A74" i="4" s="1"/>
  <c r="T74" i="4" s="1"/>
  <c r="P75" i="4"/>
  <c r="A75" i="4" s="1"/>
  <c r="T75" i="4" s="1"/>
  <c r="P76" i="4"/>
  <c r="A76" i="4" s="1"/>
  <c r="T76" i="4" s="1"/>
  <c r="P77" i="4"/>
  <c r="A77" i="4" s="1"/>
  <c r="T77" i="4" s="1"/>
  <c r="P78" i="4"/>
  <c r="A78" i="4" s="1"/>
  <c r="T78" i="4" s="1"/>
  <c r="P79" i="4"/>
  <c r="A79" i="4" s="1"/>
  <c r="T79" i="4" s="1"/>
  <c r="P80" i="4"/>
  <c r="A80" i="4" s="1"/>
  <c r="T80" i="4" s="1"/>
  <c r="P81" i="4"/>
  <c r="A81" i="4" s="1"/>
  <c r="T81" i="4" s="1"/>
  <c r="P82" i="4"/>
  <c r="A82" i="4" s="1"/>
  <c r="T82" i="4" s="1"/>
  <c r="P83" i="4"/>
  <c r="A83" i="4" s="1"/>
  <c r="T83" i="4" s="1"/>
  <c r="P84" i="4"/>
  <c r="A84" i="4" s="1"/>
  <c r="T84" i="4" s="1"/>
  <c r="P85" i="4"/>
  <c r="A85" i="4" s="1"/>
  <c r="T85" i="4" s="1"/>
  <c r="P86" i="4"/>
  <c r="A86" i="4" s="1"/>
  <c r="T86" i="4" s="1"/>
  <c r="P87" i="4"/>
  <c r="A87" i="4" s="1"/>
  <c r="T87" i="4" s="1"/>
  <c r="P88" i="4"/>
  <c r="A88" i="4" s="1"/>
  <c r="T88" i="4" s="1"/>
  <c r="P89" i="4"/>
  <c r="A89" i="4" s="1"/>
  <c r="T89" i="4" s="1"/>
  <c r="P90" i="4"/>
  <c r="A90" i="4" s="1"/>
  <c r="T90" i="4" s="1"/>
  <c r="P91" i="4"/>
  <c r="A91" i="4" s="1"/>
  <c r="T91" i="4" s="1"/>
  <c r="P92" i="4"/>
  <c r="A92" i="4" s="1"/>
  <c r="T92" i="4" s="1"/>
  <c r="P93" i="4"/>
  <c r="A93" i="4" s="1"/>
  <c r="T93" i="4" s="1"/>
  <c r="P94" i="4"/>
  <c r="A94" i="4" s="1"/>
  <c r="T94" i="4" s="1"/>
  <c r="P95" i="4"/>
  <c r="A95" i="4" s="1"/>
  <c r="T95" i="4" s="1"/>
  <c r="P96" i="4"/>
  <c r="A96" i="4" s="1"/>
  <c r="T96" i="4" s="1"/>
  <c r="P97" i="4"/>
  <c r="A97" i="4" s="1"/>
  <c r="T97" i="4" s="1"/>
  <c r="P98" i="4"/>
  <c r="A98" i="4" s="1"/>
  <c r="T98" i="4" s="1"/>
  <c r="P99" i="4"/>
  <c r="A99" i="4" s="1"/>
  <c r="T99" i="4" s="1"/>
  <c r="P100" i="4"/>
  <c r="A100" i="4" s="1"/>
  <c r="T100" i="4" s="1"/>
  <c r="P101" i="4"/>
  <c r="A101" i="4" s="1"/>
  <c r="T101" i="4" s="1"/>
  <c r="P102" i="4"/>
  <c r="A102" i="4" s="1"/>
  <c r="T102" i="4" s="1"/>
  <c r="P103" i="4"/>
  <c r="A103" i="4" s="1"/>
  <c r="T103" i="4" s="1"/>
  <c r="P104" i="4"/>
  <c r="A104" i="4" s="1"/>
  <c r="T104" i="4" s="1"/>
  <c r="P105" i="4"/>
  <c r="A105" i="4" s="1"/>
  <c r="T105" i="4" s="1"/>
  <c r="P106" i="4"/>
  <c r="A106" i="4" s="1"/>
  <c r="T106" i="4" s="1"/>
  <c r="P107" i="4"/>
  <c r="A107" i="4" s="1"/>
  <c r="T107" i="4" s="1"/>
  <c r="P108" i="4"/>
  <c r="A108" i="4" s="1"/>
  <c r="T108" i="4" s="1"/>
  <c r="P109" i="4"/>
  <c r="A109" i="4" s="1"/>
  <c r="T109" i="4" s="1"/>
  <c r="P110" i="4"/>
  <c r="A110" i="4" s="1"/>
  <c r="T110" i="4" s="1"/>
  <c r="P111" i="4"/>
  <c r="A111" i="4" s="1"/>
  <c r="T111" i="4" s="1"/>
  <c r="P112" i="4"/>
  <c r="A112" i="4" s="1"/>
  <c r="T112" i="4" s="1"/>
  <c r="P113" i="4"/>
  <c r="A113" i="4" s="1"/>
  <c r="T113" i="4" s="1"/>
  <c r="P114" i="4"/>
  <c r="A114" i="4" s="1"/>
  <c r="T114" i="4" s="1"/>
  <c r="P115" i="4"/>
  <c r="A115" i="4" s="1"/>
  <c r="T115" i="4" s="1"/>
  <c r="P116" i="4"/>
  <c r="A116" i="4" s="1"/>
  <c r="T116" i="4" s="1"/>
  <c r="P117" i="4"/>
  <c r="A117" i="4" s="1"/>
  <c r="T117" i="4" s="1"/>
  <c r="P118" i="4"/>
  <c r="A118" i="4" s="1"/>
  <c r="T118" i="4" s="1"/>
  <c r="P119" i="4"/>
  <c r="A119" i="4" s="1"/>
  <c r="T119" i="4" s="1"/>
  <c r="P120" i="4"/>
  <c r="A120" i="4" s="1"/>
  <c r="T120" i="4" s="1"/>
  <c r="P121" i="4"/>
  <c r="A121" i="4" s="1"/>
  <c r="T121" i="4" s="1"/>
  <c r="P122" i="4"/>
  <c r="A122" i="4" s="1"/>
  <c r="T122" i="4" s="1"/>
  <c r="P123" i="4"/>
  <c r="A123" i="4" s="1"/>
  <c r="T123" i="4" s="1"/>
  <c r="P124" i="4"/>
  <c r="A124" i="4" s="1"/>
  <c r="T124" i="4" s="1"/>
  <c r="P125" i="4"/>
  <c r="A125" i="4" s="1"/>
  <c r="T125" i="4" s="1"/>
  <c r="P126" i="4"/>
  <c r="A126" i="4" s="1"/>
  <c r="T126" i="4" s="1"/>
  <c r="P127" i="4"/>
  <c r="A127" i="4" s="1"/>
  <c r="T127" i="4" s="1"/>
  <c r="P128" i="4"/>
  <c r="A128" i="4" s="1"/>
  <c r="T128" i="4" s="1"/>
  <c r="P129" i="4"/>
  <c r="A129" i="4" s="1"/>
  <c r="T129" i="4" s="1"/>
  <c r="P130" i="4"/>
  <c r="A130" i="4" s="1"/>
  <c r="T130" i="4" s="1"/>
  <c r="P131" i="4"/>
  <c r="A131" i="4" s="1"/>
  <c r="T131" i="4" s="1"/>
  <c r="P132" i="4"/>
  <c r="A132" i="4" s="1"/>
  <c r="T132" i="4" s="1"/>
  <c r="P133" i="4"/>
  <c r="A133" i="4" s="1"/>
  <c r="T133" i="4" s="1"/>
  <c r="P134" i="4"/>
  <c r="A134" i="4" s="1"/>
  <c r="T134" i="4" s="1"/>
  <c r="P135" i="4"/>
  <c r="A135" i="4" s="1"/>
  <c r="T135" i="4" s="1"/>
  <c r="P136" i="4"/>
  <c r="A136" i="4" s="1"/>
  <c r="T136" i="4" s="1"/>
  <c r="Q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6" i="4"/>
  <c r="P4" i="4" l="1"/>
  <c r="A4" i="4" s="1"/>
  <c r="T4" i="4" s="1"/>
  <c r="Q4" i="4"/>
  <c r="P3" i="4"/>
  <c r="A3" i="4" s="1"/>
  <c r="T3" i="4" s="1"/>
  <c r="Q3" i="4"/>
  <c r="Q2" i="4"/>
  <c r="P2" i="4"/>
  <c r="X11" i="7" l="1"/>
  <c r="X18" i="7"/>
  <c r="A2" i="4"/>
  <c r="T2" i="4" s="1"/>
  <c r="AA18" i="7" l="1"/>
  <c r="Z18" i="7"/>
  <c r="X19" i="7"/>
  <c r="X4" i="7"/>
  <c r="Y18" i="7"/>
  <c r="AA11" i="7"/>
  <c r="X15" i="7"/>
  <c r="X13" i="7"/>
  <c r="X14" i="7"/>
  <c r="Y11" i="7"/>
  <c r="X12" i="7"/>
  <c r="Z11" i="7"/>
  <c r="Y14" i="7" l="1"/>
  <c r="AA14" i="7"/>
  <c r="Z14" i="7"/>
  <c r="Y12" i="7"/>
  <c r="AA12" i="7"/>
  <c r="Z12" i="7"/>
  <c r="Z15" i="7"/>
  <c r="Y15" i="7"/>
  <c r="AA15" i="7"/>
  <c r="Z4" i="7"/>
  <c r="Y4" i="7"/>
  <c r="X5" i="7"/>
  <c r="AA4" i="7"/>
  <c r="Y19" i="7"/>
  <c r="X20" i="7"/>
  <c r="AA19" i="7"/>
  <c r="Z19" i="7"/>
  <c r="AA13" i="7"/>
  <c r="Y13" i="7"/>
  <c r="Z13" i="7"/>
  <c r="Y20" i="7" l="1"/>
  <c r="X21" i="7"/>
  <c r="Z20" i="7"/>
  <c r="AA20" i="7"/>
  <c r="Y5" i="7"/>
  <c r="X6" i="7"/>
  <c r="Z5" i="7"/>
  <c r="AA5" i="7"/>
  <c r="E4" i="7"/>
  <c r="L4" i="7" s="1"/>
  <c r="B16" i="7"/>
  <c r="B15" i="7"/>
  <c r="B12" i="7"/>
  <c r="B8" i="7"/>
  <c r="B7" i="7"/>
  <c r="B5" i="7"/>
  <c r="B10" i="7" s="1"/>
  <c r="B14" i="7"/>
  <c r="B13" i="7"/>
  <c r="B4" i="7"/>
  <c r="X7" i="7" l="1"/>
  <c r="Z6" i="7"/>
  <c r="AA6" i="7"/>
  <c r="Y6" i="7"/>
  <c r="X22" i="7"/>
  <c r="Y21" i="7"/>
  <c r="Z21" i="7"/>
  <c r="AA21" i="7"/>
  <c r="H4" i="7"/>
  <c r="G4" i="7" s="1"/>
  <c r="K4" i="7"/>
  <c r="M4" i="7" s="1"/>
  <c r="E5" i="7"/>
  <c r="B9" i="7"/>
  <c r="B6" i="7"/>
  <c r="B11" i="7"/>
  <c r="Z22" i="7" l="1"/>
  <c r="Y22" i="7"/>
  <c r="AA22" i="7"/>
  <c r="Z7" i="7"/>
  <c r="AA7" i="7"/>
  <c r="X8" i="7"/>
  <c r="Y7" i="7"/>
  <c r="H5" i="7"/>
  <c r="F5" i="7" s="1"/>
  <c r="K5" i="7"/>
  <c r="J5" i="7"/>
  <c r="L5" i="7"/>
  <c r="I5" i="7"/>
  <c r="I4" i="7"/>
  <c r="N4" i="7"/>
  <c r="J4" i="7"/>
  <c r="E6" i="7"/>
  <c r="H6" i="7" s="1"/>
  <c r="F4" i="7"/>
  <c r="Y8" i="7" l="1"/>
  <c r="AA8" i="7"/>
  <c r="Z8" i="7"/>
  <c r="G5" i="7"/>
  <c r="M5" i="7"/>
  <c r="N5" i="7"/>
  <c r="F6" i="7"/>
  <c r="K6" i="7"/>
  <c r="L6" i="7"/>
  <c r="J6" i="7"/>
  <c r="I6" i="7"/>
  <c r="E7" i="7"/>
  <c r="H7" i="7" s="1"/>
  <c r="G6" i="7"/>
  <c r="F7" i="7" l="1"/>
  <c r="K7" i="7"/>
  <c r="I7" i="7"/>
  <c r="L7" i="7"/>
  <c r="J7" i="7"/>
  <c r="M6" i="7"/>
  <c r="N6" i="7"/>
  <c r="E8" i="7"/>
  <c r="H8" i="7" s="1"/>
  <c r="G7" i="7"/>
  <c r="F8" i="7" l="1"/>
  <c r="K8" i="7"/>
  <c r="I8" i="7"/>
  <c r="L8" i="7"/>
  <c r="J8" i="7"/>
  <c r="N7" i="7"/>
  <c r="M7" i="7"/>
  <c r="E9" i="7"/>
  <c r="H9" i="7" s="1"/>
  <c r="G8" i="7"/>
  <c r="F9" i="7" l="1"/>
  <c r="K9" i="7"/>
  <c r="J9" i="7"/>
  <c r="I9" i="7"/>
  <c r="L9" i="7"/>
  <c r="M8" i="7"/>
  <c r="N8" i="7"/>
  <c r="E10" i="7"/>
  <c r="H10" i="7" s="1"/>
  <c r="G9" i="7"/>
  <c r="F10" i="7" l="1"/>
  <c r="K10" i="7"/>
  <c r="L10" i="7"/>
  <c r="J10" i="7"/>
  <c r="I10" i="7"/>
  <c r="M9" i="7"/>
  <c r="N9" i="7"/>
  <c r="E11" i="7"/>
  <c r="H11" i="7" s="1"/>
  <c r="G10" i="7"/>
  <c r="F11" i="7" l="1"/>
  <c r="K11" i="7"/>
  <c r="I11" i="7"/>
  <c r="L11" i="7"/>
  <c r="J11" i="7"/>
  <c r="N10" i="7"/>
  <c r="M10" i="7"/>
  <c r="E12" i="7"/>
  <c r="H12" i="7" s="1"/>
  <c r="G11" i="7"/>
  <c r="F12" i="7" l="1"/>
  <c r="K12" i="7"/>
  <c r="I12" i="7"/>
  <c r="L12" i="7"/>
  <c r="J12" i="7"/>
  <c r="N11" i="7"/>
  <c r="M11" i="7"/>
  <c r="E13" i="7"/>
  <c r="H13" i="7" s="1"/>
  <c r="G12" i="7"/>
  <c r="F13" i="7" l="1"/>
  <c r="K13" i="7"/>
  <c r="J13" i="7"/>
  <c r="I13" i="7"/>
  <c r="L13" i="7"/>
  <c r="M12" i="7"/>
  <c r="N12" i="7"/>
  <c r="E14" i="7"/>
  <c r="H14" i="7" s="1"/>
  <c r="G13" i="7"/>
  <c r="F14" i="7" l="1"/>
  <c r="K14" i="7"/>
  <c r="L14" i="7"/>
  <c r="J14" i="7"/>
  <c r="I14" i="7"/>
  <c r="M13" i="7"/>
  <c r="N13" i="7"/>
  <c r="E15" i="7"/>
  <c r="H15" i="7" s="1"/>
  <c r="G14" i="7"/>
  <c r="F15" i="7" l="1"/>
  <c r="K15" i="7"/>
  <c r="I15" i="7"/>
  <c r="L15" i="7"/>
  <c r="J15" i="7"/>
  <c r="M14" i="7"/>
  <c r="N14" i="7"/>
  <c r="E16" i="7"/>
  <c r="H16" i="7" s="1"/>
  <c r="G15" i="7"/>
  <c r="F16" i="7" l="1"/>
  <c r="K16" i="7"/>
  <c r="I16" i="7"/>
  <c r="L16" i="7"/>
  <c r="J16" i="7"/>
  <c r="N15" i="7"/>
  <c r="M15" i="7"/>
  <c r="E17" i="7"/>
  <c r="H17" i="7" s="1"/>
  <c r="G16" i="7"/>
  <c r="F17" i="7" l="1"/>
  <c r="K17" i="7"/>
  <c r="J17" i="7"/>
  <c r="I17" i="7"/>
  <c r="L17" i="7"/>
  <c r="M16" i="7"/>
  <c r="N16" i="7"/>
  <c r="E18" i="7"/>
  <c r="H18" i="7" s="1"/>
  <c r="G17" i="7"/>
  <c r="F18" i="7" l="1"/>
  <c r="K18" i="7"/>
  <c r="L18" i="7"/>
  <c r="J18" i="7"/>
  <c r="I18" i="7"/>
  <c r="M17" i="7"/>
  <c r="N17" i="7"/>
  <c r="E19" i="7"/>
  <c r="H19" i="7" s="1"/>
  <c r="G18" i="7"/>
  <c r="F19" i="7" l="1"/>
  <c r="K19" i="7"/>
  <c r="I19" i="7"/>
  <c r="L19" i="7"/>
  <c r="J19" i="7"/>
  <c r="N18" i="7"/>
  <c r="M18" i="7"/>
  <c r="E20" i="7"/>
  <c r="H20" i="7" s="1"/>
  <c r="G19" i="7"/>
  <c r="F20" i="7" l="1"/>
  <c r="K20" i="7"/>
  <c r="I20" i="7"/>
  <c r="L20" i="7"/>
  <c r="J20" i="7"/>
  <c r="N19" i="7"/>
  <c r="M19" i="7"/>
  <c r="E21" i="7"/>
  <c r="H21" i="7" s="1"/>
  <c r="G20" i="7"/>
  <c r="F21" i="7" l="1"/>
  <c r="K21" i="7"/>
  <c r="J21" i="7"/>
  <c r="I21" i="7"/>
  <c r="L21" i="7"/>
  <c r="M20" i="7"/>
  <c r="N20" i="7"/>
  <c r="E22" i="7"/>
  <c r="H22" i="7" s="1"/>
  <c r="G21" i="7"/>
  <c r="F22" i="7" l="1"/>
  <c r="K22" i="7"/>
  <c r="L22" i="7"/>
  <c r="J22" i="7"/>
  <c r="I22" i="7"/>
  <c r="M21" i="7"/>
  <c r="N21" i="7"/>
  <c r="E23" i="7"/>
  <c r="H23" i="7" s="1"/>
  <c r="G22" i="7"/>
  <c r="F23" i="7" l="1"/>
  <c r="K23" i="7"/>
  <c r="I23" i="7"/>
  <c r="L23" i="7"/>
  <c r="J23" i="7"/>
  <c r="M22" i="7"/>
  <c r="N22" i="7"/>
  <c r="E24" i="7"/>
  <c r="H24" i="7" s="1"/>
  <c r="G23" i="7"/>
  <c r="F24" i="7" l="1"/>
  <c r="K24" i="7"/>
  <c r="I24" i="7"/>
  <c r="L24" i="7"/>
  <c r="J24" i="7"/>
  <c r="N23" i="7"/>
  <c r="M23" i="7"/>
  <c r="E25" i="7"/>
  <c r="H25" i="7" s="1"/>
  <c r="G24" i="7"/>
  <c r="F25" i="7" l="1"/>
  <c r="K25" i="7"/>
  <c r="J25" i="7"/>
  <c r="I25" i="7"/>
  <c r="L25" i="7"/>
  <c r="M24" i="7"/>
  <c r="N24" i="7"/>
  <c r="E26" i="7"/>
  <c r="H26" i="7" s="1"/>
  <c r="G25" i="7"/>
  <c r="F26" i="7" l="1"/>
  <c r="K26" i="7"/>
  <c r="L26" i="7"/>
  <c r="J26" i="7"/>
  <c r="I26" i="7"/>
  <c r="M25" i="7"/>
  <c r="N25" i="7"/>
  <c r="E27" i="7"/>
  <c r="H27" i="7" s="1"/>
  <c r="G26" i="7"/>
  <c r="F27" i="7" l="1"/>
  <c r="K27" i="7"/>
  <c r="I27" i="7"/>
  <c r="L27" i="7"/>
  <c r="J27" i="7"/>
  <c r="N26" i="7"/>
  <c r="M26" i="7"/>
  <c r="E28" i="7"/>
  <c r="H28" i="7" s="1"/>
  <c r="G27" i="7"/>
  <c r="F28" i="7" l="1"/>
  <c r="K28" i="7"/>
  <c r="I28" i="7"/>
  <c r="L28" i="7"/>
  <c r="J28" i="7"/>
  <c r="N27" i="7"/>
  <c r="M27" i="7"/>
  <c r="E29" i="7"/>
  <c r="H29" i="7" s="1"/>
  <c r="G28" i="7"/>
  <c r="F29" i="7" l="1"/>
  <c r="K29" i="7"/>
  <c r="J29" i="7"/>
  <c r="I29" i="7"/>
  <c r="L29" i="7"/>
  <c r="M28" i="7"/>
  <c r="N28" i="7"/>
  <c r="E30" i="7"/>
  <c r="H30" i="7" s="1"/>
  <c r="G29" i="7"/>
  <c r="F30" i="7" l="1"/>
  <c r="K30" i="7"/>
  <c r="L30" i="7"/>
  <c r="J30" i="7"/>
  <c r="I30" i="7"/>
  <c r="M29" i="7"/>
  <c r="N29" i="7"/>
  <c r="E31" i="7"/>
  <c r="H31" i="7" s="1"/>
  <c r="G30" i="7"/>
  <c r="F31" i="7" l="1"/>
  <c r="K31" i="7"/>
  <c r="I31" i="7"/>
  <c r="L31" i="7"/>
  <c r="J31" i="7"/>
  <c r="M30" i="7"/>
  <c r="N30" i="7"/>
  <c r="E32" i="7"/>
  <c r="H32" i="7" s="1"/>
  <c r="G31" i="7"/>
  <c r="F32" i="7" l="1"/>
  <c r="K32" i="7"/>
  <c r="L32" i="7"/>
  <c r="I32" i="7"/>
  <c r="J32" i="7"/>
  <c r="N31" i="7"/>
  <c r="M31" i="7"/>
  <c r="E33" i="7"/>
  <c r="H33" i="7" s="1"/>
  <c r="G32" i="7"/>
  <c r="F33" i="7" l="1"/>
  <c r="K33" i="7"/>
  <c r="J33" i="7"/>
  <c r="L33" i="7"/>
  <c r="I33" i="7"/>
  <c r="M32" i="7"/>
  <c r="N32" i="7"/>
  <c r="E34" i="7"/>
  <c r="G33" i="7"/>
  <c r="E35" i="7" l="1"/>
  <c r="K35" i="7" s="1"/>
  <c r="H34" i="7"/>
  <c r="F34" i="7" s="1"/>
  <c r="K34" i="7"/>
  <c r="L34" i="7"/>
  <c r="J34" i="7"/>
  <c r="I34" i="7"/>
  <c r="M33" i="7"/>
  <c r="N33" i="7"/>
  <c r="G34" i="7" l="1"/>
  <c r="E36" i="7"/>
  <c r="H35" i="7"/>
  <c r="F35" i="7" s="1"/>
  <c r="L35" i="7"/>
  <c r="I35" i="7"/>
  <c r="J35" i="7"/>
  <c r="N34" i="7"/>
  <c r="M34" i="7"/>
  <c r="H36" i="7" l="1"/>
  <c r="G36" i="7" s="1"/>
  <c r="J36" i="7"/>
  <c r="I36" i="7"/>
  <c r="K36" i="7"/>
  <c r="G35" i="7"/>
  <c r="M35" i="7"/>
  <c r="N35" i="7"/>
  <c r="L36" i="7"/>
  <c r="E37" i="7"/>
  <c r="F36" i="7" l="1"/>
  <c r="H37" i="7"/>
  <c r="K37" i="7"/>
  <c r="J37" i="7"/>
  <c r="I37" i="7"/>
  <c r="M36" i="7"/>
  <c r="N36" i="7"/>
  <c r="L37" i="7"/>
  <c r="E38" i="7"/>
  <c r="G37" i="7"/>
  <c r="F37" i="7"/>
  <c r="H38" i="7" l="1"/>
  <c r="G38" i="7" s="1"/>
  <c r="I38" i="7"/>
  <c r="J38" i="7"/>
  <c r="K38" i="7"/>
  <c r="M37" i="7"/>
  <c r="N37" i="7"/>
  <c r="L38" i="7"/>
  <c r="E39" i="7"/>
  <c r="F38" i="7"/>
  <c r="H39" i="7" l="1"/>
  <c r="G39" i="7" s="1"/>
  <c r="I39" i="7"/>
  <c r="J39" i="7"/>
  <c r="K39" i="7"/>
  <c r="N38" i="7"/>
  <c r="M38" i="7"/>
  <c r="L39" i="7"/>
  <c r="E40" i="7"/>
  <c r="F39" i="7"/>
  <c r="M39" i="7" l="1"/>
  <c r="N39" i="7"/>
  <c r="H40" i="7"/>
  <c r="G40" i="7" s="1"/>
  <c r="J40" i="7"/>
  <c r="I40" i="7"/>
  <c r="K40" i="7"/>
  <c r="L40" i="7"/>
  <c r="E41" i="7"/>
  <c r="F40" i="7"/>
  <c r="H41" i="7" l="1"/>
  <c r="G41" i="7" s="1"/>
  <c r="K41" i="7"/>
  <c r="I41" i="7"/>
  <c r="J41" i="7"/>
  <c r="N40" i="7"/>
  <c r="M40" i="7"/>
  <c r="L41" i="7"/>
  <c r="E42" i="7"/>
  <c r="F41" i="7"/>
  <c r="M41" i="7" l="1"/>
  <c r="N41" i="7"/>
  <c r="H42" i="7"/>
  <c r="G42" i="7" s="1"/>
  <c r="K42" i="7"/>
  <c r="I42" i="7"/>
  <c r="J42" i="7"/>
  <c r="L42" i="7"/>
  <c r="E43" i="7"/>
  <c r="F42" i="7"/>
  <c r="H43" i="7" l="1"/>
  <c r="G43" i="7" s="1"/>
  <c r="I43" i="7"/>
  <c r="J43" i="7"/>
  <c r="K43" i="7"/>
  <c r="N42" i="7"/>
  <c r="M42" i="7"/>
  <c r="L43" i="7"/>
  <c r="E44" i="7"/>
  <c r="F43" i="7"/>
  <c r="H44" i="7" l="1"/>
  <c r="G44" i="7" s="1"/>
  <c r="J44" i="7"/>
  <c r="K44" i="7"/>
  <c r="I44" i="7"/>
  <c r="M43" i="7"/>
  <c r="N43" i="7"/>
  <c r="L44" i="7"/>
  <c r="E45" i="7"/>
  <c r="F44" i="7"/>
  <c r="H45" i="7" l="1"/>
  <c r="G45" i="7" s="1"/>
  <c r="K45" i="7"/>
  <c r="I45" i="7"/>
  <c r="J45" i="7"/>
  <c r="N44" i="7"/>
  <c r="M44" i="7"/>
  <c r="L45" i="7"/>
  <c r="E46" i="7"/>
  <c r="F45" i="7"/>
  <c r="M45" i="7" l="1"/>
  <c r="N45" i="7"/>
  <c r="H46" i="7"/>
  <c r="G46" i="7" s="1"/>
  <c r="J46" i="7"/>
  <c r="K46" i="7"/>
  <c r="I46" i="7"/>
  <c r="L46" i="7"/>
  <c r="E47" i="7"/>
  <c r="F46" i="7"/>
  <c r="H47" i="7" l="1"/>
  <c r="G47" i="7" s="1"/>
  <c r="I47" i="7"/>
  <c r="J47" i="7"/>
  <c r="K47" i="7"/>
  <c r="N46" i="7"/>
  <c r="M46" i="7"/>
  <c r="L47" i="7"/>
  <c r="E48" i="7"/>
  <c r="F47" i="7"/>
  <c r="H48" i="7" l="1"/>
  <c r="J48" i="7"/>
  <c r="I48" i="7"/>
  <c r="K48" i="7"/>
  <c r="M47" i="7"/>
  <c r="N47" i="7"/>
  <c r="L48" i="7"/>
  <c r="E49" i="7"/>
  <c r="G48" i="7"/>
  <c r="F48" i="7"/>
  <c r="H49" i="7" l="1"/>
  <c r="G49" i="7" s="1"/>
  <c r="K49" i="7"/>
  <c r="I49" i="7"/>
  <c r="J49" i="7"/>
  <c r="N48" i="7"/>
  <c r="M48" i="7"/>
  <c r="L49" i="7"/>
  <c r="E50" i="7"/>
  <c r="F49" i="7"/>
  <c r="H50" i="7" l="1"/>
  <c r="G50" i="7" s="1"/>
  <c r="I50" i="7"/>
  <c r="J50" i="7"/>
  <c r="K50" i="7"/>
  <c r="M49" i="7"/>
  <c r="N49" i="7"/>
  <c r="L50" i="7"/>
  <c r="E51" i="7"/>
  <c r="F50" i="7"/>
  <c r="H51" i="7" l="1"/>
  <c r="G51" i="7" s="1"/>
  <c r="I51" i="7"/>
  <c r="K51" i="7"/>
  <c r="J51" i="7"/>
  <c r="N50" i="7"/>
  <c r="M50" i="7"/>
  <c r="L51" i="7"/>
  <c r="E52" i="7"/>
  <c r="F51" i="7"/>
  <c r="H52" i="7" l="1"/>
  <c r="G52" i="7" s="1"/>
  <c r="J52" i="7"/>
  <c r="I52" i="7"/>
  <c r="K52" i="7"/>
  <c r="M51" i="7"/>
  <c r="N51" i="7"/>
  <c r="L52" i="7"/>
  <c r="E53" i="7"/>
  <c r="F52" i="7"/>
  <c r="H53" i="7" l="1"/>
  <c r="K53" i="7"/>
  <c r="J53" i="7"/>
  <c r="I53" i="7"/>
  <c r="N52" i="7"/>
  <c r="M52" i="7"/>
  <c r="L53" i="7"/>
  <c r="E54" i="7"/>
  <c r="G53" i="7"/>
  <c r="F53" i="7"/>
  <c r="M53" i="7" l="1"/>
  <c r="N53" i="7"/>
  <c r="H54" i="7"/>
  <c r="G54" i="7" s="1"/>
  <c r="I54" i="7"/>
  <c r="J54" i="7"/>
  <c r="K54" i="7"/>
  <c r="L54" i="7"/>
  <c r="E55" i="7"/>
  <c r="F54" i="7"/>
  <c r="H55" i="7" l="1"/>
  <c r="G55" i="7" s="1"/>
  <c r="I55" i="7"/>
  <c r="J55" i="7"/>
  <c r="K55" i="7"/>
  <c r="N54" i="7"/>
  <c r="M54" i="7"/>
  <c r="L55" i="7"/>
  <c r="E56" i="7"/>
  <c r="F55" i="7"/>
  <c r="M55" i="7" l="1"/>
  <c r="N55" i="7"/>
  <c r="H56" i="7"/>
  <c r="G56" i="7" s="1"/>
  <c r="K56" i="7"/>
  <c r="I56" i="7"/>
  <c r="J56" i="7"/>
  <c r="L56" i="7"/>
  <c r="E57" i="7"/>
  <c r="F56" i="7"/>
  <c r="N56" i="7" l="1"/>
  <c r="M56" i="7"/>
  <c r="H57" i="7"/>
  <c r="G57" i="7" s="1"/>
  <c r="I57" i="7"/>
  <c r="J57" i="7"/>
  <c r="K57" i="7"/>
  <c r="L57" i="7"/>
  <c r="E58" i="7"/>
  <c r="F57" i="7"/>
  <c r="M57" i="7" l="1"/>
  <c r="N57" i="7"/>
  <c r="H58" i="7"/>
  <c r="G58" i="7" s="1"/>
  <c r="I58" i="7"/>
  <c r="J58" i="7"/>
  <c r="K58" i="7"/>
  <c r="L58" i="7"/>
  <c r="E59" i="7"/>
  <c r="F58" i="7"/>
  <c r="N58" i="7" l="1"/>
  <c r="M58" i="7"/>
  <c r="H59" i="7"/>
  <c r="G59" i="7" s="1"/>
  <c r="J59" i="7"/>
  <c r="K59" i="7"/>
  <c r="I59" i="7"/>
  <c r="L59" i="7"/>
  <c r="E60" i="7"/>
  <c r="F59" i="7"/>
  <c r="H60" i="7" l="1"/>
  <c r="G60" i="7" s="1"/>
  <c r="K60" i="7"/>
  <c r="I60" i="7"/>
  <c r="J60" i="7"/>
  <c r="M59" i="7"/>
  <c r="N59" i="7"/>
  <c r="L60" i="7"/>
  <c r="E61" i="7"/>
  <c r="F60" i="7"/>
  <c r="N60" i="7" l="1"/>
  <c r="M60" i="7"/>
  <c r="H61" i="7"/>
  <c r="G61" i="7" s="1"/>
  <c r="I61" i="7"/>
  <c r="J61" i="7"/>
  <c r="K61" i="7"/>
  <c r="L61" i="7"/>
  <c r="E62" i="7"/>
  <c r="F61" i="7"/>
  <c r="H62" i="7" l="1"/>
  <c r="G62" i="7" s="1"/>
  <c r="I62" i="7"/>
  <c r="J62" i="7"/>
  <c r="K62" i="7"/>
  <c r="M61" i="7"/>
  <c r="N61" i="7"/>
  <c r="L62" i="7"/>
  <c r="E63" i="7"/>
  <c r="F62" i="7"/>
  <c r="H63" i="7" l="1"/>
  <c r="G63" i="7" s="1"/>
  <c r="J63" i="7"/>
  <c r="K63" i="7"/>
  <c r="I63" i="7"/>
  <c r="N62" i="7"/>
  <c r="M62" i="7"/>
  <c r="L63" i="7"/>
  <c r="E64" i="7"/>
  <c r="F63" i="7"/>
  <c r="M63" i="7" l="1"/>
  <c r="N63" i="7"/>
  <c r="H64" i="7"/>
  <c r="G64" i="7" s="1"/>
  <c r="K64" i="7"/>
  <c r="I64" i="7"/>
  <c r="J64" i="7"/>
  <c r="L64" i="7"/>
  <c r="E65" i="7"/>
  <c r="F64" i="7"/>
  <c r="H65" i="7" l="1"/>
  <c r="G65" i="7" s="1"/>
  <c r="I65" i="7"/>
  <c r="J65" i="7"/>
  <c r="K65" i="7"/>
  <c r="N64" i="7"/>
  <c r="M64" i="7"/>
  <c r="L65" i="7"/>
  <c r="E66" i="7"/>
  <c r="F65" i="7"/>
  <c r="H66" i="7" l="1"/>
  <c r="I66" i="7"/>
  <c r="J66" i="7"/>
  <c r="K66" i="7"/>
  <c r="M65" i="7"/>
  <c r="N65" i="7"/>
  <c r="L66" i="7"/>
  <c r="E67" i="7"/>
  <c r="G66" i="7"/>
  <c r="F66" i="7"/>
  <c r="H67" i="7" l="1"/>
  <c r="G67" i="7" s="1"/>
  <c r="I67" i="7"/>
  <c r="J67" i="7"/>
  <c r="K67" i="7"/>
  <c r="N66" i="7"/>
  <c r="M66" i="7"/>
  <c r="L67" i="7"/>
  <c r="E68" i="7"/>
  <c r="F67" i="7"/>
  <c r="M67" i="7" l="1"/>
  <c r="N67" i="7"/>
  <c r="H68" i="7"/>
  <c r="G68" i="7" s="1"/>
  <c r="I68" i="7"/>
  <c r="J68" i="7"/>
  <c r="K68" i="7"/>
  <c r="L68" i="7"/>
  <c r="E69" i="7"/>
  <c r="F68" i="7"/>
  <c r="N68" i="7" l="1"/>
  <c r="M68" i="7"/>
  <c r="H69" i="7"/>
  <c r="G69" i="7" s="1"/>
  <c r="J69" i="7"/>
  <c r="I69" i="7"/>
  <c r="K69" i="7"/>
  <c r="L69" i="7"/>
  <c r="E70" i="7"/>
  <c r="F69" i="7"/>
  <c r="H70" i="7" l="1"/>
  <c r="G70" i="7" s="1"/>
  <c r="K70" i="7"/>
  <c r="I70" i="7"/>
  <c r="J70" i="7"/>
  <c r="M69" i="7"/>
  <c r="N69" i="7"/>
  <c r="L70" i="7"/>
  <c r="E71" i="7"/>
  <c r="F70" i="7"/>
  <c r="N70" i="7" l="1"/>
  <c r="M70" i="7"/>
  <c r="H71" i="7"/>
  <c r="G71" i="7" s="1"/>
  <c r="K71" i="7"/>
  <c r="I71" i="7"/>
  <c r="J71" i="7"/>
  <c r="L71" i="7"/>
  <c r="E72" i="7"/>
  <c r="F71" i="7"/>
  <c r="H72" i="7" l="1"/>
  <c r="I72" i="7"/>
  <c r="J72" i="7"/>
  <c r="K72" i="7"/>
  <c r="M71" i="7"/>
  <c r="N71" i="7"/>
  <c r="L72" i="7"/>
  <c r="E73" i="7"/>
  <c r="G72" i="7"/>
  <c r="F72" i="7"/>
  <c r="H73" i="7" l="1"/>
  <c r="G73" i="7" s="1"/>
  <c r="J73" i="7"/>
  <c r="K73" i="7"/>
  <c r="I73" i="7"/>
  <c r="N72" i="7"/>
  <c r="M72" i="7"/>
  <c r="L73" i="7"/>
  <c r="E74" i="7"/>
  <c r="F73" i="7"/>
  <c r="M73" i="7" l="1"/>
  <c r="N73" i="7"/>
  <c r="H74" i="7"/>
  <c r="G74" i="7" s="1"/>
  <c r="K74" i="7"/>
  <c r="I74" i="7"/>
  <c r="J74" i="7"/>
  <c r="L74" i="7"/>
  <c r="E75" i="7"/>
  <c r="F74" i="7"/>
  <c r="H75" i="7" l="1"/>
  <c r="G75" i="7" s="1"/>
  <c r="J75" i="7"/>
  <c r="K75" i="7"/>
  <c r="I75" i="7"/>
  <c r="N74" i="7"/>
  <c r="M74" i="7"/>
  <c r="L75" i="7"/>
  <c r="E76" i="7"/>
  <c r="F75" i="7"/>
  <c r="H76" i="7" l="1"/>
  <c r="G76" i="7" s="1"/>
  <c r="I76" i="7"/>
  <c r="J76" i="7"/>
  <c r="K76" i="7"/>
  <c r="M75" i="7"/>
  <c r="N75" i="7"/>
  <c r="L76" i="7"/>
  <c r="E77" i="7"/>
  <c r="F76" i="7"/>
  <c r="N76" i="7" l="1"/>
  <c r="M76" i="7"/>
  <c r="H77" i="7"/>
  <c r="G77" i="7" s="1"/>
  <c r="J77" i="7"/>
  <c r="I77" i="7"/>
  <c r="K77" i="7"/>
  <c r="L77" i="7"/>
  <c r="E78" i="7"/>
  <c r="F77" i="7"/>
  <c r="H78" i="7" l="1"/>
  <c r="K78" i="7"/>
  <c r="I78" i="7"/>
  <c r="J78" i="7"/>
  <c r="M77" i="7"/>
  <c r="N77" i="7"/>
  <c r="L78" i="7"/>
  <c r="E79" i="7"/>
  <c r="G78" i="7"/>
  <c r="F78" i="7"/>
  <c r="N78" i="7" l="1"/>
  <c r="M78" i="7"/>
  <c r="H79" i="7"/>
  <c r="G79" i="7" s="1"/>
  <c r="I79" i="7"/>
  <c r="J79" i="7"/>
  <c r="K79" i="7"/>
  <c r="L79" i="7"/>
  <c r="E80" i="7"/>
  <c r="F79" i="7"/>
  <c r="M79" i="7" l="1"/>
  <c r="N79" i="7"/>
  <c r="H80" i="7"/>
  <c r="G80" i="7" s="1"/>
  <c r="I80" i="7"/>
  <c r="K80" i="7"/>
  <c r="J80" i="7"/>
  <c r="L80" i="7"/>
  <c r="E81" i="7"/>
  <c r="F80" i="7"/>
  <c r="H81" i="7" l="1"/>
  <c r="J81" i="7"/>
  <c r="I81" i="7"/>
  <c r="K81" i="7"/>
  <c r="N80" i="7"/>
  <c r="M80" i="7"/>
  <c r="L81" i="7"/>
  <c r="E82" i="7"/>
  <c r="G81" i="7"/>
  <c r="F81" i="7"/>
  <c r="H82" i="7" l="1"/>
  <c r="K82" i="7"/>
  <c r="J82" i="7"/>
  <c r="I82" i="7"/>
  <c r="M81" i="7"/>
  <c r="N81" i="7"/>
  <c r="L82" i="7"/>
  <c r="E83" i="7"/>
  <c r="G82" i="7"/>
  <c r="F82" i="7"/>
  <c r="H83" i="7" l="1"/>
  <c r="G83" i="7" s="1"/>
  <c r="I83" i="7"/>
  <c r="J83" i="7"/>
  <c r="K83" i="7"/>
  <c r="N82" i="7"/>
  <c r="M82" i="7"/>
  <c r="L83" i="7"/>
  <c r="E84" i="7"/>
  <c r="F83" i="7"/>
  <c r="H84" i="7" l="1"/>
  <c r="I84" i="7"/>
  <c r="J84" i="7"/>
  <c r="K84" i="7"/>
  <c r="M83" i="7"/>
  <c r="N83" i="7"/>
  <c r="L84" i="7"/>
  <c r="E85" i="7"/>
  <c r="G84" i="7"/>
  <c r="F84" i="7"/>
  <c r="H85" i="7" l="1"/>
  <c r="G85" i="7" s="1"/>
  <c r="J85" i="7"/>
  <c r="I85" i="7"/>
  <c r="K85" i="7"/>
  <c r="N84" i="7"/>
  <c r="M84" i="7"/>
  <c r="L85" i="7"/>
  <c r="E86" i="7"/>
  <c r="F85" i="7"/>
  <c r="M85" i="7" l="1"/>
  <c r="N85" i="7"/>
  <c r="H86" i="7"/>
  <c r="G86" i="7" s="1"/>
  <c r="K86" i="7"/>
  <c r="I86" i="7"/>
  <c r="J86" i="7"/>
  <c r="L86" i="7"/>
  <c r="E87" i="7"/>
  <c r="F86" i="7"/>
  <c r="H87" i="7" l="1"/>
  <c r="G87" i="7" s="1"/>
  <c r="K87" i="7"/>
  <c r="I87" i="7"/>
  <c r="J87" i="7"/>
  <c r="N86" i="7"/>
  <c r="M86" i="7"/>
  <c r="L87" i="7"/>
  <c r="E88" i="7"/>
  <c r="F87" i="7"/>
  <c r="H88" i="7" l="1"/>
  <c r="G88" i="7" s="1"/>
  <c r="I88" i="7"/>
  <c r="J88" i="7"/>
  <c r="K88" i="7"/>
  <c r="M87" i="7"/>
  <c r="N87" i="7"/>
  <c r="L88" i="7"/>
  <c r="E89" i="7"/>
  <c r="F88" i="7"/>
  <c r="H89" i="7" l="1"/>
  <c r="J89" i="7"/>
  <c r="K89" i="7"/>
  <c r="I89" i="7"/>
  <c r="N88" i="7"/>
  <c r="M88" i="7"/>
  <c r="L89" i="7"/>
  <c r="E90" i="7"/>
  <c r="G89" i="7"/>
  <c r="F89" i="7"/>
  <c r="H90" i="7" l="1"/>
  <c r="G90" i="7" s="1"/>
  <c r="K90" i="7"/>
  <c r="I90" i="7"/>
  <c r="J90" i="7"/>
  <c r="M89" i="7"/>
  <c r="N89" i="7"/>
  <c r="L90" i="7"/>
  <c r="E91" i="7"/>
  <c r="F90" i="7"/>
  <c r="H91" i="7" l="1"/>
  <c r="G91" i="7" s="1"/>
  <c r="J91" i="7"/>
  <c r="K91" i="7"/>
  <c r="I91" i="7"/>
  <c r="N90" i="7"/>
  <c r="M90" i="7"/>
  <c r="L91" i="7"/>
  <c r="E92" i="7"/>
  <c r="F91" i="7"/>
  <c r="H92" i="7" l="1"/>
  <c r="G92" i="7" s="1"/>
  <c r="I92" i="7"/>
  <c r="J92" i="7"/>
  <c r="K92" i="7"/>
  <c r="M91" i="7"/>
  <c r="N91" i="7"/>
  <c r="L92" i="7"/>
  <c r="E93" i="7"/>
  <c r="F92" i="7"/>
  <c r="H93" i="7" l="1"/>
  <c r="I93" i="7"/>
  <c r="J93" i="7"/>
  <c r="K93" i="7"/>
  <c r="N92" i="7"/>
  <c r="M92" i="7"/>
  <c r="L93" i="7"/>
  <c r="E94" i="7"/>
  <c r="G93" i="7"/>
  <c r="F93" i="7"/>
  <c r="H94" i="7" l="1"/>
  <c r="G94" i="7" s="1"/>
  <c r="J94" i="7"/>
  <c r="K94" i="7"/>
  <c r="I94" i="7"/>
  <c r="M93" i="7"/>
  <c r="N93" i="7"/>
  <c r="L94" i="7"/>
  <c r="E95" i="7"/>
  <c r="F94" i="7"/>
  <c r="N94" i="7" l="1"/>
  <c r="M94" i="7"/>
  <c r="H95" i="7"/>
  <c r="G95" i="7" s="1"/>
  <c r="K95" i="7"/>
  <c r="I95" i="7"/>
  <c r="J95" i="7"/>
  <c r="L95" i="7"/>
  <c r="E96" i="7"/>
  <c r="F95" i="7"/>
  <c r="M95" i="7" l="1"/>
  <c r="N95" i="7"/>
  <c r="H96" i="7"/>
  <c r="G96" i="7" s="1"/>
  <c r="I96" i="7"/>
  <c r="J96" i="7"/>
  <c r="K96" i="7"/>
  <c r="L96" i="7"/>
  <c r="E97" i="7"/>
  <c r="F96" i="7"/>
  <c r="N96" i="7" l="1"/>
  <c r="M96" i="7"/>
  <c r="H97" i="7"/>
  <c r="G97" i="7" s="1"/>
  <c r="I97" i="7"/>
  <c r="J97" i="7"/>
  <c r="K97" i="7"/>
  <c r="L97" i="7"/>
  <c r="E98" i="7"/>
  <c r="F97" i="7"/>
  <c r="H98" i="7" l="1"/>
  <c r="G98" i="7" s="1"/>
  <c r="J98" i="7"/>
  <c r="K98" i="7"/>
  <c r="I98" i="7"/>
  <c r="M97" i="7"/>
  <c r="N97" i="7"/>
  <c r="L98" i="7"/>
  <c r="E99" i="7"/>
  <c r="F98" i="7"/>
  <c r="N98" i="7" l="1"/>
  <c r="M98" i="7"/>
  <c r="H99" i="7"/>
  <c r="G99" i="7" s="1"/>
  <c r="K99" i="7"/>
  <c r="I99" i="7"/>
  <c r="J99" i="7"/>
  <c r="L99" i="7"/>
  <c r="E100" i="7"/>
  <c r="F99" i="7"/>
  <c r="H100" i="7" l="1"/>
  <c r="G100" i="7" s="1"/>
  <c r="I100" i="7"/>
  <c r="J100" i="7"/>
  <c r="K100" i="7"/>
  <c r="M99" i="7"/>
  <c r="N99" i="7"/>
  <c r="L100" i="7"/>
  <c r="E101" i="7"/>
  <c r="F100" i="7"/>
  <c r="H101" i="7" l="1"/>
  <c r="I101" i="7"/>
  <c r="J101" i="7"/>
  <c r="K101" i="7"/>
  <c r="N100" i="7"/>
  <c r="M100" i="7"/>
  <c r="L101" i="7"/>
  <c r="E102" i="7"/>
  <c r="G101" i="7"/>
  <c r="F101" i="7"/>
  <c r="H102" i="7" l="1"/>
  <c r="J102" i="7"/>
  <c r="K102" i="7"/>
  <c r="I102" i="7"/>
  <c r="N101" i="7"/>
  <c r="M101" i="7"/>
  <c r="L102" i="7"/>
  <c r="E103" i="7"/>
  <c r="G102" i="7"/>
  <c r="F102" i="7"/>
  <c r="H103" i="7" l="1"/>
  <c r="K103" i="7"/>
  <c r="I103" i="7"/>
  <c r="J103" i="7"/>
  <c r="N102" i="7"/>
  <c r="M102" i="7"/>
  <c r="L103" i="7"/>
  <c r="E104" i="7"/>
  <c r="G103" i="7"/>
  <c r="F103" i="7"/>
  <c r="H104" i="7" l="1"/>
  <c r="G104" i="7" s="1"/>
  <c r="I104" i="7"/>
  <c r="J104" i="7"/>
  <c r="K104" i="7"/>
  <c r="M103" i="7"/>
  <c r="N103" i="7"/>
  <c r="L104" i="7"/>
  <c r="E105" i="7"/>
  <c r="F104" i="7"/>
  <c r="H105" i="7" l="1"/>
  <c r="G105" i="7" s="1"/>
  <c r="I105" i="7"/>
  <c r="J105" i="7"/>
  <c r="K105" i="7"/>
  <c r="N104" i="7"/>
  <c r="M104" i="7"/>
  <c r="L105" i="7"/>
  <c r="E106" i="7"/>
  <c r="F105" i="7"/>
  <c r="H106" i="7" l="1"/>
  <c r="G106" i="7" s="1"/>
  <c r="J106" i="7"/>
  <c r="K106" i="7"/>
  <c r="I106" i="7"/>
  <c r="M105" i="7"/>
  <c r="N105" i="7"/>
  <c r="L106" i="7"/>
  <c r="E107" i="7"/>
  <c r="F106" i="7"/>
  <c r="H107" i="7" l="1"/>
  <c r="G107" i="7" s="1"/>
  <c r="K107" i="7"/>
  <c r="I107" i="7"/>
  <c r="J107" i="7"/>
  <c r="N106" i="7"/>
  <c r="M106" i="7"/>
  <c r="L107" i="7"/>
  <c r="E108" i="7"/>
  <c r="F107" i="7"/>
  <c r="H108" i="7" l="1"/>
  <c r="G108" i="7" s="1"/>
  <c r="I108" i="7"/>
  <c r="J108" i="7"/>
  <c r="K108" i="7"/>
  <c r="M107" i="7"/>
  <c r="N107" i="7"/>
  <c r="L108" i="7"/>
  <c r="E109" i="7"/>
  <c r="F108" i="7"/>
  <c r="H109" i="7" l="1"/>
  <c r="G109" i="7" s="1"/>
  <c r="I109" i="7"/>
  <c r="J109" i="7"/>
  <c r="K109" i="7"/>
  <c r="N108" i="7"/>
  <c r="M108" i="7"/>
  <c r="L109" i="7"/>
  <c r="E110" i="7"/>
  <c r="F109" i="7"/>
  <c r="H110" i="7" l="1"/>
  <c r="G110" i="7" s="1"/>
  <c r="J110" i="7"/>
  <c r="K110" i="7"/>
  <c r="I110" i="7"/>
  <c r="N109" i="7"/>
  <c r="M109" i="7"/>
  <c r="L110" i="7"/>
  <c r="E111" i="7"/>
  <c r="F110" i="7"/>
  <c r="H111" i="7" l="1"/>
  <c r="K111" i="7"/>
  <c r="I111" i="7"/>
  <c r="J111" i="7"/>
  <c r="N110" i="7"/>
  <c r="M110" i="7"/>
  <c r="L111" i="7"/>
  <c r="E112" i="7"/>
  <c r="G111" i="7"/>
  <c r="F111" i="7"/>
  <c r="H112" i="7" l="1"/>
  <c r="G112" i="7" s="1"/>
  <c r="I112" i="7"/>
  <c r="J112" i="7"/>
  <c r="K112" i="7"/>
  <c r="M111" i="7"/>
  <c r="N111" i="7"/>
  <c r="L112" i="7"/>
  <c r="E113" i="7"/>
  <c r="F112" i="7"/>
  <c r="H113" i="7" l="1"/>
  <c r="G113" i="7" s="1"/>
  <c r="I113" i="7"/>
  <c r="J113" i="7"/>
  <c r="K113" i="7"/>
  <c r="N112" i="7"/>
  <c r="M112" i="7"/>
  <c r="L113" i="7"/>
  <c r="E114" i="7"/>
  <c r="F113" i="7"/>
  <c r="H114" i="7" l="1"/>
  <c r="G114" i="7" s="1"/>
  <c r="J114" i="7"/>
  <c r="K114" i="7"/>
  <c r="I114" i="7"/>
  <c r="M113" i="7"/>
  <c r="N113" i="7"/>
  <c r="L114" i="7"/>
  <c r="E115" i="7"/>
  <c r="F114" i="7"/>
  <c r="H115" i="7" l="1"/>
  <c r="K115" i="7"/>
  <c r="I115" i="7"/>
  <c r="J115" i="7"/>
  <c r="N114" i="7"/>
  <c r="M114" i="7"/>
  <c r="L115" i="7"/>
  <c r="E116" i="7"/>
  <c r="F115" i="7"/>
  <c r="G115" i="7"/>
  <c r="H116" i="7" l="1"/>
  <c r="G116" i="7" s="1"/>
  <c r="I116" i="7"/>
  <c r="J116" i="7"/>
  <c r="K116" i="7"/>
  <c r="M115" i="7"/>
  <c r="N115" i="7"/>
  <c r="L116" i="7"/>
  <c r="E117" i="7"/>
  <c r="F116" i="7"/>
  <c r="H117" i="7" l="1"/>
  <c r="I117" i="7"/>
  <c r="J117" i="7"/>
  <c r="K117" i="7"/>
  <c r="N116" i="7"/>
  <c r="M116" i="7"/>
  <c r="L117" i="7"/>
  <c r="E118" i="7"/>
  <c r="F117" i="7"/>
  <c r="G117" i="7"/>
  <c r="H118" i="7" l="1"/>
  <c r="J118" i="7"/>
  <c r="K118" i="7"/>
  <c r="I118" i="7"/>
  <c r="N117" i="7"/>
  <c r="M117" i="7"/>
  <c r="L118" i="7"/>
  <c r="E119" i="7"/>
  <c r="G118" i="7"/>
  <c r="F118" i="7"/>
  <c r="H119" i="7" l="1"/>
  <c r="K119" i="7"/>
  <c r="I119" i="7"/>
  <c r="J119" i="7"/>
  <c r="N118" i="7"/>
  <c r="M118" i="7"/>
  <c r="L119" i="7"/>
  <c r="E120" i="7"/>
  <c r="G119" i="7"/>
  <c r="F119" i="7"/>
  <c r="H120" i="7" l="1"/>
  <c r="I120" i="7"/>
  <c r="J120" i="7"/>
  <c r="K120" i="7"/>
  <c r="M119" i="7"/>
  <c r="N119" i="7"/>
  <c r="L120" i="7"/>
  <c r="E121" i="7"/>
  <c r="G120" i="7"/>
  <c r="F120" i="7"/>
  <c r="H121" i="7" l="1"/>
  <c r="G121" i="7" s="1"/>
  <c r="I121" i="7"/>
  <c r="J121" i="7"/>
  <c r="K121" i="7"/>
  <c r="N120" i="7"/>
  <c r="M120" i="7"/>
  <c r="L121" i="7"/>
  <c r="E122" i="7"/>
  <c r="F121" i="7"/>
  <c r="H122" i="7" l="1"/>
  <c r="G122" i="7" s="1"/>
  <c r="J122" i="7"/>
  <c r="K122" i="7"/>
  <c r="I122" i="7"/>
  <c r="M121" i="7"/>
  <c r="N121" i="7"/>
  <c r="L122" i="7"/>
  <c r="E123" i="7"/>
  <c r="F122" i="7"/>
  <c r="H123" i="7" l="1"/>
  <c r="G123" i="7" s="1"/>
  <c r="K123" i="7"/>
  <c r="I123" i="7"/>
  <c r="J123" i="7"/>
  <c r="N122" i="7"/>
  <c r="M122" i="7"/>
  <c r="L123" i="7"/>
  <c r="E124" i="7"/>
  <c r="F123" i="7"/>
  <c r="H124" i="7" l="1"/>
  <c r="G124" i="7" s="1"/>
  <c r="I124" i="7"/>
  <c r="J124" i="7"/>
  <c r="K124" i="7"/>
  <c r="M123" i="7"/>
  <c r="N123" i="7"/>
  <c r="L124" i="7"/>
  <c r="E125" i="7"/>
  <c r="F124" i="7"/>
  <c r="H125" i="7" l="1"/>
  <c r="G125" i="7" s="1"/>
  <c r="I125" i="7"/>
  <c r="J125" i="7"/>
  <c r="K125" i="7"/>
  <c r="N124" i="7"/>
  <c r="M124" i="7"/>
  <c r="L125" i="7"/>
  <c r="E126" i="7"/>
  <c r="N125" i="7" l="1"/>
  <c r="M125" i="7"/>
  <c r="H126" i="7"/>
  <c r="G126" i="7" s="1"/>
  <c r="J126" i="7"/>
  <c r="K126" i="7"/>
  <c r="I126" i="7"/>
  <c r="L126" i="7"/>
  <c r="E127" i="7"/>
  <c r="H127" i="7" l="1"/>
  <c r="K127" i="7"/>
  <c r="I127" i="7"/>
  <c r="J127" i="7"/>
  <c r="N126" i="7"/>
  <c r="M126" i="7"/>
  <c r="L127" i="7"/>
  <c r="E128" i="7"/>
  <c r="G127" i="7"/>
  <c r="M127" i="7" l="1"/>
  <c r="N127" i="7"/>
  <c r="H128" i="7"/>
  <c r="G128" i="7" s="1"/>
  <c r="I128" i="7"/>
  <c r="J128" i="7"/>
  <c r="K128" i="7"/>
  <c r="L128" i="7"/>
  <c r="E129" i="7"/>
  <c r="H129" i="7" l="1"/>
  <c r="I129" i="7"/>
  <c r="J129" i="7"/>
  <c r="K129" i="7"/>
  <c r="N128" i="7"/>
  <c r="M128" i="7"/>
  <c r="L129" i="7"/>
  <c r="E130" i="7"/>
  <c r="G129" i="7"/>
  <c r="M129" i="7" l="1"/>
  <c r="N129" i="7"/>
  <c r="H130" i="7"/>
  <c r="G130" i="7" s="1"/>
  <c r="J130" i="7"/>
  <c r="K130" i="7"/>
  <c r="I130" i="7"/>
  <c r="L130" i="7"/>
  <c r="E131" i="7"/>
  <c r="H131" i="7" l="1"/>
  <c r="G131" i="7" s="1"/>
  <c r="K131" i="7"/>
  <c r="I131" i="7"/>
  <c r="J131" i="7"/>
  <c r="N130" i="7"/>
  <c r="M130" i="7"/>
  <c r="L131" i="7"/>
  <c r="E132" i="7"/>
  <c r="M131" i="7" l="1"/>
  <c r="N131" i="7"/>
  <c r="H132" i="7"/>
  <c r="G132" i="7" s="1"/>
  <c r="I132" i="7"/>
  <c r="J132" i="7"/>
  <c r="K132" i="7"/>
  <c r="L132" i="7"/>
  <c r="E133" i="7"/>
  <c r="N132" i="7" l="1"/>
  <c r="M132" i="7"/>
  <c r="H133" i="7"/>
  <c r="G133" i="7" s="1"/>
  <c r="I133" i="7"/>
  <c r="J133" i="7"/>
  <c r="K133" i="7"/>
  <c r="L133" i="7"/>
  <c r="E134" i="7"/>
  <c r="H134" i="7" l="1"/>
  <c r="J134" i="7"/>
  <c r="K134" i="7"/>
  <c r="I134" i="7"/>
  <c r="N133" i="7"/>
  <c r="M133" i="7"/>
  <c r="L134" i="7"/>
  <c r="E135" i="7"/>
  <c r="G134" i="7"/>
  <c r="N134" i="7" l="1"/>
  <c r="M134" i="7"/>
  <c r="H135" i="7"/>
  <c r="G135" i="7" s="1"/>
  <c r="K135" i="7"/>
  <c r="I135" i="7"/>
  <c r="J135" i="7"/>
  <c r="L135" i="7"/>
  <c r="E136" i="7"/>
  <c r="H136" i="7" l="1"/>
  <c r="I136" i="7"/>
  <c r="J136" i="7"/>
  <c r="K136" i="7"/>
  <c r="M135" i="7"/>
  <c r="N135" i="7"/>
  <c r="L136" i="7"/>
  <c r="E137" i="7"/>
  <c r="G136" i="7"/>
  <c r="N136" i="7" l="1"/>
  <c r="M136" i="7"/>
  <c r="H137" i="7"/>
  <c r="G137" i="7" s="1"/>
  <c r="I137" i="7"/>
  <c r="J137" i="7"/>
  <c r="K137" i="7"/>
  <c r="L137" i="7"/>
  <c r="E138" i="7"/>
  <c r="H138" i="7" l="1"/>
  <c r="J138" i="7"/>
  <c r="K138" i="7"/>
  <c r="I138" i="7"/>
  <c r="M137" i="7"/>
  <c r="N137" i="7"/>
  <c r="L138" i="7"/>
  <c r="E139" i="7"/>
  <c r="G138" i="7"/>
  <c r="H139" i="7" l="1"/>
  <c r="K139" i="7"/>
  <c r="I139" i="7"/>
  <c r="J139" i="7"/>
  <c r="N138" i="7"/>
  <c r="M138" i="7"/>
  <c r="L139" i="7"/>
  <c r="E140" i="7"/>
  <c r="G139" i="7"/>
  <c r="H140" i="7" l="1"/>
  <c r="I140" i="7"/>
  <c r="J140" i="7"/>
  <c r="K140" i="7"/>
  <c r="M139" i="7"/>
  <c r="N139" i="7"/>
  <c r="L140" i="7"/>
  <c r="E141" i="7"/>
  <c r="G140" i="7"/>
  <c r="H141" i="7" l="1"/>
  <c r="I141" i="7"/>
  <c r="J141" i="7"/>
  <c r="K141" i="7"/>
  <c r="N140" i="7"/>
  <c r="M140" i="7"/>
  <c r="L141" i="7"/>
  <c r="E142" i="7"/>
  <c r="G141" i="7"/>
  <c r="H142" i="7" l="1"/>
  <c r="J142" i="7"/>
  <c r="K142" i="7"/>
  <c r="I142" i="7"/>
  <c r="N141" i="7"/>
  <c r="M141" i="7"/>
  <c r="L142" i="7"/>
  <c r="E143" i="7"/>
  <c r="G142" i="7"/>
  <c r="H143" i="7" l="1"/>
  <c r="G143" i="7" s="1"/>
  <c r="K143" i="7"/>
  <c r="I143" i="7"/>
  <c r="J143" i="7"/>
  <c r="N142" i="7"/>
  <c r="M142" i="7"/>
  <c r="L143" i="7"/>
  <c r="E144" i="7"/>
  <c r="H144" i="7" l="1"/>
  <c r="I144" i="7"/>
  <c r="J144" i="7"/>
  <c r="K144" i="7"/>
  <c r="M143" i="7"/>
  <c r="N143" i="7"/>
  <c r="L144" i="7"/>
  <c r="E145" i="7"/>
  <c r="G144" i="7"/>
  <c r="H145" i="7" l="1"/>
  <c r="I145" i="7"/>
  <c r="J145" i="7"/>
  <c r="K145" i="7"/>
  <c r="N144" i="7"/>
  <c r="M144" i="7"/>
  <c r="L145" i="7"/>
  <c r="E146" i="7"/>
  <c r="G145" i="7"/>
  <c r="H146" i="7" l="1"/>
  <c r="J146" i="7"/>
  <c r="K146" i="7"/>
  <c r="I146" i="7"/>
  <c r="M145" i="7"/>
  <c r="N145" i="7"/>
  <c r="L146" i="7"/>
  <c r="E147" i="7"/>
  <c r="G146" i="7"/>
  <c r="H147" i="7" l="1"/>
  <c r="G147" i="7" s="1"/>
  <c r="K147" i="7"/>
  <c r="I147" i="7"/>
  <c r="J147" i="7"/>
  <c r="N146" i="7"/>
  <c r="M146" i="7"/>
  <c r="L147" i="7"/>
  <c r="E148" i="7"/>
  <c r="H148" i="7" l="1"/>
  <c r="I148" i="7"/>
  <c r="J148" i="7"/>
  <c r="K148" i="7"/>
  <c r="M147" i="7"/>
  <c r="N147" i="7"/>
  <c r="L148" i="7"/>
  <c r="E149" i="7"/>
  <c r="G148" i="7"/>
  <c r="H149" i="7" l="1"/>
  <c r="I149" i="7"/>
  <c r="J149" i="7"/>
  <c r="K149" i="7"/>
  <c r="N148" i="7"/>
  <c r="M148" i="7"/>
  <c r="L149" i="7"/>
  <c r="E150" i="7"/>
  <c r="G149" i="7"/>
  <c r="H150" i="7" l="1"/>
  <c r="J150" i="7"/>
  <c r="K150" i="7"/>
  <c r="I150" i="7"/>
  <c r="M149" i="7"/>
  <c r="N149" i="7"/>
  <c r="L150" i="7"/>
  <c r="E151" i="7"/>
  <c r="G150" i="7"/>
  <c r="H151" i="7" l="1"/>
  <c r="K151" i="7"/>
  <c r="I151" i="7"/>
  <c r="J151" i="7"/>
  <c r="N150" i="7"/>
  <c r="M150" i="7"/>
  <c r="L151" i="7"/>
  <c r="E152" i="7"/>
  <c r="G151" i="7"/>
  <c r="H152" i="7" l="1"/>
  <c r="I152" i="7"/>
  <c r="J152" i="7"/>
  <c r="K152" i="7"/>
  <c r="M151" i="7"/>
  <c r="N151" i="7"/>
  <c r="L152" i="7"/>
  <c r="E153" i="7"/>
  <c r="G152" i="7"/>
  <c r="H153" i="7" l="1"/>
  <c r="I153" i="7"/>
  <c r="J153" i="7"/>
  <c r="K153" i="7"/>
  <c r="N152" i="7"/>
  <c r="M152" i="7"/>
  <c r="L153" i="7"/>
  <c r="E154" i="7"/>
  <c r="G153" i="7"/>
  <c r="H154" i="7" l="1"/>
  <c r="J154" i="7"/>
  <c r="K154" i="7"/>
  <c r="I154" i="7"/>
  <c r="M153" i="7"/>
  <c r="N153" i="7"/>
  <c r="L154" i="7"/>
  <c r="E155" i="7"/>
  <c r="G154" i="7"/>
  <c r="H155" i="7" l="1"/>
  <c r="K155" i="7"/>
  <c r="I155" i="7"/>
  <c r="J155" i="7"/>
  <c r="N154" i="7"/>
  <c r="M154" i="7"/>
  <c r="L155" i="7"/>
  <c r="E156" i="7"/>
  <c r="G155" i="7"/>
  <c r="H156" i="7" l="1"/>
  <c r="I156" i="7"/>
  <c r="J156" i="7"/>
  <c r="K156" i="7"/>
  <c r="M155" i="7"/>
  <c r="N155" i="7"/>
  <c r="L156" i="7"/>
  <c r="E157" i="7"/>
  <c r="G156" i="7"/>
  <c r="H157" i="7" l="1"/>
  <c r="I157" i="7"/>
  <c r="J157" i="7"/>
  <c r="K157" i="7"/>
  <c r="N156" i="7"/>
  <c r="M156" i="7"/>
  <c r="L157" i="7"/>
  <c r="E158" i="7"/>
  <c r="G157" i="7"/>
  <c r="H158" i="7" l="1"/>
  <c r="J158" i="7"/>
  <c r="K158" i="7"/>
  <c r="I158" i="7"/>
  <c r="M157" i="7"/>
  <c r="N157" i="7"/>
  <c r="L158" i="7"/>
  <c r="E159" i="7"/>
  <c r="G158" i="7"/>
  <c r="H159" i="7" l="1"/>
  <c r="K159" i="7"/>
  <c r="I159" i="7"/>
  <c r="J159" i="7"/>
  <c r="N158" i="7"/>
  <c r="M158" i="7"/>
  <c r="L159" i="7"/>
  <c r="E160" i="7"/>
  <c r="G159" i="7"/>
  <c r="H160" i="7" l="1"/>
  <c r="I160" i="7"/>
  <c r="J160" i="7"/>
  <c r="K160" i="7"/>
  <c r="M159" i="7"/>
  <c r="N159" i="7"/>
  <c r="L160" i="7"/>
  <c r="E161" i="7"/>
  <c r="G160" i="7"/>
  <c r="H161" i="7" l="1"/>
  <c r="I161" i="7"/>
  <c r="J161" i="7"/>
  <c r="K161" i="7"/>
  <c r="N160" i="7"/>
  <c r="M160" i="7"/>
  <c r="L161" i="7"/>
  <c r="E162" i="7"/>
  <c r="G161" i="7"/>
  <c r="H162" i="7" l="1"/>
  <c r="J162" i="7"/>
  <c r="K162" i="7"/>
  <c r="I162" i="7"/>
  <c r="M161" i="7"/>
  <c r="N161" i="7"/>
  <c r="L162" i="7"/>
  <c r="E163" i="7"/>
  <c r="G162" i="7"/>
  <c r="H163" i="7" l="1"/>
  <c r="G163" i="7" s="1"/>
  <c r="K163" i="7"/>
  <c r="I163" i="7"/>
  <c r="J163" i="7"/>
  <c r="N162" i="7"/>
  <c r="M162" i="7"/>
  <c r="L163" i="7"/>
  <c r="E164" i="7"/>
  <c r="H164" i="7" l="1"/>
  <c r="I164" i="7"/>
  <c r="J164" i="7"/>
  <c r="K164" i="7"/>
  <c r="M163" i="7"/>
  <c r="N163" i="7"/>
  <c r="L164" i="7"/>
  <c r="E165" i="7"/>
  <c r="G164" i="7"/>
  <c r="H165" i="7" l="1"/>
  <c r="I165" i="7"/>
  <c r="J165" i="7"/>
  <c r="K165" i="7"/>
  <c r="N164" i="7"/>
  <c r="M164" i="7"/>
  <c r="L165" i="7"/>
  <c r="E166" i="7"/>
  <c r="G165" i="7"/>
  <c r="H166" i="7" l="1"/>
  <c r="J166" i="7"/>
  <c r="K166" i="7"/>
  <c r="I166" i="7"/>
  <c r="M165" i="7"/>
  <c r="N165" i="7"/>
  <c r="L166" i="7"/>
  <c r="E167" i="7"/>
  <c r="G166" i="7"/>
  <c r="N166" i="7" l="1"/>
  <c r="M166" i="7"/>
  <c r="H167" i="7"/>
  <c r="G167" i="7" s="1"/>
  <c r="K167" i="7"/>
  <c r="I167" i="7"/>
  <c r="J167" i="7"/>
  <c r="L167" i="7"/>
  <c r="E168" i="7"/>
  <c r="H168" i="7" l="1"/>
  <c r="I168" i="7"/>
  <c r="J168" i="7"/>
  <c r="K168" i="7"/>
  <c r="M167" i="7"/>
  <c r="N167" i="7"/>
  <c r="L168" i="7"/>
  <c r="E169" i="7"/>
  <c r="G168" i="7"/>
  <c r="H169" i="7" l="1"/>
  <c r="G169" i="7" s="1"/>
  <c r="I169" i="7"/>
  <c r="J169" i="7"/>
  <c r="K169" i="7"/>
  <c r="N168" i="7"/>
  <c r="M168" i="7"/>
  <c r="L169" i="7"/>
  <c r="E170" i="7"/>
  <c r="H170" i="7" l="1"/>
  <c r="J170" i="7"/>
  <c r="K170" i="7"/>
  <c r="I170" i="7"/>
  <c r="M169" i="7"/>
  <c r="N169" i="7"/>
  <c r="L170" i="7"/>
  <c r="E171" i="7"/>
  <c r="G170" i="7"/>
  <c r="H171" i="7" l="1"/>
  <c r="K171" i="7"/>
  <c r="I171" i="7"/>
  <c r="J171" i="7"/>
  <c r="N170" i="7"/>
  <c r="M170" i="7"/>
  <c r="L171" i="7"/>
  <c r="E172" i="7"/>
  <c r="G171" i="7"/>
  <c r="H172" i="7" l="1"/>
  <c r="I172" i="7"/>
  <c r="J172" i="7"/>
  <c r="K172" i="7"/>
  <c r="M171" i="7"/>
  <c r="N171" i="7"/>
  <c r="L172" i="7"/>
  <c r="E173" i="7"/>
  <c r="G172" i="7"/>
  <c r="H173" i="7" l="1"/>
  <c r="I173" i="7"/>
  <c r="J173" i="7"/>
  <c r="K173" i="7"/>
  <c r="N172" i="7"/>
  <c r="M172" i="7"/>
  <c r="L173" i="7"/>
  <c r="E174" i="7"/>
  <c r="G173" i="7"/>
  <c r="H174" i="7" l="1"/>
  <c r="J174" i="7"/>
  <c r="K174" i="7"/>
  <c r="I174" i="7"/>
  <c r="M173" i="7"/>
  <c r="N173" i="7"/>
  <c r="L174" i="7"/>
  <c r="E175" i="7"/>
  <c r="G174" i="7"/>
  <c r="H175" i="7" l="1"/>
  <c r="K175" i="7"/>
  <c r="I175" i="7"/>
  <c r="J175" i="7"/>
  <c r="N174" i="7"/>
  <c r="M174" i="7"/>
  <c r="L175" i="7"/>
  <c r="E176" i="7"/>
  <c r="G175" i="7"/>
  <c r="H176" i="7" l="1"/>
  <c r="G176" i="7" s="1"/>
  <c r="I176" i="7"/>
  <c r="J176" i="7"/>
  <c r="K176" i="7"/>
  <c r="M175" i="7"/>
  <c r="N175" i="7"/>
  <c r="L176" i="7"/>
  <c r="E177" i="7"/>
  <c r="H177" i="7" l="1"/>
  <c r="I177" i="7"/>
  <c r="J177" i="7"/>
  <c r="K177" i="7"/>
  <c r="N176" i="7"/>
  <c r="M176" i="7"/>
  <c r="L177" i="7"/>
  <c r="E178" i="7"/>
  <c r="G177" i="7"/>
  <c r="H178" i="7" l="1"/>
  <c r="J178" i="7"/>
  <c r="K178" i="7"/>
  <c r="I178" i="7"/>
  <c r="M177" i="7"/>
  <c r="N177" i="7"/>
  <c r="L178" i="7"/>
  <c r="E179" i="7"/>
  <c r="G178" i="7"/>
  <c r="H179" i="7" l="1"/>
  <c r="G179" i="7" s="1"/>
  <c r="K179" i="7"/>
  <c r="I179" i="7"/>
  <c r="J179" i="7"/>
  <c r="M178" i="7"/>
  <c r="N178" i="7"/>
  <c r="L179" i="7"/>
  <c r="E180" i="7"/>
  <c r="H180" i="7" l="1"/>
  <c r="I180" i="7"/>
  <c r="J180" i="7"/>
  <c r="K180" i="7"/>
  <c r="M179" i="7"/>
  <c r="N179" i="7"/>
  <c r="L180" i="7"/>
  <c r="E181" i="7"/>
  <c r="G180" i="7"/>
  <c r="H181" i="7" l="1"/>
  <c r="G181" i="7" s="1"/>
  <c r="I181" i="7"/>
  <c r="J181" i="7"/>
  <c r="K181" i="7"/>
  <c r="M180" i="7"/>
  <c r="N180" i="7"/>
  <c r="L181" i="7"/>
  <c r="E182" i="7"/>
  <c r="H182" i="7" l="1"/>
  <c r="J182" i="7"/>
  <c r="K182" i="7"/>
  <c r="I182" i="7"/>
  <c r="M181" i="7"/>
  <c r="N181" i="7"/>
  <c r="L182" i="7"/>
  <c r="E183" i="7"/>
  <c r="G182" i="7"/>
  <c r="H183" i="7" l="1"/>
  <c r="G183" i="7" s="1"/>
  <c r="K183" i="7"/>
  <c r="I183" i="7"/>
  <c r="J183" i="7"/>
  <c r="M182" i="7"/>
  <c r="N182" i="7"/>
  <c r="L183" i="7"/>
  <c r="E184" i="7"/>
  <c r="H184" i="7" l="1"/>
  <c r="I184" i="7"/>
  <c r="J184" i="7"/>
  <c r="K184" i="7"/>
  <c r="M183" i="7"/>
  <c r="N183" i="7"/>
  <c r="L184" i="7"/>
  <c r="E185" i="7"/>
  <c r="G184" i="7"/>
  <c r="H185" i="7" l="1"/>
  <c r="G185" i="7" s="1"/>
  <c r="J185" i="7"/>
  <c r="I185" i="7"/>
  <c r="K185" i="7"/>
  <c r="N184" i="7"/>
  <c r="M184" i="7"/>
  <c r="L185" i="7"/>
  <c r="E186" i="7"/>
  <c r="H186" i="7" l="1"/>
  <c r="K186" i="7"/>
  <c r="I186" i="7"/>
  <c r="J186" i="7"/>
  <c r="M185" i="7"/>
  <c r="N185" i="7"/>
  <c r="L186" i="7"/>
  <c r="E187" i="7"/>
  <c r="G186" i="7"/>
  <c r="H187" i="7" l="1"/>
  <c r="G187" i="7" s="1"/>
  <c r="I187" i="7"/>
  <c r="J187" i="7"/>
  <c r="K187" i="7"/>
  <c r="M186" i="7"/>
  <c r="N186" i="7"/>
  <c r="L187" i="7"/>
  <c r="E188" i="7"/>
  <c r="H188" i="7" l="1"/>
  <c r="I188" i="7"/>
  <c r="K188" i="7"/>
  <c r="J188" i="7"/>
  <c r="M187" i="7"/>
  <c r="N187" i="7"/>
  <c r="L188" i="7"/>
  <c r="E189" i="7"/>
  <c r="G188" i="7"/>
  <c r="H189" i="7" l="1"/>
  <c r="G189" i="7" s="1"/>
  <c r="J189" i="7"/>
  <c r="I189" i="7"/>
  <c r="K189" i="7"/>
  <c r="M188" i="7"/>
  <c r="N188" i="7"/>
  <c r="L189" i="7"/>
  <c r="E190" i="7"/>
  <c r="H190" i="7" l="1"/>
  <c r="K190" i="7"/>
  <c r="J190" i="7"/>
  <c r="I190" i="7"/>
  <c r="M189" i="7"/>
  <c r="N189" i="7"/>
  <c r="L190" i="7"/>
  <c r="E191" i="7"/>
  <c r="G190" i="7"/>
  <c r="H191" i="7" l="1"/>
  <c r="G191" i="7" s="1"/>
  <c r="I191" i="7"/>
  <c r="J191" i="7"/>
  <c r="K191" i="7"/>
  <c r="M190" i="7"/>
  <c r="N190" i="7"/>
  <c r="L191" i="7"/>
  <c r="E192" i="7"/>
  <c r="H192" i="7" l="1"/>
  <c r="I192" i="7"/>
  <c r="J192" i="7"/>
  <c r="K192" i="7"/>
  <c r="M191" i="7"/>
  <c r="N191" i="7"/>
  <c r="L192" i="7"/>
  <c r="E193" i="7"/>
  <c r="G192" i="7"/>
  <c r="H193" i="7" l="1"/>
  <c r="G193" i="7" s="1"/>
  <c r="J193" i="7"/>
  <c r="K193" i="7"/>
  <c r="I193" i="7"/>
  <c r="N192" i="7"/>
  <c r="M192" i="7"/>
  <c r="L193" i="7"/>
  <c r="E194" i="7"/>
  <c r="M193" i="7" l="1"/>
  <c r="N193" i="7"/>
  <c r="H194" i="7"/>
  <c r="G194" i="7" s="1"/>
  <c r="K194" i="7"/>
  <c r="I194" i="7"/>
  <c r="J194" i="7"/>
  <c r="L194" i="7"/>
  <c r="E195" i="7"/>
  <c r="H195" i="7" l="1"/>
  <c r="G195" i="7" s="1"/>
  <c r="K195" i="7"/>
  <c r="I195" i="7"/>
  <c r="J195" i="7"/>
  <c r="M194" i="7"/>
  <c r="N194" i="7"/>
  <c r="L195" i="7"/>
  <c r="E196" i="7"/>
  <c r="M195" i="7" l="1"/>
  <c r="N195" i="7"/>
  <c r="H196" i="7"/>
  <c r="G196" i="7" s="1"/>
  <c r="I196" i="7"/>
  <c r="J196" i="7"/>
  <c r="K196" i="7"/>
  <c r="L196" i="7"/>
  <c r="E197" i="7"/>
  <c r="H197" i="7" l="1"/>
  <c r="G197" i="7" s="1"/>
  <c r="J197" i="7"/>
  <c r="K197" i="7"/>
  <c r="I197" i="7"/>
  <c r="M196" i="7"/>
  <c r="N196" i="7"/>
  <c r="L197" i="7"/>
  <c r="E198" i="7"/>
  <c r="M197" i="7" l="1"/>
  <c r="N197" i="7"/>
  <c r="H198" i="7"/>
  <c r="G198" i="7" s="1"/>
  <c r="K198" i="7"/>
  <c r="I198" i="7"/>
  <c r="J198" i="7"/>
  <c r="L198" i="7"/>
  <c r="E199" i="7"/>
  <c r="H199" i="7" l="1"/>
  <c r="G199" i="7" s="1"/>
  <c r="J199" i="7"/>
  <c r="K199" i="7"/>
  <c r="I199" i="7"/>
  <c r="M198" i="7"/>
  <c r="N198" i="7"/>
  <c r="L199" i="7"/>
  <c r="E200" i="7"/>
  <c r="M199" i="7" l="1"/>
  <c r="N199" i="7"/>
  <c r="H200" i="7"/>
  <c r="G200" i="7" s="1"/>
  <c r="I200" i="7"/>
  <c r="J200" i="7"/>
  <c r="K200" i="7"/>
  <c r="L200" i="7"/>
  <c r="E201" i="7"/>
  <c r="N200" i="7" l="1"/>
  <c r="M200" i="7"/>
  <c r="H201" i="7"/>
  <c r="G201" i="7" s="1"/>
  <c r="J201" i="7"/>
  <c r="I201" i="7"/>
  <c r="K201" i="7"/>
  <c r="L201" i="7"/>
  <c r="E202" i="7"/>
  <c r="H202" i="7" l="1"/>
  <c r="K202" i="7"/>
  <c r="I202" i="7"/>
  <c r="J202" i="7"/>
  <c r="M201" i="7"/>
  <c r="N201" i="7"/>
  <c r="L202" i="7"/>
  <c r="E203" i="7"/>
  <c r="G202" i="7"/>
  <c r="H203" i="7" l="1"/>
  <c r="G203" i="7" s="1"/>
  <c r="I203" i="7"/>
  <c r="J203" i="7"/>
  <c r="K203" i="7"/>
  <c r="M202" i="7"/>
  <c r="N202" i="7"/>
  <c r="L203" i="7"/>
  <c r="E204" i="7"/>
  <c r="M203" i="7" l="1"/>
  <c r="N203" i="7"/>
  <c r="H204" i="7"/>
  <c r="G204" i="7" s="1"/>
  <c r="I204" i="7"/>
  <c r="K204" i="7"/>
  <c r="J204" i="7"/>
  <c r="L204" i="7"/>
  <c r="E205" i="7"/>
  <c r="M204" i="7" l="1"/>
  <c r="N204" i="7"/>
  <c r="H205" i="7"/>
  <c r="G205" i="7" s="1"/>
  <c r="J205" i="7"/>
  <c r="I205" i="7"/>
  <c r="K205" i="7"/>
  <c r="L205" i="7"/>
  <c r="E206" i="7"/>
  <c r="M205" i="7" l="1"/>
  <c r="N205" i="7"/>
  <c r="H206" i="7"/>
  <c r="G206" i="7" s="1"/>
  <c r="K206" i="7"/>
  <c r="J206" i="7"/>
  <c r="I206" i="7"/>
  <c r="L206" i="7"/>
  <c r="E207" i="7"/>
  <c r="H207" i="7" l="1"/>
  <c r="G207" i="7" s="1"/>
  <c r="I207" i="7"/>
  <c r="J207" i="7"/>
  <c r="K207" i="7"/>
  <c r="M206" i="7"/>
  <c r="N206" i="7"/>
  <c r="L207" i="7"/>
  <c r="E208" i="7"/>
  <c r="H208" i="7" l="1"/>
  <c r="I208" i="7"/>
  <c r="J208" i="7"/>
  <c r="K208" i="7"/>
  <c r="M207" i="7"/>
  <c r="N207" i="7"/>
  <c r="L208" i="7"/>
  <c r="E209" i="7"/>
  <c r="G208" i="7"/>
  <c r="H209" i="7" l="1"/>
  <c r="J209" i="7"/>
  <c r="I209" i="7"/>
  <c r="K209" i="7"/>
  <c r="N208" i="7"/>
  <c r="M208" i="7"/>
  <c r="G209" i="7"/>
  <c r="L209" i="7"/>
  <c r="E210" i="7"/>
  <c r="H210" i="7" l="1"/>
  <c r="K210" i="7"/>
  <c r="I210" i="7"/>
  <c r="J210" i="7"/>
  <c r="M209" i="7"/>
  <c r="N209" i="7"/>
  <c r="L210" i="7"/>
  <c r="E211" i="7"/>
  <c r="G210" i="7"/>
  <c r="M210" i="7" l="1"/>
  <c r="N210" i="7"/>
  <c r="H211" i="7"/>
  <c r="G211" i="7" s="1"/>
  <c r="K211" i="7"/>
  <c r="J211" i="7"/>
  <c r="I211" i="7"/>
  <c r="L211" i="7"/>
  <c r="E212" i="7"/>
  <c r="H212" i="7" l="1"/>
  <c r="I212" i="7"/>
  <c r="J212" i="7"/>
  <c r="K212" i="7"/>
  <c r="M211" i="7"/>
  <c r="N211" i="7"/>
  <c r="L212" i="7"/>
  <c r="E213" i="7"/>
  <c r="G212" i="7"/>
  <c r="H213" i="7" l="1"/>
  <c r="J213" i="7"/>
  <c r="K213" i="7"/>
  <c r="I213" i="7"/>
  <c r="M212" i="7"/>
  <c r="N212" i="7"/>
  <c r="G213" i="7"/>
  <c r="L213" i="7"/>
  <c r="E214" i="7"/>
  <c r="M213" i="7" l="1"/>
  <c r="N213" i="7"/>
  <c r="H214" i="7"/>
  <c r="G214" i="7" s="1"/>
  <c r="K214" i="7"/>
  <c r="I214" i="7"/>
  <c r="J214" i="7"/>
  <c r="L214" i="7"/>
  <c r="E215" i="7"/>
  <c r="M214" i="7" l="1"/>
  <c r="N214" i="7"/>
  <c r="H215" i="7"/>
  <c r="G215" i="7" s="1"/>
  <c r="J215" i="7"/>
  <c r="K215" i="7"/>
  <c r="I215" i="7"/>
  <c r="L215" i="7"/>
  <c r="E216" i="7"/>
  <c r="H216" i="7" l="1"/>
  <c r="I216" i="7"/>
  <c r="J216" i="7"/>
  <c r="K216" i="7"/>
  <c r="M215" i="7"/>
  <c r="N215" i="7"/>
  <c r="L216" i="7"/>
  <c r="E217" i="7"/>
  <c r="G216" i="7"/>
  <c r="H217" i="7" l="1"/>
  <c r="G217" i="7" s="1"/>
  <c r="I217" i="7"/>
  <c r="J217" i="7"/>
  <c r="K217" i="7"/>
  <c r="N216" i="7"/>
  <c r="M216" i="7"/>
  <c r="L217" i="7"/>
  <c r="E218" i="7"/>
  <c r="M217" i="7" l="1"/>
  <c r="N217" i="7"/>
  <c r="H218" i="7"/>
  <c r="G218" i="7" s="1"/>
  <c r="J218" i="7"/>
  <c r="K218" i="7"/>
  <c r="I218" i="7"/>
  <c r="L218" i="7"/>
  <c r="E219" i="7"/>
  <c r="H219" i="7" l="1"/>
  <c r="G219" i="7" s="1"/>
  <c r="K219" i="7"/>
  <c r="I219" i="7"/>
  <c r="J219" i="7"/>
  <c r="M218" i="7"/>
  <c r="N218" i="7"/>
  <c r="L219" i="7"/>
  <c r="E220" i="7"/>
  <c r="M219" i="7" l="1"/>
  <c r="N219" i="7"/>
  <c r="H220" i="7"/>
  <c r="G220" i="7" s="1"/>
  <c r="I220" i="7"/>
  <c r="J220" i="7"/>
  <c r="K220" i="7"/>
  <c r="L220" i="7"/>
  <c r="E221" i="7"/>
  <c r="M220" i="7" l="1"/>
  <c r="N220" i="7"/>
  <c r="H221" i="7"/>
  <c r="G221" i="7" s="1"/>
  <c r="I221" i="7"/>
  <c r="J221" i="7"/>
  <c r="K221" i="7"/>
  <c r="L221" i="7"/>
  <c r="E222" i="7"/>
  <c r="M221" i="7" l="1"/>
  <c r="N221" i="7"/>
  <c r="H222" i="7"/>
  <c r="G222" i="7" s="1"/>
  <c r="J222" i="7"/>
  <c r="K222" i="7"/>
  <c r="I222" i="7"/>
  <c r="L222" i="7"/>
  <c r="E223" i="7"/>
  <c r="H223" i="7" l="1"/>
  <c r="K223" i="7"/>
  <c r="J223" i="7"/>
  <c r="I223" i="7"/>
  <c r="M222" i="7"/>
  <c r="N222" i="7"/>
  <c r="G223" i="7"/>
  <c r="L223" i="7"/>
  <c r="E224" i="7"/>
  <c r="M223" i="7" l="1"/>
  <c r="N223" i="7"/>
  <c r="H224" i="7"/>
  <c r="G224" i="7" s="1"/>
  <c r="I224" i="7"/>
  <c r="J224" i="7"/>
  <c r="K224" i="7"/>
  <c r="L224" i="7"/>
  <c r="E225" i="7"/>
  <c r="N224" i="7" l="1"/>
  <c r="M224" i="7"/>
  <c r="H225" i="7"/>
  <c r="G225" i="7" s="1"/>
  <c r="I225" i="7"/>
  <c r="J225" i="7"/>
  <c r="K225" i="7"/>
  <c r="L225" i="7"/>
  <c r="E226" i="7"/>
  <c r="M225" i="7" l="1"/>
  <c r="N225" i="7"/>
  <c r="H226" i="7"/>
  <c r="G226" i="7" s="1"/>
  <c r="J226" i="7"/>
  <c r="K226" i="7"/>
  <c r="I226" i="7"/>
  <c r="L226" i="7"/>
  <c r="E227" i="7"/>
  <c r="H227" i="7" l="1"/>
  <c r="G227" i="7" s="1"/>
  <c r="K227" i="7"/>
  <c r="I227" i="7"/>
  <c r="J227" i="7"/>
  <c r="M226" i="7"/>
  <c r="N226" i="7"/>
  <c r="L227" i="7"/>
  <c r="E228" i="7"/>
  <c r="M227" i="7" l="1"/>
  <c r="N227" i="7"/>
  <c r="H228" i="7"/>
  <c r="G228" i="7" s="1"/>
  <c r="I228" i="7"/>
  <c r="K228" i="7"/>
  <c r="J228" i="7"/>
  <c r="L228" i="7"/>
  <c r="E229" i="7"/>
  <c r="H229" i="7" l="1"/>
  <c r="I229" i="7"/>
  <c r="J229" i="7"/>
  <c r="K229" i="7"/>
  <c r="M228" i="7"/>
  <c r="N228" i="7"/>
  <c r="L229" i="7"/>
  <c r="E230" i="7"/>
  <c r="G229" i="7"/>
  <c r="H230" i="7" l="1"/>
  <c r="G230" i="7" s="1"/>
  <c r="J230" i="7"/>
  <c r="K230" i="7"/>
  <c r="I230" i="7"/>
  <c r="M229" i="7"/>
  <c r="N229" i="7"/>
  <c r="L230" i="7"/>
  <c r="E231" i="7"/>
  <c r="M230" i="7" l="1"/>
  <c r="N230" i="7"/>
  <c r="H231" i="7"/>
  <c r="G231" i="7" s="1"/>
  <c r="K231" i="7"/>
  <c r="I231" i="7"/>
  <c r="J231" i="7"/>
  <c r="L231" i="7"/>
  <c r="E232" i="7"/>
  <c r="H232" i="7" l="1"/>
  <c r="G232" i="7" s="1"/>
  <c r="I232" i="7"/>
  <c r="J232" i="7"/>
  <c r="K232" i="7"/>
  <c r="M231" i="7"/>
  <c r="N231" i="7"/>
  <c r="L232" i="7"/>
  <c r="E233" i="7"/>
  <c r="N232" i="7" l="1"/>
  <c r="M232" i="7"/>
  <c r="H233" i="7"/>
  <c r="G233" i="7" s="1"/>
  <c r="I233" i="7"/>
  <c r="J233" i="7"/>
  <c r="K233" i="7"/>
  <c r="L233" i="7"/>
  <c r="E234" i="7"/>
  <c r="H234" i="7" l="1"/>
  <c r="G234" i="7" s="1"/>
  <c r="J234" i="7"/>
  <c r="K234" i="7"/>
  <c r="I234" i="7"/>
  <c r="M233" i="7"/>
  <c r="N233" i="7"/>
  <c r="L234" i="7"/>
  <c r="E235" i="7"/>
  <c r="H235" i="7" l="1"/>
  <c r="G235" i="7" s="1"/>
  <c r="K235" i="7"/>
  <c r="I235" i="7"/>
  <c r="J235" i="7"/>
  <c r="M234" i="7"/>
  <c r="N234" i="7"/>
  <c r="L235" i="7"/>
  <c r="E236" i="7"/>
  <c r="M235" i="7" l="1"/>
  <c r="N235" i="7"/>
  <c r="H236" i="7"/>
  <c r="G236" i="7" s="1"/>
  <c r="I236" i="7"/>
  <c r="J236" i="7"/>
  <c r="K236" i="7"/>
  <c r="L236" i="7"/>
  <c r="E237" i="7"/>
  <c r="M236" i="7" l="1"/>
  <c r="N236" i="7"/>
  <c r="H237" i="7"/>
  <c r="G237" i="7" s="1"/>
  <c r="I237" i="7"/>
  <c r="J237" i="7"/>
  <c r="K237" i="7"/>
  <c r="L237" i="7"/>
  <c r="E238" i="7"/>
  <c r="H238" i="7" l="1"/>
  <c r="G238" i="7" s="1"/>
  <c r="J238" i="7"/>
  <c r="K238" i="7"/>
  <c r="I238" i="7"/>
  <c r="M237" i="7"/>
  <c r="N237" i="7"/>
  <c r="L238" i="7"/>
  <c r="E239" i="7"/>
  <c r="M238" i="7" l="1"/>
  <c r="N238" i="7"/>
  <c r="H239" i="7"/>
  <c r="G239" i="7" s="1"/>
  <c r="K239" i="7"/>
  <c r="J239" i="7"/>
  <c r="I239" i="7"/>
  <c r="L239" i="7"/>
  <c r="E240" i="7"/>
  <c r="H240" i="7" l="1"/>
  <c r="I240" i="7"/>
  <c r="J240" i="7"/>
  <c r="K240" i="7"/>
  <c r="M239" i="7"/>
  <c r="N239" i="7"/>
  <c r="G240" i="7"/>
  <c r="L240" i="7"/>
  <c r="E241" i="7"/>
  <c r="H241" i="7" l="1"/>
  <c r="I241" i="7"/>
  <c r="J241" i="7"/>
  <c r="K241" i="7"/>
  <c r="N240" i="7"/>
  <c r="M240" i="7"/>
  <c r="L241" i="7"/>
  <c r="E242" i="7"/>
  <c r="G241" i="7"/>
  <c r="H242" i="7" l="1"/>
  <c r="G242" i="7" s="1"/>
  <c r="J242" i="7"/>
  <c r="K242" i="7"/>
  <c r="I242" i="7"/>
  <c r="M241" i="7"/>
  <c r="N241" i="7"/>
  <c r="L242" i="7"/>
  <c r="E243" i="7"/>
  <c r="M242" i="7" l="1"/>
  <c r="N242" i="7"/>
  <c r="H243" i="7"/>
  <c r="G243" i="7" s="1"/>
  <c r="K243" i="7"/>
  <c r="I243" i="7"/>
  <c r="J243" i="7"/>
  <c r="L243" i="7"/>
  <c r="E244" i="7"/>
  <c r="H244" i="7" l="1"/>
  <c r="G244" i="7" s="1"/>
  <c r="I244" i="7"/>
  <c r="K244" i="7"/>
  <c r="J244" i="7"/>
  <c r="M243" i="7"/>
  <c r="N243" i="7"/>
  <c r="L244" i="7"/>
  <c r="E245" i="7"/>
  <c r="M244" i="7" l="1"/>
  <c r="N244" i="7"/>
  <c r="H245" i="7"/>
  <c r="G245" i="7" s="1"/>
  <c r="I245" i="7"/>
  <c r="J245" i="7"/>
  <c r="K245" i="7"/>
  <c r="L245" i="7"/>
  <c r="E246" i="7"/>
  <c r="H246" i="7" l="1"/>
  <c r="G246" i="7" s="1"/>
  <c r="J246" i="7"/>
  <c r="K246" i="7"/>
  <c r="I246" i="7"/>
  <c r="M245" i="7"/>
  <c r="N245" i="7"/>
  <c r="L246" i="7"/>
  <c r="E247" i="7"/>
  <c r="M246" i="7" l="1"/>
  <c r="N246" i="7"/>
  <c r="H247" i="7"/>
  <c r="G247" i="7" s="1"/>
  <c r="K247" i="7"/>
  <c r="I247" i="7"/>
  <c r="J247" i="7"/>
  <c r="L247" i="7"/>
  <c r="E248" i="7"/>
  <c r="H248" i="7" l="1"/>
  <c r="I248" i="7"/>
  <c r="J248" i="7"/>
  <c r="K248" i="7"/>
  <c r="M247" i="7"/>
  <c r="N247" i="7"/>
  <c r="L248" i="7"/>
  <c r="E249" i="7"/>
  <c r="G248" i="7"/>
  <c r="H249" i="7" l="1"/>
  <c r="I249" i="7"/>
  <c r="J249" i="7"/>
  <c r="K249" i="7"/>
  <c r="N248" i="7"/>
  <c r="M248" i="7"/>
  <c r="L249" i="7"/>
  <c r="E250" i="7"/>
  <c r="G249" i="7"/>
  <c r="H250" i="7" l="1"/>
  <c r="G250" i="7" s="1"/>
  <c r="J250" i="7"/>
  <c r="K250" i="7"/>
  <c r="I250" i="7"/>
  <c r="M249" i="7"/>
  <c r="N249" i="7"/>
  <c r="L250" i="7"/>
  <c r="E251" i="7"/>
  <c r="M250" i="7" l="1"/>
  <c r="N250" i="7"/>
  <c r="H251" i="7"/>
  <c r="G251" i="7" s="1"/>
  <c r="K251" i="7"/>
  <c r="I251" i="7"/>
  <c r="J251" i="7"/>
  <c r="L251" i="7"/>
  <c r="E252" i="7"/>
  <c r="H252" i="7" l="1"/>
  <c r="G252" i="7" s="1"/>
  <c r="I252" i="7"/>
  <c r="J252" i="7"/>
  <c r="K252" i="7"/>
  <c r="M251" i="7"/>
  <c r="N251" i="7"/>
  <c r="L252" i="7"/>
  <c r="E253" i="7"/>
  <c r="M252" i="7" l="1"/>
  <c r="N252" i="7"/>
  <c r="H253" i="7"/>
  <c r="G253" i="7" s="1"/>
  <c r="I253" i="7"/>
  <c r="J253" i="7"/>
  <c r="K253" i="7"/>
  <c r="L253" i="7"/>
  <c r="E254" i="7"/>
  <c r="H254" i="7" l="1"/>
  <c r="G254" i="7" s="1"/>
  <c r="J254" i="7"/>
  <c r="K254" i="7"/>
  <c r="I254" i="7"/>
  <c r="M253" i="7"/>
  <c r="N253" i="7"/>
  <c r="L254" i="7"/>
  <c r="E255" i="7"/>
  <c r="M254" i="7" l="1"/>
  <c r="N254" i="7"/>
  <c r="H255" i="7"/>
  <c r="G255" i="7" s="1"/>
  <c r="K255" i="7"/>
  <c r="J255" i="7"/>
  <c r="I255" i="7"/>
  <c r="L255" i="7"/>
  <c r="E256" i="7"/>
  <c r="H256" i="7" l="1"/>
  <c r="G256" i="7" s="1"/>
  <c r="I256" i="7"/>
  <c r="J256" i="7"/>
  <c r="K256" i="7"/>
  <c r="M255" i="7"/>
  <c r="N255" i="7"/>
  <c r="L256" i="7"/>
  <c r="E257" i="7"/>
  <c r="N256" i="7" l="1"/>
  <c r="M256" i="7"/>
  <c r="H257" i="7"/>
  <c r="G257" i="7" s="1"/>
  <c r="I257" i="7"/>
  <c r="J257" i="7"/>
  <c r="K257" i="7"/>
  <c r="L257" i="7"/>
  <c r="E258" i="7"/>
  <c r="H258" i="7" l="1"/>
  <c r="G258" i="7" s="1"/>
  <c r="J258" i="7"/>
  <c r="K258" i="7"/>
  <c r="I258" i="7"/>
  <c r="M257" i="7"/>
  <c r="N257" i="7"/>
  <c r="L258" i="7"/>
  <c r="E259" i="7"/>
  <c r="M258" i="7" l="1"/>
  <c r="N258" i="7"/>
  <c r="H259" i="7"/>
  <c r="G259" i="7" s="1"/>
  <c r="K259" i="7"/>
  <c r="I259" i="7"/>
  <c r="J259" i="7"/>
  <c r="L259" i="7"/>
  <c r="E260" i="7"/>
  <c r="H260" i="7" l="1"/>
  <c r="G260" i="7" s="1"/>
  <c r="I260" i="7"/>
  <c r="K260" i="7"/>
  <c r="J260" i="7"/>
  <c r="M259" i="7"/>
  <c r="N259" i="7"/>
  <c r="L260" i="7"/>
  <c r="E261" i="7"/>
  <c r="M260" i="7" l="1"/>
  <c r="N260" i="7"/>
  <c r="H261" i="7"/>
  <c r="G261" i="7" s="1"/>
  <c r="I261" i="7"/>
  <c r="J261" i="7"/>
  <c r="K261" i="7"/>
  <c r="L261" i="7"/>
  <c r="E262" i="7"/>
  <c r="H262" i="7" l="1"/>
  <c r="J262" i="7"/>
  <c r="K262" i="7"/>
  <c r="I262" i="7"/>
  <c r="M261" i="7"/>
  <c r="N261" i="7"/>
  <c r="G262" i="7"/>
  <c r="L262" i="7"/>
  <c r="E263" i="7"/>
  <c r="M262" i="7" l="1"/>
  <c r="N262" i="7"/>
  <c r="H263" i="7"/>
  <c r="G263" i="7" s="1"/>
  <c r="K263" i="7"/>
  <c r="I263" i="7"/>
  <c r="J263" i="7"/>
  <c r="L263" i="7"/>
  <c r="E264" i="7"/>
  <c r="H264" i="7" l="1"/>
  <c r="I264" i="7"/>
  <c r="J264" i="7"/>
  <c r="K264" i="7"/>
  <c r="M263" i="7"/>
  <c r="N263" i="7"/>
  <c r="G264" i="7"/>
  <c r="L264" i="7"/>
  <c r="E265" i="7"/>
  <c r="N264" i="7" l="1"/>
  <c r="M264" i="7"/>
  <c r="H265" i="7"/>
  <c r="G265" i="7" s="1"/>
  <c r="I265" i="7"/>
  <c r="J265" i="7"/>
  <c r="K265" i="7"/>
  <c r="L265" i="7"/>
  <c r="E266" i="7"/>
  <c r="H266" i="7" l="1"/>
  <c r="J266" i="7"/>
  <c r="K266" i="7"/>
  <c r="I266" i="7"/>
  <c r="M265" i="7"/>
  <c r="N265" i="7"/>
  <c r="G266" i="7"/>
  <c r="L266" i="7"/>
  <c r="E267" i="7"/>
  <c r="M266" i="7" l="1"/>
  <c r="N266" i="7"/>
  <c r="H267" i="7"/>
  <c r="G267" i="7" s="1"/>
  <c r="K267" i="7"/>
  <c r="I267" i="7"/>
  <c r="J267" i="7"/>
  <c r="L267" i="7"/>
  <c r="E268" i="7"/>
  <c r="H268" i="7" l="1"/>
  <c r="I268" i="7"/>
  <c r="J268" i="7"/>
  <c r="K268" i="7"/>
  <c r="M267" i="7"/>
  <c r="N267" i="7"/>
  <c r="G268" i="7"/>
  <c r="L268" i="7"/>
  <c r="E269" i="7"/>
  <c r="M268" i="7" l="1"/>
  <c r="N268" i="7"/>
  <c r="H269" i="7"/>
  <c r="G269" i="7" s="1"/>
  <c r="I269" i="7"/>
  <c r="J269" i="7"/>
  <c r="K269" i="7"/>
  <c r="L269" i="7"/>
  <c r="E270" i="7"/>
  <c r="H270" i="7" l="1"/>
  <c r="J270" i="7"/>
  <c r="K270" i="7"/>
  <c r="I270" i="7"/>
  <c r="M269" i="7"/>
  <c r="N269" i="7"/>
  <c r="G270" i="7"/>
  <c r="L270" i="7"/>
  <c r="E271" i="7"/>
  <c r="M270" i="7" l="1"/>
  <c r="N270" i="7"/>
  <c r="H271" i="7"/>
  <c r="G271" i="7" s="1"/>
  <c r="K271" i="7"/>
  <c r="I271" i="7"/>
  <c r="J271" i="7"/>
  <c r="L271" i="7"/>
  <c r="E272" i="7"/>
  <c r="H272" i="7" l="1"/>
  <c r="I272" i="7"/>
  <c r="J272" i="7"/>
  <c r="K272" i="7"/>
  <c r="M271" i="7"/>
  <c r="N271" i="7"/>
  <c r="G272" i="7"/>
  <c r="L272" i="7"/>
  <c r="E273" i="7"/>
  <c r="N272" i="7" l="1"/>
  <c r="M272" i="7"/>
  <c r="H273" i="7"/>
  <c r="G273" i="7" s="1"/>
  <c r="I273" i="7"/>
  <c r="J273" i="7"/>
  <c r="K273" i="7"/>
  <c r="L273" i="7"/>
  <c r="E274" i="7"/>
  <c r="H274" i="7" l="1"/>
  <c r="G274" i="7" s="1"/>
  <c r="J274" i="7"/>
  <c r="K274" i="7"/>
  <c r="I274" i="7"/>
  <c r="M273" i="7"/>
  <c r="N273" i="7"/>
  <c r="L274" i="7"/>
  <c r="E275" i="7"/>
  <c r="M274" i="7" l="1"/>
  <c r="N274" i="7"/>
  <c r="H275" i="7"/>
  <c r="G275" i="7" s="1"/>
  <c r="K275" i="7"/>
  <c r="I275" i="7"/>
  <c r="J275" i="7"/>
  <c r="L275" i="7"/>
  <c r="E276" i="7"/>
  <c r="H276" i="7" l="1"/>
  <c r="G276" i="7" s="1"/>
  <c r="I276" i="7"/>
  <c r="J276" i="7"/>
  <c r="K276" i="7"/>
  <c r="M275" i="7"/>
  <c r="N275" i="7"/>
  <c r="L276" i="7"/>
  <c r="E277" i="7"/>
  <c r="M276" i="7" l="1"/>
  <c r="N276" i="7"/>
  <c r="H277" i="7"/>
  <c r="G277" i="7" s="1"/>
  <c r="I277" i="7"/>
  <c r="J277" i="7"/>
  <c r="K277" i="7"/>
  <c r="L277" i="7"/>
  <c r="E278" i="7"/>
  <c r="H278" i="7" l="1"/>
  <c r="G278" i="7" s="1"/>
  <c r="J278" i="7"/>
  <c r="K278" i="7"/>
  <c r="I278" i="7"/>
  <c r="M277" i="7"/>
  <c r="N277" i="7"/>
  <c r="L278" i="7"/>
  <c r="E279" i="7"/>
  <c r="M278" i="7" l="1"/>
  <c r="N278" i="7"/>
  <c r="H279" i="7"/>
  <c r="G279" i="7" s="1"/>
  <c r="K279" i="7"/>
  <c r="J279" i="7"/>
  <c r="I279" i="7"/>
  <c r="L279" i="7"/>
  <c r="E280" i="7"/>
  <c r="H280" i="7" l="1"/>
  <c r="G280" i="7" s="1"/>
  <c r="I280" i="7"/>
  <c r="J280" i="7"/>
  <c r="K280" i="7"/>
  <c r="M279" i="7"/>
  <c r="N279" i="7"/>
  <c r="L280" i="7"/>
  <c r="E281" i="7"/>
  <c r="N280" i="7" l="1"/>
  <c r="M280" i="7"/>
  <c r="H281" i="7"/>
  <c r="G281" i="7" s="1"/>
  <c r="I281" i="7"/>
  <c r="J281" i="7"/>
  <c r="K281" i="7"/>
  <c r="L281" i="7"/>
  <c r="E282" i="7"/>
  <c r="H282" i="7" l="1"/>
  <c r="G282" i="7" s="1"/>
  <c r="J282" i="7"/>
  <c r="K282" i="7"/>
  <c r="I282" i="7"/>
  <c r="M281" i="7"/>
  <c r="N281" i="7"/>
  <c r="L282" i="7"/>
  <c r="E283" i="7"/>
  <c r="M282" i="7" l="1"/>
  <c r="N282" i="7"/>
  <c r="H283" i="7"/>
  <c r="G283" i="7" s="1"/>
  <c r="K283" i="7"/>
  <c r="I283" i="7"/>
  <c r="J283" i="7"/>
  <c r="L283" i="7"/>
  <c r="E284" i="7"/>
  <c r="H284" i="7" l="1"/>
  <c r="G284" i="7" s="1"/>
  <c r="I284" i="7"/>
  <c r="K284" i="7"/>
  <c r="J284" i="7"/>
  <c r="M283" i="7"/>
  <c r="N283" i="7"/>
  <c r="L284" i="7"/>
  <c r="E285" i="7"/>
  <c r="M284" i="7" l="1"/>
  <c r="N284" i="7"/>
  <c r="H285" i="7"/>
  <c r="G285" i="7" s="1"/>
  <c r="I285" i="7"/>
  <c r="J285" i="7"/>
  <c r="K285" i="7"/>
  <c r="L285" i="7"/>
  <c r="E286" i="7"/>
  <c r="H286" i="7" l="1"/>
  <c r="G286" i="7" s="1"/>
  <c r="J286" i="7"/>
  <c r="K286" i="7"/>
  <c r="I286" i="7"/>
  <c r="M285" i="7"/>
  <c r="N285" i="7"/>
  <c r="L286" i="7"/>
  <c r="E287" i="7"/>
  <c r="M286" i="7" l="1"/>
  <c r="N286" i="7"/>
  <c r="H287" i="7"/>
  <c r="G287" i="7" s="1"/>
  <c r="K287" i="7"/>
  <c r="I287" i="7"/>
  <c r="J287" i="7"/>
  <c r="L287" i="7"/>
  <c r="E288" i="7"/>
  <c r="H288" i="7" l="1"/>
  <c r="G288" i="7" s="1"/>
  <c r="I288" i="7"/>
  <c r="J288" i="7"/>
  <c r="K288" i="7"/>
  <c r="M287" i="7"/>
  <c r="N287" i="7"/>
  <c r="L288" i="7"/>
  <c r="E289" i="7"/>
  <c r="N288" i="7" l="1"/>
  <c r="M288" i="7"/>
  <c r="H289" i="7"/>
  <c r="G289" i="7" s="1"/>
  <c r="I289" i="7"/>
  <c r="J289" i="7"/>
  <c r="K289" i="7"/>
  <c r="L289" i="7"/>
  <c r="E290" i="7"/>
  <c r="H290" i="7" l="1"/>
  <c r="G290" i="7" s="1"/>
  <c r="J290" i="7"/>
  <c r="K290" i="7"/>
  <c r="I290" i="7"/>
  <c r="M289" i="7"/>
  <c r="N289" i="7"/>
  <c r="L290" i="7"/>
  <c r="E291" i="7"/>
  <c r="H291" i="7" l="1"/>
  <c r="K291" i="7"/>
  <c r="I291" i="7"/>
  <c r="J291" i="7"/>
  <c r="M290" i="7"/>
  <c r="N290" i="7"/>
  <c r="L291" i="7"/>
  <c r="E292" i="7"/>
  <c r="G291" i="7"/>
  <c r="H292" i="7" l="1"/>
  <c r="I292" i="7"/>
  <c r="J292" i="7"/>
  <c r="K292" i="7"/>
  <c r="M291" i="7"/>
  <c r="N291" i="7"/>
  <c r="L292" i="7"/>
  <c r="E293" i="7"/>
  <c r="G292" i="7"/>
  <c r="H293" i="7" l="1"/>
  <c r="I293" i="7"/>
  <c r="J293" i="7"/>
  <c r="K293" i="7"/>
  <c r="M292" i="7"/>
  <c r="N292" i="7"/>
  <c r="L293" i="7"/>
  <c r="E294" i="7"/>
  <c r="G293" i="7"/>
  <c r="H294" i="7" l="1"/>
  <c r="J294" i="7"/>
  <c r="K294" i="7"/>
  <c r="I294" i="7"/>
  <c r="M293" i="7"/>
  <c r="N293" i="7"/>
  <c r="L294" i="7"/>
  <c r="E295" i="7"/>
  <c r="G294" i="7"/>
  <c r="M294" i="7" l="1"/>
  <c r="N294" i="7"/>
  <c r="H295" i="7"/>
  <c r="G295" i="7" s="1"/>
  <c r="K295" i="7"/>
  <c r="J295" i="7"/>
  <c r="I295" i="7"/>
  <c r="L295" i="7"/>
  <c r="E296" i="7"/>
  <c r="H296" i="7" l="1"/>
  <c r="G296" i="7" s="1"/>
  <c r="I296" i="7"/>
  <c r="J296" i="7"/>
  <c r="K296" i="7"/>
  <c r="M295" i="7"/>
  <c r="N295" i="7"/>
  <c r="L296" i="7"/>
  <c r="E297" i="7"/>
  <c r="N296" i="7" l="1"/>
  <c r="M296" i="7"/>
  <c r="H297" i="7"/>
  <c r="G297" i="7" s="1"/>
  <c r="I297" i="7"/>
  <c r="J297" i="7"/>
  <c r="K297" i="7"/>
  <c r="L297" i="7"/>
  <c r="E298" i="7"/>
  <c r="M297" i="7" l="1"/>
  <c r="N297" i="7"/>
  <c r="H298" i="7"/>
  <c r="G298" i="7" s="1"/>
  <c r="J298" i="7"/>
  <c r="K298" i="7"/>
  <c r="I298" i="7"/>
  <c r="L298" i="7"/>
  <c r="E299" i="7"/>
  <c r="H299" i="7" l="1"/>
  <c r="G299" i="7" s="1"/>
  <c r="K299" i="7"/>
  <c r="I299" i="7"/>
  <c r="J299" i="7"/>
  <c r="M298" i="7"/>
  <c r="N298" i="7"/>
  <c r="L299" i="7"/>
  <c r="E300" i="7"/>
  <c r="M299" i="7" l="1"/>
  <c r="N299" i="7"/>
  <c r="H300" i="7"/>
  <c r="G300" i="7" s="1"/>
  <c r="I300" i="7"/>
  <c r="K300" i="7"/>
  <c r="J300" i="7"/>
  <c r="L300" i="7"/>
  <c r="E301" i="7"/>
  <c r="H301" i="7" l="1"/>
  <c r="G301" i="7" s="1"/>
  <c r="I301" i="7"/>
  <c r="J301" i="7"/>
  <c r="K301" i="7"/>
  <c r="M300" i="7"/>
  <c r="N300" i="7"/>
  <c r="L301" i="7"/>
  <c r="E302" i="7"/>
  <c r="M301" i="7" l="1"/>
  <c r="N301" i="7"/>
  <c r="H302" i="7"/>
  <c r="G302" i="7" s="1"/>
  <c r="J302" i="7"/>
  <c r="K302" i="7"/>
  <c r="I302" i="7"/>
  <c r="L302" i="7"/>
  <c r="E303" i="7"/>
  <c r="H303" i="7" l="1"/>
  <c r="G303" i="7" s="1"/>
  <c r="K303" i="7"/>
  <c r="I303" i="7"/>
  <c r="J303" i="7"/>
  <c r="M302" i="7"/>
  <c r="N302" i="7"/>
  <c r="L303" i="7"/>
  <c r="E304" i="7"/>
  <c r="M303" i="7" l="1"/>
  <c r="N303" i="7"/>
  <c r="H304" i="7"/>
  <c r="G304" i="7" s="1"/>
  <c r="I304" i="7"/>
  <c r="J304" i="7"/>
  <c r="K304" i="7"/>
  <c r="L304" i="7"/>
  <c r="E305" i="7"/>
  <c r="N304" i="7" l="1"/>
  <c r="M304" i="7"/>
  <c r="H305" i="7"/>
  <c r="G305" i="7" s="1"/>
  <c r="I305" i="7"/>
  <c r="J305" i="7"/>
  <c r="K305" i="7"/>
  <c r="L305" i="7"/>
  <c r="E306" i="7"/>
  <c r="M305" i="7" l="1"/>
  <c r="N305" i="7"/>
  <c r="H306" i="7"/>
  <c r="G306" i="7" s="1"/>
  <c r="J306" i="7"/>
  <c r="K306" i="7"/>
  <c r="I306" i="7"/>
  <c r="L306" i="7"/>
  <c r="E307" i="7"/>
  <c r="H307" i="7" l="1"/>
  <c r="K307" i="7"/>
  <c r="I307" i="7"/>
  <c r="J307" i="7"/>
  <c r="M306" i="7"/>
  <c r="N306" i="7"/>
  <c r="L307" i="7"/>
  <c r="E308" i="7"/>
  <c r="G307" i="7"/>
  <c r="H308" i="7" l="1"/>
  <c r="I308" i="7"/>
  <c r="J308" i="7"/>
  <c r="K308" i="7"/>
  <c r="M307" i="7"/>
  <c r="N307" i="7"/>
  <c r="L308" i="7"/>
  <c r="E309" i="7"/>
  <c r="G308" i="7"/>
  <c r="H309" i="7" l="1"/>
  <c r="I309" i="7"/>
  <c r="J309" i="7"/>
  <c r="K309" i="7"/>
  <c r="M308" i="7"/>
  <c r="N308" i="7"/>
  <c r="G309" i="7"/>
  <c r="L309" i="7"/>
  <c r="E310" i="7"/>
  <c r="M309" i="7" l="1"/>
  <c r="N309" i="7"/>
  <c r="H310" i="7"/>
  <c r="G310" i="7" s="1"/>
  <c r="J310" i="7"/>
  <c r="K310" i="7"/>
  <c r="I310" i="7"/>
  <c r="L310" i="7"/>
  <c r="E311" i="7"/>
  <c r="H311" i="7" l="1"/>
  <c r="G311" i="7" s="1"/>
  <c r="K311" i="7"/>
  <c r="J311" i="7"/>
  <c r="I311" i="7"/>
  <c r="M310" i="7"/>
  <c r="N310" i="7"/>
  <c r="L311" i="7"/>
  <c r="E312" i="7"/>
  <c r="M311" i="7" l="1"/>
  <c r="N311" i="7"/>
  <c r="H312" i="7"/>
  <c r="G312" i="7" s="1"/>
  <c r="I312" i="7"/>
  <c r="J312" i="7"/>
  <c r="K312" i="7"/>
  <c r="L312" i="7"/>
  <c r="E313" i="7"/>
  <c r="N312" i="7" l="1"/>
  <c r="M312" i="7"/>
  <c r="H313" i="7"/>
  <c r="G313" i="7" s="1"/>
  <c r="I313" i="7"/>
  <c r="J313" i="7"/>
  <c r="K313" i="7"/>
  <c r="L313" i="7"/>
  <c r="E314" i="7"/>
  <c r="M313" i="7" l="1"/>
  <c r="N313" i="7"/>
  <c r="H314" i="7"/>
  <c r="G314" i="7" s="1"/>
  <c r="J314" i="7"/>
  <c r="K314" i="7"/>
  <c r="I314" i="7"/>
  <c r="L314" i="7"/>
  <c r="E315" i="7"/>
  <c r="H315" i="7" l="1"/>
  <c r="G315" i="7" s="1"/>
  <c r="K315" i="7"/>
  <c r="I315" i="7"/>
  <c r="J315" i="7"/>
  <c r="M314" i="7"/>
  <c r="N314" i="7"/>
  <c r="L315" i="7"/>
  <c r="E316" i="7"/>
  <c r="H316" i="7" l="1"/>
  <c r="I316" i="7"/>
  <c r="K316" i="7"/>
  <c r="J316" i="7"/>
  <c r="M315" i="7"/>
  <c r="N315" i="7"/>
  <c r="L316" i="7"/>
  <c r="E317" i="7"/>
  <c r="G316" i="7"/>
  <c r="M316" i="7" l="1"/>
  <c r="N316" i="7"/>
  <c r="H317" i="7"/>
  <c r="G317" i="7" s="1"/>
  <c r="I317" i="7"/>
  <c r="J317" i="7"/>
  <c r="K317" i="7"/>
  <c r="L317" i="7"/>
  <c r="E318" i="7"/>
  <c r="H318" i="7" l="1"/>
  <c r="J318" i="7"/>
  <c r="K318" i="7"/>
  <c r="I318" i="7"/>
  <c r="M317" i="7"/>
  <c r="N317" i="7"/>
  <c r="L318" i="7"/>
  <c r="E319" i="7"/>
  <c r="G318" i="7"/>
  <c r="M318" i="7" l="1"/>
  <c r="N318" i="7"/>
  <c r="H319" i="7"/>
  <c r="G319" i="7" s="1"/>
  <c r="K319" i="7"/>
  <c r="I319" i="7"/>
  <c r="J319" i="7"/>
  <c r="L319" i="7"/>
  <c r="E320" i="7"/>
  <c r="H320" i="7" l="1"/>
  <c r="G320" i="7" s="1"/>
  <c r="I320" i="7"/>
  <c r="J320" i="7"/>
  <c r="K320" i="7"/>
  <c r="M319" i="7"/>
  <c r="N319" i="7"/>
  <c r="L320" i="7"/>
  <c r="E321" i="7"/>
  <c r="M320" i="7" l="1"/>
  <c r="N320" i="7"/>
  <c r="H321" i="7"/>
  <c r="G321" i="7" s="1"/>
  <c r="I321" i="7"/>
  <c r="J321" i="7"/>
  <c r="K321" i="7"/>
  <c r="L321" i="7"/>
  <c r="E322" i="7"/>
  <c r="M321" i="7" l="1"/>
  <c r="N321" i="7"/>
  <c r="H322" i="7"/>
  <c r="G322" i="7" s="1"/>
  <c r="K322" i="7"/>
  <c r="J322" i="7"/>
  <c r="I322" i="7"/>
  <c r="L322" i="7"/>
  <c r="E323" i="7"/>
  <c r="H323" i="7" l="1"/>
  <c r="I323" i="7"/>
  <c r="J323" i="7"/>
  <c r="K323" i="7"/>
  <c r="M322" i="7"/>
  <c r="N322" i="7"/>
  <c r="L323" i="7"/>
  <c r="E324" i="7"/>
  <c r="G323" i="7"/>
  <c r="H324" i="7" l="1"/>
  <c r="G324" i="7" s="1"/>
  <c r="I324" i="7"/>
  <c r="J324" i="7"/>
  <c r="K324" i="7"/>
  <c r="M323" i="7"/>
  <c r="N323" i="7"/>
  <c r="L324" i="7"/>
  <c r="E325" i="7"/>
  <c r="M324" i="7" l="1"/>
  <c r="N324" i="7"/>
  <c r="H325" i="7"/>
  <c r="G325" i="7" s="1"/>
  <c r="J325" i="7"/>
  <c r="I325" i="7"/>
  <c r="K325" i="7"/>
  <c r="L325" i="7"/>
  <c r="E326" i="7"/>
  <c r="M325" i="7" l="1"/>
  <c r="N325" i="7"/>
  <c r="H326" i="7"/>
  <c r="G326" i="7" s="1"/>
  <c r="K326" i="7"/>
  <c r="I326" i="7"/>
  <c r="J326" i="7"/>
  <c r="L326" i="7"/>
  <c r="E327" i="7"/>
  <c r="H327" i="7" l="1"/>
  <c r="K327" i="7"/>
  <c r="I327" i="7"/>
  <c r="J327" i="7"/>
  <c r="M326" i="7"/>
  <c r="N326" i="7"/>
  <c r="L327" i="7"/>
  <c r="E328" i="7"/>
  <c r="G327" i="7"/>
  <c r="H328" i="7" l="1"/>
  <c r="G328" i="7" s="1"/>
  <c r="I328" i="7"/>
  <c r="J328" i="7"/>
  <c r="K328" i="7"/>
  <c r="M327" i="7"/>
  <c r="N327" i="7"/>
  <c r="L328" i="7"/>
  <c r="E329" i="7"/>
  <c r="M328" i="7" l="1"/>
  <c r="N328" i="7"/>
  <c r="H329" i="7"/>
  <c r="G329" i="7" s="1"/>
  <c r="J329" i="7"/>
  <c r="K329" i="7"/>
  <c r="I329" i="7"/>
  <c r="L329" i="7"/>
  <c r="E330" i="7"/>
  <c r="H330" i="7" l="1"/>
  <c r="G330" i="7" s="1"/>
  <c r="K330" i="7"/>
  <c r="I330" i="7"/>
  <c r="J330" i="7"/>
  <c r="M329" i="7"/>
  <c r="N329" i="7"/>
  <c r="L330" i="7"/>
  <c r="E331" i="7"/>
  <c r="M330" i="7" l="1"/>
  <c r="N330" i="7"/>
  <c r="H331" i="7"/>
  <c r="G331" i="7" s="1"/>
  <c r="J331" i="7"/>
  <c r="K331" i="7"/>
  <c r="I331" i="7"/>
  <c r="L331" i="7"/>
  <c r="E332" i="7"/>
  <c r="H332" i="7" l="1"/>
  <c r="G332" i="7" s="1"/>
  <c r="I332" i="7"/>
  <c r="J332" i="7"/>
  <c r="K332" i="7"/>
  <c r="M331" i="7"/>
  <c r="N331" i="7"/>
  <c r="L332" i="7"/>
  <c r="E333" i="7"/>
  <c r="M332" i="7" l="1"/>
  <c r="N332" i="7"/>
  <c r="H333" i="7"/>
  <c r="G333" i="7" s="1"/>
  <c r="J333" i="7"/>
  <c r="I333" i="7"/>
  <c r="K333" i="7"/>
  <c r="L333" i="7"/>
  <c r="E334" i="7"/>
  <c r="H334" i="7" l="1"/>
  <c r="K334" i="7"/>
  <c r="I334" i="7"/>
  <c r="J334" i="7"/>
  <c r="M333" i="7"/>
  <c r="N333" i="7"/>
  <c r="G334" i="7"/>
  <c r="L334" i="7"/>
  <c r="E335" i="7"/>
  <c r="M334" i="7" l="1"/>
  <c r="N334" i="7"/>
  <c r="H335" i="7"/>
  <c r="G335" i="7" s="1"/>
  <c r="I335" i="7"/>
  <c r="J335" i="7"/>
  <c r="K335" i="7"/>
  <c r="L335" i="7"/>
  <c r="E336" i="7"/>
  <c r="H336" i="7" l="1"/>
  <c r="G336" i="7" s="1"/>
  <c r="I336" i="7"/>
  <c r="K336" i="7"/>
  <c r="J336" i="7"/>
  <c r="M335" i="7"/>
  <c r="N335" i="7"/>
  <c r="L336" i="7"/>
  <c r="E337" i="7"/>
  <c r="M336" i="7" l="1"/>
  <c r="N336" i="7"/>
  <c r="H337" i="7"/>
  <c r="G337" i="7" s="1"/>
  <c r="J337" i="7"/>
  <c r="I337" i="7"/>
  <c r="K337" i="7"/>
  <c r="L337" i="7"/>
  <c r="E338" i="7"/>
  <c r="H338" i="7" l="1"/>
  <c r="G338" i="7" s="1"/>
  <c r="K338" i="7"/>
  <c r="J338" i="7"/>
  <c r="I338" i="7"/>
  <c r="M337" i="7"/>
  <c r="N337" i="7"/>
  <c r="L338" i="7"/>
  <c r="E339" i="7"/>
  <c r="M338" i="7" l="1"/>
  <c r="N338" i="7"/>
  <c r="H339" i="7"/>
  <c r="G339" i="7" s="1"/>
  <c r="I339" i="7"/>
  <c r="J339" i="7"/>
  <c r="K339" i="7"/>
  <c r="L339" i="7"/>
  <c r="E340" i="7"/>
  <c r="H340" i="7" l="1"/>
  <c r="I340" i="7"/>
  <c r="J340" i="7"/>
  <c r="K340" i="7"/>
  <c r="M339" i="7"/>
  <c r="N339" i="7"/>
  <c r="G340" i="7"/>
  <c r="L340" i="7"/>
  <c r="E341" i="7"/>
  <c r="M340" i="7" l="1"/>
  <c r="N340" i="7"/>
  <c r="H341" i="7"/>
  <c r="G341" i="7" s="1"/>
  <c r="J341" i="7"/>
  <c r="I341" i="7"/>
  <c r="K341" i="7"/>
  <c r="L341" i="7"/>
  <c r="E342" i="7"/>
  <c r="H342" i="7" l="1"/>
  <c r="G342" i="7" s="1"/>
  <c r="K342" i="7"/>
  <c r="I342" i="7"/>
  <c r="J342" i="7"/>
  <c r="M341" i="7"/>
  <c r="N341" i="7"/>
  <c r="L342" i="7"/>
  <c r="E343" i="7"/>
  <c r="M342" i="7" l="1"/>
  <c r="N342" i="7"/>
  <c r="H343" i="7"/>
  <c r="G343" i="7" s="1"/>
  <c r="K343" i="7"/>
  <c r="I343" i="7"/>
  <c r="J343" i="7"/>
  <c r="L343" i="7"/>
  <c r="E344" i="7"/>
  <c r="H344" i="7" l="1"/>
  <c r="G344" i="7" s="1"/>
  <c r="I344" i="7"/>
  <c r="J344" i="7"/>
  <c r="K344" i="7"/>
  <c r="M343" i="7"/>
  <c r="N343" i="7"/>
  <c r="L344" i="7"/>
  <c r="E345" i="7"/>
  <c r="M344" i="7" l="1"/>
  <c r="N344" i="7"/>
  <c r="H345" i="7"/>
  <c r="G345" i="7" s="1"/>
  <c r="J345" i="7"/>
  <c r="K345" i="7"/>
  <c r="I345" i="7"/>
  <c r="L345" i="7"/>
  <c r="E346" i="7"/>
  <c r="H346" i="7" l="1"/>
  <c r="G346" i="7" s="1"/>
  <c r="K346" i="7"/>
  <c r="I346" i="7"/>
  <c r="J346" i="7"/>
  <c r="M345" i="7"/>
  <c r="N345" i="7"/>
  <c r="L346" i="7"/>
  <c r="E347" i="7"/>
  <c r="M346" i="7" l="1"/>
  <c r="N346" i="7"/>
  <c r="H347" i="7"/>
  <c r="G347" i="7" s="1"/>
  <c r="J347" i="7"/>
  <c r="K347" i="7"/>
  <c r="I347" i="7"/>
  <c r="L347" i="7"/>
  <c r="E348" i="7"/>
  <c r="H348" i="7" l="1"/>
  <c r="G348" i="7" s="1"/>
  <c r="I348" i="7"/>
  <c r="J348" i="7"/>
  <c r="K348" i="7"/>
  <c r="M347" i="7"/>
  <c r="N347" i="7"/>
  <c r="L348" i="7"/>
  <c r="E349" i="7"/>
  <c r="M348" i="7" l="1"/>
  <c r="N348" i="7"/>
  <c r="H349" i="7"/>
  <c r="G349" i="7" s="1"/>
  <c r="J349" i="7"/>
  <c r="I349" i="7"/>
  <c r="K349" i="7"/>
  <c r="L349" i="7"/>
  <c r="E350" i="7"/>
  <c r="H350" i="7" l="1"/>
  <c r="G350" i="7" s="1"/>
  <c r="K350" i="7"/>
  <c r="I350" i="7"/>
  <c r="J350" i="7"/>
  <c r="M349" i="7"/>
  <c r="N349" i="7"/>
  <c r="L350" i="7"/>
  <c r="E351" i="7"/>
  <c r="M350" i="7" l="1"/>
  <c r="N350" i="7"/>
  <c r="H351" i="7"/>
  <c r="G351" i="7" s="1"/>
  <c r="I351" i="7"/>
  <c r="J351" i="7"/>
  <c r="K351" i="7"/>
  <c r="L351" i="7"/>
  <c r="E352" i="7"/>
  <c r="H352" i="7" l="1"/>
  <c r="G352" i="7" s="1"/>
  <c r="I352" i="7"/>
  <c r="K352" i="7"/>
  <c r="J352" i="7"/>
  <c r="M351" i="7"/>
  <c r="N351" i="7"/>
  <c r="L352" i="7"/>
  <c r="E353" i="7"/>
  <c r="M352" i="7" l="1"/>
  <c r="N352" i="7"/>
  <c r="H353" i="7"/>
  <c r="G353" i="7" s="1"/>
  <c r="J353" i="7"/>
  <c r="I353" i="7"/>
  <c r="K353" i="7"/>
  <c r="L353" i="7"/>
  <c r="E354" i="7"/>
  <c r="H354" i="7" l="1"/>
  <c r="K354" i="7"/>
  <c r="J354" i="7"/>
  <c r="I354" i="7"/>
  <c r="M353" i="7"/>
  <c r="N353" i="7"/>
  <c r="G354" i="7"/>
  <c r="L354" i="7"/>
  <c r="E355" i="7"/>
  <c r="M354" i="7" l="1"/>
  <c r="N354" i="7"/>
  <c r="H355" i="7"/>
  <c r="G355" i="7" s="1"/>
  <c r="I355" i="7"/>
  <c r="J355" i="7"/>
  <c r="K355" i="7"/>
  <c r="L355" i="7"/>
  <c r="E356" i="7"/>
  <c r="H356" i="7" l="1"/>
  <c r="I356" i="7"/>
  <c r="J356" i="7"/>
  <c r="K356" i="7"/>
  <c r="M355" i="7"/>
  <c r="N355" i="7"/>
  <c r="G356" i="7"/>
  <c r="L356" i="7"/>
  <c r="E357" i="7"/>
  <c r="M356" i="7" l="1"/>
  <c r="N356" i="7"/>
  <c r="H357" i="7"/>
  <c r="G357" i="7" s="1"/>
  <c r="J357" i="7"/>
  <c r="I357" i="7"/>
  <c r="K357" i="7"/>
  <c r="L357" i="7"/>
  <c r="E358" i="7"/>
  <c r="H358" i="7" l="1"/>
  <c r="G358" i="7" s="1"/>
  <c r="K358" i="7"/>
  <c r="I358" i="7"/>
  <c r="J358" i="7"/>
  <c r="M357" i="7"/>
  <c r="N357" i="7"/>
  <c r="L358" i="7"/>
  <c r="E359" i="7"/>
  <c r="M358" i="7" l="1"/>
  <c r="N358" i="7"/>
  <c r="H359" i="7"/>
  <c r="G359" i="7" s="1"/>
  <c r="K359" i="7"/>
  <c r="I359" i="7"/>
  <c r="J359" i="7"/>
  <c r="L359" i="7"/>
  <c r="E360" i="7"/>
  <c r="H360" i="7" l="1"/>
  <c r="G360" i="7" s="1"/>
  <c r="I360" i="7"/>
  <c r="J360" i="7"/>
  <c r="K360" i="7"/>
  <c r="M359" i="7"/>
  <c r="N359" i="7"/>
  <c r="L360" i="7"/>
  <c r="E361" i="7"/>
  <c r="M360" i="7" l="1"/>
  <c r="N360" i="7"/>
  <c r="H361" i="7"/>
  <c r="G361" i="7" s="1"/>
  <c r="J361" i="7"/>
  <c r="K361" i="7"/>
  <c r="I361" i="7"/>
  <c r="L361" i="7"/>
  <c r="E362" i="7"/>
  <c r="H362" i="7" l="1"/>
  <c r="K362" i="7"/>
  <c r="I362" i="7"/>
  <c r="J362" i="7"/>
  <c r="M361" i="7"/>
  <c r="N361" i="7"/>
  <c r="L362" i="7"/>
  <c r="E363" i="7"/>
  <c r="G362" i="7"/>
  <c r="H363" i="7" l="1"/>
  <c r="G363" i="7" s="1"/>
  <c r="J363" i="7"/>
  <c r="K363" i="7"/>
  <c r="I363" i="7"/>
  <c r="M362" i="7"/>
  <c r="N362" i="7"/>
  <c r="L363" i="7"/>
  <c r="E364" i="7"/>
  <c r="M363" i="7" l="1"/>
  <c r="N363" i="7"/>
  <c r="H364" i="7"/>
  <c r="G364" i="7" s="1"/>
  <c r="I364" i="7"/>
  <c r="J364" i="7"/>
  <c r="K364" i="7"/>
  <c r="L364" i="7"/>
  <c r="E365" i="7"/>
  <c r="H365" i="7" l="1"/>
  <c r="G365" i="7" s="1"/>
  <c r="J365" i="7"/>
  <c r="I365" i="7"/>
  <c r="K365" i="7"/>
  <c r="M364" i="7"/>
  <c r="N364" i="7"/>
  <c r="L365" i="7"/>
  <c r="E366" i="7"/>
  <c r="N365" i="7" l="1"/>
  <c r="M365" i="7"/>
  <c r="H366" i="7"/>
  <c r="G366" i="7" s="1"/>
  <c r="K366" i="7"/>
  <c r="I366" i="7"/>
  <c r="J366" i="7"/>
  <c r="L366" i="7"/>
  <c r="E367" i="7"/>
  <c r="N366" i="7" l="1"/>
  <c r="M366" i="7"/>
  <c r="H367" i="7"/>
  <c r="G367" i="7" s="1"/>
  <c r="I367" i="7"/>
  <c r="J367" i="7"/>
  <c r="K367" i="7"/>
  <c r="L367" i="7"/>
  <c r="E368" i="7"/>
  <c r="N367" i="7" l="1"/>
  <c r="M367" i="7"/>
  <c r="I368" i="7"/>
  <c r="K368" i="7"/>
  <c r="J368" i="7"/>
  <c r="L368" i="7"/>
  <c r="H368" i="7"/>
  <c r="G368" i="7" s="1"/>
  <c r="M368" i="7" l="1"/>
  <c r="N368" i="7"/>
</calcChain>
</file>

<file path=xl/sharedStrings.xml><?xml version="1.0" encoding="utf-8"?>
<sst xmlns="http://schemas.openxmlformats.org/spreadsheetml/2006/main" count="546" uniqueCount="451">
  <si>
    <t>RefClient</t>
  </si>
  <si>
    <t>Nom</t>
  </si>
  <si>
    <t>Année</t>
  </si>
  <si>
    <t>Mois</t>
  </si>
  <si>
    <t>Distance</t>
  </si>
  <si>
    <t>Date</t>
  </si>
  <si>
    <t>Jour de l'an</t>
  </si>
  <si>
    <t>Pâques</t>
  </si>
  <si>
    <t>Lundi de Pâques</t>
  </si>
  <si>
    <t>Fête du travail</t>
  </si>
  <si>
    <t>Fête de la victoire de 1945</t>
  </si>
  <si>
    <t>Jeudi de l'Ascension</t>
  </si>
  <si>
    <t>Pentecôte</t>
  </si>
  <si>
    <t>Lundi de pPentecôte</t>
  </si>
  <si>
    <t>Fête nationale</t>
  </si>
  <si>
    <t>Assomption</t>
  </si>
  <si>
    <t>Toussaint</t>
  </si>
  <si>
    <t>Armistice de 1918</t>
  </si>
  <si>
    <t>Noël</t>
  </si>
  <si>
    <t>JourCourt</t>
  </si>
  <si>
    <t>Jour</t>
  </si>
  <si>
    <t>MoisCourt</t>
  </si>
  <si>
    <t>MoisLong</t>
  </si>
  <si>
    <t>Semestre</t>
  </si>
  <si>
    <t>JourLong</t>
  </si>
  <si>
    <t>Trimestre</t>
  </si>
  <si>
    <t>Semaine</t>
  </si>
  <si>
    <t>DateFerie</t>
  </si>
  <si>
    <t>Civilite</t>
  </si>
  <si>
    <t>Mr</t>
  </si>
  <si>
    <t>Mme</t>
  </si>
  <si>
    <t>Mr et Mme</t>
  </si>
  <si>
    <t>SARL</t>
  </si>
  <si>
    <t>Taux_TVA</t>
  </si>
  <si>
    <t>Temps</t>
  </si>
  <si>
    <t>NumDevis</t>
  </si>
  <si>
    <t>NumClient</t>
  </si>
  <si>
    <t>DateDebut</t>
  </si>
  <si>
    <t>DateFin</t>
  </si>
  <si>
    <t>Prestation</t>
  </si>
  <si>
    <t>AdresseCh</t>
  </si>
  <si>
    <t>TelContact</t>
  </si>
  <si>
    <t>Contact</t>
  </si>
  <si>
    <t>InfoCh</t>
  </si>
  <si>
    <t>Dev_An</t>
  </si>
  <si>
    <t>Dev_Mois</t>
  </si>
  <si>
    <t>Dev_Ok</t>
  </si>
  <si>
    <t>Dev_Fact</t>
  </si>
  <si>
    <t>ID_Dev</t>
  </si>
  <si>
    <t>CL-0044-21</t>
  </si>
  <si>
    <t>REFECTION TOTALE DE L'APPARTEMENT DU 7éme</t>
  </si>
  <si>
    <t>REFECTION TOTAL DE L'APPARTEMENT</t>
  </si>
  <si>
    <t>Dev_Dist</t>
  </si>
  <si>
    <t>CL-0045-21</t>
  </si>
  <si>
    <t>CL-0004-20</t>
  </si>
  <si>
    <t>CHANGEMENT DU FOUR ET DES RADIATEURS</t>
  </si>
  <si>
    <t/>
  </si>
  <si>
    <t>CL-0001-20</t>
  </si>
  <si>
    <t>CL-0023-20</t>
  </si>
  <si>
    <t>CL-0046-21</t>
  </si>
  <si>
    <t>CL-0026-20</t>
  </si>
  <si>
    <t>CL-0011-20</t>
  </si>
  <si>
    <t>CL-0042-21</t>
  </si>
  <si>
    <t>CL-0047-21</t>
  </si>
  <si>
    <t>CL-0037-20</t>
  </si>
  <si>
    <t>CL-0043-21</t>
  </si>
  <si>
    <t>CL-0049-21</t>
  </si>
  <si>
    <t>CL-0034-21</t>
  </si>
  <si>
    <t>CL-0050-21</t>
  </si>
  <si>
    <t>CL-0009-20</t>
  </si>
  <si>
    <t>CL-0051-21</t>
  </si>
  <si>
    <t>CL-0052-21</t>
  </si>
  <si>
    <t>CL-0053-21</t>
  </si>
  <si>
    <t>CL-0020-20</t>
  </si>
  <si>
    <t>CL-0054-21</t>
  </si>
  <si>
    <t>CL-0055-21</t>
  </si>
  <si>
    <t>CL-0056-21</t>
  </si>
  <si>
    <t>CL-0057-21</t>
  </si>
  <si>
    <t>CL-0006-20</t>
  </si>
  <si>
    <t>CL-0058-21</t>
  </si>
  <si>
    <t>CL-0059-21</t>
  </si>
  <si>
    <t>CL-0060-21</t>
  </si>
  <si>
    <t>CL-0061-21</t>
  </si>
  <si>
    <t>CL-0062-21</t>
  </si>
  <si>
    <t>CL-0063-21</t>
  </si>
  <si>
    <t>CL-0064-21</t>
  </si>
  <si>
    <t>CL-0003-20</t>
  </si>
  <si>
    <t>CL-0065-21</t>
  </si>
  <si>
    <t>CL-0066-21</t>
  </si>
  <si>
    <t>CL-0067-21</t>
  </si>
  <si>
    <t>CL-0068-21</t>
  </si>
  <si>
    <t>CL-0069-21</t>
  </si>
  <si>
    <t>CL-0010-20</t>
  </si>
  <si>
    <t>CL-0070-21</t>
  </si>
  <si>
    <t>CL-0029-20</t>
  </si>
  <si>
    <t>CL-0071-21</t>
  </si>
  <si>
    <t>CL-0072-21</t>
  </si>
  <si>
    <t>CL-0073-21</t>
  </si>
  <si>
    <t>CL-0074-21</t>
  </si>
  <si>
    <t>CL-0075-21</t>
  </si>
  <si>
    <t>CL-0076-21</t>
  </si>
  <si>
    <t>CL-0077-21</t>
  </si>
  <si>
    <t>CL-0078-21</t>
  </si>
  <si>
    <t>CL-0079-21</t>
  </si>
  <si>
    <t>CL-0080-21</t>
  </si>
  <si>
    <t>CL-0082-21</t>
  </si>
  <si>
    <t>CL-0081-21</t>
  </si>
  <si>
    <t>CL-0083-21</t>
  </si>
  <si>
    <t>CL-0084-21</t>
  </si>
  <si>
    <t>CL-0085-21</t>
  </si>
  <si>
    <t>CL-0086-21</t>
  </si>
  <si>
    <t>CL-0087-21</t>
  </si>
  <si>
    <t>CL-0088-21</t>
  </si>
  <si>
    <t>CL-0038-20</t>
  </si>
  <si>
    <t>CL-0089-21</t>
  </si>
  <si>
    <t>CL-0090-22</t>
  </si>
  <si>
    <t>CL-0091-22</t>
  </si>
  <si>
    <t>CL-0092-22</t>
  </si>
  <si>
    <t>CL-0093-22</t>
  </si>
  <si>
    <t>CL-0094-22</t>
  </si>
  <si>
    <t>CL-0095-22</t>
  </si>
  <si>
    <t>CL-0096-22</t>
  </si>
  <si>
    <t>CL-0097-22</t>
  </si>
  <si>
    <t>CL-0099-22</t>
  </si>
  <si>
    <t>CL-0098-22</t>
  </si>
  <si>
    <t>CL-0100-22</t>
  </si>
  <si>
    <t>CL-0101-22</t>
  </si>
  <si>
    <t>CL-0102-22</t>
  </si>
  <si>
    <t>CL-0103-22</t>
  </si>
  <si>
    <t>CL-0104-22</t>
  </si>
  <si>
    <t>CL-0105-22</t>
  </si>
  <si>
    <t>PETITS TRAVAUX DE REMISES EN FONCTION</t>
  </si>
  <si>
    <t>REFECTION DES MURS SUITE PROBLEMES ETANCHEITE FENETRE</t>
  </si>
  <si>
    <t>MISE EN PLACE D'UNE BOÎTE AUX LETTRES</t>
  </si>
  <si>
    <t>MISE EN PEINTURE DES MURS SUITE AUX DEGÂTS DES EAUX</t>
  </si>
  <si>
    <t>PEINTURE PLAFOND SALON SUITE DEGÂTS DES EAUX</t>
  </si>
  <si>
    <t>REFECTION DU PARQUET CHAMBRE SUIT AUX DEGÂTS DES EAUX</t>
  </si>
  <si>
    <t>REFECTION DU PLAFOND DE LA CHAMBRE SUITE AUX DEGÂTS DES EAUX</t>
  </si>
  <si>
    <t>REFECTION D'UN MUR SUITE AUX DEGÂTS DES EAUX</t>
  </si>
  <si>
    <t>REFECTION D'UN MUR ET DU PLAFOND SUITE AUX DEGÂTS DES EAUX</t>
  </si>
  <si>
    <t>REFECTION DU PLAFOND DU SALON</t>
  </si>
  <si>
    <t>Changement porte de douche</t>
  </si>
  <si>
    <t>Changement de baignoire de douche</t>
  </si>
  <si>
    <t>Réfection du SAS suite DDE</t>
  </si>
  <si>
    <t>Réfection parquet et mur du dégagement</t>
  </si>
  <si>
    <t>Réfection des parties communes du 6eme</t>
  </si>
  <si>
    <t>Réfection de l'appartement Murs et Sol</t>
  </si>
  <si>
    <t>Refection du toilette suite DDE</t>
  </si>
  <si>
    <t>Réfection de Volets</t>
  </si>
  <si>
    <t>Réfection du parquet et des murs de la chambre et mur du couloir suite DDE</t>
  </si>
  <si>
    <t>Réparation de la manivelle</t>
  </si>
  <si>
    <t>Réfection mur cuisine suite DDE</t>
  </si>
  <si>
    <t>Réfection de différentes pièces de l'appartement</t>
  </si>
  <si>
    <t>Réfection de SDB Chambre Toilette suite humidité</t>
  </si>
  <si>
    <t>Refection de la Salle de Bain</t>
  </si>
  <si>
    <t>Réfection de l'entrée</t>
  </si>
  <si>
    <t>Changement sonnette</t>
  </si>
  <si>
    <t>Changement de Radiateurs</t>
  </si>
  <si>
    <t>Réfection chambres couloir mur et parquet suite DDE</t>
  </si>
  <si>
    <t>Réfection Salon, Salle a manger</t>
  </si>
  <si>
    <t>Réfection de la chambre</t>
  </si>
  <si>
    <t>Remise en état d'un vasistas-se</t>
  </si>
  <si>
    <t>Rénovation de la salle de bain</t>
  </si>
  <si>
    <t xml:space="preserve">Rénovation de la salle de bain </t>
  </si>
  <si>
    <t>Rénovation en peinture de l'appartement</t>
  </si>
  <si>
    <t>Rénovation de la cage d'escalier</t>
  </si>
  <si>
    <t>Rénovation du Salon</t>
  </si>
  <si>
    <t>Rénovation Salon, Salle a Manger</t>
  </si>
  <si>
    <t>Rénovation Buanderie et Garage</t>
  </si>
  <si>
    <t>Rénovation Plafond suite DDE</t>
  </si>
  <si>
    <t>Réfection Plafond Salon, SDB</t>
  </si>
  <si>
    <t>Réfection Coffrage et murs suite DDE</t>
  </si>
  <si>
    <t>Réfection cuisine suite DDE</t>
  </si>
  <si>
    <t>Réfection Salon et SDB et Entrée</t>
  </si>
  <si>
    <t>Réfection de la Salle de bain</t>
  </si>
  <si>
    <t>Réfection de la cage d'escalier</t>
  </si>
  <si>
    <t>Rénovation des Dessous de toit</t>
  </si>
  <si>
    <t>Rénovation Total de l'appartement</t>
  </si>
  <si>
    <t>Rénovation du salon</t>
  </si>
  <si>
    <t>Rénovation de boite aux lettres</t>
  </si>
  <si>
    <t>Rénovation de l'appartement en peinture</t>
  </si>
  <si>
    <t>Rénovation des plafonds chambre et salon</t>
  </si>
  <si>
    <t>Mise en peinture de l'entrée la cuisine et la SDB</t>
  </si>
  <si>
    <t>Rénovation cuisine et WC suite DDE</t>
  </si>
  <si>
    <t>Rénovation plafond et murs couloir et chambre suite DDE</t>
  </si>
  <si>
    <t>Rénovation Chambre, SDB et dégagement suite DDE</t>
  </si>
  <si>
    <t>Rénovation du plafond suite DDE</t>
  </si>
  <si>
    <t>Rénovation peinture et sol</t>
  </si>
  <si>
    <t>Remplacement robinet</t>
  </si>
  <si>
    <t>Remplacement plaque de cuisson</t>
  </si>
  <si>
    <t>Rénovation Peinture</t>
  </si>
  <si>
    <t>Refection de murs suite problemes etancheite fenetre</t>
  </si>
  <si>
    <t>Fourniture d'une chaise et d'un matelas</t>
  </si>
  <si>
    <t>Réfection sol et meuble de l'appartement</t>
  </si>
  <si>
    <t>Rénovation de l'appartement</t>
  </si>
  <si>
    <t>Rénovation coffrage et plafond suite DDE</t>
  </si>
  <si>
    <t>Rénovation en peinture des bureaux</t>
  </si>
  <si>
    <t>Rénovation Cuisine suite DDE</t>
  </si>
  <si>
    <t>Rénovation et Agencement du Salon</t>
  </si>
  <si>
    <t>Remplacement Plaque vitro</t>
  </si>
  <si>
    <t>Remplacement de la cuvette</t>
  </si>
  <si>
    <t>Réfection du plafond de la chambre suite à DDE</t>
  </si>
  <si>
    <t>Remplacement manivelle volet</t>
  </si>
  <si>
    <t>Rénovation du toilette</t>
  </si>
  <si>
    <t>Rénovation de la Salle de Bain</t>
  </si>
  <si>
    <t>Rénovation des chambre</t>
  </si>
  <si>
    <t>Rénovation Appartement</t>
  </si>
  <si>
    <t xml:space="preserve">Remplacement du four </t>
  </si>
  <si>
    <t>Remplacement du four</t>
  </si>
  <si>
    <t>Remplacement du radiateur du salon</t>
  </si>
  <si>
    <t>Rénovation Totale de L'appartement</t>
  </si>
  <si>
    <t>Rénovation des sols et peintures</t>
  </si>
  <si>
    <t>Rénovation du parquet suite DDE</t>
  </si>
  <si>
    <t>Travaux divers</t>
  </si>
  <si>
    <t xml:space="preserve">Rénovation en peinture des chambres, salle de bain et dégagement </t>
  </si>
  <si>
    <t>Rénovation des sols et du plan de travail cuisine</t>
  </si>
  <si>
    <t>Rénovation des fenetres exterieures de la cage coté cour</t>
  </si>
  <si>
    <t>Rénovation Sol et murs du couloir RDC</t>
  </si>
  <si>
    <t xml:space="preserve">Rénovation Peinture et Sol Salon et Cage </t>
  </si>
  <si>
    <t>Rénovation Peinture Totale Cuisine Sol et Salle de Bain</t>
  </si>
  <si>
    <t xml:space="preserve">Changement des radiateurs </t>
  </si>
  <si>
    <t>Rénovation de la cage d'escalier au 13</t>
  </si>
  <si>
    <t>Rénovation de la cage d'escalier au 15</t>
  </si>
  <si>
    <t>Changement du four et d'un radiateur Défectueux</t>
  </si>
  <si>
    <t>Rénovation Totale de l'appartement</t>
  </si>
  <si>
    <t>Rénovation sols</t>
  </si>
  <si>
    <t xml:space="preserve">Rénovation Sols, Cuisine et pieces </t>
  </si>
  <si>
    <t xml:space="preserve">Changement du Réfrigerateur </t>
  </si>
  <si>
    <t>Rénovation de la chambre</t>
  </si>
  <si>
    <t>Divers Travaux</t>
  </si>
  <si>
    <t>Rénovation de l'enduit de la façade</t>
  </si>
  <si>
    <t>Rénovation du Salon et de la Cage</t>
  </si>
  <si>
    <t>Réparation du parquet Salle a Manger</t>
  </si>
  <si>
    <t xml:space="preserve">Réparation Diverses </t>
  </si>
  <si>
    <t xml:space="preserve">Rénovation Plafond SDB et Salon </t>
  </si>
  <si>
    <t xml:space="preserve">Remplacement des moquettes Etg 1 a 4 </t>
  </si>
  <si>
    <t>Rénovation Toilette et Vestiaire</t>
  </si>
  <si>
    <t>Rénovation de la douche</t>
  </si>
  <si>
    <t>Rénovation suite Degat des Eaux</t>
  </si>
  <si>
    <t>CREATION D'UNE SALLE DE BAIN</t>
  </si>
  <si>
    <t>Rénovation Entrée et Buanderie</t>
  </si>
  <si>
    <t>Pose de carrelage et Diverse reprise Peintures</t>
  </si>
  <si>
    <t>Peinture du Toilette et Jointure des Plinthes</t>
  </si>
  <si>
    <t>Rénovation Plafond, murs suite DDE</t>
  </si>
  <si>
    <t>Changement des meubles cuisine</t>
  </si>
  <si>
    <t>Rénovation de la Façade</t>
  </si>
  <si>
    <t>Rénovation du carrelage en pourtour de la piscine</t>
  </si>
  <si>
    <t>Rénovation de la cuisine</t>
  </si>
  <si>
    <t>Rénovation de la cage</t>
  </si>
  <si>
    <t>Rénovation du sol du salon, cuisine, dégagement</t>
  </si>
  <si>
    <t xml:space="preserve">Rénovation du sol </t>
  </si>
  <si>
    <t>Rénovation du sol de la terrasse</t>
  </si>
  <si>
    <t>Rénovation du sol</t>
  </si>
  <si>
    <t>Rénovation de la SDB suite DDE</t>
  </si>
  <si>
    <t>Rénovation de L'appartement</t>
  </si>
  <si>
    <t>d 0 à 5000</t>
  </si>
  <si>
    <t>d 5001 à 20000</t>
  </si>
  <si>
    <t>d &gt; à 20000</t>
  </si>
  <si>
    <t>Dist_Parcourue</t>
  </si>
  <si>
    <t>Puis</t>
  </si>
  <si>
    <t>&lt; 5001</t>
  </si>
  <si>
    <t>&gt;5000 &lt; 20000</t>
  </si>
  <si>
    <t>&gt; 20000</t>
  </si>
  <si>
    <t>maj.</t>
  </si>
  <si>
    <t>&lt; 3001</t>
  </si>
  <si>
    <t>Mr ANDRILLON Nicolas</t>
  </si>
  <si>
    <t>Mr et Mme ELIZECHEA</t>
  </si>
  <si>
    <t>Mr et Mme ALFONSO-DUSSAUSSOY</t>
  </si>
  <si>
    <t>Mr et Mme PINOY</t>
  </si>
  <si>
    <t>Mr et Mme BAUCHER Roland</t>
  </si>
  <si>
    <t>Mme LEVY Bertile</t>
  </si>
  <si>
    <t>Mr et Mme DRUENES</t>
  </si>
  <si>
    <t>Mme Maingault</t>
  </si>
  <si>
    <t>Mr Gras</t>
  </si>
  <si>
    <t>Mme Lamoureux</t>
  </si>
  <si>
    <t>Mr SALEILLES Cyril</t>
  </si>
  <si>
    <t>Mr COUSIN Florian</t>
  </si>
  <si>
    <t>Mr et Mme Wehling</t>
  </si>
  <si>
    <t>Mr et Mme Gamay</t>
  </si>
  <si>
    <t>Mr et Mme Boyer</t>
  </si>
  <si>
    <t>Mr Plociniczak</t>
  </si>
  <si>
    <t>Mr Boulot</t>
  </si>
  <si>
    <t>SARL Isambert</t>
  </si>
  <si>
    <t>Mme Amar</t>
  </si>
  <si>
    <t>Mr et Mme Durant</t>
  </si>
  <si>
    <t>Mr et Mme Marchandet Da Costa</t>
  </si>
  <si>
    <t xml:space="preserve">Mr et Mme Loyer  </t>
  </si>
  <si>
    <t>Mr Fagot Charles</t>
  </si>
  <si>
    <t>Mr De Kerpoisson Amaury</t>
  </si>
  <si>
    <t>Mr Nouvel Guy</t>
  </si>
  <si>
    <t>Mr Ramassamy Rudy</t>
  </si>
  <si>
    <t>Mme Diez</t>
  </si>
  <si>
    <t>Mr Ayrinhac Simon</t>
  </si>
  <si>
    <t>Mme Vidal Evelyne</t>
  </si>
  <si>
    <t>Mme Donadieu Alicia</t>
  </si>
  <si>
    <t>Mme Casabianca</t>
  </si>
  <si>
    <t>Mme Magri</t>
  </si>
  <si>
    <t>Mr et Mme Karskisbignieuw Dziekonske Lliane</t>
  </si>
  <si>
    <t>Mr et Mme Lebault</t>
  </si>
  <si>
    <t>Mr et Mme Ramassany Raoul</t>
  </si>
  <si>
    <t>Mme Valeo Gwendoline</t>
  </si>
  <si>
    <t>Mr Bouillon Guillaume</t>
  </si>
  <si>
    <t>Mr Barrier</t>
  </si>
  <si>
    <t>Mme Raval</t>
  </si>
  <si>
    <t>Mme Sciama</t>
  </si>
  <si>
    <t>Mr Pariset</t>
  </si>
  <si>
    <t>Mme Armani</t>
  </si>
  <si>
    <t>Mr Crete</t>
  </si>
  <si>
    <t>Mr Kauffman</t>
  </si>
  <si>
    <t>Mme Pham</t>
  </si>
  <si>
    <t>Mme Francois Josiane</t>
  </si>
  <si>
    <t>Mme Graux</t>
  </si>
  <si>
    <t>Mr et Mme Gentil Alain</t>
  </si>
  <si>
    <t>Mme Joseph Jie</t>
  </si>
  <si>
    <t>Mme Furon Evelyne</t>
  </si>
  <si>
    <t>Mr Mengeot Xavier</t>
  </si>
  <si>
    <t>Mme Zrelli Houda</t>
  </si>
  <si>
    <t>Mr Lemarchand Raphael</t>
  </si>
  <si>
    <t>Mme Hercouet Camille</t>
  </si>
  <si>
    <t>Mr et Mme Pomel</t>
  </si>
  <si>
    <t>Mr Chaput Christophe</t>
  </si>
  <si>
    <t xml:space="preserve">Mr et Mme Paris </t>
  </si>
  <si>
    <t>Mme Scorletti Cecile</t>
  </si>
  <si>
    <t>Mme Dufet Viviane</t>
  </si>
  <si>
    <t>Mr Jouin Jean Luc</t>
  </si>
  <si>
    <t>Mme Sunhary Irenes</t>
  </si>
  <si>
    <t>Mr et Mme Juteau</t>
  </si>
  <si>
    <t>Mr Kell Emmanuel</t>
  </si>
  <si>
    <t>Mr Furon Yannick</t>
  </si>
  <si>
    <t>Mr Terrade Christian</t>
  </si>
  <si>
    <t>Mr Canard Fabien</t>
  </si>
  <si>
    <t>Mr Lecoeur Alain</t>
  </si>
  <si>
    <t>Mr Afkir Bilal</t>
  </si>
  <si>
    <t>Mr Maitre Jerome</t>
  </si>
  <si>
    <t>Mr Gravit Stephane</t>
  </si>
  <si>
    <t>Mr et Mme Mallaine Charles</t>
  </si>
  <si>
    <t>Mr et Mme Chaumont Lorraine</t>
  </si>
  <si>
    <t>ARZART SCI COLOMBUS SARL TRB</t>
  </si>
  <si>
    <t>SCI ATHENEE SARL TRB</t>
  </si>
  <si>
    <t>SCI VALOPHIS SARL TRB</t>
  </si>
  <si>
    <t>SCI VOSKI SARL TRB</t>
  </si>
  <si>
    <t>SCI DABER SARL TRB</t>
  </si>
  <si>
    <t>SCI ALBIMATE SARL TRB</t>
  </si>
  <si>
    <t>SCI GREENWICH SARL TRB</t>
  </si>
  <si>
    <t>BRUNO ANQUEZ ARCHITECTE DPLG Mr ANQUEZ Bruno</t>
  </si>
  <si>
    <t>ARZAT SCI MADISON SARL TRB</t>
  </si>
  <si>
    <t>TST BOUTET Mr Boutet</t>
  </si>
  <si>
    <t>SCI OKISS SARL TRB</t>
  </si>
  <si>
    <t>AATHEX Mr et Mme Martineu</t>
  </si>
  <si>
    <t>APC Alex Plomberie   Mr Pauron Alexis</t>
  </si>
  <si>
    <t>SCI WAGRAM SARL TRB</t>
  </si>
  <si>
    <t>SCI TALIA SARL TRB</t>
  </si>
  <si>
    <t>SCI DIANE SARL TRB</t>
  </si>
  <si>
    <t>SCI ROSSET Mr Rosset</t>
  </si>
  <si>
    <t>SCI ANNONCIADES  SARL ISAMBERT</t>
  </si>
  <si>
    <t>SCI LOUVRE INVESTISSEMENTS SARL TRB</t>
  </si>
  <si>
    <t>SCI SALNEUVE SARL TRB</t>
  </si>
  <si>
    <t>SCI TELILA SARL TRB</t>
  </si>
  <si>
    <t>SCI BELIG SARL TRB</t>
  </si>
  <si>
    <t>PEMSA Mr Gonzalez Clavero Alberto</t>
  </si>
  <si>
    <t>ARZAT-SCI HOUYS Investissements SARL TRB</t>
  </si>
  <si>
    <t>ATA 14 SARL TRB</t>
  </si>
  <si>
    <t>QUARTZ Alliance SARL Mr Cravero Hubert</t>
  </si>
  <si>
    <t>TRB SARL TRB</t>
  </si>
  <si>
    <t>KST SA  Simon, Tanay, De Kaenel</t>
  </si>
  <si>
    <t>L'IMMOBILIER de PROXIMITE  Rasquain Arnaud</t>
  </si>
  <si>
    <t>Cabinet CONUS Mme Lentini</t>
  </si>
  <si>
    <t>L'IDP SARL David Moreau</t>
  </si>
  <si>
    <t>ESSAI SARL Hurel Cyril</t>
  </si>
  <si>
    <t>SDFDSDSD Mr Sdqs</t>
  </si>
  <si>
    <t xml:space="preserve">RESIDENCE DES PEPINIERES  </t>
  </si>
  <si>
    <t xml:space="preserve">Mme </t>
  </si>
  <si>
    <t xml:space="preserve">SDFDSDFS Mme </t>
  </si>
  <si>
    <t>CP Ville</t>
  </si>
  <si>
    <t>69530 BFRIGNAIS</t>
  </si>
  <si>
    <t>75001 PARIS</t>
  </si>
  <si>
    <t>75002 PARIS</t>
  </si>
  <si>
    <t>75003 PARIS</t>
  </si>
  <si>
    <t>75004 PARIS</t>
  </si>
  <si>
    <t>75005 PARIS</t>
  </si>
  <si>
    <t>75006 PARIS</t>
  </si>
  <si>
    <t>75007 PARIS</t>
  </si>
  <si>
    <t>75008 PARIS</t>
  </si>
  <si>
    <t>75009 PARIS</t>
  </si>
  <si>
    <t>75010 PARIS</t>
  </si>
  <si>
    <t>75011 PARIS</t>
  </si>
  <si>
    <t>75012 PARIS</t>
  </si>
  <si>
    <t>75013 PARIS</t>
  </si>
  <si>
    <t>75014 PARIS</t>
  </si>
  <si>
    <t>75015 PARIS</t>
  </si>
  <si>
    <t>75016 PARIS</t>
  </si>
  <si>
    <t>75017 PARIS</t>
  </si>
  <si>
    <t>75018 PARIS</t>
  </si>
  <si>
    <t>75019 PARIS</t>
  </si>
  <si>
    <t>75020 PARIS</t>
  </si>
  <si>
    <t>75116 PARIS</t>
  </si>
  <si>
    <t>77000 MELUN</t>
  </si>
  <si>
    <t>77250 VILLEMER</t>
  </si>
  <si>
    <t>78170 LA CELLE SAINT CLOUD</t>
  </si>
  <si>
    <t>78380 BOUGIVAL</t>
  </si>
  <si>
    <t>91000 EVRY-COURCOURONNE</t>
  </si>
  <si>
    <t>91070 BONDOUFLE</t>
  </si>
  <si>
    <t>91080 COURCOURONNES</t>
  </si>
  <si>
    <t>91090 LISSES</t>
  </si>
  <si>
    <t>91100 CORBEIL ESSONNE</t>
  </si>
  <si>
    <t>91120 PALAISEAU</t>
  </si>
  <si>
    <t>91130 NOGENT SUR MARNE</t>
  </si>
  <si>
    <t>91160 CHAMPLAN</t>
  </si>
  <si>
    <t>91170 VIRY CHATILLON</t>
  </si>
  <si>
    <t>91180 SAINT GERMAIN LES ARPAJON</t>
  </si>
  <si>
    <t>91220 BRETIGNY SUR ORGE</t>
  </si>
  <si>
    <t>91220 PLESSIS-PATÉ</t>
  </si>
  <si>
    <t>91240 SAINT MICHEL SUR ORGE</t>
  </si>
  <si>
    <t>91300 MASSY</t>
  </si>
  <si>
    <t>91310 LEUVILLE SUR ORGE</t>
  </si>
  <si>
    <t>91310 MONTHLERY</t>
  </si>
  <si>
    <t>91360 EPINAY SUR ORGE</t>
  </si>
  <si>
    <t>91390 MORSANG SUR ORGE</t>
  </si>
  <si>
    <t>91450 PARAY VIEILLE POSTE</t>
  </si>
  <si>
    <t>91540 MENNECY</t>
  </si>
  <si>
    <t>91600 SAVIGNY SUR ORGE</t>
  </si>
  <si>
    <t>91610 BALLANCOURT SUR ESSONNES</t>
  </si>
  <si>
    <t>91700 FLEURY MEROGIS</t>
  </si>
  <si>
    <t>91710 VERT LE PETIT</t>
  </si>
  <si>
    <t>92100 BOULOGNE-BILLANCOURT</t>
  </si>
  <si>
    <t>92110 CLICHY</t>
  </si>
  <si>
    <t>92120 MONTROUGE</t>
  </si>
  <si>
    <t>92130 ISSY LES MOULINEAUX</t>
  </si>
  <si>
    <t>92140 CLAMART</t>
  </si>
  <si>
    <t>92330 SCEAUX</t>
  </si>
  <si>
    <t>92340 BOURG LA REINE</t>
  </si>
  <si>
    <t>93160 NOISY-LE-GRAND</t>
  </si>
  <si>
    <t>93360 NEUILLY-PLAISANCE</t>
  </si>
  <si>
    <t>94120 FONTENAY SOUS BOIS</t>
  </si>
  <si>
    <t>94130 NOGENT SUR MARNE</t>
  </si>
  <si>
    <t>94140 ALFORVILLE</t>
  </si>
  <si>
    <t>94170 LE PERREUX SUR MARNE</t>
  </si>
  <si>
    <t>94190 VILLENEUVE-SAINT-GEORGES</t>
  </si>
  <si>
    <t>94200 IVRY-SUR-SEINE</t>
  </si>
  <si>
    <t>94210 SAINT MAUR DES FOSSES</t>
  </si>
  <si>
    <t>94320 THIAIS</t>
  </si>
  <si>
    <t>94340 JOINVILLE LE PONT</t>
  </si>
  <si>
    <t>94430 CHENNEVIÈRES-SUR-MARNE</t>
  </si>
  <si>
    <t>CP_VilleCh</t>
  </si>
  <si>
    <t>Dev_Clos</t>
  </si>
  <si>
    <t>Dev_Val</t>
  </si>
  <si>
    <t>Modifié</t>
  </si>
  <si>
    <t>Colonne1</t>
  </si>
  <si>
    <t>Colonne2</t>
  </si>
  <si>
    <t>Colonne3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</si>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</sst>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ddd"/>
    <numFmt numFmtId="165" formatCode="dddd"/>
    <numFmt numFmtId="166" formatCode="mmm"/>
    <numFmt numFmtId="167" formatCode="mmmm"/>
    <numFmt numFmtId="168" formatCode="mm"/>
    <numFmt numFmtId="169" formatCode="&quot;Sem&quot;00"/>
    <numFmt numFmtId="170" formatCode="0#&quot; &quot;##&quot; &quot;##&quot; &quot;##&quot; &quot;##"/>
    <numFmt numFmtId="171" formatCode="0.0"/>
    <numFmt numFmtId="172" formatCode="_-* #,##0.00\ [$€-40C]_-;\-* #,##0.00\ [$€-40C]_-;_-* &quot;-&quot;??\ [$€-40C]_-;_-@_-"/>
    <numFmt numFmtId="173" formatCode="_(&quot;€&quot;* #,##0.00_);_(&quot;€&quot;* \(#,##0.00\);_(&quot;€&quot;* &quot;-&quot;??_);_(@_)"/>
  </numFmts>
  <fonts count="4" x14ac:knownFonts="1">
    <font>
      <sz val="9"/>
      <color theme="1"/>
      <name val="Calibri"/>
      <family val="2"/>
    </font>
    <font>
      <sz val="8"/>
      <name val="Calibri"/>
      <family val="2"/>
    </font>
    <font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73" fontId="3" fillId="0" borderId="0" applyFont="0" applyFill="0" applyBorder="0" applyAlignment="0" applyProtection="0"/>
  </cellStyleXfs>
  <cellXfs count="28">
    <xf numFmtId="0" fontId="0" fillId="0" borderId="0" xfId="0"/>
    <xf numFmtId="14" fontId="0" fillId="0" borderId="0" xfId="0" applyNumberFormat="1"/>
    <xf numFmtId="164" fontId="0" fillId="0" borderId="0" xfId="0" applyNumberFormat="1"/>
    <xf numFmtId="14" fontId="0" fillId="0" borderId="0" xfId="0" quotePrefix="1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6" fontId="0" fillId="2" borderId="0" xfId="0" applyNumberFormat="1" applyFill="1"/>
    <xf numFmtId="167" fontId="0" fillId="2" borderId="0" xfId="0" applyNumberFormat="1" applyFill="1"/>
    <xf numFmtId="168" fontId="0" fillId="2" borderId="0" xfId="0" applyNumberFormat="1" applyFill="1"/>
    <xf numFmtId="164" fontId="0" fillId="0" borderId="0" xfId="0" applyNumberFormat="1" applyFill="1"/>
    <xf numFmtId="165" fontId="0" fillId="0" borderId="0" xfId="0" applyNumberFormat="1" applyFill="1"/>
    <xf numFmtId="0" fontId="0" fillId="0" borderId="0" xfId="0" applyFill="1"/>
    <xf numFmtId="0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69" fontId="0" fillId="0" borderId="0" xfId="0" applyNumberFormat="1" applyFill="1" applyAlignment="1">
      <alignment horizontal="center"/>
    </xf>
    <xf numFmtId="16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0" fontId="0" fillId="0" borderId="0" xfId="0" applyNumberFormat="1"/>
    <xf numFmtId="20" fontId="0" fillId="0" borderId="0" xfId="0" applyNumberFormat="1"/>
    <xf numFmtId="171" fontId="0" fillId="0" borderId="0" xfId="0" applyNumberFormat="1"/>
    <xf numFmtId="170" fontId="0" fillId="0" borderId="0" xfId="0" applyNumberFormat="1"/>
    <xf numFmtId="172" fontId="0" fillId="0" borderId="0" xfId="0" applyNumberFormat="1"/>
    <xf numFmtId="0" fontId="2" fillId="0" borderId="0" xfId="0" applyFont="1" applyProtection="1">
      <protection locked="0"/>
    </xf>
    <xf numFmtId="170" fontId="2" fillId="0" borderId="0" xfId="0" applyNumberFormat="1" applyFont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0" xfId="0" quotePrefix="1"/>
  </cellXfs>
  <cellStyles count="2">
    <cellStyle name="Monétaire 2" xfId="1"/>
    <cellStyle name="Normal" xfId="0" builtinId="0"/>
  </cellStyles>
  <dxfs count="26">
    <dxf>
      <numFmt numFmtId="171" formatCode="0.0"/>
    </dxf>
    <dxf>
      <numFmt numFmtId="14" formatCode="0.00%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&quot;Sem&quot;00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d"/>
    </dxf>
    <dxf>
      <numFmt numFmtId="19" formatCode="dd/mm/yyyy"/>
    </dxf>
    <dxf>
      <numFmt numFmtId="19" formatCode="dd/mm/yyyy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2" formatCode="_-* #,##0.00\ [$€-40C]_-;\-* #,##0.00\ [$€-40C]_-;_-* &quot;-&quot;??\ [$€-40C]_-;_-@_-"/>
    </dxf>
    <dxf>
      <numFmt numFmtId="172" formatCode="_-* #,##0.00\ [$€-40C]_-;\-* #,##0.00\ [$€-40C]_-;_-* &quot;-&quot;??\ [$€-40C]_-;_-@_-"/>
    </dxf>
    <dxf>
      <numFmt numFmtId="172" formatCode="_-* #,##0.00\ [$€-40C]_-;\-* #,##0.00\ [$€-40C]_-;_-* &quot;-&quot;??\ [$€-40C]_-;_-@_-"/>
    </dxf>
    <dxf>
      <numFmt numFmtId="0" formatCode="General"/>
    </dxf>
    <dxf>
      <numFmt numFmtId="170" formatCode="0#&quot; &quot;##&quot; &quot;##&quot; &quot;##&quot; &quot;##"/>
    </dxf>
    <dxf>
      <numFmt numFmtId="19" formatCode="dd/mm/yyyy"/>
    </dxf>
    <dxf>
      <numFmt numFmtId="19" formatCode="dd/mm/yyyy"/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Devis" displayName="TDevis" ref="A1:V137" totalsRowShown="0">
  <autoFilter ref="A1:V137"/>
  <sortState ref="A2:T136">
    <sortCondition ref="A1:A136"/>
  </sortState>
  <tableColumns count="22">
    <tableColumn id="1" name="NumDevis">
      <calculatedColumnFormula>"DEV-"&amp;TEXT(C2,"0000")&amp;"-"&amp;RIGHT(P2,2)</calculatedColumnFormula>
    </tableColumn>
    <tableColumn id="2" name="NumClient"/>
    <tableColumn id="3" name="ID_Dev"/>
    <tableColumn id="4" name="DateDebut" dataDxfId="23"/>
    <tableColumn id="5" name="DateFin" dataDxfId="22"/>
    <tableColumn id="6" name="Prestation"/>
    <tableColumn id="7" name="AdresseCh"/>
    <tableColumn id="9" name="CP_VilleCh"/>
    <tableColumn id="10" name="TelContact" dataDxfId="21"/>
    <tableColumn id="11" name="Contact"/>
    <tableColumn id="12" name="InfoCh"/>
    <tableColumn id="13" name="Dev_Dist" dataDxfId="20">
      <calculatedColumnFormula>IFERROR(VLOOKUP(TDevis[[#This Row],[CP_VilleCh]],TVilles[],2,FALSE),"")</calculatedColumnFormula>
    </tableColumn>
    <tableColumn id="14" name="Colonne1" dataDxfId="19"/>
    <tableColumn id="15" name="Colonne2" dataDxfId="18"/>
    <tableColumn id="16" name="Colonne3" dataDxfId="17"/>
    <tableColumn id="17" name="Dev_An">
      <calculatedColumnFormula>YEAR(D2)</calculatedColumnFormula>
    </tableColumn>
    <tableColumn id="18" name="Dev_Mois">
      <calculatedColumnFormula>MONTH(D2)</calculatedColumnFormula>
    </tableColumn>
    <tableColumn id="19" name="Dev_Ok" dataDxfId="16"/>
    <tableColumn id="21" name="Statut" dataDxfId="15"/>
    <tableColumn id="20" name="Dev_Fact" dataDxfId="14">
      <calculatedColumnFormula>IFERROR(VLOOKUP(TDevis[[#This Row],[NumDevis]],#REF!,3,FALSE),"")</calculatedColumnFormula>
    </tableColumn>
    <tableColumn id="24" name="Dev_Val" dataDxfId="13"/>
    <tableColumn id="23" name="Dev_Clos" dataDxfId="12">
      <calculatedColumnFormula>IF(TDevis[[#This Row],[Dev_Ok]]=TRUE,"",IF(AND(TDevis[[#This Row],[DateFin]]+TDevis[[#This Row],[Dev_Val]]&gt;TODAY(),TDevis[[#This Row],[Dev_Ok]]=FALSE),"à suivre",1))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TFerie" displayName="TFerie" ref="B3:C16" totalsRowShown="0">
  <autoFilter ref="B3:C16"/>
  <tableColumns count="2">
    <tableColumn id="1" name="DateFerie" dataDxfId="11"/>
    <tableColumn id="2" name="Nom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TCalendar" displayName="TCalendar" ref="E3:O368" totalsRowShown="0">
  <autoFilter ref="E3:O368"/>
  <tableColumns count="11">
    <tableColumn id="1" name="Date" dataDxfId="10">
      <calculatedColumnFormula>E3+1</calculatedColumnFormula>
    </tableColumn>
    <tableColumn id="2" name="JourCourt"/>
    <tableColumn id="11" name="JourLong" dataDxfId="9">
      <calculatedColumnFormula>WEEKDAY(H4)</calculatedColumnFormula>
    </tableColumn>
    <tableColumn id="3" name="Jour" dataDxfId="8">
      <calculatedColumnFormula>WEEKDAY(TCalendar[[#This Row],[Date]])</calculatedColumnFormula>
    </tableColumn>
    <tableColumn id="4" name="MoisCourt"/>
    <tableColumn id="5" name="MoisLong"/>
    <tableColumn id="6" name="Mois"/>
    <tableColumn id="14" name="Semaine" dataDxfId="7">
      <calculatedColumnFormula>_xlfn.ISOWEEKNUM((E4))</calculatedColumnFormula>
    </tableColumn>
    <tableColumn id="7" name="Trimestre" dataDxfId="6"/>
    <tableColumn id="12" name="Semestre" dataDxfId="5">
      <calculatedColumnFormula>IF(AND(K4&gt;0,K4&lt;7),"S1",IF(AND(K4&gt;6,K4&lt;13),"S2",""))</calculatedColumnFormula>
    </tableColumn>
    <tableColumn id="8" name="Année" dataDxfId="4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3" name="TCivilite" displayName="TCivilite" ref="B20:B24" totalsRowShown="0" dataDxfId="3">
  <autoFilter ref="B20:B24"/>
  <tableColumns count="1">
    <tableColumn id="1" name="Civilite" dataDxfId="2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4" name="TTauxTVA" displayName="TTauxTVA" ref="B27:B30" totalsRowShown="0">
  <autoFilter ref="B27:B30"/>
  <tableColumns count="1">
    <tableColumn id="1" name="Taux_TVA" dataDxfId="1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5" name="TVilles" displayName="TVilles" ref="Q3:S72" totalsRowShown="0">
  <autoFilter ref="Q3:S72"/>
  <tableColumns count="3">
    <tableColumn id="2" name="CP Ville"/>
    <tableColumn id="3" name="Distance" dataDxfId="0"/>
    <tableColumn id="4" name="Temps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12" name="TRefClient" displayName="TRefClient" ref="AJ1:AJ110" totalsRowShown="0">
  <autoFilter ref="AJ1:AJ110"/>
  <sortState ref="AJ2:AJ110">
    <sortCondition ref="AJ2"/>
  </sortState>
  <tableColumns count="1">
    <tableColumn id="1" name="RefClien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137"/>
  <sheetViews>
    <sheetView tabSelected="1" topLeftCell="G1" workbookViewId="0">
      <selection activeCell="H16" sqref="H16"/>
    </sheetView>
  </sheetViews>
  <sheetFormatPr baseColWidth="10" defaultRowHeight="12" x14ac:dyDescent="0.2"/>
  <cols>
    <col min="1" max="1" width="12.6640625" customWidth="1"/>
    <col min="2" max="2" width="13" customWidth="1"/>
    <col min="3" max="3" width="9.83203125" customWidth="1"/>
    <col min="4" max="4" width="13.33203125" customWidth="1"/>
    <col min="5" max="5" width="10.83203125" customWidth="1"/>
    <col min="6" max="6" width="63.5" customWidth="1"/>
    <col min="7" max="7" width="36.33203125" customWidth="1"/>
    <col min="8" max="8" width="27.5" customWidth="1"/>
    <col min="9" max="9" width="13" customWidth="1"/>
    <col min="10" max="10" width="12" customWidth="1"/>
    <col min="11" max="11" width="26.83203125" customWidth="1"/>
    <col min="12" max="12" width="11.33203125" bestFit="1" customWidth="1"/>
    <col min="16" max="16" width="10.1640625" customWidth="1"/>
    <col min="17" max="17" width="12.33203125" customWidth="1"/>
    <col min="18" max="18" width="10.1640625" style="15" customWidth="1"/>
    <col min="19" max="19" width="13.1640625" style="15" customWidth="1"/>
    <col min="20" max="20" width="11.5" customWidth="1"/>
    <col min="21" max="21" width="10.33203125" customWidth="1"/>
  </cols>
  <sheetData>
    <row r="1" spans="1:22" x14ac:dyDescent="0.2">
      <c r="A1" t="s">
        <v>35</v>
      </c>
      <c r="B1" t="s">
        <v>36</v>
      </c>
      <c r="C1" t="s">
        <v>48</v>
      </c>
      <c r="D1" t="s">
        <v>37</v>
      </c>
      <c r="E1" t="s">
        <v>38</v>
      </c>
      <c r="F1" t="s">
        <v>39</v>
      </c>
      <c r="G1" t="s">
        <v>40</v>
      </c>
      <c r="H1" t="s">
        <v>443</v>
      </c>
      <c r="I1" t="s">
        <v>41</v>
      </c>
      <c r="J1" t="s">
        <v>42</v>
      </c>
      <c r="K1" t="s">
        <v>43</v>
      </c>
      <c r="L1" t="s">
        <v>52</v>
      </c>
      <c r="M1" t="s">
        <v>447</v>
      </c>
      <c r="N1" t="s">
        <v>448</v>
      </c>
      <c r="O1" t="s">
        <v>449</v>
      </c>
      <c r="P1" t="s">
        <v>44</v>
      </c>
      <c r="Q1" t="s">
        <v>45</v>
      </c>
      <c r="R1" s="15" t="s">
        <v>46</v>
      </c>
      <c r="S1" s="15" t="s">
        <v>450</v>
      </c>
      <c r="T1" t="s">
        <v>47</v>
      </c>
      <c r="U1" t="s">
        <v>445</v>
      </c>
      <c r="V1" t="s">
        <v>444</v>
      </c>
    </row>
    <row r="2" spans="1:22" x14ac:dyDescent="0.2">
      <c r="A2" t="str">
        <f t="shared" ref="A2:A33" si="0">"DEV-"&amp;TEXT(C2,"0000")&amp;"-"&amp;RIGHT(P2,2)</f>
        <v>DEV-0001-20</v>
      </c>
      <c r="B2" t="s">
        <v>49</v>
      </c>
      <c r="C2">
        <v>1</v>
      </c>
      <c r="D2" s="1">
        <v>43978</v>
      </c>
      <c r="E2" s="1">
        <v>44038</v>
      </c>
      <c r="F2" t="s">
        <v>50</v>
      </c>
      <c r="I2" s="22"/>
      <c r="L2" t="str">
        <f>IFERROR(VLOOKUP(TDevis[[#This Row],[CP_VilleCh]],TVilles[],2,FALSE),"")</f>
        <v/>
      </c>
      <c r="M2" s="23"/>
      <c r="N2" s="23"/>
      <c r="O2" s="23"/>
      <c r="P2">
        <f t="shared" ref="P2:P33" si="1">YEAR(D2)</f>
        <v>2020</v>
      </c>
      <c r="Q2">
        <f t="shared" ref="Q2:Q33" si="2">MONTH(D2)</f>
        <v>5</v>
      </c>
      <c r="R2" s="15" t="b">
        <v>1</v>
      </c>
      <c r="T2" t="str">
        <f>IFERROR(VLOOKUP(TDevis[[#This Row],[NumDevis]],#REF!,3,FALSE),"")</f>
        <v/>
      </c>
      <c r="U2" s="15">
        <v>60</v>
      </c>
      <c r="V2" t="str">
        <f ca="1">IF(TDevis[[#This Row],[Dev_Ok]]=TRUE,"",IF(AND(TDevis[[#This Row],[DateFin]]+TDevis[[#This Row],[Dev_Val]]&gt;TODAY(),TDevis[[#This Row],[Dev_Ok]]=FALSE),"à suivre",1))</f>
        <v/>
      </c>
    </row>
    <row r="3" spans="1:22" x14ac:dyDescent="0.2">
      <c r="A3" t="str">
        <f t="shared" si="0"/>
        <v>DEV-0002-20</v>
      </c>
      <c r="B3" t="s">
        <v>53</v>
      </c>
      <c r="C3">
        <v>2</v>
      </c>
      <c r="D3" s="1">
        <v>43978</v>
      </c>
      <c r="E3" s="1">
        <v>44038</v>
      </c>
      <c r="F3" t="s">
        <v>51</v>
      </c>
      <c r="I3" s="22"/>
      <c r="L3" t="str">
        <f>IFERROR(VLOOKUP(TDevis[[#This Row],[CP_VilleCh]],TVilles[],2,FALSE),"")</f>
        <v/>
      </c>
      <c r="M3" s="23"/>
      <c r="N3" s="23"/>
      <c r="O3" s="23"/>
      <c r="P3">
        <f t="shared" si="1"/>
        <v>2020</v>
      </c>
      <c r="Q3">
        <f t="shared" si="2"/>
        <v>5</v>
      </c>
      <c r="R3" s="15" t="b">
        <v>1</v>
      </c>
      <c r="S3" s="15" t="s">
        <v>446</v>
      </c>
      <c r="T3" t="str">
        <f>IFERROR(VLOOKUP(TDevis[[#This Row],[NumDevis]],#REF!,3,FALSE),"")</f>
        <v/>
      </c>
      <c r="U3" s="15">
        <v>60</v>
      </c>
      <c r="V3" t="str">
        <f ca="1">IF(TDevis[[#This Row],[Dev_Ok]]=TRUE,"",IF(AND(TDevis[[#This Row],[DateFin]]+TDevis[[#This Row],[Dev_Val]]&gt;TODAY(),TDevis[[#This Row],[Dev_Ok]]=FALSE),"à suivre",1))</f>
        <v/>
      </c>
    </row>
    <row r="4" spans="1:22" x14ac:dyDescent="0.2">
      <c r="A4" t="str">
        <f t="shared" si="0"/>
        <v>DEV-0003-21</v>
      </c>
      <c r="B4" t="s">
        <v>54</v>
      </c>
      <c r="C4">
        <v>3</v>
      </c>
      <c r="D4" s="1">
        <v>44203</v>
      </c>
      <c r="E4" s="1">
        <v>44263</v>
      </c>
      <c r="F4" t="s">
        <v>55</v>
      </c>
      <c r="I4" s="22"/>
      <c r="L4" t="str">
        <f>IFERROR(VLOOKUP(TDevis[[#This Row],[CP_VilleCh]],TVilles[],2,FALSE),"")</f>
        <v/>
      </c>
      <c r="M4" s="23"/>
      <c r="N4" s="23"/>
      <c r="O4" s="23"/>
      <c r="P4">
        <f t="shared" si="1"/>
        <v>2021</v>
      </c>
      <c r="Q4">
        <f t="shared" si="2"/>
        <v>1</v>
      </c>
      <c r="R4" s="15" t="b">
        <v>1</v>
      </c>
      <c r="T4" t="str">
        <f>IFERROR(VLOOKUP(TDevis[[#This Row],[NumDevis]],#REF!,3,FALSE),"")</f>
        <v/>
      </c>
      <c r="U4" s="15">
        <v>60</v>
      </c>
      <c r="V4" t="str">
        <f ca="1">IF(TDevis[[#This Row],[Dev_Ok]]=TRUE,"",IF(AND(TDevis[[#This Row],[DateFin]]+TDevis[[#This Row],[Dev_Val]]&gt;TODAY(),TDevis[[#This Row],[Dev_Ok]]=FALSE),"à suivre",1))</f>
        <v/>
      </c>
    </row>
    <row r="5" spans="1:22" x14ac:dyDescent="0.2">
      <c r="A5" t="str">
        <f t="shared" si="0"/>
        <v>DEV-0004-20</v>
      </c>
      <c r="B5" s="24" t="s">
        <v>57</v>
      </c>
      <c r="C5">
        <v>4</v>
      </c>
      <c r="D5" s="1">
        <v>43837</v>
      </c>
      <c r="E5" s="1">
        <f t="shared" ref="E5:E10" si="3">D5+60</f>
        <v>43897</v>
      </c>
      <c r="F5" s="24" t="s">
        <v>131</v>
      </c>
      <c r="G5" s="24"/>
      <c r="I5" s="25"/>
      <c r="J5" s="24"/>
      <c r="K5" s="24"/>
      <c r="L5" t="str">
        <f>IFERROR(VLOOKUP(TDevis[[#This Row],[CP_VilleCh]],TVilles[],2,FALSE),"")</f>
        <v/>
      </c>
      <c r="M5" s="23"/>
      <c r="N5" s="23"/>
      <c r="O5" s="23"/>
      <c r="P5">
        <f t="shared" si="1"/>
        <v>2020</v>
      </c>
      <c r="Q5">
        <f t="shared" si="2"/>
        <v>1</v>
      </c>
      <c r="R5" s="15" t="b">
        <v>1</v>
      </c>
      <c r="T5" t="str">
        <f>IFERROR(VLOOKUP(TDevis[[#This Row],[NumDevis]],#REF!,3,FALSE),"")</f>
        <v/>
      </c>
      <c r="U5" s="15">
        <v>60</v>
      </c>
      <c r="V5" t="str">
        <f ca="1">IF(TDevis[[#This Row],[Dev_Ok]]=TRUE,"",IF(AND(TDevis[[#This Row],[DateFin]]+TDevis[[#This Row],[Dev_Val]]&gt;TODAY(),TDevis[[#This Row],[Dev_Ok]]=FALSE),"à suivre",1))</f>
        <v/>
      </c>
    </row>
    <row r="6" spans="1:22" x14ac:dyDescent="0.2">
      <c r="A6" t="str">
        <f t="shared" si="0"/>
        <v>DEV-0005-21</v>
      </c>
      <c r="B6" s="24" t="s">
        <v>58</v>
      </c>
      <c r="C6">
        <v>5</v>
      </c>
      <c r="D6" s="1">
        <v>44201</v>
      </c>
      <c r="E6" s="1">
        <f t="shared" si="3"/>
        <v>44261</v>
      </c>
      <c r="F6" s="24" t="s">
        <v>132</v>
      </c>
      <c r="G6" s="24"/>
      <c r="I6" s="25"/>
      <c r="J6" s="24"/>
      <c r="K6" s="24"/>
      <c r="L6" t="str">
        <f>IFERROR(VLOOKUP(TDevis[[#This Row],[CP_VilleCh]],TVilles[],2,FALSE),"")</f>
        <v/>
      </c>
      <c r="M6" s="23"/>
      <c r="N6" s="23"/>
      <c r="O6" s="23"/>
      <c r="P6">
        <f t="shared" si="1"/>
        <v>2021</v>
      </c>
      <c r="Q6">
        <f t="shared" si="2"/>
        <v>1</v>
      </c>
      <c r="S6" s="15" t="s">
        <v>446</v>
      </c>
      <c r="T6" t="str">
        <f>IFERROR(VLOOKUP(TDevis[[#This Row],[NumDevis]],#REF!,3,FALSE),"")</f>
        <v/>
      </c>
      <c r="U6" s="15">
        <v>60</v>
      </c>
      <c r="V6">
        <f ca="1">IF(TDevis[[#This Row],[Dev_Ok]]=TRUE,"",IF(AND(TDevis[[#This Row],[DateFin]]+TDevis[[#This Row],[Dev_Val]]&gt;TODAY(),TDevis[[#This Row],[Dev_Ok]]=FALSE),"à suivre",1))</f>
        <v>1</v>
      </c>
    </row>
    <row r="7" spans="1:22" x14ac:dyDescent="0.2">
      <c r="A7" t="str">
        <f t="shared" si="0"/>
        <v>DEV-0006-21</v>
      </c>
      <c r="B7" s="24" t="s">
        <v>59</v>
      </c>
      <c r="C7">
        <v>6</v>
      </c>
      <c r="D7" s="1">
        <v>44209</v>
      </c>
      <c r="E7" s="1">
        <f t="shared" si="3"/>
        <v>44269</v>
      </c>
      <c r="F7" s="24" t="s">
        <v>133</v>
      </c>
      <c r="G7" s="24"/>
      <c r="I7" s="25"/>
      <c r="J7" s="24"/>
      <c r="K7" s="24"/>
      <c r="L7" t="str">
        <f>IFERROR(VLOOKUP(TDevis[[#This Row],[CP_VilleCh]],TVilles[],2,FALSE),"")</f>
        <v/>
      </c>
      <c r="M7" s="23"/>
      <c r="N7" s="23"/>
      <c r="O7" s="23"/>
      <c r="P7">
        <f t="shared" si="1"/>
        <v>2021</v>
      </c>
      <c r="Q7">
        <f t="shared" si="2"/>
        <v>1</v>
      </c>
      <c r="R7" s="15" t="b">
        <v>1</v>
      </c>
      <c r="T7" t="str">
        <f>IFERROR(VLOOKUP(TDevis[[#This Row],[NumDevis]],#REF!,3,FALSE),"")</f>
        <v/>
      </c>
      <c r="U7" s="15">
        <v>60</v>
      </c>
      <c r="V7" t="str">
        <f ca="1">IF(TDevis[[#This Row],[Dev_Ok]]=TRUE,"",IF(AND(TDevis[[#This Row],[DateFin]]+TDevis[[#This Row],[Dev_Val]]&gt;TODAY(),TDevis[[#This Row],[Dev_Ok]]=FALSE),"à suivre",1))</f>
        <v/>
      </c>
    </row>
    <row r="8" spans="1:22" x14ac:dyDescent="0.2">
      <c r="A8" t="str">
        <f t="shared" si="0"/>
        <v>DEV-0007-21</v>
      </c>
      <c r="B8" s="24" t="s">
        <v>54</v>
      </c>
      <c r="C8">
        <v>7</v>
      </c>
      <c r="D8" s="1">
        <v>44211</v>
      </c>
      <c r="E8" s="1">
        <f t="shared" si="3"/>
        <v>44271</v>
      </c>
      <c r="F8" s="24" t="s">
        <v>134</v>
      </c>
      <c r="G8" s="24"/>
      <c r="I8" s="25"/>
      <c r="J8" s="24"/>
      <c r="K8" s="24"/>
      <c r="L8" t="str">
        <f>IFERROR(VLOOKUP(TDevis[[#This Row],[CP_VilleCh]],TVilles[],2,FALSE),"")</f>
        <v/>
      </c>
      <c r="M8" s="23"/>
      <c r="N8" s="23"/>
      <c r="O8" s="23"/>
      <c r="P8">
        <f t="shared" si="1"/>
        <v>2021</v>
      </c>
      <c r="Q8">
        <f t="shared" si="2"/>
        <v>1</v>
      </c>
      <c r="T8" t="str">
        <f>IFERROR(VLOOKUP(TDevis[[#This Row],[NumDevis]],#REF!,3,FALSE),"")</f>
        <v/>
      </c>
      <c r="U8" s="15">
        <v>60</v>
      </c>
      <c r="V8">
        <f ca="1">IF(TDevis[[#This Row],[Dev_Ok]]=TRUE,"",IF(AND(TDevis[[#This Row],[DateFin]]+TDevis[[#This Row],[Dev_Val]]&gt;TODAY(),TDevis[[#This Row],[Dev_Ok]]=FALSE),"à suivre",1))</f>
        <v>1</v>
      </c>
    </row>
    <row r="9" spans="1:22" x14ac:dyDescent="0.2">
      <c r="A9" t="str">
        <f t="shared" si="0"/>
        <v>DEV-0008-21</v>
      </c>
      <c r="B9" s="24" t="s">
        <v>60</v>
      </c>
      <c r="C9">
        <v>8</v>
      </c>
      <c r="D9" s="1">
        <v>44211</v>
      </c>
      <c r="E9" s="1">
        <f t="shared" si="3"/>
        <v>44271</v>
      </c>
      <c r="F9" s="24" t="s">
        <v>135</v>
      </c>
      <c r="G9" s="24"/>
      <c r="I9" s="25"/>
      <c r="J9" s="24"/>
      <c r="K9" s="24"/>
      <c r="L9" t="str">
        <f>IFERROR(VLOOKUP(TDevis[[#This Row],[CP_VilleCh]],TVilles[],2,FALSE),"")</f>
        <v/>
      </c>
      <c r="M9" s="23"/>
      <c r="N9" s="23"/>
      <c r="O9" s="23"/>
      <c r="P9">
        <f t="shared" si="1"/>
        <v>2021</v>
      </c>
      <c r="Q9">
        <f t="shared" si="2"/>
        <v>1</v>
      </c>
      <c r="R9" s="15" t="b">
        <v>1</v>
      </c>
      <c r="T9" t="str">
        <f>IFERROR(VLOOKUP(TDevis[[#This Row],[NumDevis]],#REF!,3,FALSE),"")</f>
        <v/>
      </c>
      <c r="U9" s="15">
        <v>60</v>
      </c>
      <c r="V9" t="str">
        <f ca="1">IF(TDevis[[#This Row],[Dev_Ok]]=TRUE,"",IF(AND(TDevis[[#This Row],[DateFin]]+TDevis[[#This Row],[Dev_Val]]&gt;TODAY(),TDevis[[#This Row],[Dev_Ok]]=FALSE),"à suivre",1))</f>
        <v/>
      </c>
    </row>
    <row r="10" spans="1:22" x14ac:dyDescent="0.2">
      <c r="A10" t="str">
        <f t="shared" si="0"/>
        <v>DEV-0009-21</v>
      </c>
      <c r="B10" s="24" t="s">
        <v>61</v>
      </c>
      <c r="C10">
        <v>9</v>
      </c>
      <c r="D10" s="1">
        <v>44211</v>
      </c>
      <c r="E10" s="1">
        <f t="shared" si="3"/>
        <v>44271</v>
      </c>
      <c r="F10" s="24" t="s">
        <v>136</v>
      </c>
      <c r="G10" s="24"/>
      <c r="I10" s="25"/>
      <c r="J10" s="24"/>
      <c r="K10" s="24"/>
      <c r="L10" t="str">
        <f>IFERROR(VLOOKUP(TDevis[[#This Row],[CP_VilleCh]],TVilles[],2,FALSE),"")</f>
        <v/>
      </c>
      <c r="M10" s="23"/>
      <c r="N10" s="23"/>
      <c r="O10" s="23"/>
      <c r="P10">
        <f t="shared" si="1"/>
        <v>2021</v>
      </c>
      <c r="Q10">
        <f t="shared" si="2"/>
        <v>1</v>
      </c>
      <c r="T10" t="str">
        <f>IFERROR(VLOOKUP(TDevis[[#This Row],[NumDevis]],#REF!,3,FALSE),"")</f>
        <v/>
      </c>
      <c r="U10" s="15">
        <v>60</v>
      </c>
      <c r="V10">
        <f ca="1">IF(TDevis[[#This Row],[Dev_Ok]]=TRUE,"",IF(AND(TDevis[[#This Row],[DateFin]]+TDevis[[#This Row],[Dev_Val]]&gt;TODAY(),TDevis[[#This Row],[Dev_Ok]]=FALSE),"à suivre",1))</f>
        <v>1</v>
      </c>
    </row>
    <row r="11" spans="1:22" x14ac:dyDescent="0.2">
      <c r="A11" t="str">
        <f t="shared" si="0"/>
        <v>DEV-0010-21</v>
      </c>
      <c r="B11" s="24" t="s">
        <v>61</v>
      </c>
      <c r="C11">
        <v>10</v>
      </c>
      <c r="D11" s="1">
        <v>44211</v>
      </c>
      <c r="E11" s="1">
        <v>44271</v>
      </c>
      <c r="F11" s="24" t="s">
        <v>137</v>
      </c>
      <c r="G11" s="24"/>
      <c r="I11" s="25"/>
      <c r="J11" s="24"/>
      <c r="K11" s="24"/>
      <c r="L11" t="str">
        <f>IFERROR(VLOOKUP(TDevis[[#This Row],[CP_VilleCh]],TVilles[],2,FALSE),"")</f>
        <v/>
      </c>
      <c r="M11" s="23"/>
      <c r="N11" s="23"/>
      <c r="O11" s="23"/>
      <c r="P11">
        <f t="shared" si="1"/>
        <v>2021</v>
      </c>
      <c r="Q11">
        <f t="shared" si="2"/>
        <v>1</v>
      </c>
      <c r="T11" t="str">
        <f>IFERROR(VLOOKUP(TDevis[[#This Row],[NumDevis]],#REF!,3,FALSE),"")</f>
        <v/>
      </c>
      <c r="U11" s="15">
        <v>60</v>
      </c>
      <c r="V11">
        <f ca="1">IF(TDevis[[#This Row],[Dev_Ok]]=TRUE,"",IF(AND(TDevis[[#This Row],[DateFin]]+TDevis[[#This Row],[Dev_Val]]&gt;TODAY(),TDevis[[#This Row],[Dev_Ok]]=FALSE),"à suivre",1))</f>
        <v>1</v>
      </c>
    </row>
    <row r="12" spans="1:22" x14ac:dyDescent="0.2">
      <c r="A12" t="str">
        <f t="shared" si="0"/>
        <v>DEV-0011-21</v>
      </c>
      <c r="B12" s="24" t="s">
        <v>58</v>
      </c>
      <c r="C12">
        <v>11</v>
      </c>
      <c r="D12" s="1">
        <v>44211</v>
      </c>
      <c r="E12" s="1">
        <v>44271</v>
      </c>
      <c r="F12" s="24" t="s">
        <v>138</v>
      </c>
      <c r="G12" s="24"/>
      <c r="I12" s="25"/>
      <c r="J12" s="24"/>
      <c r="K12" s="24"/>
      <c r="L12" t="str">
        <f>IFERROR(VLOOKUP(TDevis[[#This Row],[CP_VilleCh]],TVilles[],2,FALSE),"")</f>
        <v/>
      </c>
      <c r="M12" s="23"/>
      <c r="N12" s="23"/>
      <c r="O12" s="23"/>
      <c r="P12">
        <f t="shared" si="1"/>
        <v>2021</v>
      </c>
      <c r="Q12">
        <f t="shared" si="2"/>
        <v>1</v>
      </c>
      <c r="T12" t="str">
        <f>IFERROR(VLOOKUP(TDevis[[#This Row],[NumDevis]],#REF!,3,FALSE),"")</f>
        <v/>
      </c>
      <c r="U12" s="15">
        <v>60</v>
      </c>
      <c r="V12">
        <f ca="1">IF(TDevis[[#This Row],[Dev_Ok]]=TRUE,"",IF(AND(TDevis[[#This Row],[DateFin]]+TDevis[[#This Row],[Dev_Val]]&gt;TODAY(),TDevis[[#This Row],[Dev_Ok]]=FALSE),"à suivre",1))</f>
        <v>1</v>
      </c>
    </row>
    <row r="13" spans="1:22" x14ac:dyDescent="0.2">
      <c r="A13" t="str">
        <f t="shared" si="0"/>
        <v>DEV-0012-21</v>
      </c>
      <c r="B13" s="24" t="s">
        <v>60</v>
      </c>
      <c r="C13">
        <v>12</v>
      </c>
      <c r="D13" s="1">
        <v>44211</v>
      </c>
      <c r="E13" s="1">
        <f>D13+60</f>
        <v>44271</v>
      </c>
      <c r="F13" s="24" t="s">
        <v>139</v>
      </c>
      <c r="G13" s="24"/>
      <c r="I13" s="25"/>
      <c r="J13" s="24"/>
      <c r="K13" s="24"/>
      <c r="L13" t="str">
        <f>IFERROR(VLOOKUP(TDevis[[#This Row],[CP_VilleCh]],TVilles[],2,FALSE),"")</f>
        <v/>
      </c>
      <c r="M13" s="23"/>
      <c r="N13" s="23"/>
      <c r="O13" s="23"/>
      <c r="P13">
        <f t="shared" si="1"/>
        <v>2021</v>
      </c>
      <c r="Q13">
        <f t="shared" si="2"/>
        <v>1</v>
      </c>
      <c r="R13" s="15" t="b">
        <v>1</v>
      </c>
      <c r="T13" t="str">
        <f>IFERROR(VLOOKUP(TDevis[[#This Row],[NumDevis]],#REF!,3,FALSE),"")</f>
        <v/>
      </c>
      <c r="U13" s="15">
        <v>60</v>
      </c>
      <c r="V13" t="str">
        <f ca="1">IF(TDevis[[#This Row],[Dev_Ok]]=TRUE,"",IF(AND(TDevis[[#This Row],[DateFin]]+TDevis[[#This Row],[Dev_Val]]&gt;TODAY(),TDevis[[#This Row],[Dev_Ok]]=FALSE),"à suivre",1))</f>
        <v/>
      </c>
    </row>
    <row r="14" spans="1:22" x14ac:dyDescent="0.2">
      <c r="A14" t="str">
        <f t="shared" si="0"/>
        <v>DEV-0013-21</v>
      </c>
      <c r="B14" s="24" t="s">
        <v>62</v>
      </c>
      <c r="C14">
        <v>13</v>
      </c>
      <c r="D14" s="1">
        <v>44211</v>
      </c>
      <c r="E14" s="1">
        <f>D14+60</f>
        <v>44271</v>
      </c>
      <c r="F14" s="24" t="s">
        <v>140</v>
      </c>
      <c r="G14" s="24"/>
      <c r="I14" s="25"/>
      <c r="J14" s="24"/>
      <c r="K14" s="24"/>
      <c r="L14" t="str">
        <f>IFERROR(VLOOKUP(TDevis[[#This Row],[CP_VilleCh]],TVilles[],2,FALSE),"")</f>
        <v/>
      </c>
      <c r="M14" s="23"/>
      <c r="N14" s="23"/>
      <c r="O14" s="23"/>
      <c r="P14">
        <f t="shared" si="1"/>
        <v>2021</v>
      </c>
      <c r="Q14">
        <f t="shared" si="2"/>
        <v>1</v>
      </c>
      <c r="R14" s="15" t="b">
        <v>1</v>
      </c>
      <c r="T14" t="str">
        <f>IFERROR(VLOOKUP(TDevis[[#This Row],[NumDevis]],#REF!,3,FALSE),"")</f>
        <v/>
      </c>
      <c r="U14" s="15">
        <v>60</v>
      </c>
      <c r="V14" t="str">
        <f ca="1">IF(TDevis[[#This Row],[Dev_Ok]]=TRUE,"",IF(AND(TDevis[[#This Row],[DateFin]]+TDevis[[#This Row],[Dev_Val]]&gt;TODAY(),TDevis[[#This Row],[Dev_Ok]]=FALSE),"à suivre",1))</f>
        <v/>
      </c>
    </row>
    <row r="15" spans="1:22" x14ac:dyDescent="0.2">
      <c r="A15" t="str">
        <f t="shared" si="0"/>
        <v>DEV-0014-21</v>
      </c>
      <c r="B15" s="24" t="s">
        <v>61</v>
      </c>
      <c r="C15">
        <v>14</v>
      </c>
      <c r="D15" s="1">
        <v>44211</v>
      </c>
      <c r="E15" s="1">
        <f>D15+60</f>
        <v>44271</v>
      </c>
      <c r="F15" s="24" t="s">
        <v>141</v>
      </c>
      <c r="G15" s="24"/>
      <c r="I15" s="25"/>
      <c r="J15" s="24"/>
      <c r="K15" s="24"/>
      <c r="L15" t="str">
        <f>IFERROR(VLOOKUP(TDevis[[#This Row],[CP_VilleCh]],TVilles[],2,FALSE),"")</f>
        <v/>
      </c>
      <c r="M15" s="23"/>
      <c r="N15" s="23"/>
      <c r="O15" s="23"/>
      <c r="P15">
        <f t="shared" si="1"/>
        <v>2021</v>
      </c>
      <c r="Q15">
        <f t="shared" si="2"/>
        <v>1</v>
      </c>
      <c r="T15" t="str">
        <f>IFERROR(VLOOKUP(TDevis[[#This Row],[NumDevis]],#REF!,3,FALSE),"")</f>
        <v/>
      </c>
      <c r="U15" s="15">
        <v>60</v>
      </c>
      <c r="V15">
        <f ca="1">IF(TDevis[[#This Row],[Dev_Ok]]=TRUE,"",IF(AND(TDevis[[#This Row],[DateFin]]+TDevis[[#This Row],[Dev_Val]]&gt;TODAY(),TDevis[[#This Row],[Dev_Ok]]=FALSE),"à suivre",1))</f>
        <v>1</v>
      </c>
    </row>
    <row r="16" spans="1:22" x14ac:dyDescent="0.2">
      <c r="A16" t="str">
        <f t="shared" si="0"/>
        <v>DEV-0015-21</v>
      </c>
      <c r="B16" s="24" t="s">
        <v>63</v>
      </c>
      <c r="C16">
        <v>15</v>
      </c>
      <c r="D16" s="1">
        <v>44214</v>
      </c>
      <c r="E16" s="1">
        <f>D16+60</f>
        <v>44274</v>
      </c>
      <c r="F16" s="24" t="s">
        <v>142</v>
      </c>
      <c r="G16" s="24"/>
      <c r="I16" s="25"/>
      <c r="J16" s="24"/>
      <c r="K16" s="24"/>
      <c r="L16" t="str">
        <f>IFERROR(VLOOKUP(TDevis[[#This Row],[CP_VilleCh]],TVilles[],2,FALSE),"")</f>
        <v/>
      </c>
      <c r="M16" s="23"/>
      <c r="N16" s="23"/>
      <c r="O16" s="23"/>
      <c r="P16">
        <f t="shared" si="1"/>
        <v>2021</v>
      </c>
      <c r="Q16">
        <f t="shared" si="2"/>
        <v>1</v>
      </c>
      <c r="R16" s="15" t="b">
        <v>1</v>
      </c>
      <c r="T16" t="str">
        <f>IFERROR(VLOOKUP(TDevis[[#This Row],[NumDevis]],#REF!,3,FALSE),"")</f>
        <v/>
      </c>
      <c r="U16" s="15">
        <v>60</v>
      </c>
      <c r="V16" t="str">
        <f ca="1">IF(TDevis[[#This Row],[Dev_Ok]]=TRUE,"",IF(AND(TDevis[[#This Row],[DateFin]]+TDevis[[#This Row],[Dev_Val]]&gt;TODAY(),TDevis[[#This Row],[Dev_Ok]]=FALSE),"à suivre",1))</f>
        <v/>
      </c>
    </row>
    <row r="17" spans="1:22" x14ac:dyDescent="0.2">
      <c r="A17" t="str">
        <f t="shared" si="0"/>
        <v>DEV-0016-21</v>
      </c>
      <c r="B17" s="24" t="s">
        <v>64</v>
      </c>
      <c r="C17">
        <v>16</v>
      </c>
      <c r="D17" s="1">
        <v>44217</v>
      </c>
      <c r="E17" s="1">
        <v>44277</v>
      </c>
      <c r="F17" s="24" t="s">
        <v>143</v>
      </c>
      <c r="G17" s="24"/>
      <c r="I17" s="25"/>
      <c r="J17" s="24"/>
      <c r="K17" s="24"/>
      <c r="L17" t="str">
        <f>IFERROR(VLOOKUP(TDevis[[#This Row],[CP_VilleCh]],TVilles[],2,FALSE),"")</f>
        <v/>
      </c>
      <c r="M17" s="23"/>
      <c r="N17" s="23"/>
      <c r="O17" s="23"/>
      <c r="P17">
        <f t="shared" si="1"/>
        <v>2021</v>
      </c>
      <c r="Q17">
        <f t="shared" si="2"/>
        <v>1</v>
      </c>
      <c r="R17" s="15" t="b">
        <v>1</v>
      </c>
      <c r="T17" t="str">
        <f>IFERROR(VLOOKUP(TDevis[[#This Row],[NumDevis]],#REF!,3,FALSE),"")</f>
        <v/>
      </c>
      <c r="U17" s="15">
        <v>60</v>
      </c>
      <c r="V17" t="str">
        <f ca="1">IF(TDevis[[#This Row],[Dev_Ok]]=TRUE,"",IF(AND(TDevis[[#This Row],[DateFin]]+TDevis[[#This Row],[Dev_Val]]&gt;TODAY(),TDevis[[#This Row],[Dev_Ok]]=FALSE),"à suivre",1))</f>
        <v/>
      </c>
    </row>
    <row r="18" spans="1:22" x14ac:dyDescent="0.2">
      <c r="A18" t="str">
        <f t="shared" si="0"/>
        <v>DEV-0017-21</v>
      </c>
      <c r="B18" s="24" t="s">
        <v>65</v>
      </c>
      <c r="C18">
        <v>17</v>
      </c>
      <c r="D18" s="1">
        <v>44217</v>
      </c>
      <c r="E18" s="1">
        <v>44277</v>
      </c>
      <c r="F18" s="24" t="s">
        <v>144</v>
      </c>
      <c r="G18" s="24"/>
      <c r="I18" s="25"/>
      <c r="J18" s="24"/>
      <c r="K18" s="24"/>
      <c r="L18" t="str">
        <f>IFERROR(VLOOKUP(TDevis[[#This Row],[CP_VilleCh]],TVilles[],2,FALSE),"")</f>
        <v/>
      </c>
      <c r="M18" s="23"/>
      <c r="N18" s="23"/>
      <c r="O18" s="23"/>
      <c r="P18">
        <f t="shared" si="1"/>
        <v>2021</v>
      </c>
      <c r="Q18">
        <f t="shared" si="2"/>
        <v>1</v>
      </c>
      <c r="R18" s="15" t="b">
        <v>1</v>
      </c>
      <c r="T18" t="str">
        <f>IFERROR(VLOOKUP(TDevis[[#This Row],[NumDevis]],#REF!,3,FALSE),"")</f>
        <v/>
      </c>
      <c r="U18" s="15">
        <v>60</v>
      </c>
      <c r="V18" t="str">
        <f ca="1">IF(TDevis[[#This Row],[Dev_Ok]]=TRUE,"",IF(AND(TDevis[[#This Row],[DateFin]]+TDevis[[#This Row],[Dev_Val]]&gt;TODAY(),TDevis[[#This Row],[Dev_Ok]]=FALSE),"à suivre",1))</f>
        <v/>
      </c>
    </row>
    <row r="19" spans="1:22" x14ac:dyDescent="0.2">
      <c r="A19" t="str">
        <f t="shared" si="0"/>
        <v>DEV-0018-21</v>
      </c>
      <c r="B19" s="24" t="s">
        <v>53</v>
      </c>
      <c r="C19">
        <v>18</v>
      </c>
      <c r="D19" s="1">
        <v>44217</v>
      </c>
      <c r="E19" s="1">
        <v>44277</v>
      </c>
      <c r="F19" s="24" t="s">
        <v>145</v>
      </c>
      <c r="G19" s="24"/>
      <c r="I19" s="25"/>
      <c r="J19" s="24"/>
      <c r="K19" s="24"/>
      <c r="L19" t="str">
        <f>IFERROR(VLOOKUP(TDevis[[#This Row],[CP_VilleCh]],TVilles[],2,FALSE),"")</f>
        <v/>
      </c>
      <c r="M19" s="23"/>
      <c r="N19" s="23"/>
      <c r="O19" s="23"/>
      <c r="P19">
        <f t="shared" si="1"/>
        <v>2021</v>
      </c>
      <c r="Q19">
        <f t="shared" si="2"/>
        <v>1</v>
      </c>
      <c r="T19" t="str">
        <f>IFERROR(VLOOKUP(TDevis[[#This Row],[NumDevis]],#REF!,3,FALSE),"")</f>
        <v/>
      </c>
      <c r="U19" s="15">
        <v>60</v>
      </c>
      <c r="V19">
        <f ca="1">IF(TDevis[[#This Row],[Dev_Ok]]=TRUE,"",IF(AND(TDevis[[#This Row],[DateFin]]+TDevis[[#This Row],[Dev_Val]]&gt;TODAY(),TDevis[[#This Row],[Dev_Ok]]=FALSE),"à suivre",1))</f>
        <v>1</v>
      </c>
    </row>
    <row r="20" spans="1:22" x14ac:dyDescent="0.2">
      <c r="A20" t="str">
        <f t="shared" si="0"/>
        <v>DEV-0019-21</v>
      </c>
      <c r="B20" s="24" t="s">
        <v>66</v>
      </c>
      <c r="C20">
        <v>19</v>
      </c>
      <c r="D20" s="1">
        <v>44217</v>
      </c>
      <c r="E20" s="1">
        <f t="shared" ref="E20:E37" si="4">D20+60</f>
        <v>44277</v>
      </c>
      <c r="F20" s="24" t="s">
        <v>146</v>
      </c>
      <c r="G20" s="24"/>
      <c r="I20" s="25"/>
      <c r="J20" s="24"/>
      <c r="K20" s="24"/>
      <c r="L20" t="str">
        <f>IFERROR(VLOOKUP(TDevis[[#This Row],[CP_VilleCh]],TVilles[],2,FALSE),"")</f>
        <v/>
      </c>
      <c r="M20" s="23"/>
      <c r="N20" s="23"/>
      <c r="O20" s="23"/>
      <c r="P20">
        <f t="shared" si="1"/>
        <v>2021</v>
      </c>
      <c r="Q20">
        <f t="shared" si="2"/>
        <v>1</v>
      </c>
      <c r="R20" s="15" t="b">
        <v>1</v>
      </c>
      <c r="T20" t="str">
        <f>IFERROR(VLOOKUP(TDevis[[#This Row],[NumDevis]],#REF!,3,FALSE),"")</f>
        <v/>
      </c>
      <c r="U20" s="15">
        <v>60</v>
      </c>
      <c r="V20" t="str">
        <f ca="1">IF(TDevis[[#This Row],[Dev_Ok]]=TRUE,"",IF(AND(TDevis[[#This Row],[DateFin]]+TDevis[[#This Row],[Dev_Val]]&gt;TODAY(),TDevis[[#This Row],[Dev_Ok]]=FALSE),"à suivre",1))</f>
        <v/>
      </c>
    </row>
    <row r="21" spans="1:22" x14ac:dyDescent="0.2">
      <c r="A21" t="str">
        <f t="shared" si="0"/>
        <v>DEV-0020-21</v>
      </c>
      <c r="B21" s="24" t="s">
        <v>67</v>
      </c>
      <c r="C21">
        <v>20</v>
      </c>
      <c r="D21" s="1">
        <v>44217</v>
      </c>
      <c r="E21" s="1">
        <f t="shared" si="4"/>
        <v>44277</v>
      </c>
      <c r="F21" s="24" t="s">
        <v>147</v>
      </c>
      <c r="G21" s="24"/>
      <c r="I21" s="25"/>
      <c r="J21" s="24"/>
      <c r="K21" s="24"/>
      <c r="L21" t="str">
        <f>IFERROR(VLOOKUP(TDevis[[#This Row],[CP_VilleCh]],TVilles[],2,FALSE),"")</f>
        <v/>
      </c>
      <c r="M21" s="23"/>
      <c r="N21" s="23"/>
      <c r="O21" s="23"/>
      <c r="P21">
        <f t="shared" si="1"/>
        <v>2021</v>
      </c>
      <c r="Q21">
        <f t="shared" si="2"/>
        <v>1</v>
      </c>
      <c r="R21" s="15" t="b">
        <v>1</v>
      </c>
      <c r="T21" t="str">
        <f>IFERROR(VLOOKUP(TDevis[[#This Row],[NumDevis]],#REF!,3,FALSE),"")</f>
        <v/>
      </c>
      <c r="U21" s="15">
        <v>60</v>
      </c>
      <c r="V21" t="str">
        <f ca="1">IF(TDevis[[#This Row],[Dev_Ok]]=TRUE,"",IF(AND(TDevis[[#This Row],[DateFin]]+TDevis[[#This Row],[Dev_Val]]&gt;TODAY(),TDevis[[#This Row],[Dev_Ok]]=FALSE),"à suivre",1))</f>
        <v/>
      </c>
    </row>
    <row r="22" spans="1:22" x14ac:dyDescent="0.2">
      <c r="A22" t="str">
        <f t="shared" si="0"/>
        <v>DEV-0021-21</v>
      </c>
      <c r="B22" s="24" t="s">
        <v>68</v>
      </c>
      <c r="C22">
        <v>21</v>
      </c>
      <c r="D22" s="1">
        <v>44222</v>
      </c>
      <c r="E22" s="1">
        <f t="shared" si="4"/>
        <v>44282</v>
      </c>
      <c r="F22" s="24" t="s">
        <v>148</v>
      </c>
      <c r="G22" s="24"/>
      <c r="I22" s="25"/>
      <c r="J22" s="24"/>
      <c r="K22" s="24"/>
      <c r="L22" t="str">
        <f>IFERROR(VLOOKUP(TDevis[[#This Row],[CP_VilleCh]],TVilles[],2,FALSE),"")</f>
        <v/>
      </c>
      <c r="M22" s="23"/>
      <c r="N22" s="23"/>
      <c r="O22" s="23"/>
      <c r="P22">
        <f t="shared" si="1"/>
        <v>2021</v>
      </c>
      <c r="Q22">
        <f t="shared" si="2"/>
        <v>1</v>
      </c>
      <c r="T22" t="str">
        <f>IFERROR(VLOOKUP(TDevis[[#This Row],[NumDevis]],#REF!,3,FALSE),"")</f>
        <v/>
      </c>
      <c r="U22" s="15">
        <v>60</v>
      </c>
      <c r="V22">
        <f ca="1">IF(TDevis[[#This Row],[Dev_Ok]]=TRUE,"",IF(AND(TDevis[[#This Row],[DateFin]]+TDevis[[#This Row],[Dev_Val]]&gt;TODAY(),TDevis[[#This Row],[Dev_Ok]]=FALSE),"à suivre",1))</f>
        <v>1</v>
      </c>
    </row>
    <row r="23" spans="1:22" x14ac:dyDescent="0.2">
      <c r="A23" t="str">
        <f t="shared" si="0"/>
        <v>DEV-0022-21</v>
      </c>
      <c r="B23" s="24" t="s">
        <v>61</v>
      </c>
      <c r="C23">
        <v>22</v>
      </c>
      <c r="D23" s="1">
        <v>44222</v>
      </c>
      <c r="E23" s="1">
        <f t="shared" si="4"/>
        <v>44282</v>
      </c>
      <c r="F23" s="24" t="s">
        <v>149</v>
      </c>
      <c r="G23" s="24"/>
      <c r="I23" s="25"/>
      <c r="J23" s="24"/>
      <c r="K23" s="24"/>
      <c r="L23" t="str">
        <f>IFERROR(VLOOKUP(TDevis[[#This Row],[CP_VilleCh]],TVilles[],2,FALSE),"")</f>
        <v/>
      </c>
      <c r="M23" s="23"/>
      <c r="N23" s="23"/>
      <c r="O23" s="23"/>
      <c r="P23">
        <f t="shared" si="1"/>
        <v>2021</v>
      </c>
      <c r="Q23">
        <f t="shared" si="2"/>
        <v>1</v>
      </c>
      <c r="T23" t="str">
        <f>IFERROR(VLOOKUP(TDevis[[#This Row],[NumDevis]],#REF!,3,FALSE),"")</f>
        <v/>
      </c>
      <c r="U23" s="15">
        <v>60</v>
      </c>
      <c r="V23">
        <f ca="1">IF(TDevis[[#This Row],[Dev_Ok]]=TRUE,"",IF(AND(TDevis[[#This Row],[DateFin]]+TDevis[[#This Row],[Dev_Val]]&gt;TODAY(),TDevis[[#This Row],[Dev_Ok]]=FALSE),"à suivre",1))</f>
        <v>1</v>
      </c>
    </row>
    <row r="24" spans="1:22" x14ac:dyDescent="0.2">
      <c r="A24" t="str">
        <f t="shared" si="0"/>
        <v>DEV-0023-21</v>
      </c>
      <c r="B24" s="24" t="s">
        <v>69</v>
      </c>
      <c r="C24">
        <v>23</v>
      </c>
      <c r="D24" s="1">
        <v>44223</v>
      </c>
      <c r="E24" s="1">
        <f t="shared" si="4"/>
        <v>44283</v>
      </c>
      <c r="F24" s="24" t="s">
        <v>150</v>
      </c>
      <c r="G24" s="24"/>
      <c r="I24" s="25"/>
      <c r="J24" s="24"/>
      <c r="K24" s="24"/>
      <c r="L24" t="str">
        <f>IFERROR(VLOOKUP(TDevis[[#This Row],[CP_VilleCh]],TVilles[],2,FALSE),"")</f>
        <v/>
      </c>
      <c r="M24" s="23"/>
      <c r="N24" s="23"/>
      <c r="O24" s="23"/>
      <c r="P24">
        <f t="shared" si="1"/>
        <v>2021</v>
      </c>
      <c r="Q24">
        <f t="shared" si="2"/>
        <v>1</v>
      </c>
      <c r="R24" s="15" t="b">
        <v>1</v>
      </c>
      <c r="T24" t="str">
        <f>IFERROR(VLOOKUP(TDevis[[#This Row],[NumDevis]],#REF!,3,FALSE),"")</f>
        <v/>
      </c>
      <c r="U24" s="15">
        <v>60</v>
      </c>
      <c r="V24" t="str">
        <f ca="1">IF(TDevis[[#This Row],[Dev_Ok]]=TRUE,"",IF(AND(TDevis[[#This Row],[DateFin]]+TDevis[[#This Row],[Dev_Val]]&gt;TODAY(),TDevis[[#This Row],[Dev_Ok]]=FALSE),"à suivre",1))</f>
        <v/>
      </c>
    </row>
    <row r="25" spans="1:22" x14ac:dyDescent="0.2">
      <c r="A25" t="str">
        <f t="shared" si="0"/>
        <v>DEV-0024-21</v>
      </c>
      <c r="B25" s="24" t="s">
        <v>70</v>
      </c>
      <c r="C25">
        <v>24</v>
      </c>
      <c r="D25" s="1">
        <v>44223</v>
      </c>
      <c r="E25" s="1">
        <f t="shared" si="4"/>
        <v>44283</v>
      </c>
      <c r="F25" s="24" t="s">
        <v>151</v>
      </c>
      <c r="G25" s="24"/>
      <c r="I25" s="25"/>
      <c r="J25" s="24"/>
      <c r="K25" s="24"/>
      <c r="L25" t="str">
        <f>IFERROR(VLOOKUP(TDevis[[#This Row],[CP_VilleCh]],TVilles[],2,FALSE),"")</f>
        <v/>
      </c>
      <c r="M25" s="23"/>
      <c r="N25" s="23"/>
      <c r="O25" s="23"/>
      <c r="P25">
        <f t="shared" si="1"/>
        <v>2021</v>
      </c>
      <c r="Q25">
        <f t="shared" si="2"/>
        <v>1</v>
      </c>
      <c r="R25" s="15" t="b">
        <v>1</v>
      </c>
      <c r="T25" t="str">
        <f>IFERROR(VLOOKUP(TDevis[[#This Row],[NumDevis]],#REF!,3,FALSE),"")</f>
        <v/>
      </c>
      <c r="U25" s="15">
        <v>60</v>
      </c>
      <c r="V25" t="str">
        <f ca="1">IF(TDevis[[#This Row],[Dev_Ok]]=TRUE,"",IF(AND(TDevis[[#This Row],[DateFin]]+TDevis[[#This Row],[Dev_Val]]&gt;TODAY(),TDevis[[#This Row],[Dev_Ok]]=FALSE),"à suivre",1))</f>
        <v/>
      </c>
    </row>
    <row r="26" spans="1:22" x14ac:dyDescent="0.2">
      <c r="A26" t="str">
        <f t="shared" si="0"/>
        <v>DEV-0025-21</v>
      </c>
      <c r="B26" s="24" t="s">
        <v>71</v>
      </c>
      <c r="C26">
        <v>25</v>
      </c>
      <c r="D26" s="1">
        <v>44231</v>
      </c>
      <c r="E26" s="1">
        <f t="shared" si="4"/>
        <v>44291</v>
      </c>
      <c r="F26" s="24" t="s">
        <v>152</v>
      </c>
      <c r="G26" s="24"/>
      <c r="I26" s="25"/>
      <c r="J26" s="24"/>
      <c r="K26" s="24"/>
      <c r="L26" t="str">
        <f>IFERROR(VLOOKUP(TDevis[[#This Row],[CP_VilleCh]],TVilles[],2,FALSE),"")</f>
        <v/>
      </c>
      <c r="M26" s="23"/>
      <c r="N26" s="23"/>
      <c r="O26" s="23"/>
      <c r="P26">
        <f t="shared" si="1"/>
        <v>2021</v>
      </c>
      <c r="Q26">
        <f t="shared" si="2"/>
        <v>2</v>
      </c>
      <c r="T26" t="str">
        <f>IFERROR(VLOOKUP(TDevis[[#This Row],[NumDevis]],#REF!,3,FALSE),"")</f>
        <v/>
      </c>
      <c r="U26" s="15">
        <v>60</v>
      </c>
      <c r="V26">
        <f ca="1">IF(TDevis[[#This Row],[Dev_Ok]]=TRUE,"",IF(AND(TDevis[[#This Row],[DateFin]]+TDevis[[#This Row],[Dev_Val]]&gt;TODAY(),TDevis[[#This Row],[Dev_Ok]]=FALSE),"à suivre",1))</f>
        <v>1</v>
      </c>
    </row>
    <row r="27" spans="1:22" x14ac:dyDescent="0.2">
      <c r="A27" t="str">
        <f t="shared" si="0"/>
        <v>DEV-0026-21</v>
      </c>
      <c r="B27" s="24" t="s">
        <v>72</v>
      </c>
      <c r="C27">
        <v>26</v>
      </c>
      <c r="D27" s="1">
        <v>44224</v>
      </c>
      <c r="E27" s="1">
        <f t="shared" si="4"/>
        <v>44284</v>
      </c>
      <c r="F27" s="24" t="s">
        <v>153</v>
      </c>
      <c r="G27" s="24"/>
      <c r="I27" s="25"/>
      <c r="J27" s="24"/>
      <c r="K27" s="24"/>
      <c r="L27" t="str">
        <f>IFERROR(VLOOKUP(TDevis[[#This Row],[CP_VilleCh]],TVilles[],2,FALSE),"")</f>
        <v/>
      </c>
      <c r="M27" s="23"/>
      <c r="N27" s="23"/>
      <c r="O27" s="23"/>
      <c r="P27">
        <f t="shared" si="1"/>
        <v>2021</v>
      </c>
      <c r="Q27">
        <f t="shared" si="2"/>
        <v>1</v>
      </c>
      <c r="R27" s="15" t="b">
        <v>1</v>
      </c>
      <c r="T27" t="str">
        <f>IFERROR(VLOOKUP(TDevis[[#This Row],[NumDevis]],#REF!,3,FALSE),"")</f>
        <v/>
      </c>
      <c r="U27" s="15">
        <v>60</v>
      </c>
      <c r="V27" t="str">
        <f ca="1">IF(TDevis[[#This Row],[Dev_Ok]]=TRUE,"",IF(AND(TDevis[[#This Row],[DateFin]]+TDevis[[#This Row],[Dev_Val]]&gt;TODAY(),TDevis[[#This Row],[Dev_Ok]]=FALSE),"à suivre",1))</f>
        <v/>
      </c>
    </row>
    <row r="28" spans="1:22" x14ac:dyDescent="0.2">
      <c r="A28" t="str">
        <f t="shared" si="0"/>
        <v>DEV-0027-20</v>
      </c>
      <c r="B28" s="24" t="s">
        <v>73</v>
      </c>
      <c r="C28">
        <v>27</v>
      </c>
      <c r="D28" s="1">
        <v>44110</v>
      </c>
      <c r="E28" s="1">
        <f t="shared" si="4"/>
        <v>44170</v>
      </c>
      <c r="F28" s="24" t="s">
        <v>154</v>
      </c>
      <c r="G28" s="24"/>
      <c r="I28" s="25"/>
      <c r="J28" s="24"/>
      <c r="K28" s="24"/>
      <c r="L28" t="str">
        <f>IFERROR(VLOOKUP(TDevis[[#This Row],[CP_VilleCh]],TVilles[],2,FALSE),"")</f>
        <v/>
      </c>
      <c r="M28" s="23"/>
      <c r="N28" s="23"/>
      <c r="O28" s="23"/>
      <c r="P28">
        <f t="shared" si="1"/>
        <v>2020</v>
      </c>
      <c r="Q28">
        <f t="shared" si="2"/>
        <v>10</v>
      </c>
      <c r="R28" s="15" t="b">
        <v>1</v>
      </c>
      <c r="T28" t="str">
        <f>IFERROR(VLOOKUP(TDevis[[#This Row],[NumDevis]],#REF!,3,FALSE),"")</f>
        <v/>
      </c>
      <c r="U28" s="15">
        <v>60</v>
      </c>
      <c r="V28" t="str">
        <f ca="1">IF(TDevis[[#This Row],[Dev_Ok]]=TRUE,"",IF(AND(TDevis[[#This Row],[DateFin]]+TDevis[[#This Row],[Dev_Val]]&gt;TODAY(),TDevis[[#This Row],[Dev_Ok]]=FALSE),"à suivre",1))</f>
        <v/>
      </c>
    </row>
    <row r="29" spans="1:22" x14ac:dyDescent="0.2">
      <c r="A29" t="str">
        <f t="shared" si="0"/>
        <v>DEV-0028-21</v>
      </c>
      <c r="B29" s="24" t="s">
        <v>74</v>
      </c>
      <c r="C29">
        <v>28</v>
      </c>
      <c r="D29" s="1">
        <v>44225</v>
      </c>
      <c r="E29" s="1">
        <f t="shared" si="4"/>
        <v>44285</v>
      </c>
      <c r="F29" s="24" t="s">
        <v>155</v>
      </c>
      <c r="G29" s="24"/>
      <c r="I29" s="25"/>
      <c r="J29" s="24"/>
      <c r="K29" s="24"/>
      <c r="L29" t="str">
        <f>IFERROR(VLOOKUP(TDevis[[#This Row],[CP_VilleCh]],TVilles[],2,FALSE),"")</f>
        <v/>
      </c>
      <c r="M29" s="23"/>
      <c r="N29" s="23"/>
      <c r="O29" s="23"/>
      <c r="P29">
        <f t="shared" si="1"/>
        <v>2021</v>
      </c>
      <c r="Q29">
        <f t="shared" si="2"/>
        <v>1</v>
      </c>
      <c r="T29" t="str">
        <f>IFERROR(VLOOKUP(TDevis[[#This Row],[NumDevis]],#REF!,3,FALSE),"")</f>
        <v/>
      </c>
      <c r="U29" s="15">
        <v>60</v>
      </c>
      <c r="V29">
        <f ca="1">IF(TDevis[[#This Row],[Dev_Ok]]=TRUE,"",IF(AND(TDevis[[#This Row],[DateFin]]+TDevis[[#This Row],[Dev_Val]]&gt;TODAY(),TDevis[[#This Row],[Dev_Ok]]=FALSE),"à suivre",1))</f>
        <v>1</v>
      </c>
    </row>
    <row r="30" spans="1:22" x14ac:dyDescent="0.2">
      <c r="A30" t="str">
        <f t="shared" si="0"/>
        <v>DEV-0029-21</v>
      </c>
      <c r="B30" s="24" t="s">
        <v>65</v>
      </c>
      <c r="C30">
        <v>29</v>
      </c>
      <c r="D30" s="1">
        <v>44232</v>
      </c>
      <c r="E30" s="1">
        <f t="shared" si="4"/>
        <v>44292</v>
      </c>
      <c r="F30" s="24" t="s">
        <v>156</v>
      </c>
      <c r="G30" s="24"/>
      <c r="I30" s="25"/>
      <c r="J30" s="24"/>
      <c r="K30" s="24"/>
      <c r="L30" t="str">
        <f>IFERROR(VLOOKUP(TDevis[[#This Row],[CP_VilleCh]],TVilles[],2,FALSE),"")</f>
        <v/>
      </c>
      <c r="M30" s="23"/>
      <c r="N30" s="23"/>
      <c r="O30" s="23"/>
      <c r="P30">
        <f t="shared" si="1"/>
        <v>2021</v>
      </c>
      <c r="Q30">
        <f t="shared" si="2"/>
        <v>2</v>
      </c>
      <c r="R30" s="15" t="b">
        <v>1</v>
      </c>
      <c r="T30" t="str">
        <f>IFERROR(VLOOKUP(TDevis[[#This Row],[NumDevis]],#REF!,3,FALSE),"")</f>
        <v/>
      </c>
      <c r="U30" s="15">
        <v>60</v>
      </c>
      <c r="V30" t="str">
        <f ca="1">IF(TDevis[[#This Row],[Dev_Ok]]=TRUE,"",IF(AND(TDevis[[#This Row],[DateFin]]+TDevis[[#This Row],[Dev_Val]]&gt;TODAY(),TDevis[[#This Row],[Dev_Ok]]=FALSE),"à suivre",1))</f>
        <v/>
      </c>
    </row>
    <row r="31" spans="1:22" x14ac:dyDescent="0.2">
      <c r="A31" t="str">
        <f t="shared" si="0"/>
        <v>DEV-0030-21</v>
      </c>
      <c r="B31" s="24" t="s">
        <v>72</v>
      </c>
      <c r="C31">
        <v>30</v>
      </c>
      <c r="D31" s="1">
        <v>44232</v>
      </c>
      <c r="E31" s="1">
        <f t="shared" si="4"/>
        <v>44292</v>
      </c>
      <c r="F31" s="24" t="s">
        <v>157</v>
      </c>
      <c r="G31" s="24"/>
      <c r="I31" s="25"/>
      <c r="J31" s="24"/>
      <c r="K31" s="24"/>
      <c r="L31" t="str">
        <f>IFERROR(VLOOKUP(TDevis[[#This Row],[CP_VilleCh]],TVilles[],2,FALSE),"")</f>
        <v/>
      </c>
      <c r="M31" s="23"/>
      <c r="N31" s="23"/>
      <c r="O31" s="23"/>
      <c r="P31">
        <f t="shared" si="1"/>
        <v>2021</v>
      </c>
      <c r="Q31">
        <f t="shared" si="2"/>
        <v>2</v>
      </c>
      <c r="T31" t="str">
        <f>IFERROR(VLOOKUP(TDevis[[#This Row],[NumDevis]],#REF!,3,FALSE),"")</f>
        <v/>
      </c>
      <c r="U31" s="15">
        <v>60</v>
      </c>
      <c r="V31">
        <f ca="1">IF(TDevis[[#This Row],[Dev_Ok]]=TRUE,"",IF(AND(TDevis[[#This Row],[DateFin]]+TDevis[[#This Row],[Dev_Val]]&gt;TODAY(),TDevis[[#This Row],[Dev_Ok]]=FALSE),"à suivre",1))</f>
        <v>1</v>
      </c>
    </row>
    <row r="32" spans="1:22" x14ac:dyDescent="0.2">
      <c r="A32" t="str">
        <f t="shared" si="0"/>
        <v>DEV-0031-21</v>
      </c>
      <c r="B32" s="24" t="s">
        <v>61</v>
      </c>
      <c r="C32">
        <v>31</v>
      </c>
      <c r="D32" s="1">
        <v>44232</v>
      </c>
      <c r="E32" s="1">
        <f t="shared" si="4"/>
        <v>44292</v>
      </c>
      <c r="F32" s="24" t="s">
        <v>158</v>
      </c>
      <c r="G32" s="24"/>
      <c r="I32" s="25"/>
      <c r="J32" s="24"/>
      <c r="K32" s="24"/>
      <c r="L32" t="str">
        <f>IFERROR(VLOOKUP(TDevis[[#This Row],[CP_VilleCh]],TVilles[],2,FALSE),"")</f>
        <v/>
      </c>
      <c r="M32" s="23"/>
      <c r="N32" s="23"/>
      <c r="O32" s="23"/>
      <c r="P32">
        <f t="shared" si="1"/>
        <v>2021</v>
      </c>
      <c r="Q32">
        <f t="shared" si="2"/>
        <v>2</v>
      </c>
      <c r="T32" t="str">
        <f>IFERROR(VLOOKUP(TDevis[[#This Row],[NumDevis]],#REF!,3,FALSE),"")</f>
        <v/>
      </c>
      <c r="U32" s="15">
        <v>60</v>
      </c>
      <c r="V32">
        <f ca="1">IF(TDevis[[#This Row],[Dev_Ok]]=TRUE,"",IF(AND(TDevis[[#This Row],[DateFin]]+TDevis[[#This Row],[Dev_Val]]&gt;TODAY(),TDevis[[#This Row],[Dev_Ok]]=FALSE),"à suivre",1))</f>
        <v>1</v>
      </c>
    </row>
    <row r="33" spans="1:22" x14ac:dyDescent="0.2">
      <c r="A33" t="str">
        <f t="shared" si="0"/>
        <v>DEV-0032-21</v>
      </c>
      <c r="B33" s="24" t="s">
        <v>75</v>
      </c>
      <c r="C33">
        <v>32</v>
      </c>
      <c r="D33" s="1">
        <v>44253</v>
      </c>
      <c r="E33" s="1">
        <f t="shared" si="4"/>
        <v>44313</v>
      </c>
      <c r="F33" s="24" t="s">
        <v>159</v>
      </c>
      <c r="G33" s="24"/>
      <c r="I33" s="25"/>
      <c r="J33" s="24"/>
      <c r="K33" s="24"/>
      <c r="L33" t="str">
        <f>IFERROR(VLOOKUP(TDevis[[#This Row],[CP_VilleCh]],TVilles[],2,FALSE),"")</f>
        <v/>
      </c>
      <c r="M33" s="23"/>
      <c r="N33" s="23"/>
      <c r="O33" s="23"/>
      <c r="P33">
        <f t="shared" si="1"/>
        <v>2021</v>
      </c>
      <c r="Q33">
        <f t="shared" si="2"/>
        <v>2</v>
      </c>
      <c r="T33" t="str">
        <f>IFERROR(VLOOKUP(TDevis[[#This Row],[NumDevis]],#REF!,3,FALSE),"")</f>
        <v/>
      </c>
      <c r="U33" s="15">
        <v>60</v>
      </c>
      <c r="V33">
        <f ca="1">IF(TDevis[[#This Row],[Dev_Ok]]=TRUE,"",IF(AND(TDevis[[#This Row],[DateFin]]+TDevis[[#This Row],[Dev_Val]]&gt;TODAY(),TDevis[[#This Row],[Dev_Ok]]=FALSE),"à suivre",1))</f>
        <v>1</v>
      </c>
    </row>
    <row r="34" spans="1:22" x14ac:dyDescent="0.2">
      <c r="A34" t="str">
        <f t="shared" ref="A34:A65" si="5">"DEV-"&amp;TEXT(C34,"0000")&amp;"-"&amp;RIGHT(P34,2)</f>
        <v>DEV-0033-21</v>
      </c>
      <c r="B34" s="24" t="s">
        <v>76</v>
      </c>
      <c r="C34">
        <v>33</v>
      </c>
      <c r="D34" s="1">
        <v>44232</v>
      </c>
      <c r="E34" s="1">
        <f t="shared" si="4"/>
        <v>44292</v>
      </c>
      <c r="F34" s="24" t="s">
        <v>160</v>
      </c>
      <c r="G34" s="24"/>
      <c r="I34" s="25"/>
      <c r="J34" s="24"/>
      <c r="K34" s="24"/>
      <c r="L34" t="str">
        <f>IFERROR(VLOOKUP(TDevis[[#This Row],[CP_VilleCh]],TVilles[],2,FALSE),"")</f>
        <v/>
      </c>
      <c r="M34" s="23"/>
      <c r="N34" s="23"/>
      <c r="O34" s="23"/>
      <c r="P34">
        <f t="shared" ref="P34:P65" si="6">YEAR(D34)</f>
        <v>2021</v>
      </c>
      <c r="Q34">
        <f t="shared" ref="Q34:Q65" si="7">MONTH(D34)</f>
        <v>2</v>
      </c>
      <c r="R34" s="15" t="b">
        <v>1</v>
      </c>
      <c r="T34" t="str">
        <f>IFERROR(VLOOKUP(TDevis[[#This Row],[NumDevis]],#REF!,3,FALSE),"")</f>
        <v/>
      </c>
      <c r="U34" s="15">
        <v>60</v>
      </c>
      <c r="V34" t="str">
        <f ca="1">IF(TDevis[[#This Row],[Dev_Ok]]=TRUE,"",IF(AND(TDevis[[#This Row],[DateFin]]+TDevis[[#This Row],[Dev_Val]]&gt;TODAY(),TDevis[[#This Row],[Dev_Ok]]=FALSE),"à suivre",1))</f>
        <v/>
      </c>
    </row>
    <row r="35" spans="1:22" x14ac:dyDescent="0.2">
      <c r="A35" t="str">
        <f t="shared" si="5"/>
        <v>DEV-0034-21</v>
      </c>
      <c r="B35" s="24" t="s">
        <v>77</v>
      </c>
      <c r="C35">
        <v>34</v>
      </c>
      <c r="D35" s="1">
        <v>44232</v>
      </c>
      <c r="E35" s="1">
        <f t="shared" si="4"/>
        <v>44292</v>
      </c>
      <c r="F35" s="24" t="s">
        <v>161</v>
      </c>
      <c r="G35" s="24"/>
      <c r="I35" s="25"/>
      <c r="J35" s="24"/>
      <c r="K35" s="24"/>
      <c r="L35" t="str">
        <f>IFERROR(VLOOKUP(TDevis[[#This Row],[CP_VilleCh]],TVilles[],2,FALSE),"")</f>
        <v/>
      </c>
      <c r="M35" s="23"/>
      <c r="N35" s="23"/>
      <c r="O35" s="23"/>
      <c r="P35">
        <f t="shared" si="6"/>
        <v>2021</v>
      </c>
      <c r="Q35">
        <f t="shared" si="7"/>
        <v>2</v>
      </c>
      <c r="R35" s="15" t="b">
        <v>1</v>
      </c>
      <c r="T35" t="str">
        <f>IFERROR(VLOOKUP(TDevis[[#This Row],[NumDevis]],#REF!,3,FALSE),"")</f>
        <v/>
      </c>
      <c r="U35" s="15">
        <v>60</v>
      </c>
      <c r="V35" t="str">
        <f ca="1">IF(TDevis[[#This Row],[Dev_Ok]]=TRUE,"",IF(AND(TDevis[[#This Row],[DateFin]]+TDevis[[#This Row],[Dev_Val]]&gt;TODAY(),TDevis[[#This Row],[Dev_Ok]]=FALSE),"à suivre",1))</f>
        <v/>
      </c>
    </row>
    <row r="36" spans="1:22" x14ac:dyDescent="0.2">
      <c r="A36" t="str">
        <f t="shared" si="5"/>
        <v>DEV-0035-21</v>
      </c>
      <c r="B36" s="24" t="s">
        <v>78</v>
      </c>
      <c r="C36">
        <v>35</v>
      </c>
      <c r="D36" s="1">
        <v>44232</v>
      </c>
      <c r="E36" s="1">
        <f t="shared" si="4"/>
        <v>44292</v>
      </c>
      <c r="F36" s="24" t="s">
        <v>162</v>
      </c>
      <c r="G36" s="24"/>
      <c r="I36" s="25"/>
      <c r="J36" s="24"/>
      <c r="K36" s="24"/>
      <c r="L36" t="str">
        <f>IFERROR(VLOOKUP(TDevis[[#This Row],[CP_VilleCh]],TVilles[],2,FALSE),"")</f>
        <v/>
      </c>
      <c r="M36" s="23"/>
      <c r="N36" s="23"/>
      <c r="O36" s="23"/>
      <c r="P36">
        <f t="shared" si="6"/>
        <v>2021</v>
      </c>
      <c r="Q36">
        <f t="shared" si="7"/>
        <v>2</v>
      </c>
      <c r="R36" s="15" t="b">
        <v>1</v>
      </c>
      <c r="T36" t="str">
        <f>IFERROR(VLOOKUP(TDevis[[#This Row],[NumDevis]],#REF!,3,FALSE),"")</f>
        <v/>
      </c>
      <c r="U36" s="15">
        <v>60</v>
      </c>
      <c r="V36" t="str">
        <f ca="1">IF(TDevis[[#This Row],[Dev_Ok]]=TRUE,"",IF(AND(TDevis[[#This Row],[DateFin]]+TDevis[[#This Row],[Dev_Val]]&gt;TODAY(),TDevis[[#This Row],[Dev_Ok]]=FALSE),"à suivre",1))</f>
        <v/>
      </c>
    </row>
    <row r="37" spans="1:22" x14ac:dyDescent="0.2">
      <c r="A37" t="str">
        <f t="shared" si="5"/>
        <v>DEV-0036-21</v>
      </c>
      <c r="B37" s="24" t="s">
        <v>79</v>
      </c>
      <c r="C37">
        <v>36</v>
      </c>
      <c r="D37" s="1">
        <v>44274</v>
      </c>
      <c r="E37" s="1">
        <f t="shared" si="4"/>
        <v>44334</v>
      </c>
      <c r="F37" s="24" t="s">
        <v>162</v>
      </c>
      <c r="G37" s="24"/>
      <c r="I37" s="25"/>
      <c r="J37" s="24"/>
      <c r="K37" s="24"/>
      <c r="L37" t="str">
        <f>IFERROR(VLOOKUP(TDevis[[#This Row],[CP_VilleCh]],TVilles[],2,FALSE),"")</f>
        <v/>
      </c>
      <c r="M37" s="23"/>
      <c r="N37" s="23"/>
      <c r="O37" s="23"/>
      <c r="P37">
        <f t="shared" si="6"/>
        <v>2021</v>
      </c>
      <c r="Q37">
        <f t="shared" si="7"/>
        <v>3</v>
      </c>
      <c r="R37" s="15" t="b">
        <v>1</v>
      </c>
      <c r="T37" t="str">
        <f>IFERROR(VLOOKUP(TDevis[[#This Row],[NumDevis]],#REF!,3,FALSE),"")</f>
        <v/>
      </c>
      <c r="U37" s="15">
        <v>60</v>
      </c>
      <c r="V37" t="str">
        <f ca="1">IF(TDevis[[#This Row],[Dev_Ok]]=TRUE,"",IF(AND(TDevis[[#This Row],[DateFin]]+TDevis[[#This Row],[Dev_Val]]&gt;TODAY(),TDevis[[#This Row],[Dev_Ok]]=FALSE),"à suivre",1))</f>
        <v/>
      </c>
    </row>
    <row r="38" spans="1:22" x14ac:dyDescent="0.2">
      <c r="A38" t="str">
        <f t="shared" si="5"/>
        <v>DEV-0037-21</v>
      </c>
      <c r="B38" s="24" t="s">
        <v>79</v>
      </c>
      <c r="C38">
        <v>37</v>
      </c>
      <c r="D38" s="1">
        <v>44300</v>
      </c>
      <c r="E38" s="1">
        <v>44360</v>
      </c>
      <c r="F38" s="24" t="s">
        <v>162</v>
      </c>
      <c r="G38" s="24"/>
      <c r="I38" s="25"/>
      <c r="J38" s="24"/>
      <c r="K38" s="24"/>
      <c r="L38" t="str">
        <f>IFERROR(VLOOKUP(TDevis[[#This Row],[CP_VilleCh]],TVilles[],2,FALSE),"")</f>
        <v/>
      </c>
      <c r="M38" s="23"/>
      <c r="N38" s="23"/>
      <c r="O38" s="23"/>
      <c r="P38">
        <f t="shared" si="6"/>
        <v>2021</v>
      </c>
      <c r="Q38">
        <f t="shared" si="7"/>
        <v>4</v>
      </c>
      <c r="T38" t="str">
        <f>IFERROR(VLOOKUP(TDevis[[#This Row],[NumDevis]],#REF!,3,FALSE),"")</f>
        <v/>
      </c>
      <c r="U38" s="15">
        <v>60</v>
      </c>
      <c r="V38">
        <f ca="1">IF(TDevis[[#This Row],[Dev_Ok]]=TRUE,"",IF(AND(TDevis[[#This Row],[DateFin]]+TDevis[[#This Row],[Dev_Val]]&gt;TODAY(),TDevis[[#This Row],[Dev_Ok]]=FALSE),"à suivre",1))</f>
        <v>1</v>
      </c>
    </row>
    <row r="39" spans="1:22" x14ac:dyDescent="0.2">
      <c r="A39" t="str">
        <f t="shared" si="5"/>
        <v>DEV-0038-21</v>
      </c>
      <c r="B39" s="24" t="s">
        <v>80</v>
      </c>
      <c r="C39">
        <v>38</v>
      </c>
      <c r="D39" s="1">
        <v>44284</v>
      </c>
      <c r="E39" s="1">
        <f>D39+60</f>
        <v>44344</v>
      </c>
      <c r="F39" s="24" t="s">
        <v>163</v>
      </c>
      <c r="G39" s="24"/>
      <c r="I39" s="25"/>
      <c r="J39" s="24"/>
      <c r="K39" s="24"/>
      <c r="L39" t="str">
        <f>IFERROR(VLOOKUP(TDevis[[#This Row],[CP_VilleCh]],TVilles[],2,FALSE),"")</f>
        <v/>
      </c>
      <c r="M39" s="23"/>
      <c r="N39" s="23"/>
      <c r="O39" s="23"/>
      <c r="P39">
        <f t="shared" si="6"/>
        <v>2021</v>
      </c>
      <c r="Q39">
        <f t="shared" si="7"/>
        <v>3</v>
      </c>
      <c r="R39" s="15" t="b">
        <v>1</v>
      </c>
      <c r="T39" t="str">
        <f>IFERROR(VLOOKUP(TDevis[[#This Row],[NumDevis]],#REF!,3,FALSE),"")</f>
        <v/>
      </c>
      <c r="U39" s="15">
        <v>60</v>
      </c>
      <c r="V39" t="str">
        <f ca="1">IF(TDevis[[#This Row],[Dev_Ok]]=TRUE,"",IF(AND(TDevis[[#This Row],[DateFin]]+TDevis[[#This Row],[Dev_Val]]&gt;TODAY(),TDevis[[#This Row],[Dev_Ok]]=FALSE),"à suivre",1))</f>
        <v/>
      </c>
    </row>
    <row r="40" spans="1:22" x14ac:dyDescent="0.2">
      <c r="A40" t="str">
        <f t="shared" si="5"/>
        <v>DEV-0039-21</v>
      </c>
      <c r="B40" s="24" t="s">
        <v>81</v>
      </c>
      <c r="C40">
        <v>39</v>
      </c>
      <c r="D40" s="1">
        <v>44287</v>
      </c>
      <c r="E40" s="1">
        <v>44347</v>
      </c>
      <c r="F40" s="24" t="s">
        <v>164</v>
      </c>
      <c r="G40" s="24"/>
      <c r="I40" s="25"/>
      <c r="J40" s="24"/>
      <c r="K40" s="24"/>
      <c r="L40" t="str">
        <f>IFERROR(VLOOKUP(TDevis[[#This Row],[CP_VilleCh]],TVilles[],2,FALSE),"")</f>
        <v/>
      </c>
      <c r="M40" s="23"/>
      <c r="N40" s="23"/>
      <c r="O40" s="23"/>
      <c r="P40">
        <f t="shared" si="6"/>
        <v>2021</v>
      </c>
      <c r="Q40">
        <f t="shared" si="7"/>
        <v>4</v>
      </c>
      <c r="T40" t="str">
        <f>IFERROR(VLOOKUP(TDevis[[#This Row],[NumDevis]],#REF!,3,FALSE),"")</f>
        <v/>
      </c>
      <c r="U40" s="15">
        <v>60</v>
      </c>
      <c r="V40">
        <f ca="1">IF(TDevis[[#This Row],[Dev_Ok]]=TRUE,"",IF(AND(TDevis[[#This Row],[DateFin]]+TDevis[[#This Row],[Dev_Val]]&gt;TODAY(),TDevis[[#This Row],[Dev_Ok]]=FALSE),"à suivre",1))</f>
        <v>1</v>
      </c>
    </row>
    <row r="41" spans="1:22" x14ac:dyDescent="0.2">
      <c r="A41" t="str">
        <f t="shared" si="5"/>
        <v>DEV-0040-21</v>
      </c>
      <c r="B41" s="24" t="s">
        <v>82</v>
      </c>
      <c r="C41">
        <v>40</v>
      </c>
      <c r="D41" s="1">
        <v>44296</v>
      </c>
      <c r="E41" s="1">
        <v>44356</v>
      </c>
      <c r="F41" s="24" t="s">
        <v>165</v>
      </c>
      <c r="G41" s="24"/>
      <c r="I41" s="25"/>
      <c r="J41" s="24"/>
      <c r="K41" s="24"/>
      <c r="L41" t="str">
        <f>IFERROR(VLOOKUP(TDevis[[#This Row],[CP_VilleCh]],TVilles[],2,FALSE),"")</f>
        <v/>
      </c>
      <c r="M41" s="23"/>
      <c r="N41" s="23"/>
      <c r="O41" s="23"/>
      <c r="P41">
        <f t="shared" si="6"/>
        <v>2021</v>
      </c>
      <c r="Q41">
        <f t="shared" si="7"/>
        <v>4</v>
      </c>
      <c r="T41" t="str">
        <f>IFERROR(VLOOKUP(TDevis[[#This Row],[NumDevis]],#REF!,3,FALSE),"")</f>
        <v/>
      </c>
      <c r="U41" s="15">
        <v>60</v>
      </c>
      <c r="V41">
        <f ca="1">IF(TDevis[[#This Row],[Dev_Ok]]=TRUE,"",IF(AND(TDevis[[#This Row],[DateFin]]+TDevis[[#This Row],[Dev_Val]]&gt;TODAY(),TDevis[[#This Row],[Dev_Ok]]=FALSE),"à suivre",1))</f>
        <v>1</v>
      </c>
    </row>
    <row r="42" spans="1:22" x14ac:dyDescent="0.2">
      <c r="A42" t="str">
        <f t="shared" si="5"/>
        <v>DEV-0041-21</v>
      </c>
      <c r="B42" s="24" t="s">
        <v>83</v>
      </c>
      <c r="C42">
        <v>41</v>
      </c>
      <c r="D42" s="1">
        <v>44318</v>
      </c>
      <c r="E42" s="1">
        <v>44378</v>
      </c>
      <c r="F42" s="24" t="s">
        <v>166</v>
      </c>
      <c r="G42" s="24"/>
      <c r="I42" s="25"/>
      <c r="J42" s="24"/>
      <c r="K42" s="24"/>
      <c r="L42" t="str">
        <f>IFERROR(VLOOKUP(TDevis[[#This Row],[CP_VilleCh]],TVilles[],2,FALSE),"")</f>
        <v/>
      </c>
      <c r="M42" s="23"/>
      <c r="N42" s="23"/>
      <c r="O42" s="23"/>
      <c r="P42">
        <f t="shared" si="6"/>
        <v>2021</v>
      </c>
      <c r="Q42">
        <f t="shared" si="7"/>
        <v>5</v>
      </c>
      <c r="T42" t="str">
        <f>IFERROR(VLOOKUP(TDevis[[#This Row],[NumDevis]],#REF!,3,FALSE),"")</f>
        <v/>
      </c>
      <c r="U42" s="15">
        <v>60</v>
      </c>
      <c r="V42">
        <f ca="1">IF(TDevis[[#This Row],[Dev_Ok]]=TRUE,"",IF(AND(TDevis[[#This Row],[DateFin]]+TDevis[[#This Row],[Dev_Val]]&gt;TODAY(),TDevis[[#This Row],[Dev_Ok]]=FALSE),"à suivre",1))</f>
        <v>1</v>
      </c>
    </row>
    <row r="43" spans="1:22" x14ac:dyDescent="0.2">
      <c r="A43" t="str">
        <f t="shared" si="5"/>
        <v>DEV-0042-21</v>
      </c>
      <c r="B43" s="24" t="s">
        <v>84</v>
      </c>
      <c r="C43">
        <v>42</v>
      </c>
      <c r="D43" s="1">
        <v>44331</v>
      </c>
      <c r="E43" s="1">
        <v>44391</v>
      </c>
      <c r="F43" s="24" t="s">
        <v>165</v>
      </c>
      <c r="G43" s="24"/>
      <c r="I43" s="25"/>
      <c r="J43" s="24"/>
      <c r="K43" s="24"/>
      <c r="L43" t="str">
        <f>IFERROR(VLOOKUP(TDevis[[#This Row],[CP_VilleCh]],TVilles[],2,FALSE),"")</f>
        <v/>
      </c>
      <c r="M43" s="23"/>
      <c r="N43" s="23"/>
      <c r="O43" s="23"/>
      <c r="P43">
        <f t="shared" si="6"/>
        <v>2021</v>
      </c>
      <c r="Q43">
        <f t="shared" si="7"/>
        <v>5</v>
      </c>
      <c r="T43" t="str">
        <f>IFERROR(VLOOKUP(TDevis[[#This Row],[NumDevis]],#REF!,3,FALSE),"")</f>
        <v/>
      </c>
      <c r="U43" s="15">
        <v>60</v>
      </c>
      <c r="V43">
        <f ca="1">IF(TDevis[[#This Row],[Dev_Ok]]=TRUE,"",IF(AND(TDevis[[#This Row],[DateFin]]+TDevis[[#This Row],[Dev_Val]]&gt;TODAY(),TDevis[[#This Row],[Dev_Ok]]=FALSE),"à suivre",1))</f>
        <v>1</v>
      </c>
    </row>
    <row r="44" spans="1:22" x14ac:dyDescent="0.2">
      <c r="A44" t="str">
        <f t="shared" si="5"/>
        <v>DEV-0043-21</v>
      </c>
      <c r="B44" s="24" t="s">
        <v>85</v>
      </c>
      <c r="C44">
        <v>43</v>
      </c>
      <c r="D44" s="1">
        <v>44334</v>
      </c>
      <c r="E44" s="1">
        <v>44394</v>
      </c>
      <c r="F44" s="24" t="s">
        <v>167</v>
      </c>
      <c r="G44" s="24"/>
      <c r="I44" s="25"/>
      <c r="J44" s="24"/>
      <c r="K44" s="24"/>
      <c r="L44" t="str">
        <f>IFERROR(VLOOKUP(TDevis[[#This Row],[CP_VilleCh]],TVilles[],2,FALSE),"")</f>
        <v/>
      </c>
      <c r="M44" s="23"/>
      <c r="N44" s="23"/>
      <c r="O44" s="23"/>
      <c r="P44">
        <f t="shared" si="6"/>
        <v>2021</v>
      </c>
      <c r="Q44">
        <f t="shared" si="7"/>
        <v>5</v>
      </c>
      <c r="T44" t="str">
        <f>IFERROR(VLOOKUP(TDevis[[#This Row],[NumDevis]],#REF!,3,FALSE),"")</f>
        <v/>
      </c>
      <c r="U44" s="15">
        <v>60</v>
      </c>
      <c r="V44">
        <f ca="1">IF(TDevis[[#This Row],[Dev_Ok]]=TRUE,"",IF(AND(TDevis[[#This Row],[DateFin]]+TDevis[[#This Row],[Dev_Val]]&gt;TODAY(),TDevis[[#This Row],[Dev_Ok]]=FALSE),"à suivre",1))</f>
        <v>1</v>
      </c>
    </row>
    <row r="45" spans="1:22" x14ac:dyDescent="0.2">
      <c r="A45" t="str">
        <f t="shared" si="5"/>
        <v>DEV-0044-21</v>
      </c>
      <c r="B45" s="24" t="s">
        <v>86</v>
      </c>
      <c r="C45">
        <v>44</v>
      </c>
      <c r="D45" s="1">
        <v>44334</v>
      </c>
      <c r="E45" s="1">
        <v>44394</v>
      </c>
      <c r="F45" s="24" t="s">
        <v>168</v>
      </c>
      <c r="G45" s="24"/>
      <c r="I45" s="25"/>
      <c r="J45" s="24"/>
      <c r="K45" s="24"/>
      <c r="L45" t="str">
        <f>IFERROR(VLOOKUP(TDevis[[#This Row],[CP_VilleCh]],TVilles[],2,FALSE),"")</f>
        <v/>
      </c>
      <c r="M45" s="23"/>
      <c r="N45" s="23"/>
      <c r="O45" s="23"/>
      <c r="P45">
        <f t="shared" si="6"/>
        <v>2021</v>
      </c>
      <c r="Q45">
        <f t="shared" si="7"/>
        <v>5</v>
      </c>
      <c r="T45" t="str">
        <f>IFERROR(VLOOKUP(TDevis[[#This Row],[NumDevis]],#REF!,3,FALSE),"")</f>
        <v/>
      </c>
      <c r="U45" s="15">
        <v>60</v>
      </c>
      <c r="V45">
        <f ca="1">IF(TDevis[[#This Row],[Dev_Ok]]=TRUE,"",IF(AND(TDevis[[#This Row],[DateFin]]+TDevis[[#This Row],[Dev_Val]]&gt;TODAY(),TDevis[[#This Row],[Dev_Ok]]=FALSE),"à suivre",1))</f>
        <v>1</v>
      </c>
    </row>
    <row r="46" spans="1:22" x14ac:dyDescent="0.2">
      <c r="A46" t="str">
        <f t="shared" si="5"/>
        <v>DEV-0045-21</v>
      </c>
      <c r="B46" s="24" t="s">
        <v>87</v>
      </c>
      <c r="C46">
        <v>45</v>
      </c>
      <c r="D46" s="1">
        <v>44334</v>
      </c>
      <c r="E46" s="1">
        <v>44394</v>
      </c>
      <c r="F46" s="24" t="s">
        <v>169</v>
      </c>
      <c r="G46" s="24"/>
      <c r="I46" s="25"/>
      <c r="J46" s="24"/>
      <c r="K46" s="24"/>
      <c r="L46" t="str">
        <f>IFERROR(VLOOKUP(TDevis[[#This Row],[CP_VilleCh]],TVilles[],2,FALSE),"")</f>
        <v/>
      </c>
      <c r="M46" s="23"/>
      <c r="N46" s="23"/>
      <c r="O46" s="23"/>
      <c r="P46">
        <f t="shared" si="6"/>
        <v>2021</v>
      </c>
      <c r="Q46">
        <f t="shared" si="7"/>
        <v>5</v>
      </c>
      <c r="T46" t="str">
        <f>IFERROR(VLOOKUP(TDevis[[#This Row],[NumDevis]],#REF!,3,FALSE),"")</f>
        <v/>
      </c>
      <c r="U46" s="15">
        <v>60</v>
      </c>
      <c r="V46">
        <f ca="1">IF(TDevis[[#This Row],[Dev_Ok]]=TRUE,"",IF(AND(TDevis[[#This Row],[DateFin]]+TDevis[[#This Row],[Dev_Val]]&gt;TODAY(),TDevis[[#This Row],[Dev_Ok]]=FALSE),"à suivre",1))</f>
        <v>1</v>
      </c>
    </row>
    <row r="47" spans="1:22" x14ac:dyDescent="0.2">
      <c r="A47" t="str">
        <f t="shared" si="5"/>
        <v>DEV-0046-21</v>
      </c>
      <c r="B47" s="24" t="s">
        <v>54</v>
      </c>
      <c r="C47">
        <v>46</v>
      </c>
      <c r="D47" s="1">
        <v>44335</v>
      </c>
      <c r="E47" s="1">
        <v>44395</v>
      </c>
      <c r="F47" s="24" t="s">
        <v>170</v>
      </c>
      <c r="G47" s="24"/>
      <c r="I47" s="25"/>
      <c r="J47" s="24"/>
      <c r="K47" s="24"/>
      <c r="L47" t="str">
        <f>IFERROR(VLOOKUP(TDevis[[#This Row],[CP_VilleCh]],TVilles[],2,FALSE),"")</f>
        <v/>
      </c>
      <c r="M47" s="23"/>
      <c r="N47" s="23"/>
      <c r="O47" s="23"/>
      <c r="P47">
        <f t="shared" si="6"/>
        <v>2021</v>
      </c>
      <c r="Q47">
        <f t="shared" si="7"/>
        <v>5</v>
      </c>
      <c r="R47" s="15" t="b">
        <v>1</v>
      </c>
      <c r="T47" t="str">
        <f>IFERROR(VLOOKUP(TDevis[[#This Row],[NumDevis]],#REF!,3,FALSE),"")</f>
        <v/>
      </c>
      <c r="U47" s="15">
        <v>60</v>
      </c>
      <c r="V47" t="str">
        <f ca="1">IF(TDevis[[#This Row],[Dev_Ok]]=TRUE,"",IF(AND(TDevis[[#This Row],[DateFin]]+TDevis[[#This Row],[Dev_Val]]&gt;TODAY(),TDevis[[#This Row],[Dev_Ok]]=FALSE),"à suivre",1))</f>
        <v/>
      </c>
    </row>
    <row r="48" spans="1:22" x14ac:dyDescent="0.2">
      <c r="A48" t="str">
        <f t="shared" si="5"/>
        <v>DEV-0047-21</v>
      </c>
      <c r="B48" s="24" t="s">
        <v>64</v>
      </c>
      <c r="C48">
        <v>47</v>
      </c>
      <c r="D48" s="1">
        <v>44336</v>
      </c>
      <c r="E48" s="1">
        <v>44396</v>
      </c>
      <c r="F48" s="24" t="s">
        <v>171</v>
      </c>
      <c r="G48" s="24"/>
      <c r="I48" s="25"/>
      <c r="J48" s="24"/>
      <c r="K48" s="24"/>
      <c r="L48" t="str">
        <f>IFERROR(VLOOKUP(TDevis[[#This Row],[CP_VilleCh]],TVilles[],2,FALSE),"")</f>
        <v/>
      </c>
      <c r="M48" s="23"/>
      <c r="N48" s="23"/>
      <c r="O48" s="23"/>
      <c r="P48">
        <f t="shared" si="6"/>
        <v>2021</v>
      </c>
      <c r="Q48">
        <f t="shared" si="7"/>
        <v>5</v>
      </c>
      <c r="R48" s="15" t="b">
        <v>1</v>
      </c>
      <c r="T48" t="str">
        <f>IFERROR(VLOOKUP(TDevis[[#This Row],[NumDevis]],#REF!,3,FALSE),"")</f>
        <v/>
      </c>
      <c r="U48" s="15">
        <v>60</v>
      </c>
      <c r="V48" t="str">
        <f ca="1">IF(TDevis[[#This Row],[Dev_Ok]]=TRUE,"",IF(AND(TDevis[[#This Row],[DateFin]]+TDevis[[#This Row],[Dev_Val]]&gt;TODAY(),TDevis[[#This Row],[Dev_Ok]]=FALSE),"à suivre",1))</f>
        <v/>
      </c>
    </row>
    <row r="49" spans="1:22" x14ac:dyDescent="0.2">
      <c r="A49" t="str">
        <f t="shared" si="5"/>
        <v>DEV-0048-21</v>
      </c>
      <c r="B49" s="24" t="s">
        <v>54</v>
      </c>
      <c r="C49">
        <v>48</v>
      </c>
      <c r="D49" s="1">
        <v>44336</v>
      </c>
      <c r="E49" s="1">
        <v>44396</v>
      </c>
      <c r="F49" s="24" t="s">
        <v>172</v>
      </c>
      <c r="G49" s="24"/>
      <c r="I49" s="25"/>
      <c r="J49" s="24"/>
      <c r="K49" s="24"/>
      <c r="L49" t="str">
        <f>IFERROR(VLOOKUP(TDevis[[#This Row],[CP_VilleCh]],TVilles[],2,FALSE),"")</f>
        <v/>
      </c>
      <c r="M49" s="23"/>
      <c r="N49" s="23"/>
      <c r="O49" s="23"/>
      <c r="P49">
        <f t="shared" si="6"/>
        <v>2021</v>
      </c>
      <c r="Q49">
        <f t="shared" si="7"/>
        <v>5</v>
      </c>
      <c r="T49" t="str">
        <f>IFERROR(VLOOKUP(TDevis[[#This Row],[NumDevis]],#REF!,3,FALSE),"")</f>
        <v/>
      </c>
      <c r="U49" s="15">
        <v>60</v>
      </c>
      <c r="V49">
        <f ca="1">IF(TDevis[[#This Row],[Dev_Ok]]=TRUE,"",IF(AND(TDevis[[#This Row],[DateFin]]+TDevis[[#This Row],[Dev_Val]]&gt;TODAY(),TDevis[[#This Row],[Dev_Ok]]=FALSE),"à suivre",1))</f>
        <v>1</v>
      </c>
    </row>
    <row r="50" spans="1:22" x14ac:dyDescent="0.2">
      <c r="A50" t="str">
        <f t="shared" si="5"/>
        <v>DEV-0049-21</v>
      </c>
      <c r="B50" s="24" t="s">
        <v>54</v>
      </c>
      <c r="C50">
        <v>49</v>
      </c>
      <c r="D50" s="1">
        <v>44340</v>
      </c>
      <c r="E50" s="1">
        <v>44400</v>
      </c>
      <c r="F50" s="24" t="s">
        <v>173</v>
      </c>
      <c r="G50" s="24"/>
      <c r="I50" s="25"/>
      <c r="J50" s="24"/>
      <c r="K50" s="24"/>
      <c r="L50" t="str">
        <f>IFERROR(VLOOKUP(TDevis[[#This Row],[CP_VilleCh]],TVilles[],2,FALSE),"")</f>
        <v/>
      </c>
      <c r="M50" s="23"/>
      <c r="N50" s="23"/>
      <c r="O50" s="23"/>
      <c r="P50">
        <f t="shared" si="6"/>
        <v>2021</v>
      </c>
      <c r="Q50">
        <f t="shared" si="7"/>
        <v>5</v>
      </c>
      <c r="T50" t="str">
        <f>IFERROR(VLOOKUP(TDevis[[#This Row],[NumDevis]],#REF!,3,FALSE),"")</f>
        <v/>
      </c>
      <c r="U50" s="15">
        <v>60</v>
      </c>
      <c r="V50">
        <f ca="1">IF(TDevis[[#This Row],[Dev_Ok]]=TRUE,"",IF(AND(TDevis[[#This Row],[DateFin]]+TDevis[[#This Row],[Dev_Val]]&gt;TODAY(),TDevis[[#This Row],[Dev_Ok]]=FALSE),"à suivre",1))</f>
        <v>1</v>
      </c>
    </row>
    <row r="51" spans="1:22" x14ac:dyDescent="0.2">
      <c r="A51" t="str">
        <f t="shared" si="5"/>
        <v>DEV-0050-21</v>
      </c>
      <c r="B51" s="24" t="s">
        <v>88</v>
      </c>
      <c r="C51">
        <v>50</v>
      </c>
      <c r="D51" s="1">
        <v>44340</v>
      </c>
      <c r="E51" s="1">
        <v>44400</v>
      </c>
      <c r="F51" s="24" t="s">
        <v>174</v>
      </c>
      <c r="G51" s="24"/>
      <c r="I51" s="25"/>
      <c r="J51" s="24"/>
      <c r="K51" s="24"/>
      <c r="L51" t="str">
        <f>IFERROR(VLOOKUP(TDevis[[#This Row],[CP_VilleCh]],TVilles[],2,FALSE),"")</f>
        <v/>
      </c>
      <c r="M51" s="23"/>
      <c r="N51" s="23"/>
      <c r="O51" s="23"/>
      <c r="P51">
        <f t="shared" si="6"/>
        <v>2021</v>
      </c>
      <c r="Q51">
        <f t="shared" si="7"/>
        <v>5</v>
      </c>
      <c r="T51" t="str">
        <f>IFERROR(VLOOKUP(TDevis[[#This Row],[NumDevis]],#REF!,3,FALSE),"")</f>
        <v/>
      </c>
      <c r="U51" s="15">
        <v>60</v>
      </c>
      <c r="V51">
        <f ca="1">IF(TDevis[[#This Row],[Dev_Ok]]=TRUE,"",IF(AND(TDevis[[#This Row],[DateFin]]+TDevis[[#This Row],[Dev_Val]]&gt;TODAY(),TDevis[[#This Row],[Dev_Ok]]=FALSE),"à suivre",1))</f>
        <v>1</v>
      </c>
    </row>
    <row r="52" spans="1:22" x14ac:dyDescent="0.2">
      <c r="A52" t="str">
        <f t="shared" si="5"/>
        <v>DEV-0051-21</v>
      </c>
      <c r="B52" s="24" t="s">
        <v>88</v>
      </c>
      <c r="C52">
        <v>51</v>
      </c>
      <c r="D52" s="1">
        <v>44341</v>
      </c>
      <c r="E52" s="1">
        <v>44401</v>
      </c>
      <c r="F52" s="24" t="s">
        <v>175</v>
      </c>
      <c r="G52" s="24"/>
      <c r="I52" s="25"/>
      <c r="J52" s="24"/>
      <c r="K52" s="24"/>
      <c r="L52" t="str">
        <f>IFERROR(VLOOKUP(TDevis[[#This Row],[CP_VilleCh]],TVilles[],2,FALSE),"")</f>
        <v/>
      </c>
      <c r="M52" s="23"/>
      <c r="N52" s="23"/>
      <c r="O52" s="23"/>
      <c r="P52">
        <f t="shared" si="6"/>
        <v>2021</v>
      </c>
      <c r="Q52">
        <f t="shared" si="7"/>
        <v>5</v>
      </c>
      <c r="T52" t="str">
        <f>IFERROR(VLOOKUP(TDevis[[#This Row],[NumDevis]],#REF!,3,FALSE),"")</f>
        <v/>
      </c>
      <c r="U52" s="15">
        <v>60</v>
      </c>
      <c r="V52">
        <f ca="1">IF(TDevis[[#This Row],[Dev_Ok]]=TRUE,"",IF(AND(TDevis[[#This Row],[DateFin]]+TDevis[[#This Row],[Dev_Val]]&gt;TODAY(),TDevis[[#This Row],[Dev_Ok]]=FALSE),"à suivre",1))</f>
        <v>1</v>
      </c>
    </row>
    <row r="53" spans="1:22" x14ac:dyDescent="0.2">
      <c r="A53" t="str">
        <f t="shared" si="5"/>
        <v>DEV-0052-21</v>
      </c>
      <c r="B53" s="24" t="s">
        <v>89</v>
      </c>
      <c r="C53">
        <v>52</v>
      </c>
      <c r="D53" s="1">
        <v>44347</v>
      </c>
      <c r="E53" s="1">
        <v>44407</v>
      </c>
      <c r="F53" s="24" t="s">
        <v>176</v>
      </c>
      <c r="G53" s="24"/>
      <c r="I53" s="25"/>
      <c r="J53" s="24"/>
      <c r="K53" s="24"/>
      <c r="L53" t="str">
        <f>IFERROR(VLOOKUP(TDevis[[#This Row],[CP_VilleCh]],TVilles[],2,FALSE),"")</f>
        <v/>
      </c>
      <c r="M53" s="23"/>
      <c r="N53" s="23"/>
      <c r="O53" s="23"/>
      <c r="P53">
        <f t="shared" si="6"/>
        <v>2021</v>
      </c>
      <c r="Q53">
        <f t="shared" si="7"/>
        <v>5</v>
      </c>
      <c r="T53" t="str">
        <f>IFERROR(VLOOKUP(TDevis[[#This Row],[NumDevis]],#REF!,3,FALSE),"")</f>
        <v/>
      </c>
      <c r="U53" s="15">
        <v>60</v>
      </c>
      <c r="V53">
        <f ca="1">IF(TDevis[[#This Row],[Dev_Ok]]=TRUE,"",IF(AND(TDevis[[#This Row],[DateFin]]+TDevis[[#This Row],[Dev_Val]]&gt;TODAY(),TDevis[[#This Row],[Dev_Ok]]=FALSE),"à suivre",1))</f>
        <v>1</v>
      </c>
    </row>
    <row r="54" spans="1:22" x14ac:dyDescent="0.2">
      <c r="A54" t="str">
        <f t="shared" si="5"/>
        <v>DEV-0053-21</v>
      </c>
      <c r="B54" s="24" t="s">
        <v>90</v>
      </c>
      <c r="C54">
        <v>53</v>
      </c>
      <c r="D54" s="1">
        <v>44347</v>
      </c>
      <c r="E54" s="1">
        <v>44407</v>
      </c>
      <c r="F54" s="24" t="s">
        <v>177</v>
      </c>
      <c r="G54" s="24"/>
      <c r="I54" s="25"/>
      <c r="J54" s="24"/>
      <c r="K54" s="24"/>
      <c r="L54" t="str">
        <f>IFERROR(VLOOKUP(TDevis[[#This Row],[CP_VilleCh]],TVilles[],2,FALSE),"")</f>
        <v/>
      </c>
      <c r="M54" s="23"/>
      <c r="N54" s="23"/>
      <c r="O54" s="23"/>
      <c r="P54">
        <f t="shared" si="6"/>
        <v>2021</v>
      </c>
      <c r="Q54">
        <f t="shared" si="7"/>
        <v>5</v>
      </c>
      <c r="R54" s="15" t="b">
        <v>1</v>
      </c>
      <c r="T54" t="str">
        <f>IFERROR(VLOOKUP(TDevis[[#This Row],[NumDevis]],#REF!,3,FALSE),"")</f>
        <v/>
      </c>
      <c r="U54" s="15">
        <v>60</v>
      </c>
      <c r="V54" t="str">
        <f ca="1">IF(TDevis[[#This Row],[Dev_Ok]]=TRUE,"",IF(AND(TDevis[[#This Row],[DateFin]]+TDevis[[#This Row],[Dev_Val]]&gt;TODAY(),TDevis[[#This Row],[Dev_Ok]]=FALSE),"à suivre",1))</f>
        <v/>
      </c>
    </row>
    <row r="55" spans="1:22" x14ac:dyDescent="0.2">
      <c r="A55" t="str">
        <f t="shared" si="5"/>
        <v>DEV-0054-21</v>
      </c>
      <c r="B55" s="24" t="s">
        <v>91</v>
      </c>
      <c r="C55">
        <v>54</v>
      </c>
      <c r="D55" s="1">
        <v>44292</v>
      </c>
      <c r="E55" s="1">
        <v>44263</v>
      </c>
      <c r="F55" s="24" t="s">
        <v>178</v>
      </c>
      <c r="G55" s="24"/>
      <c r="I55" s="26"/>
      <c r="J55" s="24"/>
      <c r="K55" s="24"/>
      <c r="L55" t="str">
        <f>IFERROR(VLOOKUP(TDevis[[#This Row],[CP_VilleCh]],TVilles[],2,FALSE),"")</f>
        <v/>
      </c>
      <c r="M55" s="23"/>
      <c r="N55" s="23"/>
      <c r="O55" s="23"/>
      <c r="P55">
        <f t="shared" si="6"/>
        <v>2021</v>
      </c>
      <c r="Q55">
        <f t="shared" si="7"/>
        <v>4</v>
      </c>
      <c r="T55" t="str">
        <f>IFERROR(VLOOKUP(TDevis[[#This Row],[NumDevis]],#REF!,3,FALSE),"")</f>
        <v/>
      </c>
      <c r="U55" s="15">
        <v>60</v>
      </c>
      <c r="V55">
        <f ca="1">IF(TDevis[[#This Row],[Dev_Ok]]=TRUE,"",IF(AND(TDevis[[#This Row],[DateFin]]+TDevis[[#This Row],[Dev_Val]]&gt;TODAY(),TDevis[[#This Row],[Dev_Ok]]=FALSE),"à suivre",1))</f>
        <v>1</v>
      </c>
    </row>
    <row r="56" spans="1:22" x14ac:dyDescent="0.2">
      <c r="A56" t="str">
        <f t="shared" si="5"/>
        <v>DEV-0055-21</v>
      </c>
      <c r="B56" s="24" t="s">
        <v>92</v>
      </c>
      <c r="C56">
        <v>55</v>
      </c>
      <c r="D56" s="1">
        <v>44536</v>
      </c>
      <c r="E56" s="1">
        <v>44508</v>
      </c>
      <c r="F56" s="24" t="s">
        <v>179</v>
      </c>
      <c r="G56" s="24"/>
      <c r="I56" s="25"/>
      <c r="J56" s="24"/>
      <c r="K56" s="24"/>
      <c r="L56" t="str">
        <f>IFERROR(VLOOKUP(TDevis[[#This Row],[CP_VilleCh]],TVilles[],2,FALSE),"")</f>
        <v/>
      </c>
      <c r="M56" s="23"/>
      <c r="N56" s="23"/>
      <c r="O56" s="23"/>
      <c r="P56">
        <f t="shared" si="6"/>
        <v>2021</v>
      </c>
      <c r="Q56">
        <f t="shared" si="7"/>
        <v>12</v>
      </c>
      <c r="R56" s="15" t="b">
        <v>1</v>
      </c>
      <c r="T56" t="str">
        <f>IFERROR(VLOOKUP(TDevis[[#This Row],[NumDevis]],#REF!,3,FALSE),"")</f>
        <v/>
      </c>
      <c r="U56" s="15">
        <v>60</v>
      </c>
      <c r="V56" t="str">
        <f ca="1">IF(TDevis[[#This Row],[Dev_Ok]]=TRUE,"",IF(AND(TDevis[[#This Row],[DateFin]]+TDevis[[#This Row],[Dev_Val]]&gt;TODAY(),TDevis[[#This Row],[Dev_Ok]]=FALSE),"à suivre",1))</f>
        <v/>
      </c>
    </row>
    <row r="57" spans="1:22" x14ac:dyDescent="0.2">
      <c r="A57" t="str">
        <f t="shared" si="5"/>
        <v>DEV-0056-21</v>
      </c>
      <c r="B57" s="24" t="s">
        <v>65</v>
      </c>
      <c r="C57">
        <v>56</v>
      </c>
      <c r="D57" s="1">
        <v>44536</v>
      </c>
      <c r="E57" s="1">
        <v>44508</v>
      </c>
      <c r="F57" s="24" t="s">
        <v>180</v>
      </c>
      <c r="G57" s="24"/>
      <c r="I57" s="25"/>
      <c r="J57" s="24"/>
      <c r="K57" s="24"/>
      <c r="L57" t="str">
        <f>IFERROR(VLOOKUP(TDevis[[#This Row],[CP_VilleCh]],TVilles[],2,FALSE),"")</f>
        <v/>
      </c>
      <c r="M57" s="23"/>
      <c r="N57" s="23"/>
      <c r="O57" s="23"/>
      <c r="P57">
        <f t="shared" si="6"/>
        <v>2021</v>
      </c>
      <c r="Q57">
        <f t="shared" si="7"/>
        <v>12</v>
      </c>
      <c r="T57" t="str">
        <f>IFERROR(VLOOKUP(TDevis[[#This Row],[NumDevis]],#REF!,3,FALSE),"")</f>
        <v/>
      </c>
      <c r="U57" s="15">
        <v>60</v>
      </c>
      <c r="V57">
        <f ca="1">IF(TDevis[[#This Row],[Dev_Ok]]=TRUE,"",IF(AND(TDevis[[#This Row],[DateFin]]+TDevis[[#This Row],[Dev_Val]]&gt;TODAY(),TDevis[[#This Row],[Dev_Ok]]=FALSE),"à suivre",1))</f>
        <v>1</v>
      </c>
    </row>
    <row r="58" spans="1:22" x14ac:dyDescent="0.2">
      <c r="A58" t="str">
        <f t="shared" si="5"/>
        <v>DEV-0057-21</v>
      </c>
      <c r="B58" s="24" t="s">
        <v>93</v>
      </c>
      <c r="C58">
        <v>57</v>
      </c>
      <c r="D58" s="1">
        <v>44364</v>
      </c>
      <c r="E58" s="1">
        <v>44424</v>
      </c>
      <c r="F58" s="24" t="s">
        <v>181</v>
      </c>
      <c r="G58" s="24"/>
      <c r="I58" s="25"/>
      <c r="J58" s="24"/>
      <c r="K58" s="24"/>
      <c r="L58" t="str">
        <f>IFERROR(VLOOKUP(TDevis[[#This Row],[CP_VilleCh]],TVilles[],2,FALSE),"")</f>
        <v/>
      </c>
      <c r="M58" s="23"/>
      <c r="N58" s="23"/>
      <c r="O58" s="23"/>
      <c r="P58">
        <f t="shared" si="6"/>
        <v>2021</v>
      </c>
      <c r="Q58">
        <f t="shared" si="7"/>
        <v>6</v>
      </c>
      <c r="T58" t="str">
        <f>IFERROR(VLOOKUP(TDevis[[#This Row],[NumDevis]],#REF!,3,FALSE),"")</f>
        <v/>
      </c>
      <c r="U58" s="15">
        <v>60</v>
      </c>
      <c r="V58">
        <f ca="1">IF(TDevis[[#This Row],[Dev_Ok]]=TRUE,"",IF(AND(TDevis[[#This Row],[DateFin]]+TDevis[[#This Row],[Dev_Val]]&gt;TODAY(),TDevis[[#This Row],[Dev_Ok]]=FALSE),"à suivre",1))</f>
        <v>1</v>
      </c>
    </row>
    <row r="59" spans="1:22" x14ac:dyDescent="0.2">
      <c r="A59" t="str">
        <f t="shared" si="5"/>
        <v>DEV-0058-21</v>
      </c>
      <c r="B59" s="24" t="s">
        <v>93</v>
      </c>
      <c r="C59">
        <v>58</v>
      </c>
      <c r="D59" s="1">
        <v>44364</v>
      </c>
      <c r="E59" s="1">
        <v>44424</v>
      </c>
      <c r="F59" s="24" t="s">
        <v>182</v>
      </c>
      <c r="G59" s="24"/>
      <c r="I59" s="25"/>
      <c r="J59" s="24"/>
      <c r="K59" s="24"/>
      <c r="L59" t="str">
        <f>IFERROR(VLOOKUP(TDevis[[#This Row],[CP_VilleCh]],TVilles[],2,FALSE),"")</f>
        <v/>
      </c>
      <c r="M59" s="23"/>
      <c r="N59" s="23"/>
      <c r="O59" s="23"/>
      <c r="P59">
        <f t="shared" si="6"/>
        <v>2021</v>
      </c>
      <c r="Q59">
        <f t="shared" si="7"/>
        <v>6</v>
      </c>
      <c r="T59" t="str">
        <f>IFERROR(VLOOKUP(TDevis[[#This Row],[NumDevis]],#REF!,3,FALSE),"")</f>
        <v/>
      </c>
      <c r="U59" s="15">
        <v>60</v>
      </c>
      <c r="V59">
        <f ca="1">IF(TDevis[[#This Row],[Dev_Ok]]=TRUE,"",IF(AND(TDevis[[#This Row],[DateFin]]+TDevis[[#This Row],[Dev_Val]]&gt;TODAY(),TDevis[[#This Row],[Dev_Ok]]=FALSE),"à suivre",1))</f>
        <v>1</v>
      </c>
    </row>
    <row r="60" spans="1:22" x14ac:dyDescent="0.2">
      <c r="A60" t="str">
        <f t="shared" si="5"/>
        <v>DEV-0059-21</v>
      </c>
      <c r="B60" s="24" t="s">
        <v>94</v>
      </c>
      <c r="C60">
        <v>59</v>
      </c>
      <c r="D60" s="1">
        <v>44365</v>
      </c>
      <c r="E60" s="1">
        <v>44425</v>
      </c>
      <c r="F60" s="24" t="s">
        <v>183</v>
      </c>
      <c r="G60" s="24"/>
      <c r="I60" s="25"/>
      <c r="J60" s="24"/>
      <c r="K60" s="24"/>
      <c r="L60" t="str">
        <f>IFERROR(VLOOKUP(TDevis[[#This Row],[CP_VilleCh]],TVilles[],2,FALSE),"")</f>
        <v/>
      </c>
      <c r="M60" s="23"/>
      <c r="N60" s="23"/>
      <c r="O60" s="23"/>
      <c r="P60">
        <f t="shared" si="6"/>
        <v>2021</v>
      </c>
      <c r="Q60">
        <f t="shared" si="7"/>
        <v>6</v>
      </c>
      <c r="R60" s="15" t="b">
        <v>1</v>
      </c>
      <c r="T60" t="str">
        <f>IFERROR(VLOOKUP(TDevis[[#This Row],[NumDevis]],#REF!,3,FALSE),"")</f>
        <v/>
      </c>
      <c r="U60" s="15">
        <v>60</v>
      </c>
      <c r="V60" t="str">
        <f ca="1">IF(TDevis[[#This Row],[Dev_Ok]]=TRUE,"",IF(AND(TDevis[[#This Row],[DateFin]]+TDevis[[#This Row],[Dev_Val]]&gt;TODAY(),TDevis[[#This Row],[Dev_Ok]]=FALSE),"à suivre",1))</f>
        <v/>
      </c>
    </row>
    <row r="61" spans="1:22" x14ac:dyDescent="0.2">
      <c r="A61" t="str">
        <f t="shared" si="5"/>
        <v>DEV-0060-21</v>
      </c>
      <c r="B61" s="24" t="s">
        <v>65</v>
      </c>
      <c r="C61">
        <v>60</v>
      </c>
      <c r="D61" s="1">
        <v>44368</v>
      </c>
      <c r="E61" s="1">
        <v>44428</v>
      </c>
      <c r="F61" s="24" t="s">
        <v>184</v>
      </c>
      <c r="G61" s="24"/>
      <c r="I61" s="25"/>
      <c r="J61" s="24"/>
      <c r="K61" s="24"/>
      <c r="L61" t="str">
        <f>IFERROR(VLOOKUP(TDevis[[#This Row],[CP_VilleCh]],TVilles[],2,FALSE),"")</f>
        <v/>
      </c>
      <c r="M61" s="23"/>
      <c r="N61" s="23"/>
      <c r="O61" s="23"/>
      <c r="P61">
        <f t="shared" si="6"/>
        <v>2021</v>
      </c>
      <c r="Q61">
        <f t="shared" si="7"/>
        <v>6</v>
      </c>
      <c r="R61" s="15" t="b">
        <v>1</v>
      </c>
      <c r="T61" t="str">
        <f>IFERROR(VLOOKUP(TDevis[[#This Row],[NumDevis]],#REF!,3,FALSE),"")</f>
        <v/>
      </c>
      <c r="U61" s="15">
        <v>60</v>
      </c>
      <c r="V61" t="str">
        <f ca="1">IF(TDevis[[#This Row],[Dev_Ok]]=TRUE,"",IF(AND(TDevis[[#This Row],[DateFin]]+TDevis[[#This Row],[Dev_Val]]&gt;TODAY(),TDevis[[#This Row],[Dev_Ok]]=FALSE),"à suivre",1))</f>
        <v/>
      </c>
    </row>
    <row r="62" spans="1:22" x14ac:dyDescent="0.2">
      <c r="A62" t="str">
        <f t="shared" si="5"/>
        <v>DEV-0061-21</v>
      </c>
      <c r="B62" s="24" t="s">
        <v>65</v>
      </c>
      <c r="C62">
        <v>61</v>
      </c>
      <c r="D62" s="1">
        <v>44370</v>
      </c>
      <c r="E62" s="1">
        <v>44430</v>
      </c>
      <c r="F62" s="24" t="s">
        <v>177</v>
      </c>
      <c r="G62" s="24"/>
      <c r="I62" s="25"/>
      <c r="J62" s="24"/>
      <c r="K62" s="24"/>
      <c r="L62" t="str">
        <f>IFERROR(VLOOKUP(TDevis[[#This Row],[CP_VilleCh]],TVilles[],2,FALSE),"")</f>
        <v/>
      </c>
      <c r="M62" s="23"/>
      <c r="N62" s="23"/>
      <c r="O62" s="23"/>
      <c r="P62">
        <f t="shared" si="6"/>
        <v>2021</v>
      </c>
      <c r="Q62">
        <f t="shared" si="7"/>
        <v>6</v>
      </c>
      <c r="R62" s="15" t="b">
        <v>1</v>
      </c>
      <c r="T62" t="str">
        <f>IFERROR(VLOOKUP(TDevis[[#This Row],[NumDevis]],#REF!,3,FALSE),"")</f>
        <v/>
      </c>
      <c r="U62" s="15">
        <v>60</v>
      </c>
      <c r="V62" t="str">
        <f ca="1">IF(TDevis[[#This Row],[Dev_Ok]]=TRUE,"",IF(AND(TDevis[[#This Row],[DateFin]]+TDevis[[#This Row],[Dev_Val]]&gt;TODAY(),TDevis[[#This Row],[Dev_Ok]]=FALSE),"à suivre",1))</f>
        <v/>
      </c>
    </row>
    <row r="63" spans="1:22" x14ac:dyDescent="0.2">
      <c r="A63" t="str">
        <f t="shared" si="5"/>
        <v>DEV-0062-21</v>
      </c>
      <c r="B63" s="24" t="s">
        <v>90</v>
      </c>
      <c r="C63">
        <v>62</v>
      </c>
      <c r="D63" s="1">
        <v>44372</v>
      </c>
      <c r="E63" s="1">
        <v>44432</v>
      </c>
      <c r="F63" s="24" t="s">
        <v>185</v>
      </c>
      <c r="G63" s="24"/>
      <c r="I63" s="25"/>
      <c r="J63" s="24"/>
      <c r="K63" s="24"/>
      <c r="L63" t="str">
        <f>IFERROR(VLOOKUP(TDevis[[#This Row],[CP_VilleCh]],TVilles[],2,FALSE),"")</f>
        <v/>
      </c>
      <c r="M63" s="23"/>
      <c r="N63" s="23"/>
      <c r="O63" s="23"/>
      <c r="P63">
        <f t="shared" si="6"/>
        <v>2021</v>
      </c>
      <c r="Q63">
        <f t="shared" si="7"/>
        <v>6</v>
      </c>
      <c r="T63" t="str">
        <f>IFERROR(VLOOKUP(TDevis[[#This Row],[NumDevis]],#REF!,3,FALSE),"")</f>
        <v/>
      </c>
      <c r="U63" s="15">
        <v>60</v>
      </c>
      <c r="V63">
        <f ca="1">IF(TDevis[[#This Row],[Dev_Ok]]=TRUE,"",IF(AND(TDevis[[#This Row],[DateFin]]+TDevis[[#This Row],[Dev_Val]]&gt;TODAY(),TDevis[[#This Row],[Dev_Ok]]=FALSE),"à suivre",1))</f>
        <v>1</v>
      </c>
    </row>
    <row r="64" spans="1:22" x14ac:dyDescent="0.2">
      <c r="A64" t="str">
        <f t="shared" si="5"/>
        <v>DEV-0063-21</v>
      </c>
      <c r="B64" s="24" t="s">
        <v>95</v>
      </c>
      <c r="C64">
        <v>63</v>
      </c>
      <c r="D64" s="1">
        <v>44372</v>
      </c>
      <c r="E64" s="1">
        <v>44432</v>
      </c>
      <c r="F64" s="24" t="s">
        <v>186</v>
      </c>
      <c r="G64" s="24"/>
      <c r="I64" s="25"/>
      <c r="J64" s="24"/>
      <c r="K64" s="24"/>
      <c r="L64" t="str">
        <f>IFERROR(VLOOKUP(TDevis[[#This Row],[CP_VilleCh]],TVilles[],2,FALSE),"")</f>
        <v/>
      </c>
      <c r="M64" s="23"/>
      <c r="N64" s="23"/>
      <c r="O64" s="23"/>
      <c r="P64">
        <f t="shared" si="6"/>
        <v>2021</v>
      </c>
      <c r="Q64">
        <f t="shared" si="7"/>
        <v>6</v>
      </c>
      <c r="T64" t="str">
        <f>IFERROR(VLOOKUP(TDevis[[#This Row],[NumDevis]],#REF!,3,FALSE),"")</f>
        <v/>
      </c>
      <c r="U64" s="15">
        <v>60</v>
      </c>
      <c r="V64">
        <f ca="1">IF(TDevis[[#This Row],[Dev_Ok]]=TRUE,"",IF(AND(TDevis[[#This Row],[DateFin]]+TDevis[[#This Row],[Dev_Val]]&gt;TODAY(),TDevis[[#This Row],[Dev_Ok]]=FALSE),"à suivre",1))</f>
        <v>1</v>
      </c>
    </row>
    <row r="65" spans="1:22" x14ac:dyDescent="0.2">
      <c r="A65" t="str">
        <f t="shared" si="5"/>
        <v>DEV-0064-21</v>
      </c>
      <c r="B65" s="24" t="s">
        <v>95</v>
      </c>
      <c r="C65">
        <v>64</v>
      </c>
      <c r="D65" s="1">
        <v>44372</v>
      </c>
      <c r="E65" s="1">
        <v>44432</v>
      </c>
      <c r="F65" s="24" t="s">
        <v>187</v>
      </c>
      <c r="G65" s="24"/>
      <c r="I65" s="25"/>
      <c r="J65" s="24"/>
      <c r="K65" s="24"/>
      <c r="L65" t="str">
        <f>IFERROR(VLOOKUP(TDevis[[#This Row],[CP_VilleCh]],TVilles[],2,FALSE),"")</f>
        <v/>
      </c>
      <c r="M65" s="23"/>
      <c r="N65" s="23"/>
      <c r="O65" s="23"/>
      <c r="P65">
        <f t="shared" si="6"/>
        <v>2021</v>
      </c>
      <c r="Q65">
        <f t="shared" si="7"/>
        <v>6</v>
      </c>
      <c r="T65" t="str">
        <f>IFERROR(VLOOKUP(TDevis[[#This Row],[NumDevis]],#REF!,3,FALSE),"")</f>
        <v/>
      </c>
      <c r="U65" s="15">
        <v>60</v>
      </c>
      <c r="V65">
        <f ca="1">IF(TDevis[[#This Row],[Dev_Ok]]=TRUE,"",IF(AND(TDevis[[#This Row],[DateFin]]+TDevis[[#This Row],[Dev_Val]]&gt;TODAY(),TDevis[[#This Row],[Dev_Ok]]=FALSE),"à suivre",1))</f>
        <v>1</v>
      </c>
    </row>
    <row r="66" spans="1:22" x14ac:dyDescent="0.2">
      <c r="A66" t="str">
        <f t="shared" ref="A66:A97" si="8">"DEV-"&amp;TEXT(C66,"0000")&amp;"-"&amp;RIGHT(P66,2)</f>
        <v>DEV-0065-21</v>
      </c>
      <c r="B66" s="24" t="s">
        <v>54</v>
      </c>
      <c r="C66">
        <v>65</v>
      </c>
      <c r="D66" s="1">
        <v>44384</v>
      </c>
      <c r="E66" s="1">
        <v>44325</v>
      </c>
      <c r="F66" s="24" t="s">
        <v>188</v>
      </c>
      <c r="G66" s="24"/>
      <c r="I66" s="25"/>
      <c r="J66" s="24"/>
      <c r="K66" s="24"/>
      <c r="L66" t="str">
        <f>IFERROR(VLOOKUP(TDevis[[#This Row],[CP_VilleCh]],TVilles[],2,FALSE),"")</f>
        <v/>
      </c>
      <c r="M66" s="23"/>
      <c r="N66" s="23"/>
      <c r="O66" s="23"/>
      <c r="P66">
        <f t="shared" ref="P66:P97" si="9">YEAR(D66)</f>
        <v>2021</v>
      </c>
      <c r="Q66">
        <f t="shared" ref="Q66:Q97" si="10">MONTH(D66)</f>
        <v>7</v>
      </c>
      <c r="R66" s="15" t="b">
        <v>1</v>
      </c>
      <c r="T66" t="str">
        <f>IFERROR(VLOOKUP(TDevis[[#This Row],[NumDevis]],#REF!,3,FALSE),"")</f>
        <v/>
      </c>
      <c r="U66" s="15">
        <v>60</v>
      </c>
      <c r="V66" t="str">
        <f ca="1">IF(TDevis[[#This Row],[Dev_Ok]]=TRUE,"",IF(AND(TDevis[[#This Row],[DateFin]]+TDevis[[#This Row],[Dev_Val]]&gt;TODAY(),TDevis[[#This Row],[Dev_Ok]]=FALSE),"à suivre",1))</f>
        <v/>
      </c>
    </row>
    <row r="67" spans="1:22" x14ac:dyDescent="0.2">
      <c r="A67" t="str">
        <f t="shared" si="8"/>
        <v>DEV-0066-21</v>
      </c>
      <c r="B67" s="24" t="s">
        <v>69</v>
      </c>
      <c r="C67">
        <v>66</v>
      </c>
      <c r="D67" s="1">
        <v>44384</v>
      </c>
      <c r="E67" s="1">
        <v>44325</v>
      </c>
      <c r="F67" s="24" t="s">
        <v>189</v>
      </c>
      <c r="G67" s="24"/>
      <c r="I67" s="25"/>
      <c r="J67" s="24"/>
      <c r="K67" s="24"/>
      <c r="L67" t="str">
        <f>IFERROR(VLOOKUP(TDevis[[#This Row],[CP_VilleCh]],TVilles[],2,FALSE),"")</f>
        <v/>
      </c>
      <c r="M67" s="23"/>
      <c r="N67" s="23"/>
      <c r="O67" s="23"/>
      <c r="P67">
        <f t="shared" si="9"/>
        <v>2021</v>
      </c>
      <c r="Q67">
        <f t="shared" si="10"/>
        <v>7</v>
      </c>
      <c r="R67" s="15" t="b">
        <v>1</v>
      </c>
      <c r="T67" t="str">
        <f>IFERROR(VLOOKUP(TDevis[[#This Row],[NumDevis]],#REF!,3,FALSE),"")</f>
        <v/>
      </c>
      <c r="U67" s="15">
        <v>60</v>
      </c>
      <c r="V67" t="str">
        <f ca="1">IF(TDevis[[#This Row],[Dev_Ok]]=TRUE,"",IF(AND(TDevis[[#This Row],[DateFin]]+TDevis[[#This Row],[Dev_Val]]&gt;TODAY(),TDevis[[#This Row],[Dev_Ok]]=FALSE),"à suivre",1))</f>
        <v/>
      </c>
    </row>
    <row r="68" spans="1:22" x14ac:dyDescent="0.2">
      <c r="A68" t="str">
        <f t="shared" si="8"/>
        <v>DEV-0067-21</v>
      </c>
      <c r="B68" s="24" t="s">
        <v>96</v>
      </c>
      <c r="C68">
        <v>67</v>
      </c>
      <c r="D68" s="1">
        <v>44384</v>
      </c>
      <c r="E68" s="1">
        <v>44325</v>
      </c>
      <c r="F68" s="24" t="s">
        <v>190</v>
      </c>
      <c r="G68" s="24"/>
      <c r="I68" s="25"/>
      <c r="J68" s="24"/>
      <c r="K68" s="24"/>
      <c r="L68" t="str">
        <f>IFERROR(VLOOKUP(TDevis[[#This Row],[CP_VilleCh]],TVilles[],2,FALSE),"")</f>
        <v/>
      </c>
      <c r="M68" s="23"/>
      <c r="N68" s="23"/>
      <c r="O68" s="23"/>
      <c r="P68">
        <f t="shared" si="9"/>
        <v>2021</v>
      </c>
      <c r="Q68">
        <f t="shared" si="10"/>
        <v>7</v>
      </c>
      <c r="R68" s="15" t="b">
        <v>1</v>
      </c>
      <c r="T68" t="str">
        <f>IFERROR(VLOOKUP(TDevis[[#This Row],[NumDevis]],#REF!,3,FALSE),"")</f>
        <v/>
      </c>
      <c r="U68" s="15">
        <v>60</v>
      </c>
      <c r="V68" t="str">
        <f ca="1">IF(TDevis[[#This Row],[Dev_Ok]]=TRUE,"",IF(AND(TDevis[[#This Row],[DateFin]]+TDevis[[#This Row],[Dev_Val]]&gt;TODAY(),TDevis[[#This Row],[Dev_Ok]]=FALSE),"à suivre",1))</f>
        <v/>
      </c>
    </row>
    <row r="69" spans="1:22" x14ac:dyDescent="0.2">
      <c r="A69" t="str">
        <f t="shared" si="8"/>
        <v>DEV-0068-21</v>
      </c>
      <c r="B69" s="24" t="s">
        <v>58</v>
      </c>
      <c r="C69">
        <v>68</v>
      </c>
      <c r="D69" s="1">
        <v>44399</v>
      </c>
      <c r="E69" s="1">
        <v>44459</v>
      </c>
      <c r="F69" s="24" t="s">
        <v>191</v>
      </c>
      <c r="G69" s="24"/>
      <c r="I69" s="25"/>
      <c r="J69" s="24"/>
      <c r="K69" s="24"/>
      <c r="L69" t="str">
        <f>IFERROR(VLOOKUP(TDevis[[#This Row],[CP_VilleCh]],TVilles[],2,FALSE),"")</f>
        <v/>
      </c>
      <c r="M69" s="23"/>
      <c r="N69" s="23"/>
      <c r="O69" s="23"/>
      <c r="P69">
        <f t="shared" si="9"/>
        <v>2021</v>
      </c>
      <c r="Q69">
        <f t="shared" si="10"/>
        <v>7</v>
      </c>
      <c r="R69" s="15" t="b">
        <v>1</v>
      </c>
      <c r="T69" t="str">
        <f>IFERROR(VLOOKUP(TDevis[[#This Row],[NumDevis]],#REF!,3,FALSE),"")</f>
        <v/>
      </c>
      <c r="U69" s="15">
        <v>60</v>
      </c>
      <c r="V69" t="str">
        <f ca="1">IF(TDevis[[#This Row],[Dev_Ok]]=TRUE,"",IF(AND(TDevis[[#This Row],[DateFin]]+TDevis[[#This Row],[Dev_Val]]&gt;TODAY(),TDevis[[#This Row],[Dev_Ok]]=FALSE),"à suivre",1))</f>
        <v/>
      </c>
    </row>
    <row r="70" spans="1:22" x14ac:dyDescent="0.2">
      <c r="A70" t="str">
        <f t="shared" si="8"/>
        <v>DEV-0069-21</v>
      </c>
      <c r="B70" s="24" t="s">
        <v>69</v>
      </c>
      <c r="C70">
        <v>69</v>
      </c>
      <c r="D70" s="1">
        <v>44433</v>
      </c>
      <c r="E70" s="1">
        <v>44493</v>
      </c>
      <c r="F70" s="24" t="s">
        <v>192</v>
      </c>
      <c r="G70" s="24"/>
      <c r="I70" s="25"/>
      <c r="J70" s="24"/>
      <c r="K70" s="24"/>
      <c r="L70" t="str">
        <f>IFERROR(VLOOKUP(TDevis[[#This Row],[CP_VilleCh]],TVilles[],2,FALSE),"")</f>
        <v/>
      </c>
      <c r="M70" s="23"/>
      <c r="N70" s="23"/>
      <c r="O70" s="23"/>
      <c r="P70">
        <f t="shared" si="9"/>
        <v>2021</v>
      </c>
      <c r="Q70">
        <f t="shared" si="10"/>
        <v>8</v>
      </c>
      <c r="R70" s="15" t="b">
        <v>1</v>
      </c>
      <c r="T70" t="str">
        <f>IFERROR(VLOOKUP(TDevis[[#This Row],[NumDevis]],#REF!,3,FALSE),"")</f>
        <v/>
      </c>
      <c r="U70" s="15">
        <v>60</v>
      </c>
      <c r="V70" t="str">
        <f ca="1">IF(TDevis[[#This Row],[Dev_Ok]]=TRUE,"",IF(AND(TDevis[[#This Row],[DateFin]]+TDevis[[#This Row],[Dev_Val]]&gt;TODAY(),TDevis[[#This Row],[Dev_Ok]]=FALSE),"à suivre",1))</f>
        <v/>
      </c>
    </row>
    <row r="71" spans="1:22" x14ac:dyDescent="0.2">
      <c r="A71" t="str">
        <f t="shared" si="8"/>
        <v>DEV-0070-21</v>
      </c>
      <c r="B71" s="24" t="s">
        <v>97</v>
      </c>
      <c r="C71">
        <v>70</v>
      </c>
      <c r="D71" s="1">
        <v>44433</v>
      </c>
      <c r="E71" s="1">
        <v>44493</v>
      </c>
      <c r="F71" s="24" t="s">
        <v>193</v>
      </c>
      <c r="G71" s="24"/>
      <c r="I71" s="25"/>
      <c r="J71" s="24"/>
      <c r="K71" s="24"/>
      <c r="L71" t="str">
        <f>IFERROR(VLOOKUP(TDevis[[#This Row],[CP_VilleCh]],TVilles[],2,FALSE),"")</f>
        <v/>
      </c>
      <c r="M71" s="23"/>
      <c r="N71" s="23"/>
      <c r="O71" s="23"/>
      <c r="P71">
        <f t="shared" si="9"/>
        <v>2021</v>
      </c>
      <c r="Q71">
        <f t="shared" si="10"/>
        <v>8</v>
      </c>
      <c r="R71" s="15" t="b">
        <v>1</v>
      </c>
      <c r="T71" t="str">
        <f>IFERROR(VLOOKUP(TDevis[[#This Row],[NumDevis]],#REF!,3,FALSE),"")</f>
        <v/>
      </c>
      <c r="U71" s="15">
        <v>60</v>
      </c>
      <c r="V71" t="str">
        <f ca="1">IF(TDevis[[#This Row],[Dev_Ok]]=TRUE,"",IF(AND(TDevis[[#This Row],[DateFin]]+TDevis[[#This Row],[Dev_Val]]&gt;TODAY(),TDevis[[#This Row],[Dev_Ok]]=FALSE),"à suivre",1))</f>
        <v/>
      </c>
    </row>
    <row r="72" spans="1:22" x14ac:dyDescent="0.2">
      <c r="A72" t="str">
        <f t="shared" si="8"/>
        <v>DEV-0071-21</v>
      </c>
      <c r="B72" s="24" t="s">
        <v>98</v>
      </c>
      <c r="C72">
        <v>71</v>
      </c>
      <c r="D72" s="1">
        <v>44433</v>
      </c>
      <c r="E72" s="1">
        <v>44493</v>
      </c>
      <c r="F72" s="24" t="s">
        <v>194</v>
      </c>
      <c r="G72" s="24"/>
      <c r="I72" s="25"/>
      <c r="J72" s="24"/>
      <c r="K72" s="24"/>
      <c r="L72" t="str">
        <f>IFERROR(VLOOKUP(TDevis[[#This Row],[CP_VilleCh]],TVilles[],2,FALSE),"")</f>
        <v/>
      </c>
      <c r="M72" s="23"/>
      <c r="N72" s="23"/>
      <c r="O72" s="23"/>
      <c r="P72">
        <f t="shared" si="9"/>
        <v>2021</v>
      </c>
      <c r="Q72">
        <f t="shared" si="10"/>
        <v>8</v>
      </c>
      <c r="R72" s="15" t="b">
        <v>1</v>
      </c>
      <c r="T72" t="str">
        <f>IFERROR(VLOOKUP(TDevis[[#This Row],[NumDevis]],#REF!,3,FALSE),"")</f>
        <v/>
      </c>
      <c r="U72" s="15">
        <v>60</v>
      </c>
      <c r="V72" t="str">
        <f ca="1">IF(TDevis[[#This Row],[Dev_Ok]]=TRUE,"",IF(AND(TDevis[[#This Row],[DateFin]]+TDevis[[#This Row],[Dev_Val]]&gt;TODAY(),TDevis[[#This Row],[Dev_Ok]]=FALSE),"à suivre",1))</f>
        <v/>
      </c>
    </row>
    <row r="73" spans="1:22" x14ac:dyDescent="0.2">
      <c r="A73" t="str">
        <f t="shared" si="8"/>
        <v>DEV-0072-21</v>
      </c>
      <c r="B73" s="24" t="s">
        <v>99</v>
      </c>
      <c r="C73">
        <v>72</v>
      </c>
      <c r="D73" s="1">
        <v>44236</v>
      </c>
      <c r="E73" s="1">
        <v>44207</v>
      </c>
      <c r="F73" s="24" t="s">
        <v>195</v>
      </c>
      <c r="G73" s="24"/>
      <c r="I73" s="25"/>
      <c r="J73" s="24"/>
      <c r="K73" s="24"/>
      <c r="L73" t="str">
        <f>IFERROR(VLOOKUP(TDevis[[#This Row],[CP_VilleCh]],TVilles[],2,FALSE),"")</f>
        <v/>
      </c>
      <c r="M73" s="23"/>
      <c r="N73" s="23"/>
      <c r="O73" s="23"/>
      <c r="P73">
        <f t="shared" si="9"/>
        <v>2021</v>
      </c>
      <c r="Q73">
        <f t="shared" si="10"/>
        <v>2</v>
      </c>
      <c r="R73" s="15" t="b">
        <v>1</v>
      </c>
      <c r="T73" t="str">
        <f>IFERROR(VLOOKUP(TDevis[[#This Row],[NumDevis]],#REF!,3,FALSE),"")</f>
        <v/>
      </c>
      <c r="U73" s="15">
        <v>60</v>
      </c>
      <c r="V73" t="str">
        <f ca="1">IF(TDevis[[#This Row],[Dev_Ok]]=TRUE,"",IF(AND(TDevis[[#This Row],[DateFin]]+TDevis[[#This Row],[Dev_Val]]&gt;TODAY(),TDevis[[#This Row],[Dev_Ok]]=FALSE),"à suivre",1))</f>
        <v/>
      </c>
    </row>
    <row r="74" spans="1:22" x14ac:dyDescent="0.2">
      <c r="A74" t="str">
        <f t="shared" si="8"/>
        <v>DEV-0073-21</v>
      </c>
      <c r="B74" s="24" t="s">
        <v>100</v>
      </c>
      <c r="C74">
        <v>73</v>
      </c>
      <c r="D74" s="1">
        <v>44236</v>
      </c>
      <c r="E74" s="1">
        <v>44207</v>
      </c>
      <c r="F74" s="24" t="s">
        <v>196</v>
      </c>
      <c r="G74" s="24"/>
      <c r="I74" s="25"/>
      <c r="J74" s="24"/>
      <c r="K74" s="24"/>
      <c r="L74" t="str">
        <f>IFERROR(VLOOKUP(TDevis[[#This Row],[CP_VilleCh]],TVilles[],2,FALSE),"")</f>
        <v/>
      </c>
      <c r="M74" s="23"/>
      <c r="N74" s="23"/>
      <c r="O74" s="23"/>
      <c r="P74">
        <f t="shared" si="9"/>
        <v>2021</v>
      </c>
      <c r="Q74">
        <f t="shared" si="10"/>
        <v>2</v>
      </c>
      <c r="R74" s="15" t="b">
        <v>1</v>
      </c>
      <c r="T74" t="str">
        <f>IFERROR(VLOOKUP(TDevis[[#This Row],[NumDevis]],#REF!,3,FALSE),"")</f>
        <v/>
      </c>
      <c r="U74" s="15">
        <v>60</v>
      </c>
      <c r="V74" t="str">
        <f ca="1">IF(TDevis[[#This Row],[Dev_Ok]]=TRUE,"",IF(AND(TDevis[[#This Row],[DateFin]]+TDevis[[#This Row],[Dev_Val]]&gt;TODAY(),TDevis[[#This Row],[Dev_Ok]]=FALSE),"à suivre",1))</f>
        <v/>
      </c>
    </row>
    <row r="75" spans="1:22" x14ac:dyDescent="0.2">
      <c r="A75" t="str">
        <f t="shared" si="8"/>
        <v>DEV-0074-21</v>
      </c>
      <c r="B75" s="24" t="s">
        <v>101</v>
      </c>
      <c r="C75">
        <v>74</v>
      </c>
      <c r="D75" s="1">
        <v>44356</v>
      </c>
      <c r="E75" s="1">
        <v>44327</v>
      </c>
      <c r="F75" s="24" t="s">
        <v>197</v>
      </c>
      <c r="G75" s="24"/>
      <c r="I75" s="25"/>
      <c r="J75" s="24"/>
      <c r="K75" s="24"/>
      <c r="L75" t="str">
        <f>IFERROR(VLOOKUP(TDevis[[#This Row],[CP_VilleCh]],TVilles[],2,FALSE),"")</f>
        <v/>
      </c>
      <c r="M75" s="23"/>
      <c r="N75" s="23"/>
      <c r="O75" s="23"/>
      <c r="P75">
        <f t="shared" si="9"/>
        <v>2021</v>
      </c>
      <c r="Q75">
        <f t="shared" si="10"/>
        <v>6</v>
      </c>
      <c r="T75" t="str">
        <f>IFERROR(VLOOKUP(TDevis[[#This Row],[NumDevis]],#REF!,3,FALSE),"")</f>
        <v/>
      </c>
      <c r="U75" s="15">
        <v>60</v>
      </c>
      <c r="V75">
        <f ca="1">IF(TDevis[[#This Row],[Dev_Ok]]=TRUE,"",IF(AND(TDevis[[#This Row],[DateFin]]+TDevis[[#This Row],[Dev_Val]]&gt;TODAY(),TDevis[[#This Row],[Dev_Ok]]=FALSE),"à suivre",1))</f>
        <v>1</v>
      </c>
    </row>
    <row r="76" spans="1:22" x14ac:dyDescent="0.2">
      <c r="A76" t="str">
        <f t="shared" si="8"/>
        <v>DEV-0075-21</v>
      </c>
      <c r="B76" s="24" t="s">
        <v>102</v>
      </c>
      <c r="C76">
        <v>75</v>
      </c>
      <c r="D76" s="1">
        <v>44386</v>
      </c>
      <c r="E76" s="1">
        <v>44358</v>
      </c>
      <c r="F76" s="24" t="s">
        <v>198</v>
      </c>
      <c r="G76" s="24"/>
      <c r="I76" s="25"/>
      <c r="J76" s="24"/>
      <c r="K76" s="24"/>
      <c r="L76" t="str">
        <f>IFERROR(VLOOKUP(TDevis[[#This Row],[CP_VilleCh]],TVilles[],2,FALSE),"")</f>
        <v/>
      </c>
      <c r="M76" s="23"/>
      <c r="N76" s="23"/>
      <c r="O76" s="23"/>
      <c r="P76">
        <f t="shared" si="9"/>
        <v>2021</v>
      </c>
      <c r="Q76">
        <f t="shared" si="10"/>
        <v>7</v>
      </c>
      <c r="R76" s="15" t="b">
        <v>1</v>
      </c>
      <c r="T76" t="str">
        <f>IFERROR(VLOOKUP(TDevis[[#This Row],[NumDevis]],#REF!,3,FALSE),"")</f>
        <v/>
      </c>
      <c r="U76" s="15">
        <v>60</v>
      </c>
      <c r="V76" t="str">
        <f ca="1">IF(TDevis[[#This Row],[Dev_Ok]]=TRUE,"",IF(AND(TDevis[[#This Row],[DateFin]]+TDevis[[#This Row],[Dev_Val]]&gt;TODAY(),TDevis[[#This Row],[Dev_Ok]]=FALSE),"à suivre",1))</f>
        <v/>
      </c>
    </row>
    <row r="77" spans="1:22" x14ac:dyDescent="0.2">
      <c r="A77" t="str">
        <f t="shared" si="8"/>
        <v>DEV-0076-21</v>
      </c>
      <c r="B77" s="24" t="s">
        <v>103</v>
      </c>
      <c r="C77">
        <v>76</v>
      </c>
      <c r="D77" s="1">
        <v>44452</v>
      </c>
      <c r="E77" s="1">
        <v>44541</v>
      </c>
      <c r="F77" s="24" t="s">
        <v>199</v>
      </c>
      <c r="G77" s="24"/>
      <c r="I77" s="25"/>
      <c r="J77" s="24"/>
      <c r="K77" s="24"/>
      <c r="L77" t="str">
        <f>IFERROR(VLOOKUP(TDevis[[#This Row],[CP_VilleCh]],TVilles[],2,FALSE),"")</f>
        <v/>
      </c>
      <c r="M77" s="23"/>
      <c r="N77" s="23"/>
      <c r="O77" s="23"/>
      <c r="P77">
        <f t="shared" si="9"/>
        <v>2021</v>
      </c>
      <c r="Q77">
        <f t="shared" si="10"/>
        <v>9</v>
      </c>
      <c r="R77" s="15" t="b">
        <v>1</v>
      </c>
      <c r="T77" t="str">
        <f>IFERROR(VLOOKUP(TDevis[[#This Row],[NumDevis]],#REF!,3,FALSE),"")</f>
        <v/>
      </c>
      <c r="U77" s="15">
        <v>60</v>
      </c>
      <c r="V77" t="str">
        <f ca="1">IF(TDevis[[#This Row],[Dev_Ok]]=TRUE,"",IF(AND(TDevis[[#This Row],[DateFin]]+TDevis[[#This Row],[Dev_Val]]&gt;TODAY(),TDevis[[#This Row],[Dev_Ok]]=FALSE),"à suivre",1))</f>
        <v/>
      </c>
    </row>
    <row r="78" spans="1:22" x14ac:dyDescent="0.2">
      <c r="A78" t="str">
        <f t="shared" si="8"/>
        <v>DEV-0077-21</v>
      </c>
      <c r="B78" s="24" t="s">
        <v>61</v>
      </c>
      <c r="C78">
        <v>77</v>
      </c>
      <c r="D78" s="1">
        <v>44461</v>
      </c>
      <c r="E78" s="1">
        <v>44521</v>
      </c>
      <c r="F78" s="24" t="s">
        <v>141</v>
      </c>
      <c r="G78" s="24"/>
      <c r="I78" s="25"/>
      <c r="J78" s="24"/>
      <c r="K78" s="24"/>
      <c r="L78" t="str">
        <f>IFERROR(VLOOKUP(TDevis[[#This Row],[CP_VilleCh]],TVilles[],2,FALSE),"")</f>
        <v/>
      </c>
      <c r="M78" s="23"/>
      <c r="N78" s="23"/>
      <c r="O78" s="23"/>
      <c r="P78">
        <f t="shared" si="9"/>
        <v>2021</v>
      </c>
      <c r="Q78">
        <f t="shared" si="10"/>
        <v>9</v>
      </c>
      <c r="R78" s="15" t="b">
        <v>1</v>
      </c>
      <c r="T78" t="str">
        <f>IFERROR(VLOOKUP(TDevis[[#This Row],[NumDevis]],#REF!,3,FALSE),"")</f>
        <v/>
      </c>
      <c r="U78" s="15">
        <v>60</v>
      </c>
      <c r="V78" t="str">
        <f ca="1">IF(TDevis[[#This Row],[Dev_Ok]]=TRUE,"",IF(AND(TDevis[[#This Row],[DateFin]]+TDevis[[#This Row],[Dev_Val]]&gt;TODAY(),TDevis[[#This Row],[Dev_Ok]]=FALSE),"à suivre",1))</f>
        <v/>
      </c>
    </row>
    <row r="79" spans="1:22" x14ac:dyDescent="0.2">
      <c r="A79" t="str">
        <f t="shared" si="8"/>
        <v>DEV-0078-21</v>
      </c>
      <c r="B79" s="24" t="s">
        <v>98</v>
      </c>
      <c r="C79">
        <v>78</v>
      </c>
      <c r="D79" s="1">
        <v>44463</v>
      </c>
      <c r="E79" s="1">
        <v>44523</v>
      </c>
      <c r="F79" s="24" t="s">
        <v>200</v>
      </c>
      <c r="G79" s="24"/>
      <c r="I79" s="25"/>
      <c r="J79" s="24"/>
      <c r="K79" s="24"/>
      <c r="L79" t="str">
        <f>IFERROR(VLOOKUP(TDevis[[#This Row],[CP_VilleCh]],TVilles[],2,FALSE),"")</f>
        <v/>
      </c>
      <c r="M79" s="23"/>
      <c r="N79" s="23"/>
      <c r="O79" s="23"/>
      <c r="P79">
        <f t="shared" si="9"/>
        <v>2021</v>
      </c>
      <c r="Q79">
        <f t="shared" si="10"/>
        <v>9</v>
      </c>
      <c r="R79" s="15" t="b">
        <v>1</v>
      </c>
      <c r="T79" t="str">
        <f>IFERROR(VLOOKUP(TDevis[[#This Row],[NumDevis]],#REF!,3,FALSE),"")</f>
        <v/>
      </c>
      <c r="U79" s="15">
        <v>60</v>
      </c>
      <c r="V79" t="str">
        <f ca="1">IF(TDevis[[#This Row],[Dev_Ok]]=TRUE,"",IF(AND(TDevis[[#This Row],[DateFin]]+TDevis[[#This Row],[Dev_Val]]&gt;TODAY(),TDevis[[#This Row],[Dev_Ok]]=FALSE),"à suivre",1))</f>
        <v/>
      </c>
    </row>
    <row r="80" spans="1:22" x14ac:dyDescent="0.2">
      <c r="A80" t="str">
        <f t="shared" si="8"/>
        <v>DEV-0079-21</v>
      </c>
      <c r="B80" s="24" t="s">
        <v>61</v>
      </c>
      <c r="C80">
        <v>79</v>
      </c>
      <c r="D80" s="1">
        <v>44469</v>
      </c>
      <c r="E80" s="1">
        <v>44534</v>
      </c>
      <c r="F80" s="24" t="s">
        <v>201</v>
      </c>
      <c r="G80" s="24"/>
      <c r="I80" s="25"/>
      <c r="J80" s="24"/>
      <c r="K80" s="24"/>
      <c r="L80" t="str">
        <f>IFERROR(VLOOKUP(TDevis[[#This Row],[CP_VilleCh]],TVilles[],2,FALSE),"")</f>
        <v/>
      </c>
      <c r="M80" s="23"/>
      <c r="N80" s="23"/>
      <c r="O80" s="23"/>
      <c r="P80">
        <f t="shared" si="9"/>
        <v>2021</v>
      </c>
      <c r="Q80">
        <f t="shared" si="10"/>
        <v>9</v>
      </c>
      <c r="R80" s="15" t="b">
        <v>1</v>
      </c>
      <c r="T80" t="str">
        <f>IFERROR(VLOOKUP(TDevis[[#This Row],[NumDevis]],#REF!,3,FALSE),"")</f>
        <v/>
      </c>
      <c r="U80" s="15">
        <v>60</v>
      </c>
      <c r="V80" t="str">
        <f ca="1">IF(TDevis[[#This Row],[Dev_Ok]]=TRUE,"",IF(AND(TDevis[[#This Row],[DateFin]]+TDevis[[#This Row],[Dev_Val]]&gt;TODAY(),TDevis[[#This Row],[Dev_Ok]]=FALSE),"à suivre",1))</f>
        <v/>
      </c>
    </row>
    <row r="81" spans="1:22" x14ac:dyDescent="0.2">
      <c r="A81" t="str">
        <f t="shared" si="8"/>
        <v>DEV-0080-21</v>
      </c>
      <c r="B81" s="24" t="s">
        <v>57</v>
      </c>
      <c r="C81">
        <v>80</v>
      </c>
      <c r="D81" s="1">
        <v>44206</v>
      </c>
      <c r="E81" s="1">
        <v>44530</v>
      </c>
      <c r="F81" s="24" t="s">
        <v>202</v>
      </c>
      <c r="G81" s="24"/>
      <c r="I81" s="25"/>
      <c r="J81" s="24"/>
      <c r="K81" s="24"/>
      <c r="L81" t="str">
        <f>IFERROR(VLOOKUP(TDevis[[#This Row],[CP_VilleCh]],TVilles[],2,FALSE),"")</f>
        <v/>
      </c>
      <c r="M81" s="23"/>
      <c r="N81" s="23"/>
      <c r="O81" s="23"/>
      <c r="P81">
        <f t="shared" si="9"/>
        <v>2021</v>
      </c>
      <c r="Q81">
        <f t="shared" si="10"/>
        <v>1</v>
      </c>
      <c r="R81" s="15" t="b">
        <v>1</v>
      </c>
      <c r="T81" t="str">
        <f>IFERROR(VLOOKUP(TDevis[[#This Row],[NumDevis]],#REF!,3,FALSE),"")</f>
        <v/>
      </c>
      <c r="U81" s="15">
        <v>60</v>
      </c>
      <c r="V81" t="str">
        <f ca="1">IF(TDevis[[#This Row],[Dev_Ok]]=TRUE,"",IF(AND(TDevis[[#This Row],[DateFin]]+TDevis[[#This Row],[Dev_Val]]&gt;TODAY(),TDevis[[#This Row],[Dev_Ok]]=FALSE),"à suivre",1))</f>
        <v/>
      </c>
    </row>
    <row r="82" spans="1:22" x14ac:dyDescent="0.2">
      <c r="A82" t="str">
        <f t="shared" si="8"/>
        <v>DEV-0081-21</v>
      </c>
      <c r="B82" s="24" t="s">
        <v>104</v>
      </c>
      <c r="C82">
        <v>81</v>
      </c>
      <c r="D82" s="1">
        <v>44326</v>
      </c>
      <c r="E82" s="1">
        <v>44298</v>
      </c>
      <c r="F82" s="24" t="s">
        <v>203</v>
      </c>
      <c r="G82" s="24"/>
      <c r="I82" s="25"/>
      <c r="J82" s="24"/>
      <c r="K82" s="24"/>
      <c r="L82" t="str">
        <f>IFERROR(VLOOKUP(TDevis[[#This Row],[CP_VilleCh]],TVilles[],2,FALSE),"")</f>
        <v/>
      </c>
      <c r="M82" s="23"/>
      <c r="N82" s="23"/>
      <c r="O82" s="23"/>
      <c r="P82">
        <f t="shared" si="9"/>
        <v>2021</v>
      </c>
      <c r="Q82">
        <f t="shared" si="10"/>
        <v>5</v>
      </c>
      <c r="R82" s="15" t="b">
        <v>1</v>
      </c>
      <c r="T82" t="str">
        <f>IFERROR(VLOOKUP(TDevis[[#This Row],[NumDevis]],#REF!,3,FALSE),"")</f>
        <v/>
      </c>
      <c r="U82" s="15">
        <v>60</v>
      </c>
      <c r="V82" t="str">
        <f ca="1">IF(TDevis[[#This Row],[Dev_Ok]]=TRUE,"",IF(AND(TDevis[[#This Row],[DateFin]]+TDevis[[#This Row],[Dev_Val]]&gt;TODAY(),TDevis[[#This Row],[Dev_Ok]]=FALSE),"à suivre",1))</f>
        <v/>
      </c>
    </row>
    <row r="83" spans="1:22" x14ac:dyDescent="0.2">
      <c r="A83" t="str">
        <f t="shared" si="8"/>
        <v>DEV-0082-21</v>
      </c>
      <c r="B83" s="24" t="s">
        <v>104</v>
      </c>
      <c r="C83">
        <v>82</v>
      </c>
      <c r="D83" s="1">
        <v>44326</v>
      </c>
      <c r="E83" s="1">
        <v>44298</v>
      </c>
      <c r="F83" s="24" t="s">
        <v>204</v>
      </c>
      <c r="G83" s="24"/>
      <c r="I83" s="25"/>
      <c r="J83" s="24"/>
      <c r="K83" s="24"/>
      <c r="L83" t="str">
        <f>IFERROR(VLOOKUP(TDevis[[#This Row],[CP_VilleCh]],TVilles[],2,FALSE),"")</f>
        <v/>
      </c>
      <c r="M83" s="23"/>
      <c r="N83" s="23"/>
      <c r="O83" s="23"/>
      <c r="P83">
        <f t="shared" si="9"/>
        <v>2021</v>
      </c>
      <c r="Q83">
        <f t="shared" si="10"/>
        <v>5</v>
      </c>
      <c r="T83" t="str">
        <f>IFERROR(VLOOKUP(TDevis[[#This Row],[NumDevis]],#REF!,3,FALSE),"")</f>
        <v/>
      </c>
      <c r="U83" s="15">
        <v>60</v>
      </c>
      <c r="V83">
        <f ca="1">IF(TDevis[[#This Row],[Dev_Ok]]=TRUE,"",IF(AND(TDevis[[#This Row],[DateFin]]+TDevis[[#This Row],[Dev_Val]]&gt;TODAY(),TDevis[[#This Row],[Dev_Ok]]=FALSE),"à suivre",1))</f>
        <v>1</v>
      </c>
    </row>
    <row r="84" spans="1:22" x14ac:dyDescent="0.2">
      <c r="A84" t="str">
        <f t="shared" si="8"/>
        <v>DEV-0083-21</v>
      </c>
      <c r="B84" s="24" t="s">
        <v>104</v>
      </c>
      <c r="C84">
        <v>83</v>
      </c>
      <c r="D84" s="1">
        <v>44326</v>
      </c>
      <c r="E84" s="1">
        <v>44298</v>
      </c>
      <c r="F84" s="24" t="s">
        <v>205</v>
      </c>
      <c r="G84" s="24"/>
      <c r="I84" s="25"/>
      <c r="J84" s="24"/>
      <c r="K84" s="24"/>
      <c r="L84" t="str">
        <f>IFERROR(VLOOKUP(TDevis[[#This Row],[CP_VilleCh]],TVilles[],2,FALSE),"")</f>
        <v/>
      </c>
      <c r="M84" s="23"/>
      <c r="N84" s="23"/>
      <c r="O84" s="23"/>
      <c r="P84">
        <f t="shared" si="9"/>
        <v>2021</v>
      </c>
      <c r="Q84">
        <f t="shared" si="10"/>
        <v>5</v>
      </c>
      <c r="T84" t="str">
        <f>IFERROR(VLOOKUP(TDevis[[#This Row],[NumDevis]],#REF!,3,FALSE),"")</f>
        <v/>
      </c>
      <c r="U84" s="15">
        <v>60</v>
      </c>
      <c r="V84">
        <f ca="1">IF(TDevis[[#This Row],[Dev_Ok]]=TRUE,"",IF(AND(TDevis[[#This Row],[DateFin]]+TDevis[[#This Row],[Dev_Val]]&gt;TODAY(),TDevis[[#This Row],[Dev_Ok]]=FALSE),"à suivre",1))</f>
        <v>1</v>
      </c>
    </row>
    <row r="85" spans="1:22" x14ac:dyDescent="0.2">
      <c r="A85" t="str">
        <f t="shared" si="8"/>
        <v>DEV-0084-21</v>
      </c>
      <c r="B85" s="24" t="s">
        <v>87</v>
      </c>
      <c r="C85">
        <v>84</v>
      </c>
      <c r="D85" s="1">
        <v>44357</v>
      </c>
      <c r="E85" s="1">
        <v>44328</v>
      </c>
      <c r="F85" s="24" t="s">
        <v>169</v>
      </c>
      <c r="G85" s="24"/>
      <c r="I85" s="25"/>
      <c r="J85" s="24"/>
      <c r="K85" s="24"/>
      <c r="L85" t="str">
        <f>IFERROR(VLOOKUP(TDevis[[#This Row],[CP_VilleCh]],TVilles[],2,FALSE),"")</f>
        <v/>
      </c>
      <c r="M85" s="23"/>
      <c r="N85" s="23"/>
      <c r="O85" s="23"/>
      <c r="P85">
        <f t="shared" si="9"/>
        <v>2021</v>
      </c>
      <c r="Q85">
        <f t="shared" si="10"/>
        <v>6</v>
      </c>
      <c r="R85" s="15" t="b">
        <v>1</v>
      </c>
      <c r="T85" t="str">
        <f>IFERROR(VLOOKUP(TDevis[[#This Row],[NumDevis]],#REF!,3,FALSE),"")</f>
        <v/>
      </c>
      <c r="U85" s="15">
        <v>60</v>
      </c>
      <c r="V85" t="str">
        <f ca="1">IF(TDevis[[#This Row],[Dev_Ok]]=TRUE,"",IF(AND(TDevis[[#This Row],[DateFin]]+TDevis[[#This Row],[Dev_Val]]&gt;TODAY(),TDevis[[#This Row],[Dev_Ok]]=FALSE),"à suivre",1))</f>
        <v/>
      </c>
    </row>
    <row r="86" spans="1:22" x14ac:dyDescent="0.2">
      <c r="A86" t="str">
        <f t="shared" si="8"/>
        <v>DEV-0085-21</v>
      </c>
      <c r="B86" s="24" t="s">
        <v>105</v>
      </c>
      <c r="C86">
        <v>85</v>
      </c>
      <c r="D86" s="1">
        <v>44357</v>
      </c>
      <c r="E86" s="1">
        <v>44328</v>
      </c>
      <c r="F86" s="24" t="s">
        <v>206</v>
      </c>
      <c r="G86" s="24"/>
      <c r="I86" s="25"/>
      <c r="J86" s="24"/>
      <c r="K86" s="24"/>
      <c r="L86" t="str">
        <f>IFERROR(VLOOKUP(TDevis[[#This Row],[CP_VilleCh]],TVilles[],2,FALSE),"")</f>
        <v/>
      </c>
      <c r="M86" s="23"/>
      <c r="N86" s="23"/>
      <c r="O86" s="23"/>
      <c r="P86">
        <f t="shared" si="9"/>
        <v>2021</v>
      </c>
      <c r="Q86">
        <f t="shared" si="10"/>
        <v>6</v>
      </c>
      <c r="T86" t="str">
        <f>IFERROR(VLOOKUP(TDevis[[#This Row],[NumDevis]],#REF!,3,FALSE),"")</f>
        <v/>
      </c>
      <c r="U86" s="15">
        <v>60</v>
      </c>
      <c r="V86">
        <f ca="1">IF(TDevis[[#This Row],[Dev_Ok]]=TRUE,"",IF(AND(TDevis[[#This Row],[DateFin]]+TDevis[[#This Row],[Dev_Val]]&gt;TODAY(),TDevis[[#This Row],[Dev_Ok]]=FALSE),"à suivre",1))</f>
        <v>1</v>
      </c>
    </row>
    <row r="87" spans="1:22" x14ac:dyDescent="0.2">
      <c r="A87" t="str">
        <f t="shared" si="8"/>
        <v>DEV-0086-21</v>
      </c>
      <c r="B87" s="24" t="s">
        <v>106</v>
      </c>
      <c r="C87">
        <v>86</v>
      </c>
      <c r="D87" s="1">
        <v>44484</v>
      </c>
      <c r="E87" s="1">
        <v>44544</v>
      </c>
      <c r="F87" s="24" t="s">
        <v>207</v>
      </c>
      <c r="G87" s="24"/>
      <c r="I87" s="25"/>
      <c r="J87" s="24"/>
      <c r="K87" s="24"/>
      <c r="L87" t="str">
        <f>IFERROR(VLOOKUP(TDevis[[#This Row],[CP_VilleCh]],TVilles[],2,FALSE),"")</f>
        <v/>
      </c>
      <c r="M87" s="23"/>
      <c r="N87" s="23"/>
      <c r="O87" s="23"/>
      <c r="P87">
        <f t="shared" si="9"/>
        <v>2021</v>
      </c>
      <c r="Q87">
        <f t="shared" si="10"/>
        <v>10</v>
      </c>
      <c r="R87" s="15" t="b">
        <v>1</v>
      </c>
      <c r="T87" t="str">
        <f>IFERROR(VLOOKUP(TDevis[[#This Row],[NumDevis]],#REF!,3,FALSE),"")</f>
        <v/>
      </c>
      <c r="U87" s="15">
        <v>60</v>
      </c>
      <c r="V87" t="str">
        <f ca="1">IF(TDevis[[#This Row],[Dev_Ok]]=TRUE,"",IF(AND(TDevis[[#This Row],[DateFin]]+TDevis[[#This Row],[Dev_Val]]&gt;TODAY(),TDevis[[#This Row],[Dev_Ok]]=FALSE),"à suivre",1))</f>
        <v/>
      </c>
    </row>
    <row r="88" spans="1:22" x14ac:dyDescent="0.2">
      <c r="A88" t="str">
        <f t="shared" si="8"/>
        <v>DEV-0087-21</v>
      </c>
      <c r="B88" s="24" t="s">
        <v>106</v>
      </c>
      <c r="C88">
        <v>87</v>
      </c>
      <c r="D88" s="1">
        <v>44484</v>
      </c>
      <c r="E88" s="1">
        <v>44544</v>
      </c>
      <c r="F88" s="24" t="s">
        <v>208</v>
      </c>
      <c r="G88" s="24"/>
      <c r="I88" s="25"/>
      <c r="J88" s="24"/>
      <c r="K88" s="24"/>
      <c r="L88" t="str">
        <f>IFERROR(VLOOKUP(TDevis[[#This Row],[CP_VilleCh]],TVilles[],2,FALSE),"")</f>
        <v/>
      </c>
      <c r="M88" s="23"/>
      <c r="N88" s="23"/>
      <c r="O88" s="23"/>
      <c r="P88">
        <f t="shared" si="9"/>
        <v>2021</v>
      </c>
      <c r="Q88">
        <f t="shared" si="10"/>
        <v>10</v>
      </c>
      <c r="R88" s="15" t="b">
        <v>1</v>
      </c>
      <c r="T88" t="str">
        <f>IFERROR(VLOOKUP(TDevis[[#This Row],[NumDevis]],#REF!,3,FALSE),"")</f>
        <v/>
      </c>
      <c r="U88" s="15">
        <v>60</v>
      </c>
      <c r="V88" t="str">
        <f ca="1">IF(TDevis[[#This Row],[Dev_Ok]]=TRUE,"",IF(AND(TDevis[[#This Row],[DateFin]]+TDevis[[#This Row],[Dev_Val]]&gt;TODAY(),TDevis[[#This Row],[Dev_Ok]]=FALSE),"à suivre",1))</f>
        <v/>
      </c>
    </row>
    <row r="89" spans="1:22" x14ac:dyDescent="0.2">
      <c r="A89" t="str">
        <f t="shared" si="8"/>
        <v>DEV-0088-21</v>
      </c>
      <c r="B89" s="24" t="s">
        <v>60</v>
      </c>
      <c r="C89">
        <v>88</v>
      </c>
      <c r="D89" s="1">
        <v>44484</v>
      </c>
      <c r="E89" s="1">
        <v>44544</v>
      </c>
      <c r="F89" s="24" t="s">
        <v>209</v>
      </c>
      <c r="G89" s="24"/>
      <c r="I89" s="25"/>
      <c r="J89" s="24"/>
      <c r="K89" s="24"/>
      <c r="L89" t="str">
        <f>IFERROR(VLOOKUP(TDevis[[#This Row],[CP_VilleCh]],TVilles[],2,FALSE),"")</f>
        <v/>
      </c>
      <c r="M89" s="23"/>
      <c r="N89" s="23"/>
      <c r="O89" s="23"/>
      <c r="P89">
        <f t="shared" si="9"/>
        <v>2021</v>
      </c>
      <c r="Q89">
        <f t="shared" si="10"/>
        <v>10</v>
      </c>
      <c r="R89" s="15" t="b">
        <v>1</v>
      </c>
      <c r="T89" t="str">
        <f>IFERROR(VLOOKUP(TDevis[[#This Row],[NumDevis]],#REF!,3,FALSE),"")</f>
        <v/>
      </c>
      <c r="U89" s="15">
        <v>60</v>
      </c>
      <c r="V89" t="str">
        <f ca="1">IF(TDevis[[#This Row],[Dev_Ok]]=TRUE,"",IF(AND(TDevis[[#This Row],[DateFin]]+TDevis[[#This Row],[Dev_Val]]&gt;TODAY(),TDevis[[#This Row],[Dev_Ok]]=FALSE),"à suivre",1))</f>
        <v/>
      </c>
    </row>
    <row r="90" spans="1:22" x14ac:dyDescent="0.2">
      <c r="A90" t="str">
        <f t="shared" si="8"/>
        <v>DEV-0089-21</v>
      </c>
      <c r="B90" s="24" t="s">
        <v>107</v>
      </c>
      <c r="C90">
        <v>89</v>
      </c>
      <c r="D90" s="1">
        <v>44491</v>
      </c>
      <c r="E90" s="1">
        <v>44551</v>
      </c>
      <c r="F90" s="24" t="s">
        <v>210</v>
      </c>
      <c r="G90" s="24"/>
      <c r="I90" s="25"/>
      <c r="J90" s="24"/>
      <c r="K90" s="24"/>
      <c r="L90" t="str">
        <f>IFERROR(VLOOKUP(TDevis[[#This Row],[CP_VilleCh]],TVilles[],2,FALSE),"")</f>
        <v/>
      </c>
      <c r="M90" s="23"/>
      <c r="N90" s="23"/>
      <c r="O90" s="23"/>
      <c r="P90">
        <f t="shared" si="9"/>
        <v>2021</v>
      </c>
      <c r="Q90">
        <f t="shared" si="10"/>
        <v>10</v>
      </c>
      <c r="T90" t="str">
        <f>IFERROR(VLOOKUP(TDevis[[#This Row],[NumDevis]],#REF!,3,FALSE),"")</f>
        <v/>
      </c>
      <c r="U90" s="15">
        <v>60</v>
      </c>
      <c r="V90">
        <f ca="1">IF(TDevis[[#This Row],[Dev_Ok]]=TRUE,"",IF(AND(TDevis[[#This Row],[DateFin]]+TDevis[[#This Row],[Dev_Val]]&gt;TODAY(),TDevis[[#This Row],[Dev_Ok]]=FALSE),"à suivre",1))</f>
        <v>1</v>
      </c>
    </row>
    <row r="91" spans="1:22" x14ac:dyDescent="0.2">
      <c r="A91" t="str">
        <f t="shared" si="8"/>
        <v>DEV-0090-21</v>
      </c>
      <c r="B91" s="24" t="s">
        <v>108</v>
      </c>
      <c r="C91">
        <v>90</v>
      </c>
      <c r="D91" s="1">
        <v>44491</v>
      </c>
      <c r="E91" s="1">
        <v>44551</v>
      </c>
      <c r="F91" s="24" t="s">
        <v>211</v>
      </c>
      <c r="G91" s="24"/>
      <c r="I91" s="25"/>
      <c r="J91" s="24"/>
      <c r="K91" s="24"/>
      <c r="L91" t="str">
        <f>IFERROR(VLOOKUP(TDevis[[#This Row],[CP_VilleCh]],TVilles[],2,FALSE),"")</f>
        <v/>
      </c>
      <c r="M91" s="23"/>
      <c r="N91" s="23"/>
      <c r="O91" s="23"/>
      <c r="P91">
        <f t="shared" si="9"/>
        <v>2021</v>
      </c>
      <c r="Q91">
        <f t="shared" si="10"/>
        <v>10</v>
      </c>
      <c r="R91" s="15" t="b">
        <v>1</v>
      </c>
      <c r="T91" t="str">
        <f>IFERROR(VLOOKUP(TDevis[[#This Row],[NumDevis]],#REF!,3,FALSE),"")</f>
        <v/>
      </c>
      <c r="U91" s="15">
        <v>60</v>
      </c>
      <c r="V91" t="str">
        <f ca="1">IF(TDevis[[#This Row],[Dev_Ok]]=TRUE,"",IF(AND(TDevis[[#This Row],[DateFin]]+TDevis[[#This Row],[Dev_Val]]&gt;TODAY(),TDevis[[#This Row],[Dev_Ok]]=FALSE),"à suivre",1))</f>
        <v/>
      </c>
    </row>
    <row r="92" spans="1:22" x14ac:dyDescent="0.2">
      <c r="A92" t="str">
        <f t="shared" si="8"/>
        <v>DEV-0091-21</v>
      </c>
      <c r="B92" s="24" t="s">
        <v>109</v>
      </c>
      <c r="C92">
        <v>91</v>
      </c>
      <c r="D92" s="1">
        <v>44238</v>
      </c>
      <c r="E92" s="1">
        <v>44562</v>
      </c>
      <c r="F92" s="24" t="s">
        <v>212</v>
      </c>
      <c r="G92" s="24"/>
      <c r="I92" s="25"/>
      <c r="J92" s="24"/>
      <c r="K92" s="24"/>
      <c r="L92" t="str">
        <f>IFERROR(VLOOKUP(TDevis[[#This Row],[CP_VilleCh]],TVilles[],2,FALSE),"")</f>
        <v/>
      </c>
      <c r="M92" s="23"/>
      <c r="N92" s="23"/>
      <c r="O92" s="23"/>
      <c r="P92">
        <f t="shared" si="9"/>
        <v>2021</v>
      </c>
      <c r="Q92">
        <f t="shared" si="10"/>
        <v>2</v>
      </c>
      <c r="T92" t="str">
        <f>IFERROR(VLOOKUP(TDevis[[#This Row],[NumDevis]],#REF!,3,FALSE),"")</f>
        <v/>
      </c>
      <c r="U92" s="15">
        <v>60</v>
      </c>
      <c r="V92">
        <f ca="1">IF(TDevis[[#This Row],[Dev_Ok]]=TRUE,"",IF(AND(TDevis[[#This Row],[DateFin]]+TDevis[[#This Row],[Dev_Val]]&gt;TODAY(),TDevis[[#This Row],[Dev_Ok]]=FALSE),"à suivre",1))</f>
        <v>1</v>
      </c>
    </row>
    <row r="93" spans="1:22" x14ac:dyDescent="0.2">
      <c r="A93" t="str">
        <f t="shared" si="8"/>
        <v>DEV-0092-21</v>
      </c>
      <c r="B93" s="24" t="s">
        <v>110</v>
      </c>
      <c r="C93">
        <v>92</v>
      </c>
      <c r="D93" s="1">
        <v>44266</v>
      </c>
      <c r="E93" s="1">
        <v>44593</v>
      </c>
      <c r="F93" s="24" t="s">
        <v>204</v>
      </c>
      <c r="G93" s="24"/>
      <c r="I93" s="25"/>
      <c r="J93" s="24"/>
      <c r="K93" s="24"/>
      <c r="L93" t="str">
        <f>IFERROR(VLOOKUP(TDevis[[#This Row],[CP_VilleCh]],TVilles[],2,FALSE),"")</f>
        <v/>
      </c>
      <c r="M93" s="23"/>
      <c r="N93" s="23"/>
      <c r="O93" s="23"/>
      <c r="P93">
        <f t="shared" si="9"/>
        <v>2021</v>
      </c>
      <c r="Q93">
        <f t="shared" si="10"/>
        <v>3</v>
      </c>
      <c r="T93" t="str">
        <f>IFERROR(VLOOKUP(TDevis[[#This Row],[NumDevis]],#REF!,3,FALSE),"")</f>
        <v/>
      </c>
      <c r="U93" s="15">
        <v>60</v>
      </c>
      <c r="V93">
        <f ca="1">IF(TDevis[[#This Row],[Dev_Ok]]=TRUE,"",IF(AND(TDevis[[#This Row],[DateFin]]+TDevis[[#This Row],[Dev_Val]]&gt;TODAY(),TDevis[[#This Row],[Dev_Ok]]=FALSE),"à suivre",1))</f>
        <v>1</v>
      </c>
    </row>
    <row r="94" spans="1:22" x14ac:dyDescent="0.2">
      <c r="A94" t="str">
        <f t="shared" si="8"/>
        <v>DEV-0093-21</v>
      </c>
      <c r="B94" s="24" t="s">
        <v>111</v>
      </c>
      <c r="C94">
        <v>93</v>
      </c>
      <c r="D94" s="1">
        <v>44327</v>
      </c>
      <c r="E94" s="1">
        <v>44652</v>
      </c>
      <c r="F94" s="24" t="s">
        <v>213</v>
      </c>
      <c r="G94" s="24"/>
      <c r="I94" s="25"/>
      <c r="J94" s="24"/>
      <c r="K94" s="24"/>
      <c r="L94" t="str">
        <f>IFERROR(VLOOKUP(TDevis[[#This Row],[CP_VilleCh]],TVilles[],2,FALSE),"")</f>
        <v/>
      </c>
      <c r="M94" s="23"/>
      <c r="N94" s="23"/>
      <c r="O94" s="23"/>
      <c r="P94">
        <f t="shared" si="9"/>
        <v>2021</v>
      </c>
      <c r="Q94">
        <f t="shared" si="10"/>
        <v>5</v>
      </c>
      <c r="R94" s="15" t="b">
        <v>1</v>
      </c>
      <c r="T94" t="str">
        <f>IFERROR(VLOOKUP(TDevis[[#This Row],[NumDevis]],#REF!,3,FALSE),"")</f>
        <v/>
      </c>
      <c r="U94" s="15">
        <v>60</v>
      </c>
      <c r="V94" t="str">
        <f ca="1">IF(TDevis[[#This Row],[Dev_Ok]]=TRUE,"",IF(AND(TDevis[[#This Row],[DateFin]]+TDevis[[#This Row],[Dev_Val]]&gt;TODAY(),TDevis[[#This Row],[Dev_Ok]]=FALSE),"à suivre",1))</f>
        <v/>
      </c>
    </row>
    <row r="95" spans="1:22" x14ac:dyDescent="0.2">
      <c r="A95" t="str">
        <f t="shared" si="8"/>
        <v>DEV-0094-21</v>
      </c>
      <c r="B95" s="24" t="s">
        <v>112</v>
      </c>
      <c r="C95">
        <v>94</v>
      </c>
      <c r="D95" s="1">
        <v>44516</v>
      </c>
      <c r="E95" s="1">
        <v>44576</v>
      </c>
      <c r="F95" s="24" t="s">
        <v>214</v>
      </c>
      <c r="G95" s="24"/>
      <c r="I95" s="25"/>
      <c r="J95" s="24"/>
      <c r="K95" s="24"/>
      <c r="L95" t="str">
        <f>IFERROR(VLOOKUP(TDevis[[#This Row],[CP_VilleCh]],TVilles[],2,FALSE),"")</f>
        <v/>
      </c>
      <c r="M95" s="23"/>
      <c r="N95" s="23"/>
      <c r="O95" s="23"/>
      <c r="P95">
        <f t="shared" si="9"/>
        <v>2021</v>
      </c>
      <c r="Q95">
        <f t="shared" si="10"/>
        <v>11</v>
      </c>
      <c r="T95" t="str">
        <f>IFERROR(VLOOKUP(TDevis[[#This Row],[NumDevis]],#REF!,3,FALSE),"")</f>
        <v/>
      </c>
      <c r="U95" s="15">
        <v>60</v>
      </c>
      <c r="V95">
        <f ca="1">IF(TDevis[[#This Row],[Dev_Ok]]=TRUE,"",IF(AND(TDevis[[#This Row],[DateFin]]+TDevis[[#This Row],[Dev_Val]]&gt;TODAY(),TDevis[[#This Row],[Dev_Ok]]=FALSE),"à suivre",1))</f>
        <v>1</v>
      </c>
    </row>
    <row r="96" spans="1:22" x14ac:dyDescent="0.2">
      <c r="A96" t="str">
        <f t="shared" si="8"/>
        <v>DEV-0095-21</v>
      </c>
      <c r="B96" s="24" t="s">
        <v>107</v>
      </c>
      <c r="C96">
        <v>95</v>
      </c>
      <c r="D96" s="1">
        <v>44516</v>
      </c>
      <c r="E96" s="1">
        <v>44576</v>
      </c>
      <c r="F96" s="24" t="s">
        <v>215</v>
      </c>
      <c r="G96" s="24"/>
      <c r="I96" s="25"/>
      <c r="J96" s="24"/>
      <c r="K96" s="24"/>
      <c r="L96" t="str">
        <f>IFERROR(VLOOKUP(TDevis[[#This Row],[CP_VilleCh]],TVilles[],2,FALSE),"")</f>
        <v/>
      </c>
      <c r="M96" s="23"/>
      <c r="N96" s="23"/>
      <c r="O96" s="23"/>
      <c r="P96">
        <f t="shared" si="9"/>
        <v>2021</v>
      </c>
      <c r="Q96">
        <f t="shared" si="10"/>
        <v>11</v>
      </c>
      <c r="R96" s="15" t="b">
        <v>1</v>
      </c>
      <c r="T96" t="str">
        <f>IFERROR(VLOOKUP(TDevis[[#This Row],[NumDevis]],#REF!,3,FALSE),"")</f>
        <v/>
      </c>
      <c r="U96" s="15">
        <v>60</v>
      </c>
      <c r="V96" t="str">
        <f ca="1">IF(TDevis[[#This Row],[Dev_Ok]]=TRUE,"",IF(AND(TDevis[[#This Row],[DateFin]]+TDevis[[#This Row],[Dev_Val]]&gt;TODAY(),TDevis[[#This Row],[Dev_Ok]]=FALSE),"à suivre",1))</f>
        <v/>
      </c>
    </row>
    <row r="97" spans="1:24" x14ac:dyDescent="0.2">
      <c r="A97" t="str">
        <f t="shared" si="8"/>
        <v>DEV-0096-21</v>
      </c>
      <c r="B97" s="24" t="s">
        <v>113</v>
      </c>
      <c r="C97">
        <v>96</v>
      </c>
      <c r="D97" s="1">
        <v>44526</v>
      </c>
      <c r="E97" s="1">
        <v>44586</v>
      </c>
      <c r="F97" s="24" t="s">
        <v>194</v>
      </c>
      <c r="G97" s="24"/>
      <c r="I97" s="25"/>
      <c r="J97" s="24"/>
      <c r="K97" s="24"/>
      <c r="L97" t="str">
        <f>IFERROR(VLOOKUP(TDevis[[#This Row],[CP_VilleCh]],TVilles[],2,FALSE),"")</f>
        <v/>
      </c>
      <c r="M97" s="23"/>
      <c r="N97" s="23"/>
      <c r="O97" s="23"/>
      <c r="P97">
        <f t="shared" si="9"/>
        <v>2021</v>
      </c>
      <c r="Q97">
        <f t="shared" si="10"/>
        <v>11</v>
      </c>
      <c r="T97" t="str">
        <f>IFERROR(VLOOKUP(TDevis[[#This Row],[NumDevis]],#REF!,3,FALSE),"")</f>
        <v/>
      </c>
      <c r="U97" s="15">
        <v>60</v>
      </c>
      <c r="V97">
        <f ca="1">IF(TDevis[[#This Row],[Dev_Ok]]=TRUE,"",IF(AND(TDevis[[#This Row],[DateFin]]+TDevis[[#This Row],[Dev_Val]]&gt;TODAY(),TDevis[[#This Row],[Dev_Ok]]=FALSE),"à suivre",1))</f>
        <v>1</v>
      </c>
    </row>
    <row r="98" spans="1:24" x14ac:dyDescent="0.2">
      <c r="A98" t="str">
        <f t="shared" ref="A98:A129" si="11">"DEV-"&amp;TEXT(C98,"0000")&amp;"-"&amp;RIGHT(P98,2)</f>
        <v>DEV-0097-21</v>
      </c>
      <c r="B98" s="24" t="s">
        <v>114</v>
      </c>
      <c r="C98">
        <v>97</v>
      </c>
      <c r="D98" s="1">
        <v>44526</v>
      </c>
      <c r="E98" s="1">
        <v>44586</v>
      </c>
      <c r="F98" s="24" t="s">
        <v>216</v>
      </c>
      <c r="G98" s="24"/>
      <c r="I98" s="25"/>
      <c r="J98" s="24"/>
      <c r="K98" s="24"/>
      <c r="L98" t="str">
        <f>IFERROR(VLOOKUP(TDevis[[#This Row],[CP_VilleCh]],TVilles[],2,FALSE),"")</f>
        <v/>
      </c>
      <c r="M98" s="23"/>
      <c r="N98" s="23"/>
      <c r="O98" s="23"/>
      <c r="P98">
        <f t="shared" ref="P98:P129" si="12">YEAR(D98)</f>
        <v>2021</v>
      </c>
      <c r="Q98">
        <f t="shared" ref="Q98:Q129" si="13">MONTH(D98)</f>
        <v>11</v>
      </c>
      <c r="R98" s="15" t="b">
        <v>1</v>
      </c>
      <c r="T98" t="str">
        <f>IFERROR(VLOOKUP(TDevis[[#This Row],[NumDevis]],#REF!,3,FALSE),"")</f>
        <v/>
      </c>
      <c r="U98" s="15">
        <v>60</v>
      </c>
      <c r="V98" t="str">
        <f ca="1">IF(TDevis[[#This Row],[Dev_Ok]]=TRUE,"",IF(AND(TDevis[[#This Row],[DateFin]]+TDevis[[#This Row],[Dev_Val]]&gt;TODAY(),TDevis[[#This Row],[Dev_Ok]]=FALSE),"à suivre",1))</f>
        <v/>
      </c>
      <c r="X98" s="1"/>
    </row>
    <row r="99" spans="1:24" x14ac:dyDescent="0.2">
      <c r="A99" t="str">
        <f t="shared" si="11"/>
        <v>DEV-0098-21</v>
      </c>
      <c r="B99" s="24" t="s">
        <v>99</v>
      </c>
      <c r="C99">
        <v>98</v>
      </c>
      <c r="D99" s="1">
        <v>44530</v>
      </c>
      <c r="E99" s="1">
        <v>44590</v>
      </c>
      <c r="F99" s="24" t="s">
        <v>217</v>
      </c>
      <c r="G99" s="24"/>
      <c r="I99" s="25"/>
      <c r="J99" s="24"/>
      <c r="K99" s="24"/>
      <c r="L99" t="str">
        <f>IFERROR(VLOOKUP(TDevis[[#This Row],[CP_VilleCh]],TVilles[],2,FALSE),"")</f>
        <v/>
      </c>
      <c r="M99" s="23"/>
      <c r="N99" s="23"/>
      <c r="O99" s="23"/>
      <c r="P99">
        <f t="shared" si="12"/>
        <v>2021</v>
      </c>
      <c r="Q99">
        <f t="shared" si="13"/>
        <v>11</v>
      </c>
      <c r="T99" t="str">
        <f>IFERROR(VLOOKUP(TDevis[[#This Row],[NumDevis]],#REF!,3,FALSE),"")</f>
        <v/>
      </c>
      <c r="U99" s="15">
        <v>60</v>
      </c>
      <c r="V99">
        <f ca="1">IF(TDevis[[#This Row],[Dev_Ok]]=TRUE,"",IF(AND(TDevis[[#This Row],[DateFin]]+TDevis[[#This Row],[Dev_Val]]&gt;TODAY(),TDevis[[#This Row],[Dev_Ok]]=FALSE),"à suivre",1))</f>
        <v>1</v>
      </c>
    </row>
    <row r="100" spans="1:24" x14ac:dyDescent="0.2">
      <c r="A100" t="str">
        <f t="shared" si="11"/>
        <v>DEV-0099-21</v>
      </c>
      <c r="B100" s="24" t="s">
        <v>99</v>
      </c>
      <c r="C100">
        <v>99</v>
      </c>
      <c r="D100" s="1">
        <v>44530</v>
      </c>
      <c r="E100" s="1">
        <v>44590</v>
      </c>
      <c r="F100" s="24" t="s">
        <v>218</v>
      </c>
      <c r="G100" s="24"/>
      <c r="I100" s="25"/>
      <c r="J100" s="24"/>
      <c r="K100" s="24"/>
      <c r="L100" t="str">
        <f>IFERROR(VLOOKUP(TDevis[[#This Row],[CP_VilleCh]],TVilles[],2,FALSE),"")</f>
        <v/>
      </c>
      <c r="M100" s="23"/>
      <c r="N100" s="23"/>
      <c r="O100" s="23"/>
      <c r="P100">
        <f t="shared" si="12"/>
        <v>2021</v>
      </c>
      <c r="Q100">
        <f t="shared" si="13"/>
        <v>11</v>
      </c>
      <c r="T100" t="str">
        <f>IFERROR(VLOOKUP(TDevis[[#This Row],[NumDevis]],#REF!,3,FALSE),"")</f>
        <v/>
      </c>
      <c r="U100" s="15">
        <v>60</v>
      </c>
      <c r="V100">
        <f ca="1">IF(TDevis[[#This Row],[Dev_Ok]]=TRUE,"",IF(AND(TDevis[[#This Row],[DateFin]]+TDevis[[#This Row],[Dev_Val]]&gt;TODAY(),TDevis[[#This Row],[Dev_Ok]]=FALSE),"à suivre",1))</f>
        <v>1</v>
      </c>
    </row>
    <row r="101" spans="1:24" x14ac:dyDescent="0.2">
      <c r="A101" t="str">
        <f t="shared" si="11"/>
        <v>DEV-0100-21</v>
      </c>
      <c r="B101" s="24" t="s">
        <v>65</v>
      </c>
      <c r="C101">
        <v>100</v>
      </c>
      <c r="D101" s="1">
        <v>44531</v>
      </c>
      <c r="E101" s="1">
        <v>44591</v>
      </c>
      <c r="F101" s="24" t="s">
        <v>219</v>
      </c>
      <c r="G101" s="24"/>
      <c r="I101" s="25"/>
      <c r="J101" s="24"/>
      <c r="K101" s="24"/>
      <c r="L101" t="str">
        <f>IFERROR(VLOOKUP(TDevis[[#This Row],[CP_VilleCh]],TVilles[],2,FALSE),"")</f>
        <v/>
      </c>
      <c r="M101" s="23"/>
      <c r="N101" s="23"/>
      <c r="O101" s="23"/>
      <c r="P101">
        <f t="shared" si="12"/>
        <v>2021</v>
      </c>
      <c r="Q101">
        <f t="shared" si="13"/>
        <v>12</v>
      </c>
      <c r="R101" s="15" t="b">
        <v>1</v>
      </c>
      <c r="T101" t="str">
        <f>IFERROR(VLOOKUP(TDevis[[#This Row],[NumDevis]],#REF!,3,FALSE),"")</f>
        <v/>
      </c>
      <c r="U101" s="15">
        <v>60</v>
      </c>
      <c r="V101" t="str">
        <f ca="1">IF(TDevis[[#This Row],[Dev_Ok]]=TRUE,"",IF(AND(TDevis[[#This Row],[DateFin]]+TDevis[[#This Row],[Dev_Val]]&gt;TODAY(),TDevis[[#This Row],[Dev_Ok]]=FALSE),"à suivre",1))</f>
        <v/>
      </c>
    </row>
    <row r="102" spans="1:24" x14ac:dyDescent="0.2">
      <c r="A102" t="str">
        <f t="shared" si="11"/>
        <v>DEV-0101-21</v>
      </c>
      <c r="B102" s="24" t="s">
        <v>107</v>
      </c>
      <c r="C102">
        <v>101</v>
      </c>
      <c r="D102" s="1">
        <v>44540</v>
      </c>
      <c r="E102" s="1">
        <v>44600</v>
      </c>
      <c r="F102" s="24" t="s">
        <v>220</v>
      </c>
      <c r="G102" s="24"/>
      <c r="I102" s="25"/>
      <c r="J102" s="24"/>
      <c r="K102" s="24"/>
      <c r="L102" t="str">
        <f>IFERROR(VLOOKUP(TDevis[[#This Row],[CP_VilleCh]],TVilles[],2,FALSE),"")</f>
        <v/>
      </c>
      <c r="M102" s="23"/>
      <c r="N102" s="23"/>
      <c r="O102" s="23"/>
      <c r="P102">
        <f t="shared" si="12"/>
        <v>2021</v>
      </c>
      <c r="Q102">
        <f t="shared" si="13"/>
        <v>12</v>
      </c>
      <c r="R102" s="15" t="b">
        <v>1</v>
      </c>
      <c r="T102" t="str">
        <f>IFERROR(VLOOKUP(TDevis[[#This Row],[NumDevis]],#REF!,3,FALSE),"")</f>
        <v/>
      </c>
      <c r="U102" s="15">
        <v>60</v>
      </c>
      <c r="V102" t="str">
        <f ca="1">IF(TDevis[[#This Row],[Dev_Ok]]=TRUE,"",IF(AND(TDevis[[#This Row],[DateFin]]+TDevis[[#This Row],[Dev_Val]]&gt;TODAY(),TDevis[[#This Row],[Dev_Ok]]=FALSE),"à suivre",1))</f>
        <v/>
      </c>
      <c r="X102" s="1"/>
    </row>
    <row r="103" spans="1:24" x14ac:dyDescent="0.2">
      <c r="A103" t="str">
        <f t="shared" si="11"/>
        <v>DEV-0102-21</v>
      </c>
      <c r="B103" s="24" t="s">
        <v>82</v>
      </c>
      <c r="C103">
        <v>102</v>
      </c>
      <c r="D103" s="1">
        <v>44540</v>
      </c>
      <c r="E103" s="1">
        <v>44600</v>
      </c>
      <c r="F103" s="24" t="s">
        <v>221</v>
      </c>
      <c r="G103" s="24"/>
      <c r="I103" s="25"/>
      <c r="J103" s="24"/>
      <c r="K103" s="24"/>
      <c r="L103" t="str">
        <f>IFERROR(VLOOKUP(TDevis[[#This Row],[CP_VilleCh]],TVilles[],2,FALSE),"")</f>
        <v/>
      </c>
      <c r="M103" s="23"/>
      <c r="N103" s="23"/>
      <c r="O103" s="23"/>
      <c r="P103">
        <f t="shared" si="12"/>
        <v>2021</v>
      </c>
      <c r="Q103">
        <f t="shared" si="13"/>
        <v>12</v>
      </c>
      <c r="T103" t="str">
        <f>IFERROR(VLOOKUP(TDevis[[#This Row],[NumDevis]],#REF!,3,FALSE),"")</f>
        <v/>
      </c>
      <c r="U103" s="15">
        <v>60</v>
      </c>
      <c r="V103">
        <f ca="1">IF(TDevis[[#This Row],[Dev_Ok]]=TRUE,"",IF(AND(TDevis[[#This Row],[DateFin]]+TDevis[[#This Row],[Dev_Val]]&gt;TODAY(),TDevis[[#This Row],[Dev_Ok]]=FALSE),"à suivre",1))</f>
        <v>1</v>
      </c>
    </row>
    <row r="104" spans="1:24" x14ac:dyDescent="0.2">
      <c r="A104" t="str">
        <f t="shared" si="11"/>
        <v>DEV-0103-21</v>
      </c>
      <c r="B104" s="24" t="s">
        <v>82</v>
      </c>
      <c r="C104">
        <v>103</v>
      </c>
      <c r="D104" s="1">
        <v>44543</v>
      </c>
      <c r="E104" s="1">
        <v>44603</v>
      </c>
      <c r="F104" s="24" t="s">
        <v>222</v>
      </c>
      <c r="G104" s="24"/>
      <c r="I104" s="25"/>
      <c r="J104" s="24"/>
      <c r="K104" s="24"/>
      <c r="L104" t="str">
        <f>IFERROR(VLOOKUP(TDevis[[#This Row],[CP_VilleCh]],TVilles[],2,FALSE),"")</f>
        <v/>
      </c>
      <c r="M104" s="23"/>
      <c r="N104" s="23"/>
      <c r="O104" s="23"/>
      <c r="P104">
        <f t="shared" si="12"/>
        <v>2021</v>
      </c>
      <c r="Q104">
        <f t="shared" si="13"/>
        <v>12</v>
      </c>
      <c r="T104" t="str">
        <f>IFERROR(VLOOKUP(TDevis[[#This Row],[NumDevis]],#REF!,3,FALSE),"")</f>
        <v/>
      </c>
      <c r="U104" s="15">
        <v>60</v>
      </c>
      <c r="V104">
        <f ca="1">IF(TDevis[[#This Row],[Dev_Ok]]=TRUE,"",IF(AND(TDevis[[#This Row],[DateFin]]+TDevis[[#This Row],[Dev_Val]]&gt;TODAY(),TDevis[[#This Row],[Dev_Ok]]=FALSE),"à suivre",1))</f>
        <v>1</v>
      </c>
      <c r="X104" s="1"/>
    </row>
    <row r="105" spans="1:24" x14ac:dyDescent="0.2">
      <c r="A105" t="str">
        <f t="shared" si="11"/>
        <v>DEV-0104-21</v>
      </c>
      <c r="B105" s="24" t="s">
        <v>109</v>
      </c>
      <c r="C105">
        <v>104</v>
      </c>
      <c r="D105" s="1">
        <v>44551</v>
      </c>
      <c r="E105" s="1">
        <v>44611</v>
      </c>
      <c r="F105" s="24" t="s">
        <v>223</v>
      </c>
      <c r="G105" s="24"/>
      <c r="I105" s="25"/>
      <c r="J105" s="24"/>
      <c r="K105" s="24"/>
      <c r="L105" t="str">
        <f>IFERROR(VLOOKUP(TDevis[[#This Row],[CP_VilleCh]],TVilles[],2,FALSE),"")</f>
        <v/>
      </c>
      <c r="M105" s="23"/>
      <c r="N105" s="23"/>
      <c r="O105" s="23"/>
      <c r="P105">
        <f t="shared" si="12"/>
        <v>2021</v>
      </c>
      <c r="Q105">
        <f t="shared" si="13"/>
        <v>12</v>
      </c>
      <c r="R105" s="15" t="b">
        <v>1</v>
      </c>
      <c r="T105" t="str">
        <f>IFERROR(VLOOKUP(TDevis[[#This Row],[NumDevis]],#REF!,3,FALSE),"")</f>
        <v/>
      </c>
      <c r="U105" s="15">
        <v>60</v>
      </c>
      <c r="V105" t="str">
        <f ca="1">IF(TDevis[[#This Row],[Dev_Ok]]=TRUE,"",IF(AND(TDevis[[#This Row],[DateFin]]+TDevis[[#This Row],[Dev_Val]]&gt;TODAY(),TDevis[[#This Row],[Dev_Ok]]=FALSE),"à suivre",1))</f>
        <v/>
      </c>
    </row>
    <row r="106" spans="1:24" x14ac:dyDescent="0.2">
      <c r="A106" t="str">
        <f t="shared" si="11"/>
        <v>DEV-0105-21</v>
      </c>
      <c r="B106" s="24" t="s">
        <v>64</v>
      </c>
      <c r="C106">
        <v>105</v>
      </c>
      <c r="D106" s="1">
        <v>44552</v>
      </c>
      <c r="E106" s="1">
        <v>44612</v>
      </c>
      <c r="F106" s="24" t="s">
        <v>224</v>
      </c>
      <c r="G106" s="24"/>
      <c r="I106" s="25"/>
      <c r="J106" s="24"/>
      <c r="K106" s="24"/>
      <c r="L106" t="str">
        <f>IFERROR(VLOOKUP(TDevis[[#This Row],[CP_VilleCh]],TVilles[],2,FALSE),"")</f>
        <v/>
      </c>
      <c r="M106" s="23"/>
      <c r="N106" s="23"/>
      <c r="O106" s="23"/>
      <c r="P106">
        <f t="shared" si="12"/>
        <v>2021</v>
      </c>
      <c r="Q106">
        <f t="shared" si="13"/>
        <v>12</v>
      </c>
      <c r="R106" s="15" t="b">
        <v>1</v>
      </c>
      <c r="T106" t="str">
        <f>IFERROR(VLOOKUP(TDevis[[#This Row],[NumDevis]],#REF!,3,FALSE),"")</f>
        <v/>
      </c>
      <c r="U106" s="15">
        <v>60</v>
      </c>
      <c r="V106" t="str">
        <f ca="1">IF(TDevis[[#This Row],[Dev_Ok]]=TRUE,"",IF(AND(TDevis[[#This Row],[DateFin]]+TDevis[[#This Row],[Dev_Val]]&gt;TODAY(),TDevis[[#This Row],[Dev_Ok]]=FALSE),"à suivre",1))</f>
        <v/>
      </c>
    </row>
    <row r="107" spans="1:24" x14ac:dyDescent="0.2">
      <c r="A107" t="str">
        <f t="shared" si="11"/>
        <v>DEV-0106-21</v>
      </c>
      <c r="B107" s="24" t="s">
        <v>115</v>
      </c>
      <c r="C107">
        <v>106</v>
      </c>
      <c r="D107" s="1">
        <v>44560</v>
      </c>
      <c r="E107" s="1">
        <v>44620</v>
      </c>
      <c r="F107" s="24" t="s">
        <v>225</v>
      </c>
      <c r="G107" s="24"/>
      <c r="I107" s="25"/>
      <c r="J107" s="24"/>
      <c r="K107" s="24"/>
      <c r="L107" t="str">
        <f>IFERROR(VLOOKUP(TDevis[[#This Row],[CP_VilleCh]],TVilles[],2,FALSE),"")</f>
        <v/>
      </c>
      <c r="M107" s="23"/>
      <c r="N107" s="23"/>
      <c r="O107" s="23"/>
      <c r="P107">
        <f t="shared" si="12"/>
        <v>2021</v>
      </c>
      <c r="Q107">
        <f t="shared" si="13"/>
        <v>12</v>
      </c>
      <c r="R107" s="15" t="b">
        <v>1</v>
      </c>
      <c r="T107" t="str">
        <f>IFERROR(VLOOKUP(TDevis[[#This Row],[NumDevis]],#REF!,3,FALSE),"")</f>
        <v/>
      </c>
      <c r="U107" s="15">
        <v>60</v>
      </c>
      <c r="V107" t="str">
        <f ca="1">IF(TDevis[[#This Row],[Dev_Ok]]=TRUE,"",IF(AND(TDevis[[#This Row],[DateFin]]+TDevis[[#This Row],[Dev_Val]]&gt;TODAY(),TDevis[[#This Row],[Dev_Ok]]=FALSE),"à suivre",1))</f>
        <v/>
      </c>
    </row>
    <row r="108" spans="1:24" x14ac:dyDescent="0.2">
      <c r="A108" t="str">
        <f t="shared" si="11"/>
        <v>DEV-0107-22</v>
      </c>
      <c r="B108" s="24" t="s">
        <v>116</v>
      </c>
      <c r="C108">
        <v>107</v>
      </c>
      <c r="D108" s="1">
        <v>44565</v>
      </c>
      <c r="E108" s="1">
        <v>44625</v>
      </c>
      <c r="F108" s="24" t="s">
        <v>226</v>
      </c>
      <c r="G108" s="24"/>
      <c r="I108" s="25"/>
      <c r="J108" s="24"/>
      <c r="K108" s="24"/>
      <c r="L108" t="str">
        <f>IFERROR(VLOOKUP(TDevis[[#This Row],[CP_VilleCh]],TVilles[],2,FALSE),"")</f>
        <v/>
      </c>
      <c r="M108" s="23"/>
      <c r="N108" s="23"/>
      <c r="O108" s="23"/>
      <c r="P108">
        <f t="shared" si="12"/>
        <v>2022</v>
      </c>
      <c r="Q108">
        <f t="shared" si="13"/>
        <v>1</v>
      </c>
      <c r="T108" t="str">
        <f>IFERROR(VLOOKUP(TDevis[[#This Row],[NumDevis]],#REF!,3,FALSE),"")</f>
        <v/>
      </c>
      <c r="U108" s="15">
        <v>60</v>
      </c>
      <c r="V108">
        <f ca="1">IF(TDevis[[#This Row],[Dev_Ok]]=TRUE,"",IF(AND(TDevis[[#This Row],[DateFin]]+TDevis[[#This Row],[Dev_Val]]&gt;TODAY(),TDevis[[#This Row],[Dev_Ok]]=FALSE),"à suivre",1))</f>
        <v>1</v>
      </c>
    </row>
    <row r="109" spans="1:24" x14ac:dyDescent="0.2">
      <c r="A109" t="str">
        <f t="shared" si="11"/>
        <v>DEV-0108-22</v>
      </c>
      <c r="B109" s="24" t="s">
        <v>69</v>
      </c>
      <c r="C109">
        <v>108</v>
      </c>
      <c r="D109" s="1">
        <v>44568</v>
      </c>
      <c r="E109" s="1">
        <v>44628</v>
      </c>
      <c r="F109" s="24" t="s">
        <v>227</v>
      </c>
      <c r="G109" s="24"/>
      <c r="I109" s="25"/>
      <c r="J109" s="24"/>
      <c r="K109" s="24"/>
      <c r="L109" t="str">
        <f>IFERROR(VLOOKUP(TDevis[[#This Row],[CP_VilleCh]],TVilles[],2,FALSE),"")</f>
        <v/>
      </c>
      <c r="M109" s="23"/>
      <c r="N109" s="23"/>
      <c r="O109" s="23"/>
      <c r="P109">
        <f t="shared" si="12"/>
        <v>2022</v>
      </c>
      <c r="Q109">
        <f t="shared" si="13"/>
        <v>1</v>
      </c>
      <c r="R109" s="15" t="b">
        <v>1</v>
      </c>
      <c r="T109" t="str">
        <f>IFERROR(VLOOKUP(TDevis[[#This Row],[NumDevis]],#REF!,3,FALSE),"")</f>
        <v/>
      </c>
      <c r="U109" s="15">
        <v>60</v>
      </c>
      <c r="V109" t="str">
        <f ca="1">IF(TDevis[[#This Row],[Dev_Ok]]=TRUE,"",IF(AND(TDevis[[#This Row],[DateFin]]+TDevis[[#This Row],[Dev_Val]]&gt;TODAY(),TDevis[[#This Row],[Dev_Ok]]=FALSE),"à suivre",1))</f>
        <v/>
      </c>
      <c r="X109" s="1"/>
    </row>
    <row r="110" spans="1:24" x14ac:dyDescent="0.2">
      <c r="A110" t="str">
        <f t="shared" si="11"/>
        <v>DEV-0109-22</v>
      </c>
      <c r="B110" s="24" t="s">
        <v>102</v>
      </c>
      <c r="C110">
        <v>109</v>
      </c>
      <c r="D110" s="1">
        <v>44574</v>
      </c>
      <c r="E110" s="1">
        <v>44634</v>
      </c>
      <c r="F110" s="24" t="s">
        <v>228</v>
      </c>
      <c r="G110" s="24"/>
      <c r="I110" s="25"/>
      <c r="J110" s="24"/>
      <c r="K110" s="24"/>
      <c r="L110" t="str">
        <f>IFERROR(VLOOKUP(TDevis[[#This Row],[CP_VilleCh]],TVilles[],2,FALSE),"")</f>
        <v/>
      </c>
      <c r="M110" s="23"/>
      <c r="N110" s="23"/>
      <c r="O110" s="23"/>
      <c r="P110">
        <f t="shared" si="12"/>
        <v>2022</v>
      </c>
      <c r="Q110">
        <f t="shared" si="13"/>
        <v>1</v>
      </c>
      <c r="T110" t="str">
        <f>IFERROR(VLOOKUP(TDevis[[#This Row],[NumDevis]],#REF!,3,FALSE),"")</f>
        <v/>
      </c>
      <c r="U110" s="15">
        <v>60</v>
      </c>
      <c r="V110" t="str">
        <f ca="1">IF(TDevis[[#This Row],[Dev_Ok]]=TRUE,"",IF(AND(TDevis[[#This Row],[DateFin]]+TDevis[[#This Row],[Dev_Val]]&gt;TODAY(),TDevis[[#This Row],[Dev_Ok]]=FALSE),"à suivre",1))</f>
        <v>à suivre</v>
      </c>
    </row>
    <row r="111" spans="1:24" x14ac:dyDescent="0.2">
      <c r="A111" t="str">
        <f t="shared" si="11"/>
        <v>DEV-0110-22</v>
      </c>
      <c r="B111" s="24" t="s">
        <v>69</v>
      </c>
      <c r="C111">
        <v>110</v>
      </c>
      <c r="D111" s="1">
        <v>44574</v>
      </c>
      <c r="E111" s="1">
        <v>44634</v>
      </c>
      <c r="F111" s="24" t="s">
        <v>229</v>
      </c>
      <c r="G111" s="24"/>
      <c r="I111" s="25"/>
      <c r="J111" s="24"/>
      <c r="K111" s="24"/>
      <c r="L111" t="str">
        <f>IFERROR(VLOOKUP(TDevis[[#This Row],[CP_VilleCh]],TVilles[],2,FALSE),"")</f>
        <v/>
      </c>
      <c r="M111" s="23"/>
      <c r="N111" s="23"/>
      <c r="O111" s="23"/>
      <c r="P111">
        <f t="shared" si="12"/>
        <v>2022</v>
      </c>
      <c r="Q111">
        <f t="shared" si="13"/>
        <v>1</v>
      </c>
      <c r="R111" s="15" t="b">
        <v>1</v>
      </c>
      <c r="T111" t="str">
        <f>IFERROR(VLOOKUP(TDevis[[#This Row],[NumDevis]],#REF!,3,FALSE),"")</f>
        <v/>
      </c>
      <c r="U111" s="15">
        <v>60</v>
      </c>
      <c r="V111" t="str">
        <f ca="1">IF(TDevis[[#This Row],[Dev_Ok]]=TRUE,"",IF(AND(TDevis[[#This Row],[DateFin]]+TDevis[[#This Row],[Dev_Val]]&gt;TODAY(),TDevis[[#This Row],[Dev_Ok]]=FALSE),"à suivre",1))</f>
        <v/>
      </c>
    </row>
    <row r="112" spans="1:24" x14ac:dyDescent="0.2">
      <c r="A112" t="str">
        <f t="shared" si="11"/>
        <v>DEV-0111-22</v>
      </c>
      <c r="B112" s="24" t="s">
        <v>117</v>
      </c>
      <c r="C112">
        <v>111</v>
      </c>
      <c r="D112" s="1">
        <v>44578</v>
      </c>
      <c r="E112" s="1">
        <v>44638</v>
      </c>
      <c r="F112" s="24" t="s">
        <v>230</v>
      </c>
      <c r="G112" s="24"/>
      <c r="I112" s="25"/>
      <c r="J112" s="24"/>
      <c r="K112" s="24"/>
      <c r="L112" t="str">
        <f>IFERROR(VLOOKUP(TDevis[[#This Row],[CP_VilleCh]],TVilles[],2,FALSE),"")</f>
        <v/>
      </c>
      <c r="M112" s="23"/>
      <c r="N112" s="23"/>
      <c r="O112" s="23"/>
      <c r="P112">
        <f t="shared" si="12"/>
        <v>2022</v>
      </c>
      <c r="Q112">
        <f t="shared" si="13"/>
        <v>1</v>
      </c>
      <c r="R112" s="15" t="b">
        <v>1</v>
      </c>
      <c r="T112" t="str">
        <f>IFERROR(VLOOKUP(TDevis[[#This Row],[NumDevis]],#REF!,3,FALSE),"")</f>
        <v/>
      </c>
      <c r="U112" s="15">
        <v>60</v>
      </c>
      <c r="V112" t="str">
        <f ca="1">IF(TDevis[[#This Row],[Dev_Ok]]=TRUE,"",IF(AND(TDevis[[#This Row],[DateFin]]+TDevis[[#This Row],[Dev_Val]]&gt;TODAY(),TDevis[[#This Row],[Dev_Ok]]=FALSE),"à suivre",1))</f>
        <v/>
      </c>
    </row>
    <row r="113" spans="1:22" x14ac:dyDescent="0.2">
      <c r="A113" t="str">
        <f t="shared" si="11"/>
        <v>DEV-0112-22</v>
      </c>
      <c r="B113" s="24" t="s">
        <v>118</v>
      </c>
      <c r="C113">
        <v>112</v>
      </c>
      <c r="D113" s="1">
        <v>44579</v>
      </c>
      <c r="E113" s="1">
        <v>44639</v>
      </c>
      <c r="F113" s="24" t="s">
        <v>231</v>
      </c>
      <c r="G113" s="24"/>
      <c r="I113" s="25"/>
      <c r="J113" s="24"/>
      <c r="K113" s="24"/>
      <c r="L113" t="str">
        <f>IFERROR(VLOOKUP(TDevis[[#This Row],[CP_VilleCh]],TVilles[],2,FALSE),"")</f>
        <v/>
      </c>
      <c r="M113" s="23"/>
      <c r="N113" s="23"/>
      <c r="O113" s="23"/>
      <c r="P113">
        <f t="shared" si="12"/>
        <v>2022</v>
      </c>
      <c r="Q113">
        <f t="shared" si="13"/>
        <v>1</v>
      </c>
      <c r="T113" t="str">
        <f>IFERROR(VLOOKUP(TDevis[[#This Row],[NumDevis]],#REF!,3,FALSE),"")</f>
        <v/>
      </c>
      <c r="U113" s="15">
        <v>60</v>
      </c>
      <c r="V113" t="str">
        <f ca="1">IF(TDevis[[#This Row],[Dev_Ok]]=TRUE,"",IF(AND(TDevis[[#This Row],[DateFin]]+TDevis[[#This Row],[Dev_Val]]&gt;TODAY(),TDevis[[#This Row],[Dev_Ok]]=FALSE),"à suivre",1))</f>
        <v>à suivre</v>
      </c>
    </row>
    <row r="114" spans="1:22" x14ac:dyDescent="0.2">
      <c r="A114" t="str">
        <f t="shared" si="11"/>
        <v>DEV-0113-22</v>
      </c>
      <c r="B114" s="24" t="s">
        <v>61</v>
      </c>
      <c r="C114">
        <v>113</v>
      </c>
      <c r="D114" s="1">
        <v>44580</v>
      </c>
      <c r="E114" s="1">
        <v>44640</v>
      </c>
      <c r="F114" s="24" t="s">
        <v>232</v>
      </c>
      <c r="G114" s="24"/>
      <c r="I114" s="25"/>
      <c r="J114" s="24"/>
      <c r="K114" s="24"/>
      <c r="L114" t="str">
        <f>IFERROR(VLOOKUP(TDevis[[#This Row],[CP_VilleCh]],TVilles[],2,FALSE),"")</f>
        <v/>
      </c>
      <c r="M114" s="23"/>
      <c r="N114" s="23"/>
      <c r="O114" s="23"/>
      <c r="P114">
        <f t="shared" si="12"/>
        <v>2022</v>
      </c>
      <c r="Q114">
        <f t="shared" si="13"/>
        <v>1</v>
      </c>
      <c r="R114" s="15" t="b">
        <v>1</v>
      </c>
      <c r="T114" t="str">
        <f>IFERROR(VLOOKUP(TDevis[[#This Row],[NumDevis]],#REF!,3,FALSE),"")</f>
        <v/>
      </c>
      <c r="U114" s="15">
        <v>60</v>
      </c>
      <c r="V114" t="str">
        <f ca="1">IF(TDevis[[#This Row],[Dev_Ok]]=TRUE,"",IF(AND(TDevis[[#This Row],[DateFin]]+TDevis[[#This Row],[Dev_Val]]&gt;TODAY(),TDevis[[#This Row],[Dev_Ok]]=FALSE),"à suivre",1))</f>
        <v/>
      </c>
    </row>
    <row r="115" spans="1:22" x14ac:dyDescent="0.2">
      <c r="A115" t="str">
        <f t="shared" si="11"/>
        <v>DEV-0114-22</v>
      </c>
      <c r="B115" s="24" t="s">
        <v>67</v>
      </c>
      <c r="C115">
        <v>114</v>
      </c>
      <c r="D115" s="1">
        <v>44580</v>
      </c>
      <c r="E115" s="1">
        <v>44640</v>
      </c>
      <c r="F115" s="24" t="s">
        <v>233</v>
      </c>
      <c r="G115" s="24"/>
      <c r="I115" s="25"/>
      <c r="J115" s="24"/>
      <c r="K115" s="24"/>
      <c r="L115" t="str">
        <f>IFERROR(VLOOKUP(TDevis[[#This Row],[CP_VilleCh]],TVilles[],2,FALSE),"")</f>
        <v/>
      </c>
      <c r="M115" s="23"/>
      <c r="N115" s="23"/>
      <c r="O115" s="23"/>
      <c r="P115">
        <f t="shared" si="12"/>
        <v>2022</v>
      </c>
      <c r="Q115">
        <f t="shared" si="13"/>
        <v>1</v>
      </c>
      <c r="T115" t="str">
        <f>IFERROR(VLOOKUP(TDevis[[#This Row],[NumDevis]],#REF!,3,FALSE),"")</f>
        <v/>
      </c>
      <c r="U115" s="15">
        <v>60</v>
      </c>
      <c r="V115" t="str">
        <f ca="1">IF(TDevis[[#This Row],[Dev_Ok]]=TRUE,"",IF(AND(TDevis[[#This Row],[DateFin]]+TDevis[[#This Row],[Dev_Val]]&gt;TODAY(),TDevis[[#This Row],[Dev_Ok]]=FALSE),"à suivre",1))</f>
        <v>à suivre</v>
      </c>
    </row>
    <row r="116" spans="1:22" x14ac:dyDescent="0.2">
      <c r="A116" t="str">
        <f t="shared" si="11"/>
        <v>DEV-0115-22</v>
      </c>
      <c r="B116" s="24" t="s">
        <v>69</v>
      </c>
      <c r="C116">
        <v>115</v>
      </c>
      <c r="D116" s="1">
        <v>44589</v>
      </c>
      <c r="E116" s="1">
        <v>44649</v>
      </c>
      <c r="F116" s="24" t="s">
        <v>234</v>
      </c>
      <c r="G116" s="24"/>
      <c r="I116" s="25"/>
      <c r="J116" s="24"/>
      <c r="K116" s="24"/>
      <c r="L116" t="str">
        <f>IFERROR(VLOOKUP(TDevis[[#This Row],[CP_VilleCh]],TVilles[],2,FALSE),"")</f>
        <v/>
      </c>
      <c r="M116" s="23"/>
      <c r="N116" s="23"/>
      <c r="O116" s="23"/>
      <c r="P116">
        <f t="shared" si="12"/>
        <v>2022</v>
      </c>
      <c r="Q116">
        <f t="shared" si="13"/>
        <v>1</v>
      </c>
      <c r="R116" s="15" t="b">
        <v>1</v>
      </c>
      <c r="T116" t="str">
        <f>IFERROR(VLOOKUP(TDevis[[#This Row],[NumDevis]],#REF!,3,FALSE),"")</f>
        <v/>
      </c>
      <c r="U116" s="15">
        <v>60</v>
      </c>
      <c r="V116" t="str">
        <f ca="1">IF(TDevis[[#This Row],[Dev_Ok]]=TRUE,"",IF(AND(TDevis[[#This Row],[DateFin]]+TDevis[[#This Row],[Dev_Val]]&gt;TODAY(),TDevis[[#This Row],[Dev_Ok]]=FALSE),"à suivre",1))</f>
        <v/>
      </c>
    </row>
    <row r="117" spans="1:22" x14ac:dyDescent="0.2">
      <c r="A117" t="str">
        <f t="shared" si="11"/>
        <v>DEV-0116-22</v>
      </c>
      <c r="B117" s="24" t="s">
        <v>119</v>
      </c>
      <c r="C117">
        <v>116</v>
      </c>
      <c r="D117" s="1">
        <v>44592</v>
      </c>
      <c r="E117" s="1">
        <v>44652</v>
      </c>
      <c r="F117" s="24" t="s">
        <v>235</v>
      </c>
      <c r="G117" s="24"/>
      <c r="I117" s="25"/>
      <c r="J117" s="24"/>
      <c r="K117" s="24"/>
      <c r="L117" t="str">
        <f>IFERROR(VLOOKUP(TDevis[[#This Row],[CP_VilleCh]],TVilles[],2,FALSE),"")</f>
        <v/>
      </c>
      <c r="M117" s="23"/>
      <c r="N117" s="23"/>
      <c r="O117" s="23"/>
      <c r="P117">
        <f t="shared" si="12"/>
        <v>2022</v>
      </c>
      <c r="Q117">
        <f t="shared" si="13"/>
        <v>1</v>
      </c>
      <c r="T117" t="str">
        <f>IFERROR(VLOOKUP(TDevis[[#This Row],[NumDevis]],#REF!,3,FALSE),"")</f>
        <v/>
      </c>
      <c r="U117" s="15">
        <v>60</v>
      </c>
      <c r="V117" t="str">
        <f ca="1">IF(TDevis[[#This Row],[Dev_Ok]]=TRUE,"",IF(AND(TDevis[[#This Row],[DateFin]]+TDevis[[#This Row],[Dev_Val]]&gt;TODAY(),TDevis[[#This Row],[Dev_Ok]]=FALSE),"à suivre",1))</f>
        <v>à suivre</v>
      </c>
    </row>
    <row r="118" spans="1:22" x14ac:dyDescent="0.2">
      <c r="A118" t="str">
        <f t="shared" si="11"/>
        <v>DEV-0117-22</v>
      </c>
      <c r="B118" s="24" t="s">
        <v>108</v>
      </c>
      <c r="C118">
        <v>117</v>
      </c>
      <c r="D118" s="1">
        <v>44596</v>
      </c>
      <c r="E118" s="1">
        <v>44656</v>
      </c>
      <c r="F118" s="24" t="s">
        <v>236</v>
      </c>
      <c r="G118" s="24"/>
      <c r="I118" s="25"/>
      <c r="J118" s="24"/>
      <c r="K118" s="24"/>
      <c r="L118" t="str">
        <f>IFERROR(VLOOKUP(TDevis[[#This Row],[CP_VilleCh]],TVilles[],2,FALSE),"")</f>
        <v/>
      </c>
      <c r="M118" s="23"/>
      <c r="N118" s="23"/>
      <c r="O118" s="23"/>
      <c r="P118">
        <f t="shared" si="12"/>
        <v>2022</v>
      </c>
      <c r="Q118">
        <f t="shared" si="13"/>
        <v>2</v>
      </c>
      <c r="T118" t="str">
        <f>IFERROR(VLOOKUP(TDevis[[#This Row],[NumDevis]],#REF!,3,FALSE),"")</f>
        <v/>
      </c>
      <c r="U118" s="15">
        <v>60</v>
      </c>
      <c r="V118" t="str">
        <f ca="1">IF(TDevis[[#This Row],[Dev_Ok]]=TRUE,"",IF(AND(TDevis[[#This Row],[DateFin]]+TDevis[[#This Row],[Dev_Val]]&gt;TODAY(),TDevis[[#This Row],[Dev_Ok]]=FALSE),"à suivre",1))</f>
        <v>à suivre</v>
      </c>
    </row>
    <row r="119" spans="1:22" x14ac:dyDescent="0.2">
      <c r="A119" t="str">
        <f t="shared" si="11"/>
        <v>DEV-0118-22</v>
      </c>
      <c r="B119" s="24" t="s">
        <v>108</v>
      </c>
      <c r="C119">
        <v>118</v>
      </c>
      <c r="D119" s="1">
        <v>44596</v>
      </c>
      <c r="E119" s="1">
        <v>44656</v>
      </c>
      <c r="F119" s="24" t="s">
        <v>237</v>
      </c>
      <c r="G119" s="24"/>
      <c r="I119" s="25"/>
      <c r="J119" s="24"/>
      <c r="K119" s="24"/>
      <c r="L119" t="str">
        <f>IFERROR(VLOOKUP(TDevis[[#This Row],[CP_VilleCh]],TVilles[],2,FALSE),"")</f>
        <v/>
      </c>
      <c r="M119" s="23"/>
      <c r="N119" s="23"/>
      <c r="O119" s="23"/>
      <c r="P119">
        <f t="shared" si="12"/>
        <v>2022</v>
      </c>
      <c r="Q119">
        <f t="shared" si="13"/>
        <v>2</v>
      </c>
      <c r="T119" t="str">
        <f>IFERROR(VLOOKUP(TDevis[[#This Row],[NumDevis]],#REF!,3,FALSE),"")</f>
        <v/>
      </c>
      <c r="U119" s="15">
        <v>60</v>
      </c>
      <c r="V119" t="str">
        <f ca="1">IF(TDevis[[#This Row],[Dev_Ok]]=TRUE,"",IF(AND(TDevis[[#This Row],[DateFin]]+TDevis[[#This Row],[Dev_Val]]&gt;TODAY(),TDevis[[#This Row],[Dev_Ok]]=FALSE),"à suivre",1))</f>
        <v>à suivre</v>
      </c>
    </row>
    <row r="120" spans="1:22" x14ac:dyDescent="0.2">
      <c r="A120" t="str">
        <f t="shared" si="11"/>
        <v>DEV-0119-22</v>
      </c>
      <c r="B120" s="24" t="s">
        <v>120</v>
      </c>
      <c r="C120">
        <v>119</v>
      </c>
      <c r="D120" s="1">
        <v>44601</v>
      </c>
      <c r="E120" s="1">
        <v>44661</v>
      </c>
      <c r="F120" s="24" t="s">
        <v>238</v>
      </c>
      <c r="G120" s="24"/>
      <c r="I120" s="25"/>
      <c r="J120" s="24"/>
      <c r="K120" s="24"/>
      <c r="L120" t="str">
        <f>IFERROR(VLOOKUP(TDevis[[#This Row],[CP_VilleCh]],TVilles[],2,FALSE),"")</f>
        <v/>
      </c>
      <c r="M120" s="23"/>
      <c r="N120" s="23"/>
      <c r="O120" s="23"/>
      <c r="P120">
        <f t="shared" si="12"/>
        <v>2022</v>
      </c>
      <c r="Q120">
        <f t="shared" si="13"/>
        <v>2</v>
      </c>
      <c r="T120" t="str">
        <f>IFERROR(VLOOKUP(TDevis[[#This Row],[NumDevis]],#REF!,3,FALSE),"")</f>
        <v/>
      </c>
      <c r="U120" s="15">
        <v>60</v>
      </c>
      <c r="V120" t="str">
        <f ca="1">IF(TDevis[[#This Row],[Dev_Ok]]=TRUE,"",IF(AND(TDevis[[#This Row],[DateFin]]+TDevis[[#This Row],[Dev_Val]]&gt;TODAY(),TDevis[[#This Row],[Dev_Ok]]=FALSE),"à suivre",1))</f>
        <v>à suivre</v>
      </c>
    </row>
    <row r="121" spans="1:22" x14ac:dyDescent="0.2">
      <c r="A121" t="str">
        <f t="shared" si="11"/>
        <v>DEV-0120-22</v>
      </c>
      <c r="B121" s="24" t="s">
        <v>119</v>
      </c>
      <c r="C121">
        <v>120</v>
      </c>
      <c r="D121" s="1">
        <v>44603</v>
      </c>
      <c r="E121" s="1">
        <v>44663</v>
      </c>
      <c r="F121" s="24" t="s">
        <v>239</v>
      </c>
      <c r="G121" s="24"/>
      <c r="I121" s="25"/>
      <c r="J121" s="24"/>
      <c r="K121" s="24"/>
      <c r="L121" t="str">
        <f>IFERROR(VLOOKUP(TDevis[[#This Row],[CP_VilleCh]],TVilles[],2,FALSE),"")</f>
        <v/>
      </c>
      <c r="M121" s="23"/>
      <c r="N121" s="23"/>
      <c r="O121" s="23"/>
      <c r="P121">
        <f t="shared" si="12"/>
        <v>2022</v>
      </c>
      <c r="Q121">
        <f t="shared" si="13"/>
        <v>2</v>
      </c>
      <c r="T121" t="str">
        <f>IFERROR(VLOOKUP(TDevis[[#This Row],[NumDevis]],#REF!,3,FALSE),"")</f>
        <v/>
      </c>
      <c r="U121" s="15">
        <v>60</v>
      </c>
      <c r="V121" t="str">
        <f ca="1">IF(TDevis[[#This Row],[Dev_Ok]]=TRUE,"",IF(AND(TDevis[[#This Row],[DateFin]]+TDevis[[#This Row],[Dev_Val]]&gt;TODAY(),TDevis[[#This Row],[Dev_Ok]]=FALSE),"à suivre",1))</f>
        <v>à suivre</v>
      </c>
    </row>
    <row r="122" spans="1:22" x14ac:dyDescent="0.2">
      <c r="A122" t="str">
        <f t="shared" si="11"/>
        <v>DEV-0121-22</v>
      </c>
      <c r="B122" s="24" t="s">
        <v>121</v>
      </c>
      <c r="C122">
        <v>121</v>
      </c>
      <c r="D122" s="1">
        <v>44604</v>
      </c>
      <c r="E122" s="1">
        <v>44664</v>
      </c>
      <c r="F122" s="24" t="s">
        <v>240</v>
      </c>
      <c r="G122" s="24"/>
      <c r="I122" s="25"/>
      <c r="J122" s="24"/>
      <c r="K122" s="24"/>
      <c r="L122" t="str">
        <f>IFERROR(VLOOKUP(TDevis[[#This Row],[CP_VilleCh]],TVilles[],2,FALSE),"")</f>
        <v/>
      </c>
      <c r="M122" s="23"/>
      <c r="N122" s="23"/>
      <c r="O122" s="23"/>
      <c r="P122">
        <f t="shared" si="12"/>
        <v>2022</v>
      </c>
      <c r="Q122">
        <f t="shared" si="13"/>
        <v>2</v>
      </c>
      <c r="T122" t="str">
        <f>IFERROR(VLOOKUP(TDevis[[#This Row],[NumDevis]],#REF!,3,FALSE),"")</f>
        <v/>
      </c>
      <c r="U122" s="15">
        <v>60</v>
      </c>
      <c r="V122" t="str">
        <f ca="1">IF(TDevis[[#This Row],[Dev_Ok]]=TRUE,"",IF(AND(TDevis[[#This Row],[DateFin]]+TDevis[[#This Row],[Dev_Val]]&gt;TODAY(),TDevis[[#This Row],[Dev_Ok]]=FALSE),"à suivre",1))</f>
        <v>à suivre</v>
      </c>
    </row>
    <row r="123" spans="1:22" x14ac:dyDescent="0.2">
      <c r="A123" t="str">
        <f t="shared" si="11"/>
        <v>DEV-0122-22</v>
      </c>
      <c r="B123" s="24" t="s">
        <v>122</v>
      </c>
      <c r="C123">
        <v>122</v>
      </c>
      <c r="D123" s="1">
        <v>44604</v>
      </c>
      <c r="E123" s="1">
        <v>44664</v>
      </c>
      <c r="F123" s="24" t="s">
        <v>241</v>
      </c>
      <c r="G123" s="24"/>
      <c r="I123" s="25"/>
      <c r="J123" s="24"/>
      <c r="K123" s="24"/>
      <c r="L123" t="str">
        <f>IFERROR(VLOOKUP(TDevis[[#This Row],[CP_VilleCh]],TVilles[],2,FALSE),"")</f>
        <v/>
      </c>
      <c r="M123" s="23"/>
      <c r="N123" s="23"/>
      <c r="O123" s="23"/>
      <c r="P123">
        <f t="shared" si="12"/>
        <v>2022</v>
      </c>
      <c r="Q123">
        <f t="shared" si="13"/>
        <v>2</v>
      </c>
      <c r="T123" t="str">
        <f>IFERROR(VLOOKUP(TDevis[[#This Row],[NumDevis]],#REF!,3,FALSE),"")</f>
        <v/>
      </c>
      <c r="U123" s="15">
        <v>60</v>
      </c>
      <c r="V123" t="str">
        <f ca="1">IF(TDevis[[#This Row],[Dev_Ok]]=TRUE,"",IF(AND(TDevis[[#This Row],[DateFin]]+TDevis[[#This Row],[Dev_Val]]&gt;TODAY(),TDevis[[#This Row],[Dev_Ok]]=FALSE),"à suivre",1))</f>
        <v>à suivre</v>
      </c>
    </row>
    <row r="124" spans="1:22" x14ac:dyDescent="0.2">
      <c r="A124" t="str">
        <f t="shared" si="11"/>
        <v>DEV-0123-22</v>
      </c>
      <c r="B124" s="24" t="s">
        <v>76</v>
      </c>
      <c r="C124">
        <v>123</v>
      </c>
      <c r="D124" s="1">
        <v>44604</v>
      </c>
      <c r="E124" s="1">
        <v>44664</v>
      </c>
      <c r="F124" s="24" t="s">
        <v>242</v>
      </c>
      <c r="G124" s="24"/>
      <c r="I124" s="25"/>
      <c r="J124" s="24"/>
      <c r="K124" s="24"/>
      <c r="L124" t="str">
        <f>IFERROR(VLOOKUP(TDevis[[#This Row],[CP_VilleCh]],TVilles[],2,FALSE),"")</f>
        <v/>
      </c>
      <c r="M124" s="23"/>
      <c r="N124" s="23"/>
      <c r="O124" s="23"/>
      <c r="P124">
        <f t="shared" si="12"/>
        <v>2022</v>
      </c>
      <c r="Q124">
        <f t="shared" si="13"/>
        <v>2</v>
      </c>
      <c r="R124" s="15" t="b">
        <v>1</v>
      </c>
      <c r="T124" t="str">
        <f>IFERROR(VLOOKUP(TDevis[[#This Row],[NumDevis]],#REF!,3,FALSE),"")</f>
        <v/>
      </c>
      <c r="U124" s="15">
        <v>60</v>
      </c>
      <c r="V124" t="str">
        <f ca="1">IF(TDevis[[#This Row],[Dev_Ok]]=TRUE,"",IF(AND(TDevis[[#This Row],[DateFin]]+TDevis[[#This Row],[Dev_Val]]&gt;TODAY(),TDevis[[#This Row],[Dev_Ok]]=FALSE),"à suivre",1))</f>
        <v/>
      </c>
    </row>
    <row r="125" spans="1:22" x14ac:dyDescent="0.2">
      <c r="A125" t="str">
        <f t="shared" si="11"/>
        <v>DEV-0124-22</v>
      </c>
      <c r="B125" s="24" t="s">
        <v>94</v>
      </c>
      <c r="C125">
        <v>124</v>
      </c>
      <c r="D125" s="1">
        <v>44610</v>
      </c>
      <c r="E125" s="1">
        <v>44670</v>
      </c>
      <c r="F125" s="24" t="s">
        <v>243</v>
      </c>
      <c r="G125" s="24"/>
      <c r="I125" s="25"/>
      <c r="J125" s="24"/>
      <c r="K125" s="24"/>
      <c r="L125" t="str">
        <f>IFERROR(VLOOKUP(TDevis[[#This Row],[CP_VilleCh]],TVilles[],2,FALSE),"")</f>
        <v/>
      </c>
      <c r="M125" s="23"/>
      <c r="N125" s="23"/>
      <c r="O125" s="23"/>
      <c r="P125">
        <f t="shared" si="12"/>
        <v>2022</v>
      </c>
      <c r="Q125">
        <f t="shared" si="13"/>
        <v>2</v>
      </c>
      <c r="T125" t="str">
        <f>IFERROR(VLOOKUP(TDevis[[#This Row],[NumDevis]],#REF!,3,FALSE),"")</f>
        <v/>
      </c>
      <c r="U125" s="15">
        <v>60</v>
      </c>
      <c r="V125" t="str">
        <f ca="1">IF(TDevis[[#This Row],[Dev_Ok]]=TRUE,"",IF(AND(TDevis[[#This Row],[DateFin]]+TDevis[[#This Row],[Dev_Val]]&gt;TODAY(),TDevis[[#This Row],[Dev_Ok]]=FALSE),"à suivre",1))</f>
        <v>à suivre</v>
      </c>
    </row>
    <row r="126" spans="1:22" x14ac:dyDescent="0.2">
      <c r="A126" t="str">
        <f t="shared" si="11"/>
        <v>DEV-0125-22</v>
      </c>
      <c r="B126" s="24" t="s">
        <v>94</v>
      </c>
      <c r="C126">
        <v>125</v>
      </c>
      <c r="D126" s="1">
        <v>44610</v>
      </c>
      <c r="E126" s="1">
        <v>44670</v>
      </c>
      <c r="F126" s="24" t="s">
        <v>244</v>
      </c>
      <c r="G126" s="24"/>
      <c r="I126" s="25"/>
      <c r="J126" s="24"/>
      <c r="K126" s="24"/>
      <c r="L126" t="str">
        <f>IFERROR(VLOOKUP(TDevis[[#This Row],[CP_VilleCh]],TVilles[],2,FALSE),"")</f>
        <v/>
      </c>
      <c r="M126" s="23"/>
      <c r="N126" s="23"/>
      <c r="O126" s="23"/>
      <c r="P126">
        <f t="shared" si="12"/>
        <v>2022</v>
      </c>
      <c r="Q126">
        <f t="shared" si="13"/>
        <v>2</v>
      </c>
      <c r="T126" t="str">
        <f>IFERROR(VLOOKUP(TDevis[[#This Row],[NumDevis]],#REF!,3,FALSE),"")</f>
        <v/>
      </c>
      <c r="U126" s="15">
        <v>60</v>
      </c>
      <c r="V126" t="str">
        <f ca="1">IF(TDevis[[#This Row],[Dev_Ok]]=TRUE,"",IF(AND(TDevis[[#This Row],[DateFin]]+TDevis[[#This Row],[Dev_Val]]&gt;TODAY(),TDevis[[#This Row],[Dev_Ok]]=FALSE),"à suivre",1))</f>
        <v>à suivre</v>
      </c>
    </row>
    <row r="127" spans="1:22" x14ac:dyDescent="0.2">
      <c r="A127" t="str">
        <f t="shared" si="11"/>
        <v>DEV-0126-22</v>
      </c>
      <c r="B127" s="24" t="s">
        <v>123</v>
      </c>
      <c r="C127">
        <v>126</v>
      </c>
      <c r="D127" s="1">
        <v>44615</v>
      </c>
      <c r="E127" s="1">
        <v>44675</v>
      </c>
      <c r="F127" s="24" t="s">
        <v>245</v>
      </c>
      <c r="G127" s="24"/>
      <c r="I127" s="25"/>
      <c r="J127" s="24"/>
      <c r="K127" s="24"/>
      <c r="L127" t="str">
        <f>IFERROR(VLOOKUP(TDevis[[#This Row],[CP_VilleCh]],TVilles[],2,FALSE),"")</f>
        <v/>
      </c>
      <c r="M127" s="23"/>
      <c r="N127" s="23"/>
      <c r="O127" s="23"/>
      <c r="P127">
        <f t="shared" si="12"/>
        <v>2022</v>
      </c>
      <c r="Q127">
        <f t="shared" si="13"/>
        <v>2</v>
      </c>
      <c r="T127" t="str">
        <f>IFERROR(VLOOKUP(TDevis[[#This Row],[NumDevis]],#REF!,3,FALSE),"")</f>
        <v/>
      </c>
      <c r="U127" s="15">
        <v>60</v>
      </c>
      <c r="V127" t="str">
        <f ca="1">IF(TDevis[[#This Row],[Dev_Ok]]=TRUE,"",IF(AND(TDevis[[#This Row],[DateFin]]+TDevis[[#This Row],[Dev_Val]]&gt;TODAY(),TDevis[[#This Row],[Dev_Ok]]=FALSE),"à suivre",1))</f>
        <v>à suivre</v>
      </c>
    </row>
    <row r="128" spans="1:22" x14ac:dyDescent="0.2">
      <c r="A128" t="str">
        <f t="shared" si="11"/>
        <v>DEV-0127-22</v>
      </c>
      <c r="B128" s="24" t="s">
        <v>124</v>
      </c>
      <c r="C128">
        <v>127</v>
      </c>
      <c r="D128" s="1">
        <v>44615</v>
      </c>
      <c r="E128" s="1">
        <v>44675</v>
      </c>
      <c r="F128" s="24" t="s">
        <v>246</v>
      </c>
      <c r="G128" s="24"/>
      <c r="I128" s="25"/>
      <c r="J128" s="24"/>
      <c r="K128" s="24"/>
      <c r="L128" t="str">
        <f>IFERROR(VLOOKUP(TDevis[[#This Row],[CP_VilleCh]],TVilles[],2,FALSE),"")</f>
        <v/>
      </c>
      <c r="M128" s="23"/>
      <c r="N128" s="23"/>
      <c r="O128" s="23"/>
      <c r="P128">
        <f t="shared" si="12"/>
        <v>2022</v>
      </c>
      <c r="Q128">
        <f t="shared" si="13"/>
        <v>2</v>
      </c>
      <c r="T128" t="str">
        <f>IFERROR(VLOOKUP(TDevis[[#This Row],[NumDevis]],#REF!,3,FALSE),"")</f>
        <v/>
      </c>
      <c r="U128" s="15">
        <v>60</v>
      </c>
      <c r="V128" t="str">
        <f ca="1">IF(TDevis[[#This Row],[Dev_Ok]]=TRUE,"",IF(AND(TDevis[[#This Row],[DateFin]]+TDevis[[#This Row],[Dev_Val]]&gt;TODAY(),TDevis[[#This Row],[Dev_Ok]]=FALSE),"à suivre",1))</f>
        <v>à suivre</v>
      </c>
    </row>
    <row r="129" spans="1:22" x14ac:dyDescent="0.2">
      <c r="A129" t="str">
        <f t="shared" si="11"/>
        <v>DEV-0128-22</v>
      </c>
      <c r="B129" s="24" t="s">
        <v>125</v>
      </c>
      <c r="C129">
        <v>128</v>
      </c>
      <c r="D129" s="1">
        <v>44617</v>
      </c>
      <c r="E129" s="1">
        <v>44677</v>
      </c>
      <c r="F129" s="24" t="s">
        <v>247</v>
      </c>
      <c r="G129" s="24"/>
      <c r="I129" s="25"/>
      <c r="J129" s="24"/>
      <c r="K129" s="24"/>
      <c r="L129" t="str">
        <f>IFERROR(VLOOKUP(TDevis[[#This Row],[CP_VilleCh]],TVilles[],2,FALSE),"")</f>
        <v/>
      </c>
      <c r="M129" s="23"/>
      <c r="N129" s="23"/>
      <c r="O129" s="23"/>
      <c r="P129">
        <f t="shared" si="12"/>
        <v>2022</v>
      </c>
      <c r="Q129">
        <f t="shared" si="13"/>
        <v>2</v>
      </c>
      <c r="T129" t="str">
        <f>IFERROR(VLOOKUP(TDevis[[#This Row],[NumDevis]],#REF!,3,FALSE),"")</f>
        <v/>
      </c>
      <c r="U129" s="15">
        <v>60</v>
      </c>
      <c r="V129" t="str">
        <f ca="1">IF(TDevis[[#This Row],[Dev_Ok]]=TRUE,"",IF(AND(TDevis[[#This Row],[DateFin]]+TDevis[[#This Row],[Dev_Val]]&gt;TODAY(),TDevis[[#This Row],[Dev_Ok]]=FALSE),"à suivre",1))</f>
        <v>à suivre</v>
      </c>
    </row>
    <row r="130" spans="1:22" x14ac:dyDescent="0.2">
      <c r="A130" t="str">
        <f t="shared" ref="A130:A136" si="14">"DEV-"&amp;TEXT(C130,"0000")&amp;"-"&amp;RIGHT(P130,2)</f>
        <v>DEV-0129-22</v>
      </c>
      <c r="B130" s="24" t="s">
        <v>108</v>
      </c>
      <c r="C130">
        <v>129</v>
      </c>
      <c r="D130" s="1">
        <v>44617</v>
      </c>
      <c r="E130" s="1">
        <v>44677</v>
      </c>
      <c r="F130" s="24" t="s">
        <v>248</v>
      </c>
      <c r="G130" s="24"/>
      <c r="I130" s="25"/>
      <c r="J130" s="24"/>
      <c r="K130" s="24"/>
      <c r="L130" t="str">
        <f>IFERROR(VLOOKUP(TDevis[[#This Row],[CP_VilleCh]],TVilles[],2,FALSE),"")</f>
        <v/>
      </c>
      <c r="M130" s="23"/>
      <c r="N130" s="23"/>
      <c r="O130" s="23"/>
      <c r="P130">
        <f t="shared" ref="P130:P136" si="15">YEAR(D130)</f>
        <v>2022</v>
      </c>
      <c r="Q130">
        <f t="shared" ref="Q130:Q136" si="16">MONTH(D130)</f>
        <v>2</v>
      </c>
      <c r="T130" t="str">
        <f>IFERROR(VLOOKUP(TDevis[[#This Row],[NumDevis]],#REF!,3,FALSE),"")</f>
        <v/>
      </c>
      <c r="U130" s="15">
        <v>60</v>
      </c>
      <c r="V130" t="str">
        <f ca="1">IF(TDevis[[#This Row],[Dev_Ok]]=TRUE,"",IF(AND(TDevis[[#This Row],[DateFin]]+TDevis[[#This Row],[Dev_Val]]&gt;TODAY(),TDevis[[#This Row],[Dev_Ok]]=FALSE),"à suivre",1))</f>
        <v>à suivre</v>
      </c>
    </row>
    <row r="131" spans="1:22" x14ac:dyDescent="0.2">
      <c r="A131" t="str">
        <f t="shared" si="14"/>
        <v>DEV-0130-22</v>
      </c>
      <c r="B131" s="24" t="s">
        <v>126</v>
      </c>
      <c r="C131">
        <v>130</v>
      </c>
      <c r="D131" s="1">
        <v>44625</v>
      </c>
      <c r="E131" s="1">
        <v>44685</v>
      </c>
      <c r="F131" s="24" t="s">
        <v>249</v>
      </c>
      <c r="G131" s="24"/>
      <c r="I131" s="25"/>
      <c r="J131" s="24"/>
      <c r="K131" s="24"/>
      <c r="L131" t="str">
        <f>IFERROR(VLOOKUP(TDevis[[#This Row],[CP_VilleCh]],TVilles[],2,FALSE),"")</f>
        <v/>
      </c>
      <c r="M131" s="23"/>
      <c r="N131" s="23"/>
      <c r="O131" s="23"/>
      <c r="P131">
        <f t="shared" si="15"/>
        <v>2022</v>
      </c>
      <c r="Q131">
        <f t="shared" si="16"/>
        <v>3</v>
      </c>
      <c r="T131" t="str">
        <f>IFERROR(VLOOKUP(TDevis[[#This Row],[NumDevis]],#REF!,3,FALSE),"")</f>
        <v/>
      </c>
      <c r="U131" s="15">
        <v>60</v>
      </c>
      <c r="V131" t="str">
        <f ca="1">IF(TDevis[[#This Row],[Dev_Ok]]=TRUE,"",IF(AND(TDevis[[#This Row],[DateFin]]+TDevis[[#This Row],[Dev_Val]]&gt;TODAY(),TDevis[[#This Row],[Dev_Ok]]=FALSE),"à suivre",1))</f>
        <v>à suivre</v>
      </c>
    </row>
    <row r="132" spans="1:22" x14ac:dyDescent="0.2">
      <c r="A132" t="str">
        <f t="shared" si="14"/>
        <v>DEV-0131-22</v>
      </c>
      <c r="B132" s="24" t="s">
        <v>127</v>
      </c>
      <c r="C132">
        <v>131</v>
      </c>
      <c r="D132" s="1">
        <v>44629</v>
      </c>
      <c r="E132" s="1">
        <v>44689</v>
      </c>
      <c r="F132" s="24" t="s">
        <v>250</v>
      </c>
      <c r="G132" s="24"/>
      <c r="I132" s="25"/>
      <c r="J132" s="24"/>
      <c r="K132" s="24"/>
      <c r="L132" t="str">
        <f>IFERROR(VLOOKUP(TDevis[[#This Row],[CP_VilleCh]],TVilles[],2,FALSE),"")</f>
        <v/>
      </c>
      <c r="M132" s="23"/>
      <c r="N132" s="23"/>
      <c r="O132" s="23"/>
      <c r="P132">
        <f t="shared" si="15"/>
        <v>2022</v>
      </c>
      <c r="Q132">
        <f t="shared" si="16"/>
        <v>3</v>
      </c>
      <c r="T132" t="str">
        <f>IFERROR(VLOOKUP(TDevis[[#This Row],[NumDevis]],#REF!,3,FALSE),"")</f>
        <v/>
      </c>
      <c r="U132" s="15">
        <v>60</v>
      </c>
      <c r="V132" t="str">
        <f ca="1">IF(TDevis[[#This Row],[Dev_Ok]]=TRUE,"",IF(AND(TDevis[[#This Row],[DateFin]]+TDevis[[#This Row],[Dev_Val]]&gt;TODAY(),TDevis[[#This Row],[Dev_Ok]]=FALSE),"à suivre",1))</f>
        <v>à suivre</v>
      </c>
    </row>
    <row r="133" spans="1:22" x14ac:dyDescent="0.2">
      <c r="A133" t="str">
        <f t="shared" si="14"/>
        <v>DEV-0132-22</v>
      </c>
      <c r="B133" s="24" t="s">
        <v>128</v>
      </c>
      <c r="C133">
        <v>132</v>
      </c>
      <c r="D133" s="1">
        <v>44629</v>
      </c>
      <c r="E133" s="1">
        <v>44689</v>
      </c>
      <c r="F133" s="24" t="s">
        <v>251</v>
      </c>
      <c r="G133" s="24"/>
      <c r="I133" s="25"/>
      <c r="J133" s="24"/>
      <c r="K133" s="24"/>
      <c r="L133" t="str">
        <f>IFERROR(VLOOKUP(TDevis[[#This Row],[CP_VilleCh]],TVilles[],2,FALSE),"")</f>
        <v/>
      </c>
      <c r="M133" s="23"/>
      <c r="N133" s="23"/>
      <c r="O133" s="23"/>
      <c r="P133">
        <f t="shared" si="15"/>
        <v>2022</v>
      </c>
      <c r="Q133">
        <f t="shared" si="16"/>
        <v>3</v>
      </c>
      <c r="T133" t="str">
        <f>IFERROR(VLOOKUP(TDevis[[#This Row],[NumDevis]],#REF!,3,FALSE),"")</f>
        <v/>
      </c>
      <c r="U133" s="15">
        <v>60</v>
      </c>
      <c r="V133" t="str">
        <f ca="1">IF(TDevis[[#This Row],[Dev_Ok]]=TRUE,"",IF(AND(TDevis[[#This Row],[DateFin]]+TDevis[[#This Row],[Dev_Val]]&gt;TODAY(),TDevis[[#This Row],[Dev_Ok]]=FALSE),"à suivre",1))</f>
        <v>à suivre</v>
      </c>
    </row>
    <row r="134" spans="1:22" x14ac:dyDescent="0.2">
      <c r="A134" t="str">
        <f t="shared" si="14"/>
        <v>DEV-0133-22</v>
      </c>
      <c r="B134" s="24" t="s">
        <v>129</v>
      </c>
      <c r="C134">
        <v>133</v>
      </c>
      <c r="D134" s="1">
        <v>44629</v>
      </c>
      <c r="E134" s="1">
        <v>44689</v>
      </c>
      <c r="F134" s="24" t="s">
        <v>252</v>
      </c>
      <c r="G134" s="24"/>
      <c r="I134" s="25"/>
      <c r="J134" s="24"/>
      <c r="K134" s="24"/>
      <c r="L134" t="str">
        <f>IFERROR(VLOOKUP(TDevis[[#This Row],[CP_VilleCh]],TVilles[],2,FALSE),"")</f>
        <v/>
      </c>
      <c r="M134" s="23"/>
      <c r="N134" s="23"/>
      <c r="O134" s="23"/>
      <c r="P134">
        <f t="shared" si="15"/>
        <v>2022</v>
      </c>
      <c r="Q134">
        <f t="shared" si="16"/>
        <v>3</v>
      </c>
      <c r="T134" t="str">
        <f>IFERROR(VLOOKUP(TDevis[[#This Row],[NumDevis]],#REF!,3,FALSE),"")</f>
        <v/>
      </c>
      <c r="U134" s="15">
        <v>60</v>
      </c>
      <c r="V134" t="str">
        <f ca="1">IF(TDevis[[#This Row],[Dev_Ok]]=TRUE,"",IF(AND(TDevis[[#This Row],[DateFin]]+TDevis[[#This Row],[Dev_Val]]&gt;TODAY(),TDevis[[#This Row],[Dev_Ok]]=FALSE),"à suivre",1))</f>
        <v>à suivre</v>
      </c>
    </row>
    <row r="135" spans="1:22" x14ac:dyDescent="0.2">
      <c r="A135" t="str">
        <f t="shared" si="14"/>
        <v>DEV-0134-22</v>
      </c>
      <c r="B135" s="24" t="s">
        <v>94</v>
      </c>
      <c r="C135">
        <v>134</v>
      </c>
      <c r="D135" s="1">
        <v>44630</v>
      </c>
      <c r="E135" s="1">
        <v>44690</v>
      </c>
      <c r="F135" s="24" t="s">
        <v>253</v>
      </c>
      <c r="G135" s="24"/>
      <c r="I135" s="25"/>
      <c r="J135" s="24"/>
      <c r="K135" s="24"/>
      <c r="L135" t="str">
        <f>IFERROR(VLOOKUP(TDevis[[#This Row],[CP_VilleCh]],TVilles[],2,FALSE),"")</f>
        <v/>
      </c>
      <c r="M135" s="23"/>
      <c r="N135" s="23"/>
      <c r="O135" s="23"/>
      <c r="P135">
        <f t="shared" si="15"/>
        <v>2022</v>
      </c>
      <c r="Q135">
        <f t="shared" si="16"/>
        <v>3</v>
      </c>
      <c r="T135" t="str">
        <f>IFERROR(VLOOKUP(TDevis[[#This Row],[NumDevis]],#REF!,3,FALSE),"")</f>
        <v/>
      </c>
      <c r="U135" s="15">
        <v>60</v>
      </c>
      <c r="V135" t="str">
        <f ca="1">IF(TDevis[[#This Row],[Dev_Ok]]=TRUE,"",IF(AND(TDevis[[#This Row],[DateFin]]+TDevis[[#This Row],[Dev_Val]]&gt;TODAY(),TDevis[[#This Row],[Dev_Ok]]=FALSE),"à suivre",1))</f>
        <v>à suivre</v>
      </c>
    </row>
    <row r="136" spans="1:22" x14ac:dyDescent="0.2">
      <c r="A136" t="str">
        <f t="shared" si="14"/>
        <v>DEV-0135-22</v>
      </c>
      <c r="B136" s="24" t="s">
        <v>130</v>
      </c>
      <c r="C136">
        <v>135</v>
      </c>
      <c r="D136" s="1">
        <v>44637</v>
      </c>
      <c r="E136" s="1">
        <v>44697</v>
      </c>
      <c r="F136" s="24" t="s">
        <v>254</v>
      </c>
      <c r="G136" s="24"/>
      <c r="I136" s="25"/>
      <c r="J136" s="24"/>
      <c r="K136" s="24"/>
      <c r="L136" t="str">
        <f>IFERROR(VLOOKUP(TDevis[[#This Row],[CP_VilleCh]],TVilles[],2,FALSE),"")</f>
        <v/>
      </c>
      <c r="M136" s="23"/>
      <c r="N136" s="23"/>
      <c r="O136" s="23"/>
      <c r="P136">
        <f t="shared" si="15"/>
        <v>2022</v>
      </c>
      <c r="Q136">
        <f t="shared" si="16"/>
        <v>3</v>
      </c>
      <c r="R136" s="15" t="b">
        <v>1</v>
      </c>
      <c r="T136" t="str">
        <f>IFERROR(VLOOKUP(TDevis[[#This Row],[NumDevis]],#REF!,3,FALSE),"")</f>
        <v/>
      </c>
      <c r="U136" s="15">
        <v>60</v>
      </c>
      <c r="V136" t="str">
        <f ca="1">IF(TDevis[[#This Row],[Dev_Ok]]=TRUE,"",IF(AND(TDevis[[#This Row],[DateFin]]+TDevis[[#This Row],[Dev_Val]]&gt;TODAY(),TDevis[[#This Row],[Dev_Ok]]=FALSE),"à suivre",1))</f>
        <v/>
      </c>
    </row>
    <row r="137" spans="1:22" x14ac:dyDescent="0.2">
      <c r="A137" t="str">
        <f>"DEV-"&amp;TEXT(C137,"0000")&amp;"-"&amp;RIGHT(P137,2)</f>
        <v>DEV-0136-00</v>
      </c>
      <c r="C137">
        <v>136</v>
      </c>
      <c r="D137" s="1"/>
      <c r="E137" s="1"/>
      <c r="F137" t="s">
        <v>56</v>
      </c>
      <c r="I137" s="22"/>
      <c r="L137" s="13" t="s">
        <v>56</v>
      </c>
      <c r="M137" s="23"/>
      <c r="N137" s="23"/>
      <c r="O137" s="23"/>
      <c r="P137">
        <f>YEAR(D137)</f>
        <v>1900</v>
      </c>
      <c r="Q137">
        <f>MONTH(D137)</f>
        <v>1</v>
      </c>
      <c r="T137" s="13" t="str">
        <f>IFERROR(VLOOKUP(TDevis[[#This Row],[NumDevis]],#REF!,3,FALSE),"")</f>
        <v/>
      </c>
      <c r="U137" s="15"/>
      <c r="V137" s="13">
        <f ca="1">IF(TDevis[[#This Row],[Dev_Ok]]=TRUE,"",IF(AND(TDevis[[#This Row],[DateFin]]+TDevis[[#This Row],[Dev_Val]]&gt;TODAY(),TDevis[[#This Row],[Dev_Ok]]=FALSE),"à suivre",1))</f>
        <v>1</v>
      </c>
    </row>
  </sheetData>
  <conditionalFormatting sqref="V2:V137">
    <cfRule type="cellIs" dxfId="25" priority="1" operator="equal">
      <formula>"à suivre"</formula>
    </cfRule>
    <cfRule type="cellIs" dxfId="24" priority="2" operator="equal">
      <formula>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AJ368"/>
  <sheetViews>
    <sheetView workbookViewId="0">
      <selection activeCell="C30" sqref="C30"/>
    </sheetView>
  </sheetViews>
  <sheetFormatPr baseColWidth="10" defaultRowHeight="12" x14ac:dyDescent="0.2"/>
  <cols>
    <col min="1" max="1" width="4.83203125" customWidth="1"/>
    <col min="2" max="2" width="11.83203125" bestFit="1" customWidth="1"/>
    <col min="3" max="3" width="25.1640625" bestFit="1" customWidth="1"/>
    <col min="4" max="4" width="4.83203125" customWidth="1"/>
    <col min="6" max="6" width="11.33203125" bestFit="1" customWidth="1"/>
    <col min="7" max="7" width="10.83203125" bestFit="1" customWidth="1"/>
    <col min="8" max="8" width="7" bestFit="1" customWidth="1"/>
    <col min="9" max="9" width="12" bestFit="1" customWidth="1"/>
    <col min="10" max="10" width="11.5" bestFit="1" customWidth="1"/>
    <col min="12" max="12" width="10.83203125" bestFit="1" customWidth="1"/>
    <col min="13" max="13" width="11.6640625" bestFit="1" customWidth="1"/>
    <col min="14" max="14" width="11.5" bestFit="1" customWidth="1"/>
    <col min="15" max="15" width="8.83203125" bestFit="1" customWidth="1"/>
    <col min="16" max="16" width="4.83203125" customWidth="1"/>
    <col min="17" max="17" width="25.5" bestFit="1" customWidth="1"/>
    <col min="18" max="18" width="12.33203125" customWidth="1"/>
    <col min="19" max="19" width="9.1640625" bestFit="1" customWidth="1"/>
    <col min="20" max="21" width="4.83203125" customWidth="1"/>
    <col min="22" max="22" width="7" bestFit="1" customWidth="1"/>
    <col min="23" max="23" width="5.6640625" bestFit="1" customWidth="1"/>
    <col min="24" max="24" width="14.83203125" bestFit="1" customWidth="1"/>
    <col min="28" max="29" width="4.83203125" customWidth="1"/>
    <col min="30" max="30" width="5" bestFit="1" customWidth="1"/>
    <col min="31" max="31" width="6.6640625" bestFit="1" customWidth="1"/>
    <col min="32" max="32" width="13.1640625" bestFit="1" customWidth="1"/>
    <col min="33" max="33" width="5.1640625" bestFit="1" customWidth="1"/>
    <col min="34" max="34" width="7.6640625" bestFit="1" customWidth="1"/>
    <col min="35" max="35" width="4.83203125" customWidth="1"/>
    <col min="36" max="36" width="48.5" bestFit="1" customWidth="1"/>
  </cols>
  <sheetData>
    <row r="1" spans="2:36" x14ac:dyDescent="0.2">
      <c r="AJ1" t="s">
        <v>0</v>
      </c>
    </row>
    <row r="2" spans="2:36" x14ac:dyDescent="0.2">
      <c r="B2">
        <v>2022</v>
      </c>
      <c r="AJ2" t="s">
        <v>348</v>
      </c>
    </row>
    <row r="3" spans="2:36" x14ac:dyDescent="0.2">
      <c r="B3" t="s">
        <v>27</v>
      </c>
      <c r="C3" t="s">
        <v>1</v>
      </c>
      <c r="E3" t="s">
        <v>5</v>
      </c>
      <c r="F3" t="s">
        <v>19</v>
      </c>
      <c r="G3" t="s">
        <v>24</v>
      </c>
      <c r="H3" t="s">
        <v>20</v>
      </c>
      <c r="I3" t="s">
        <v>21</v>
      </c>
      <c r="J3" t="s">
        <v>22</v>
      </c>
      <c r="K3" t="s">
        <v>3</v>
      </c>
      <c r="L3" t="s">
        <v>26</v>
      </c>
      <c r="M3" t="s">
        <v>25</v>
      </c>
      <c r="N3" t="s">
        <v>23</v>
      </c>
      <c r="O3" t="s">
        <v>2</v>
      </c>
      <c r="Q3" t="s">
        <v>373</v>
      </c>
      <c r="R3" t="s">
        <v>4</v>
      </c>
      <c r="S3" t="s">
        <v>34</v>
      </c>
      <c r="V3" t="s">
        <v>2</v>
      </c>
      <c r="W3" t="s">
        <v>259</v>
      </c>
      <c r="X3" t="s">
        <v>258</v>
      </c>
      <c r="Y3" t="s">
        <v>255</v>
      </c>
      <c r="Z3" t="s">
        <v>256</v>
      </c>
      <c r="AA3" t="s">
        <v>257</v>
      </c>
      <c r="AC3" t="s">
        <v>2</v>
      </c>
      <c r="AD3" t="s">
        <v>259</v>
      </c>
      <c r="AE3" s="27" t="s">
        <v>264</v>
      </c>
      <c r="AF3" s="27" t="s">
        <v>261</v>
      </c>
      <c r="AG3" s="27" t="s">
        <v>263</v>
      </c>
      <c r="AH3" s="27" t="s">
        <v>262</v>
      </c>
      <c r="AJ3" t="s">
        <v>349</v>
      </c>
    </row>
    <row r="4" spans="2:36" x14ac:dyDescent="0.2">
      <c r="B4" s="1">
        <f>DATE(B2,1,1)</f>
        <v>44562</v>
      </c>
      <c r="C4" t="s">
        <v>6</v>
      </c>
      <c r="E4" s="3">
        <f>DATE(B2,1,1)</f>
        <v>44562</v>
      </c>
      <c r="F4" s="10">
        <f>WEEKDAY(H4)</f>
        <v>7</v>
      </c>
      <c r="G4" s="11">
        <f t="shared" ref="G4:G67" si="0">WEEKDAY(H4)</f>
        <v>7</v>
      </c>
      <c r="H4" s="12">
        <f>WEEKDAY(TCalendar[[#This Row],[Date]])</f>
        <v>7</v>
      </c>
      <c r="I4" s="7">
        <f>MONTH(K4)</f>
        <v>1</v>
      </c>
      <c r="J4" s="8">
        <f>MONTH(K4)</f>
        <v>1</v>
      </c>
      <c r="K4" s="9">
        <f>MONTH(E4)</f>
        <v>1</v>
      </c>
      <c r="L4" s="16">
        <f t="shared" ref="L4:L67" si="1">_xlfn.ISOWEEKNUM((E4))</f>
        <v>52</v>
      </c>
      <c r="M4" s="14" t="str">
        <f>IF(AND(K4&gt;0,K4&lt;4),"T1",IF(AND(K4&gt;3,K4&lt;7),"T2",IF(AND(K4&gt;6,K4&lt;10),"T3",IF(AND(K4&gt;9,K4&lt;13),"T4",""))))</f>
        <v>T1</v>
      </c>
      <c r="N4" s="14" t="str">
        <f t="shared" ref="N4:N67" si="2">IF(AND(K4&gt;0,K4&lt;7),"S1",IF(AND(K4&gt;6,K4&lt;13),"S2",""))</f>
        <v>S1</v>
      </c>
      <c r="O4" s="15">
        <v>2022</v>
      </c>
      <c r="Q4" s="18" t="s">
        <v>374</v>
      </c>
      <c r="R4" s="21">
        <v>454.5</v>
      </c>
      <c r="S4" s="20">
        <v>0.19791666666666666</v>
      </c>
      <c r="V4">
        <v>2020</v>
      </c>
      <c r="W4">
        <v>3</v>
      </c>
      <c r="X4" t="e">
        <f>VLOOKUP(V4,#REF!,19)</f>
        <v>#REF!</v>
      </c>
      <c r="Y4" s="23" t="e">
        <f>IF(AND(W4=AD4,X4&lt;5001),X4*AE4,"")</f>
        <v>#REF!</v>
      </c>
      <c r="Z4" s="23" t="e">
        <f>IF(AND(W4=AD4,X4&gt;5000,X4&lt;20001),X4*AF4+AG4,"")</f>
        <v>#REF!</v>
      </c>
      <c r="AA4" s="23" t="e">
        <f>IF(AND(W4=AD4,X4&gt;20000),X4*AH4,"")</f>
        <v>#REF!</v>
      </c>
      <c r="AC4">
        <v>2020</v>
      </c>
      <c r="AD4">
        <v>3</v>
      </c>
      <c r="AE4">
        <v>0.45600000000000002</v>
      </c>
      <c r="AF4">
        <v>0.27300000000000002</v>
      </c>
      <c r="AG4">
        <v>915</v>
      </c>
      <c r="AH4">
        <v>0.318</v>
      </c>
      <c r="AJ4" t="s">
        <v>337</v>
      </c>
    </row>
    <row r="5" spans="2:36" x14ac:dyDescent="0.2">
      <c r="B5" s="1">
        <f>FLOOR(DAY(MINUTE($B$2/38)/2+56)&amp;"/5/"&amp;$B$2,7)-34</f>
        <v>44668</v>
      </c>
      <c r="C5" t="s">
        <v>7</v>
      </c>
      <c r="E5" s="3">
        <f>E4+1</f>
        <v>44563</v>
      </c>
      <c r="F5" s="2">
        <f t="shared" ref="F5:F36" si="3">WEEKDAY(H5)</f>
        <v>1</v>
      </c>
      <c r="G5" s="2">
        <f t="shared" si="0"/>
        <v>1</v>
      </c>
      <c r="H5">
        <f>WEEKDAY(TCalendar[[#This Row],[Date]])</f>
        <v>1</v>
      </c>
      <c r="I5" s="4">
        <f>MONTH(E5)</f>
        <v>1</v>
      </c>
      <c r="J5" s="5">
        <f t="shared" ref="J5:J34" si="4">MONTH(E5)</f>
        <v>1</v>
      </c>
      <c r="K5" s="6">
        <f>MONTH(TCalendar[[#This Row],[Date]])</f>
        <v>1</v>
      </c>
      <c r="L5" s="17">
        <f t="shared" si="1"/>
        <v>52</v>
      </c>
      <c r="M5" s="15" t="str">
        <f t="shared" ref="M5:M68" si="5">IF(AND(K5&gt;0,K5&lt;4),"T1",IF(AND(K5&gt;3,K5&lt;7),"T2",IF(AND(K5&gt;6,K5&lt;10),"T3",IF(AND(K5&gt;9,K5&lt;13),"T4",""))))</f>
        <v>T1</v>
      </c>
      <c r="N5" s="15" t="str">
        <f t="shared" si="2"/>
        <v>S1</v>
      </c>
      <c r="O5" s="15">
        <v>2022</v>
      </c>
      <c r="Q5" t="s">
        <v>375</v>
      </c>
      <c r="R5" s="21">
        <v>42</v>
      </c>
      <c r="S5" s="20">
        <v>3.6111111111111115E-2</v>
      </c>
      <c r="V5">
        <f>V4</f>
        <v>2020</v>
      </c>
      <c r="W5">
        <v>4</v>
      </c>
      <c r="X5" t="e">
        <f>X4</f>
        <v>#REF!</v>
      </c>
      <c r="Y5" s="23" t="e">
        <f t="shared" ref="Y5:Y8" si="6">IF(AND(W5=AD5,X5&lt;5001),X5*AE5,"")</f>
        <v>#REF!</v>
      </c>
      <c r="Z5" s="23" t="e">
        <f t="shared" ref="Z5:Z8" si="7">IF(AND(W5=AD5,X5&gt;5000,X5&lt;20001),X5*AF5+AG5,"")</f>
        <v>#REF!</v>
      </c>
      <c r="AA5" s="23" t="e">
        <f t="shared" ref="AA5:AA8" si="8">IF(AND(W5=AD5,X5&gt;20000),X5*AH5,"")</f>
        <v>#REF!</v>
      </c>
      <c r="AC5">
        <v>2020</v>
      </c>
      <c r="AD5">
        <v>4</v>
      </c>
      <c r="AE5">
        <v>0.52300000000000002</v>
      </c>
      <c r="AF5">
        <v>0.29399999999999998</v>
      </c>
      <c r="AG5">
        <v>1147</v>
      </c>
      <c r="AH5">
        <v>0.35199999999999998</v>
      </c>
      <c r="AJ5" t="s">
        <v>345</v>
      </c>
    </row>
    <row r="6" spans="2:36" x14ac:dyDescent="0.2">
      <c r="B6" s="1">
        <f>B5+1</f>
        <v>44669</v>
      </c>
      <c r="C6" t="s">
        <v>8</v>
      </c>
      <c r="E6" s="1">
        <f t="shared" ref="E6:E69" si="9">E5+1</f>
        <v>44564</v>
      </c>
      <c r="F6" s="2">
        <f t="shared" si="3"/>
        <v>2</v>
      </c>
      <c r="G6" s="2">
        <f t="shared" si="0"/>
        <v>2</v>
      </c>
      <c r="H6">
        <f>WEEKDAY(TCalendar[[#This Row],[Date]])</f>
        <v>2</v>
      </c>
      <c r="I6" s="4">
        <f t="shared" ref="I6:I34" si="10">MONTH(E6)</f>
        <v>1</v>
      </c>
      <c r="J6" s="5">
        <f t="shared" si="4"/>
        <v>1</v>
      </c>
      <c r="K6" s="6">
        <f>MONTH(TCalendar[[#This Row],[Date]])</f>
        <v>1</v>
      </c>
      <c r="L6" s="17">
        <f t="shared" si="1"/>
        <v>1</v>
      </c>
      <c r="M6" s="15" t="str">
        <f t="shared" si="5"/>
        <v>T1</v>
      </c>
      <c r="N6" s="15" t="str">
        <f t="shared" si="2"/>
        <v>S1</v>
      </c>
      <c r="O6" s="15">
        <v>2022</v>
      </c>
      <c r="Q6" t="s">
        <v>376</v>
      </c>
      <c r="R6" s="21">
        <v>42</v>
      </c>
      <c r="S6" s="20">
        <v>3.7499999999999999E-2</v>
      </c>
      <c r="V6">
        <f t="shared" ref="V6:V8" si="11">V5</f>
        <v>2020</v>
      </c>
      <c r="W6">
        <v>5</v>
      </c>
      <c r="X6" t="e">
        <f>X5</f>
        <v>#REF!</v>
      </c>
      <c r="Y6" s="23" t="e">
        <f t="shared" si="6"/>
        <v>#REF!</v>
      </c>
      <c r="Z6" s="23" t="e">
        <f t="shared" si="7"/>
        <v>#REF!</v>
      </c>
      <c r="AA6" s="23" t="e">
        <f t="shared" si="8"/>
        <v>#REF!</v>
      </c>
      <c r="AC6">
        <v>2020</v>
      </c>
      <c r="AD6">
        <v>5</v>
      </c>
      <c r="AE6">
        <v>0.54800000000000004</v>
      </c>
      <c r="AF6">
        <v>0.308</v>
      </c>
      <c r="AG6">
        <v>1200</v>
      </c>
      <c r="AH6">
        <v>0.36799999999999999</v>
      </c>
      <c r="AJ6" t="s">
        <v>360</v>
      </c>
    </row>
    <row r="7" spans="2:36" x14ac:dyDescent="0.2">
      <c r="B7" s="1">
        <f>DATE($B$2,5,1)</f>
        <v>44682</v>
      </c>
      <c r="C7" t="s">
        <v>9</v>
      </c>
      <c r="E7" s="1">
        <f t="shared" si="9"/>
        <v>44565</v>
      </c>
      <c r="F7" s="2">
        <f t="shared" si="3"/>
        <v>3</v>
      </c>
      <c r="G7" s="2">
        <f t="shared" si="0"/>
        <v>3</v>
      </c>
      <c r="H7">
        <f>WEEKDAY(TCalendar[[#This Row],[Date]])</f>
        <v>3</v>
      </c>
      <c r="I7" s="4">
        <f t="shared" si="10"/>
        <v>1</v>
      </c>
      <c r="J7" s="5">
        <f t="shared" si="4"/>
        <v>1</v>
      </c>
      <c r="K7" s="6">
        <f>MONTH(TCalendar[[#This Row],[Date]])</f>
        <v>1</v>
      </c>
      <c r="L7" s="17">
        <f t="shared" si="1"/>
        <v>1</v>
      </c>
      <c r="M7" s="15" t="str">
        <f t="shared" si="5"/>
        <v>T1</v>
      </c>
      <c r="N7" s="15" t="str">
        <f t="shared" si="2"/>
        <v>S1</v>
      </c>
      <c r="O7" s="15">
        <v>2022</v>
      </c>
      <c r="Q7" t="s">
        <v>377</v>
      </c>
      <c r="R7" s="21">
        <v>43</v>
      </c>
      <c r="S7" s="20">
        <v>3.4722222222222224E-2</v>
      </c>
      <c r="V7">
        <f t="shared" si="11"/>
        <v>2020</v>
      </c>
      <c r="W7">
        <v>6</v>
      </c>
      <c r="X7" t="e">
        <f>X6</f>
        <v>#REF!</v>
      </c>
      <c r="Y7" s="23" t="e">
        <f t="shared" si="6"/>
        <v>#REF!</v>
      </c>
      <c r="Z7" s="23" t="e">
        <f t="shared" si="7"/>
        <v>#REF!</v>
      </c>
      <c r="AA7" s="23" t="e">
        <f t="shared" si="8"/>
        <v>#REF!</v>
      </c>
      <c r="AC7">
        <v>2020</v>
      </c>
      <c r="AD7">
        <v>6</v>
      </c>
      <c r="AE7">
        <v>0.57399999999999995</v>
      </c>
      <c r="AF7">
        <v>0.32300000000000001</v>
      </c>
      <c r="AG7">
        <v>1256</v>
      </c>
      <c r="AH7">
        <v>0.38600000000000001</v>
      </c>
      <c r="AJ7" t="s">
        <v>361</v>
      </c>
    </row>
    <row r="8" spans="2:36" x14ac:dyDescent="0.2">
      <c r="B8" s="1">
        <f>DATE($B$2,5,8)</f>
        <v>44689</v>
      </c>
      <c r="C8" t="s">
        <v>10</v>
      </c>
      <c r="E8" s="1">
        <f t="shared" si="9"/>
        <v>44566</v>
      </c>
      <c r="F8" s="2">
        <f t="shared" si="3"/>
        <v>4</v>
      </c>
      <c r="G8" s="2">
        <f t="shared" si="0"/>
        <v>4</v>
      </c>
      <c r="H8">
        <f>WEEKDAY(TCalendar[[#This Row],[Date]])</f>
        <v>4</v>
      </c>
      <c r="I8" s="4">
        <f t="shared" si="10"/>
        <v>1</v>
      </c>
      <c r="J8" s="5">
        <f t="shared" si="4"/>
        <v>1</v>
      </c>
      <c r="K8" s="6">
        <f>MONTH(TCalendar[[#This Row],[Date]])</f>
        <v>1</v>
      </c>
      <c r="L8" s="17">
        <f t="shared" si="1"/>
        <v>1</v>
      </c>
      <c r="M8" s="15" t="str">
        <f t="shared" si="5"/>
        <v>T1</v>
      </c>
      <c r="N8" s="15" t="str">
        <f t="shared" si="2"/>
        <v>S1</v>
      </c>
      <c r="O8" s="15">
        <v>2022</v>
      </c>
      <c r="Q8" t="s">
        <v>378</v>
      </c>
      <c r="R8" s="21">
        <v>48.5</v>
      </c>
      <c r="S8" s="20">
        <v>3.3333333333333333E-2</v>
      </c>
      <c r="V8">
        <f t="shared" si="11"/>
        <v>2020</v>
      </c>
      <c r="W8">
        <v>7</v>
      </c>
      <c r="X8" t="e">
        <f>X7</f>
        <v>#REF!</v>
      </c>
      <c r="Y8" s="23" t="e">
        <f t="shared" si="6"/>
        <v>#REF!</v>
      </c>
      <c r="Z8" s="23" t="e">
        <f t="shared" si="7"/>
        <v>#REF!</v>
      </c>
      <c r="AA8" s="23" t="e">
        <f t="shared" si="8"/>
        <v>#REF!</v>
      </c>
      <c r="AC8">
        <v>2020</v>
      </c>
      <c r="AD8">
        <v>7</v>
      </c>
      <c r="AE8">
        <v>0.60099999999999998</v>
      </c>
      <c r="AF8">
        <v>0.34</v>
      </c>
      <c r="AG8">
        <v>1301</v>
      </c>
      <c r="AH8">
        <v>0.40500000000000003</v>
      </c>
      <c r="AJ8" t="s">
        <v>344</v>
      </c>
    </row>
    <row r="9" spans="2:36" x14ac:dyDescent="0.2">
      <c r="B9" s="1">
        <f>B5+39</f>
        <v>44707</v>
      </c>
      <c r="C9" t="s">
        <v>11</v>
      </c>
      <c r="E9" s="1">
        <f t="shared" si="9"/>
        <v>44567</v>
      </c>
      <c r="F9" s="2">
        <f t="shared" si="3"/>
        <v>5</v>
      </c>
      <c r="G9" s="2">
        <f t="shared" si="0"/>
        <v>5</v>
      </c>
      <c r="H9">
        <f>WEEKDAY(TCalendar[[#This Row],[Date]])</f>
        <v>5</v>
      </c>
      <c r="I9" s="4">
        <f t="shared" si="10"/>
        <v>1</v>
      </c>
      <c r="J9" s="5">
        <f t="shared" si="4"/>
        <v>1</v>
      </c>
      <c r="K9" s="6">
        <f>MONTH(TCalendar[[#This Row],[Date]])</f>
        <v>1</v>
      </c>
      <c r="L9" s="17">
        <f t="shared" si="1"/>
        <v>1</v>
      </c>
      <c r="M9" s="15" t="str">
        <f t="shared" si="5"/>
        <v>T1</v>
      </c>
      <c r="N9" s="15" t="str">
        <f t="shared" si="2"/>
        <v>S1</v>
      </c>
      <c r="O9" s="15">
        <v>2022</v>
      </c>
      <c r="Q9" t="s">
        <v>379</v>
      </c>
      <c r="R9" s="21">
        <v>47.5</v>
      </c>
      <c r="S9" s="20">
        <v>3.2638888888888891E-2</v>
      </c>
      <c r="AJ9" t="s">
        <v>366</v>
      </c>
    </row>
    <row r="10" spans="2:36" x14ac:dyDescent="0.2">
      <c r="B10" s="1">
        <f>B5+49</f>
        <v>44717</v>
      </c>
      <c r="C10" t="s">
        <v>12</v>
      </c>
      <c r="E10" s="1">
        <f t="shared" si="9"/>
        <v>44568</v>
      </c>
      <c r="F10" s="2">
        <f t="shared" si="3"/>
        <v>6</v>
      </c>
      <c r="G10" s="2">
        <f t="shared" si="0"/>
        <v>6</v>
      </c>
      <c r="H10">
        <f>WEEKDAY(TCalendar[[#This Row],[Date]])</f>
        <v>6</v>
      </c>
      <c r="I10" s="4">
        <f t="shared" si="10"/>
        <v>1</v>
      </c>
      <c r="J10" s="5">
        <f t="shared" si="4"/>
        <v>1</v>
      </c>
      <c r="K10" s="6">
        <f>MONTH(TCalendar[[#This Row],[Date]])</f>
        <v>1</v>
      </c>
      <c r="L10" s="17">
        <f t="shared" si="1"/>
        <v>1</v>
      </c>
      <c r="M10" s="15" t="str">
        <f t="shared" si="5"/>
        <v>T1</v>
      </c>
      <c r="N10" s="15" t="str">
        <f t="shared" si="2"/>
        <v>S1</v>
      </c>
      <c r="O10" s="15">
        <v>2022</v>
      </c>
      <c r="Q10" t="s">
        <v>380</v>
      </c>
      <c r="R10" s="21">
        <v>40</v>
      </c>
      <c r="S10" s="20">
        <v>3.3333333333333333E-2</v>
      </c>
      <c r="V10" t="s">
        <v>2</v>
      </c>
      <c r="W10" t="s">
        <v>259</v>
      </c>
      <c r="X10" t="s">
        <v>258</v>
      </c>
      <c r="Y10" t="s">
        <v>255</v>
      </c>
      <c r="Z10" t="s">
        <v>256</v>
      </c>
      <c r="AA10" t="s">
        <v>257</v>
      </c>
      <c r="AC10" t="s">
        <v>2</v>
      </c>
      <c r="AD10" t="s">
        <v>259</v>
      </c>
      <c r="AE10" s="27" t="s">
        <v>260</v>
      </c>
      <c r="AF10" s="27" t="s">
        <v>261</v>
      </c>
      <c r="AG10" s="27" t="s">
        <v>263</v>
      </c>
      <c r="AH10" s="27" t="s">
        <v>262</v>
      </c>
      <c r="AJ10" t="s">
        <v>368</v>
      </c>
    </row>
    <row r="11" spans="2:36" x14ac:dyDescent="0.2">
      <c r="B11" s="1">
        <f>B5+50</f>
        <v>44718</v>
      </c>
      <c r="C11" t="s">
        <v>13</v>
      </c>
      <c r="E11" s="1">
        <f t="shared" si="9"/>
        <v>44569</v>
      </c>
      <c r="F11" s="2">
        <f t="shared" si="3"/>
        <v>7</v>
      </c>
      <c r="G11" s="2">
        <f t="shared" si="0"/>
        <v>7</v>
      </c>
      <c r="H11">
        <f>WEEKDAY(TCalendar[[#This Row],[Date]])</f>
        <v>7</v>
      </c>
      <c r="I11" s="4">
        <f t="shared" si="10"/>
        <v>1</v>
      </c>
      <c r="J11" s="5">
        <f t="shared" si="4"/>
        <v>1</v>
      </c>
      <c r="K11" s="6">
        <f>MONTH(TCalendar[[#This Row],[Date]])</f>
        <v>1</v>
      </c>
      <c r="L11" s="17">
        <f t="shared" si="1"/>
        <v>1</v>
      </c>
      <c r="M11" s="15" t="str">
        <f t="shared" si="5"/>
        <v>T1</v>
      </c>
      <c r="N11" s="15" t="str">
        <f t="shared" si="2"/>
        <v>S1</v>
      </c>
      <c r="O11" s="15">
        <v>2022</v>
      </c>
      <c r="Q11" t="s">
        <v>381</v>
      </c>
      <c r="R11" s="21">
        <v>43.5</v>
      </c>
      <c r="S11" s="20">
        <v>3.4027777777777775E-2</v>
      </c>
      <c r="V11">
        <v>2021</v>
      </c>
      <c r="W11">
        <v>3</v>
      </c>
      <c r="X11" t="e">
        <f>VLOOKUP(V11,#REF!,19)</f>
        <v>#REF!</v>
      </c>
      <c r="Y11" s="23" t="e">
        <f>IF(AND($W$11=$AD$11,$X$11&lt;5001),$X$11*AE11,"")</f>
        <v>#REF!</v>
      </c>
      <c r="Z11" s="23" t="e">
        <f>IF(AND(W11=AD11,X11&gt;5000,X11&lt;20001),X11*AF11+AG11,"")</f>
        <v>#REF!</v>
      </c>
      <c r="AA11" s="23" t="e">
        <f>IF(AND(W11=AD11,X11&gt;20000),X11*AH11,"")</f>
        <v>#REF!</v>
      </c>
      <c r="AC11">
        <v>2021</v>
      </c>
      <c r="AD11">
        <v>3</v>
      </c>
      <c r="AE11">
        <v>0.502</v>
      </c>
      <c r="AF11">
        <v>0.3</v>
      </c>
      <c r="AG11">
        <v>1007</v>
      </c>
      <c r="AH11">
        <v>0.35</v>
      </c>
      <c r="AJ11" t="s">
        <v>364</v>
      </c>
    </row>
    <row r="12" spans="2:36" x14ac:dyDescent="0.2">
      <c r="B12" s="1">
        <f>DATE($B$2,7,14)</f>
        <v>44756</v>
      </c>
      <c r="C12" t="s">
        <v>14</v>
      </c>
      <c r="E12" s="1">
        <f t="shared" si="9"/>
        <v>44570</v>
      </c>
      <c r="F12" s="2">
        <f t="shared" si="3"/>
        <v>1</v>
      </c>
      <c r="G12" s="2">
        <f t="shared" si="0"/>
        <v>1</v>
      </c>
      <c r="H12">
        <f>WEEKDAY(TCalendar[[#This Row],[Date]])</f>
        <v>1</v>
      </c>
      <c r="I12" s="4">
        <f t="shared" si="10"/>
        <v>1</v>
      </c>
      <c r="J12" s="5">
        <f t="shared" si="4"/>
        <v>1</v>
      </c>
      <c r="K12" s="6">
        <f>MONTH(TCalendar[[#This Row],[Date]])</f>
        <v>1</v>
      </c>
      <c r="L12" s="17">
        <f t="shared" si="1"/>
        <v>1</v>
      </c>
      <c r="M12" s="15" t="str">
        <f t="shared" si="5"/>
        <v>T1</v>
      </c>
      <c r="N12" s="15" t="str">
        <f t="shared" si="2"/>
        <v>S1</v>
      </c>
      <c r="O12" s="15">
        <v>2022</v>
      </c>
      <c r="Q12" t="s">
        <v>382</v>
      </c>
      <c r="R12" s="21">
        <v>42.5</v>
      </c>
      <c r="S12" s="20">
        <v>3.8194444444444441E-2</v>
      </c>
      <c r="V12">
        <f>V11</f>
        <v>2021</v>
      </c>
      <c r="W12">
        <v>4</v>
      </c>
      <c r="X12" t="e">
        <f>$X$11</f>
        <v>#REF!</v>
      </c>
      <c r="Y12" s="23" t="e">
        <f t="shared" ref="Y12:Y15" si="12">IF(AND(W12=AD12,X12&lt;5001),X12*AE12,"")</f>
        <v>#REF!</v>
      </c>
      <c r="Z12" s="23" t="e">
        <f t="shared" ref="Z12:Z15" si="13">IF(AND(W12=AD12,X12&gt;5000,X12&lt;20001),X12*AF12+AG12,"")</f>
        <v>#REF!</v>
      </c>
      <c r="AA12" s="23" t="e">
        <f t="shared" ref="AA12:AA15" si="14">IF(AND(W12=AD12,X12&gt;20000),X12*AH12,"")</f>
        <v>#REF!</v>
      </c>
      <c r="AC12">
        <v>2021</v>
      </c>
      <c r="AD12">
        <v>4</v>
      </c>
      <c r="AE12">
        <v>0.57499999999999996</v>
      </c>
      <c r="AF12">
        <v>0.32300000000000001</v>
      </c>
      <c r="AG12">
        <v>1262</v>
      </c>
      <c r="AH12">
        <v>0.38700000000000001</v>
      </c>
      <c r="AJ12" t="s">
        <v>367</v>
      </c>
    </row>
    <row r="13" spans="2:36" x14ac:dyDescent="0.2">
      <c r="B13" s="1">
        <f>DATE(B2,8,15)</f>
        <v>44788</v>
      </c>
      <c r="C13" t="s">
        <v>15</v>
      </c>
      <c r="E13" s="1">
        <f t="shared" si="9"/>
        <v>44571</v>
      </c>
      <c r="F13" s="2">
        <f t="shared" si="3"/>
        <v>2</v>
      </c>
      <c r="G13" s="2">
        <f t="shared" si="0"/>
        <v>2</v>
      </c>
      <c r="H13">
        <f>WEEKDAY(TCalendar[[#This Row],[Date]])</f>
        <v>2</v>
      </c>
      <c r="I13" s="4">
        <f t="shared" si="10"/>
        <v>1</v>
      </c>
      <c r="J13" s="5">
        <f t="shared" si="4"/>
        <v>1</v>
      </c>
      <c r="K13" s="6">
        <f>MONTH(TCalendar[[#This Row],[Date]])</f>
        <v>1</v>
      </c>
      <c r="L13" s="17">
        <f t="shared" si="1"/>
        <v>2</v>
      </c>
      <c r="M13" s="15" t="str">
        <f t="shared" si="5"/>
        <v>T1</v>
      </c>
      <c r="N13" s="15" t="str">
        <f t="shared" si="2"/>
        <v>S1</v>
      </c>
      <c r="O13" s="15">
        <v>2022</v>
      </c>
      <c r="Q13" t="s">
        <v>383</v>
      </c>
      <c r="R13" s="21">
        <v>44.5</v>
      </c>
      <c r="S13" s="20">
        <v>3.7499999999999999E-2</v>
      </c>
      <c r="V13">
        <f t="shared" ref="V13:V15" si="15">V12</f>
        <v>2021</v>
      </c>
      <c r="W13">
        <v>5</v>
      </c>
      <c r="X13" t="e">
        <f>$X$11</f>
        <v>#REF!</v>
      </c>
      <c r="Y13" s="23" t="e">
        <f t="shared" si="12"/>
        <v>#REF!</v>
      </c>
      <c r="Z13" s="23" t="e">
        <f t="shared" si="13"/>
        <v>#REF!</v>
      </c>
      <c r="AA13" s="23" t="e">
        <f t="shared" si="14"/>
        <v>#REF!</v>
      </c>
      <c r="AC13">
        <v>2021</v>
      </c>
      <c r="AD13">
        <v>5</v>
      </c>
      <c r="AE13">
        <v>0.60299999999999998</v>
      </c>
      <c r="AF13">
        <v>0.33900000000000002</v>
      </c>
      <c r="AG13">
        <v>1320</v>
      </c>
      <c r="AH13">
        <v>0.40500000000000003</v>
      </c>
      <c r="AJ13" t="s">
        <v>365</v>
      </c>
    </row>
    <row r="14" spans="2:36" x14ac:dyDescent="0.2">
      <c r="B14" s="1">
        <f>DATE(B2,11,1)</f>
        <v>44866</v>
      </c>
      <c r="C14" t="s">
        <v>16</v>
      </c>
      <c r="E14" s="1">
        <f t="shared" si="9"/>
        <v>44572</v>
      </c>
      <c r="F14" s="2">
        <f t="shared" si="3"/>
        <v>3</v>
      </c>
      <c r="G14" s="2">
        <f t="shared" si="0"/>
        <v>3</v>
      </c>
      <c r="H14">
        <f>WEEKDAY(TCalendar[[#This Row],[Date]])</f>
        <v>3</v>
      </c>
      <c r="I14" s="4">
        <f t="shared" si="10"/>
        <v>1</v>
      </c>
      <c r="J14" s="5">
        <f t="shared" si="4"/>
        <v>1</v>
      </c>
      <c r="K14" s="6">
        <f>MONTH(TCalendar[[#This Row],[Date]])</f>
        <v>1</v>
      </c>
      <c r="L14" s="17">
        <f t="shared" si="1"/>
        <v>2</v>
      </c>
      <c r="M14" s="15" t="str">
        <f t="shared" si="5"/>
        <v>T1</v>
      </c>
      <c r="N14" s="15" t="str">
        <f t="shared" si="2"/>
        <v>S1</v>
      </c>
      <c r="O14" s="15">
        <v>2022</v>
      </c>
      <c r="Q14" t="s">
        <v>384</v>
      </c>
      <c r="R14" s="21">
        <v>43.5</v>
      </c>
      <c r="S14" s="20">
        <v>3.6111111111111115E-2</v>
      </c>
      <c r="V14">
        <f t="shared" si="15"/>
        <v>2021</v>
      </c>
      <c r="W14">
        <v>6</v>
      </c>
      <c r="X14" t="e">
        <f>$X$11</f>
        <v>#REF!</v>
      </c>
      <c r="Y14" s="23" t="e">
        <f t="shared" si="12"/>
        <v>#REF!</v>
      </c>
      <c r="Z14" s="23" t="e">
        <f t="shared" si="13"/>
        <v>#REF!</v>
      </c>
      <c r="AA14" s="23" t="e">
        <f t="shared" si="14"/>
        <v>#REF!</v>
      </c>
      <c r="AC14">
        <v>2021</v>
      </c>
      <c r="AD14">
        <v>6</v>
      </c>
      <c r="AE14">
        <v>0.63100000000000001</v>
      </c>
      <c r="AF14">
        <v>0.35499999999999998</v>
      </c>
      <c r="AG14">
        <v>1382</v>
      </c>
      <c r="AH14">
        <v>0.42499999999999999</v>
      </c>
      <c r="AJ14" t="s">
        <v>371</v>
      </c>
    </row>
    <row r="15" spans="2:36" x14ac:dyDescent="0.2">
      <c r="B15" s="1">
        <f>DATE($B$2,11,11)</f>
        <v>44876</v>
      </c>
      <c r="C15" t="s">
        <v>17</v>
      </c>
      <c r="E15" s="1">
        <f t="shared" si="9"/>
        <v>44573</v>
      </c>
      <c r="F15" s="2">
        <f t="shared" si="3"/>
        <v>4</v>
      </c>
      <c r="G15" s="2">
        <f t="shared" si="0"/>
        <v>4</v>
      </c>
      <c r="H15">
        <f>WEEKDAY(TCalendar[[#This Row],[Date]])</f>
        <v>4</v>
      </c>
      <c r="I15" s="4">
        <f t="shared" si="10"/>
        <v>1</v>
      </c>
      <c r="J15" s="5">
        <f t="shared" si="4"/>
        <v>1</v>
      </c>
      <c r="K15" s="6">
        <f>MONTH(TCalendar[[#This Row],[Date]])</f>
        <v>1</v>
      </c>
      <c r="L15" s="17">
        <f t="shared" si="1"/>
        <v>2</v>
      </c>
      <c r="M15" s="15" t="str">
        <f t="shared" si="5"/>
        <v>T1</v>
      </c>
      <c r="N15" s="15" t="str">
        <f t="shared" si="2"/>
        <v>S1</v>
      </c>
      <c r="O15" s="15">
        <v>2022</v>
      </c>
      <c r="Q15" t="s">
        <v>385</v>
      </c>
      <c r="R15" s="21">
        <v>47</v>
      </c>
      <c r="S15" s="20">
        <v>3.4027777777777775E-2</v>
      </c>
      <c r="V15">
        <f t="shared" si="15"/>
        <v>2021</v>
      </c>
      <c r="W15">
        <v>7</v>
      </c>
      <c r="X15" t="e">
        <f>$X$11</f>
        <v>#REF!</v>
      </c>
      <c r="Y15" s="23" t="e">
        <f t="shared" si="12"/>
        <v>#REF!</v>
      </c>
      <c r="Z15" s="23" t="e">
        <f t="shared" si="13"/>
        <v>#REF!</v>
      </c>
      <c r="AA15" s="23" t="e">
        <f t="shared" si="14"/>
        <v>#REF!</v>
      </c>
      <c r="AC15">
        <v>2021</v>
      </c>
      <c r="AD15">
        <v>7</v>
      </c>
      <c r="AE15">
        <v>0.66100000000000003</v>
      </c>
      <c r="AF15">
        <v>0.374</v>
      </c>
      <c r="AG15">
        <v>1435</v>
      </c>
      <c r="AH15">
        <v>0.44600000000000001</v>
      </c>
      <c r="AJ15" t="s">
        <v>283</v>
      </c>
    </row>
    <row r="16" spans="2:36" x14ac:dyDescent="0.2">
      <c r="B16" s="1">
        <f>DATE($B$2,12,24)</f>
        <v>44919</v>
      </c>
      <c r="C16" t="s">
        <v>18</v>
      </c>
      <c r="E16" s="1">
        <f t="shared" si="9"/>
        <v>44574</v>
      </c>
      <c r="F16" s="2">
        <f t="shared" si="3"/>
        <v>5</v>
      </c>
      <c r="G16" s="2">
        <f t="shared" si="0"/>
        <v>5</v>
      </c>
      <c r="H16">
        <f>WEEKDAY(TCalendar[[#This Row],[Date]])</f>
        <v>5</v>
      </c>
      <c r="I16" s="4">
        <f t="shared" si="10"/>
        <v>1</v>
      </c>
      <c r="J16" s="5">
        <f t="shared" si="4"/>
        <v>1</v>
      </c>
      <c r="K16" s="6">
        <f>MONTH(TCalendar[[#This Row],[Date]])</f>
        <v>1</v>
      </c>
      <c r="L16" s="17">
        <f t="shared" si="1"/>
        <v>2</v>
      </c>
      <c r="M16" s="15" t="str">
        <f t="shared" si="5"/>
        <v>T1</v>
      </c>
      <c r="N16" s="15" t="str">
        <f t="shared" si="2"/>
        <v>S1</v>
      </c>
      <c r="O16" s="15">
        <v>2022</v>
      </c>
      <c r="Q16" t="s">
        <v>386</v>
      </c>
      <c r="R16" s="21">
        <v>45</v>
      </c>
      <c r="S16" s="20">
        <v>3.125E-2</v>
      </c>
      <c r="AJ16" t="s">
        <v>306</v>
      </c>
    </row>
    <row r="17" spans="2:36" x14ac:dyDescent="0.2">
      <c r="E17" s="1">
        <f t="shared" si="9"/>
        <v>44575</v>
      </c>
      <c r="F17" s="2">
        <f t="shared" si="3"/>
        <v>6</v>
      </c>
      <c r="G17" s="2">
        <f t="shared" si="0"/>
        <v>6</v>
      </c>
      <c r="H17">
        <f>WEEKDAY(TCalendar[[#This Row],[Date]])</f>
        <v>6</v>
      </c>
      <c r="I17" s="4">
        <f t="shared" si="10"/>
        <v>1</v>
      </c>
      <c r="J17" s="5">
        <f t="shared" si="4"/>
        <v>1</v>
      </c>
      <c r="K17" s="6">
        <f>MONTH(TCalendar[[#This Row],[Date]])</f>
        <v>1</v>
      </c>
      <c r="L17" s="17">
        <f t="shared" si="1"/>
        <v>2</v>
      </c>
      <c r="M17" s="15" t="str">
        <f t="shared" si="5"/>
        <v>T1</v>
      </c>
      <c r="N17" s="15" t="str">
        <f t="shared" si="2"/>
        <v>S1</v>
      </c>
      <c r="O17" s="15">
        <v>2022</v>
      </c>
      <c r="Q17" t="s">
        <v>387</v>
      </c>
      <c r="R17" s="21">
        <v>41.5</v>
      </c>
      <c r="S17" s="20">
        <v>2.7777777777777776E-2</v>
      </c>
      <c r="V17" t="s">
        <v>2</v>
      </c>
      <c r="W17" t="s">
        <v>259</v>
      </c>
      <c r="X17" t="s">
        <v>258</v>
      </c>
      <c r="Y17" t="s">
        <v>255</v>
      </c>
      <c r="Z17" t="s">
        <v>256</v>
      </c>
      <c r="AA17" t="s">
        <v>257</v>
      </c>
      <c r="AC17" t="s">
        <v>2</v>
      </c>
      <c r="AD17" t="s">
        <v>259</v>
      </c>
      <c r="AE17" s="27" t="s">
        <v>260</v>
      </c>
      <c r="AF17" s="27" t="s">
        <v>261</v>
      </c>
      <c r="AG17" s="27" t="s">
        <v>263</v>
      </c>
      <c r="AH17" s="27" t="s">
        <v>262</v>
      </c>
      <c r="AJ17" t="s">
        <v>295</v>
      </c>
    </row>
    <row r="18" spans="2:36" x14ac:dyDescent="0.2">
      <c r="E18" s="1">
        <f t="shared" si="9"/>
        <v>44576</v>
      </c>
      <c r="F18" s="2">
        <f t="shared" si="3"/>
        <v>7</v>
      </c>
      <c r="G18" s="2">
        <f t="shared" si="0"/>
        <v>7</v>
      </c>
      <c r="H18">
        <f>WEEKDAY(TCalendar[[#This Row],[Date]])</f>
        <v>7</v>
      </c>
      <c r="I18" s="4">
        <f t="shared" si="10"/>
        <v>1</v>
      </c>
      <c r="J18" s="5">
        <f t="shared" si="4"/>
        <v>1</v>
      </c>
      <c r="K18" s="6">
        <f>MONTH(TCalendar[[#This Row],[Date]])</f>
        <v>1</v>
      </c>
      <c r="L18" s="17">
        <f t="shared" si="1"/>
        <v>2</v>
      </c>
      <c r="M18" s="15" t="str">
        <f t="shared" si="5"/>
        <v>T1</v>
      </c>
      <c r="N18" s="15" t="str">
        <f t="shared" si="2"/>
        <v>S1</v>
      </c>
      <c r="O18" s="15">
        <v>2022</v>
      </c>
      <c r="Q18" t="s">
        <v>388</v>
      </c>
      <c r="R18" s="21">
        <v>41.5</v>
      </c>
      <c r="S18" s="20">
        <v>2.7083333333333334E-2</v>
      </c>
      <c r="V18">
        <v>2022</v>
      </c>
      <c r="W18">
        <v>3</v>
      </c>
      <c r="X18" t="e">
        <f>VLOOKUP(V18,#REF!,19)</f>
        <v>#REF!</v>
      </c>
      <c r="Y18" s="23" t="e">
        <f>IF(AND($W$11=$AD$11,$X$11&lt;5001),$X$11*AE18,"")</f>
        <v>#REF!</v>
      </c>
      <c r="Z18" s="23" t="e">
        <f>IF(AND(W18=AD18,X18&gt;5000,X18&lt;20001),X18*AF18+AG18,"")</f>
        <v>#REF!</v>
      </c>
      <c r="AA18" s="23" t="e">
        <f>IF(AND(W18=AD18,X18&gt;20000),X18*AH18,"")</f>
        <v>#REF!</v>
      </c>
      <c r="AC18">
        <v>2021</v>
      </c>
      <c r="AD18">
        <v>3</v>
      </c>
      <c r="AE18">
        <v>0.502</v>
      </c>
      <c r="AF18">
        <v>0.3</v>
      </c>
      <c r="AG18">
        <v>1007</v>
      </c>
      <c r="AH18">
        <v>0.35</v>
      </c>
      <c r="AJ18" t="s">
        <v>291</v>
      </c>
    </row>
    <row r="19" spans="2:36" x14ac:dyDescent="0.2">
      <c r="E19" s="1">
        <f t="shared" si="9"/>
        <v>44577</v>
      </c>
      <c r="F19" s="2">
        <f t="shared" si="3"/>
        <v>1</v>
      </c>
      <c r="G19" s="2">
        <f t="shared" si="0"/>
        <v>1</v>
      </c>
      <c r="H19">
        <f>WEEKDAY(TCalendar[[#This Row],[Date]])</f>
        <v>1</v>
      </c>
      <c r="I19" s="4">
        <f t="shared" si="10"/>
        <v>1</v>
      </c>
      <c r="J19" s="5">
        <f t="shared" si="4"/>
        <v>1</v>
      </c>
      <c r="K19" s="6">
        <f>MONTH(TCalendar[[#This Row],[Date]])</f>
        <v>1</v>
      </c>
      <c r="L19" s="17">
        <f t="shared" si="1"/>
        <v>2</v>
      </c>
      <c r="M19" s="15" t="str">
        <f t="shared" si="5"/>
        <v>T1</v>
      </c>
      <c r="N19" s="15" t="str">
        <f t="shared" si="2"/>
        <v>S1</v>
      </c>
      <c r="O19" s="15">
        <v>2022</v>
      </c>
      <c r="Q19" t="s">
        <v>389</v>
      </c>
      <c r="R19" s="21">
        <v>44.5</v>
      </c>
      <c r="S19" s="20">
        <v>3.125E-2</v>
      </c>
      <c r="V19">
        <f>V18</f>
        <v>2022</v>
      </c>
      <c r="W19">
        <v>4</v>
      </c>
      <c r="X19" t="e">
        <f>X18</f>
        <v>#REF!</v>
      </c>
      <c r="Y19" s="23" t="e">
        <f t="shared" ref="Y19:Y22" si="16">IF(AND(W19=AD19,X19&lt;5001),X19*AE19,"")</f>
        <v>#REF!</v>
      </c>
      <c r="Z19" s="23" t="e">
        <f t="shared" ref="Z19:Z22" si="17">IF(AND(W19=AD19,X19&gt;5000,X19&lt;20001),X19*AF19+AG19,"")</f>
        <v>#REF!</v>
      </c>
      <c r="AA19" s="23" t="e">
        <f t="shared" ref="AA19:AA22" si="18">IF(AND(W19=AD19,X19&gt;20000),X19*AH19,"")</f>
        <v>#REF!</v>
      </c>
      <c r="AC19">
        <v>2021</v>
      </c>
      <c r="AD19">
        <v>4</v>
      </c>
      <c r="AE19">
        <v>0.57499999999999996</v>
      </c>
      <c r="AF19">
        <v>0.32300000000000001</v>
      </c>
      <c r="AG19">
        <v>1262</v>
      </c>
      <c r="AH19">
        <v>0.38700000000000001</v>
      </c>
      <c r="AJ19" t="s">
        <v>294</v>
      </c>
    </row>
    <row r="20" spans="2:36" x14ac:dyDescent="0.2">
      <c r="B20" t="s">
        <v>28</v>
      </c>
      <c r="E20" s="1">
        <f t="shared" si="9"/>
        <v>44578</v>
      </c>
      <c r="F20" s="2">
        <f t="shared" si="3"/>
        <v>2</v>
      </c>
      <c r="G20" s="2">
        <f t="shared" si="0"/>
        <v>2</v>
      </c>
      <c r="H20">
        <f>WEEKDAY(TCalendar[[#This Row],[Date]])</f>
        <v>2</v>
      </c>
      <c r="I20" s="4">
        <f t="shared" si="10"/>
        <v>1</v>
      </c>
      <c r="J20" s="5">
        <f t="shared" si="4"/>
        <v>1</v>
      </c>
      <c r="K20" s="6">
        <f>MONTH(TCalendar[[#This Row],[Date]])</f>
        <v>1</v>
      </c>
      <c r="L20" s="17">
        <f t="shared" si="1"/>
        <v>3</v>
      </c>
      <c r="M20" s="15" t="str">
        <f t="shared" si="5"/>
        <v>T1</v>
      </c>
      <c r="N20" s="15" t="str">
        <f t="shared" si="2"/>
        <v>S1</v>
      </c>
      <c r="O20" s="15">
        <v>2022</v>
      </c>
      <c r="Q20" t="s">
        <v>390</v>
      </c>
      <c r="R20" s="21">
        <v>46</v>
      </c>
      <c r="S20" s="20">
        <v>3.3333333333333333E-2</v>
      </c>
      <c r="V20">
        <f t="shared" ref="V20:V22" si="19">V19</f>
        <v>2022</v>
      </c>
      <c r="W20">
        <v>5</v>
      </c>
      <c r="X20" t="e">
        <f>X19</f>
        <v>#REF!</v>
      </c>
      <c r="Y20" s="23" t="e">
        <f t="shared" si="16"/>
        <v>#REF!</v>
      </c>
      <c r="Z20" s="23" t="e">
        <f t="shared" si="17"/>
        <v>#REF!</v>
      </c>
      <c r="AA20" s="23" t="e">
        <f t="shared" si="18"/>
        <v>#REF!</v>
      </c>
      <c r="AC20">
        <v>2021</v>
      </c>
      <c r="AD20">
        <v>5</v>
      </c>
      <c r="AE20">
        <v>0.60299999999999998</v>
      </c>
      <c r="AF20">
        <v>0.33900000000000002</v>
      </c>
      <c r="AG20">
        <v>1320</v>
      </c>
      <c r="AH20">
        <v>0.40500000000000003</v>
      </c>
      <c r="AJ20" t="s">
        <v>323</v>
      </c>
    </row>
    <row r="21" spans="2:36" x14ac:dyDescent="0.2">
      <c r="B21" s="18" t="s">
        <v>29</v>
      </c>
      <c r="E21" s="1">
        <f t="shared" si="9"/>
        <v>44579</v>
      </c>
      <c r="F21" s="2">
        <f t="shared" si="3"/>
        <v>3</v>
      </c>
      <c r="G21" s="2">
        <f t="shared" si="0"/>
        <v>3</v>
      </c>
      <c r="H21">
        <f>WEEKDAY(TCalendar[[#This Row],[Date]])</f>
        <v>3</v>
      </c>
      <c r="I21" s="4">
        <f t="shared" si="10"/>
        <v>1</v>
      </c>
      <c r="J21" s="5">
        <f t="shared" si="4"/>
        <v>1</v>
      </c>
      <c r="K21" s="6">
        <f>MONTH(TCalendar[[#This Row],[Date]])</f>
        <v>1</v>
      </c>
      <c r="L21" s="17">
        <f t="shared" si="1"/>
        <v>3</v>
      </c>
      <c r="M21" s="15" t="str">
        <f t="shared" si="5"/>
        <v>T1</v>
      </c>
      <c r="N21" s="15" t="str">
        <f t="shared" si="2"/>
        <v>S1</v>
      </c>
      <c r="O21" s="15">
        <v>2022</v>
      </c>
      <c r="Q21" t="s">
        <v>391</v>
      </c>
      <c r="R21" s="21">
        <v>43.5</v>
      </c>
      <c r="S21" s="20">
        <v>3.888888888888889E-2</v>
      </c>
      <c r="V21">
        <f t="shared" si="19"/>
        <v>2022</v>
      </c>
      <c r="W21">
        <v>6</v>
      </c>
      <c r="X21" t="e">
        <f>X20</f>
        <v>#REF!</v>
      </c>
      <c r="Y21" s="23" t="e">
        <f t="shared" si="16"/>
        <v>#REF!</v>
      </c>
      <c r="Z21" s="23" t="e">
        <f t="shared" si="17"/>
        <v>#REF!</v>
      </c>
      <c r="AA21" s="23" t="e">
        <f t="shared" si="18"/>
        <v>#REF!</v>
      </c>
      <c r="AC21">
        <v>2021</v>
      </c>
      <c r="AD21">
        <v>6</v>
      </c>
      <c r="AE21">
        <v>0.63100000000000001</v>
      </c>
      <c r="AF21">
        <v>0.35499999999999998</v>
      </c>
      <c r="AG21">
        <v>1382</v>
      </c>
      <c r="AH21">
        <v>0.42499999999999999</v>
      </c>
      <c r="AJ21" t="s">
        <v>310</v>
      </c>
    </row>
    <row r="22" spans="2:36" x14ac:dyDescent="0.2">
      <c r="B22" s="18" t="s">
        <v>30</v>
      </c>
      <c r="E22" s="1">
        <f t="shared" si="9"/>
        <v>44580</v>
      </c>
      <c r="F22" s="2">
        <f t="shared" si="3"/>
        <v>4</v>
      </c>
      <c r="G22" s="2">
        <f t="shared" si="0"/>
        <v>4</v>
      </c>
      <c r="H22">
        <f>WEEKDAY(TCalendar[[#This Row],[Date]])</f>
        <v>4</v>
      </c>
      <c r="I22" s="4">
        <f t="shared" si="10"/>
        <v>1</v>
      </c>
      <c r="J22" s="5">
        <f t="shared" si="4"/>
        <v>1</v>
      </c>
      <c r="K22" s="6">
        <f>MONTH(TCalendar[[#This Row],[Date]])</f>
        <v>1</v>
      </c>
      <c r="L22" s="17">
        <f t="shared" si="1"/>
        <v>3</v>
      </c>
      <c r="M22" s="15" t="str">
        <f t="shared" si="5"/>
        <v>T1</v>
      </c>
      <c r="N22" s="15" t="str">
        <f t="shared" si="2"/>
        <v>S1</v>
      </c>
      <c r="O22" s="15">
        <v>2022</v>
      </c>
      <c r="Q22" t="s">
        <v>392</v>
      </c>
      <c r="R22" s="21">
        <v>45.5</v>
      </c>
      <c r="S22" s="20">
        <v>3.9583333333333331E-2</v>
      </c>
      <c r="V22">
        <f t="shared" si="19"/>
        <v>2022</v>
      </c>
      <c r="W22">
        <v>7</v>
      </c>
      <c r="X22" t="e">
        <f>X21</f>
        <v>#REF!</v>
      </c>
      <c r="Y22" s="23" t="e">
        <f t="shared" si="16"/>
        <v>#REF!</v>
      </c>
      <c r="Z22" s="23" t="e">
        <f t="shared" si="17"/>
        <v>#REF!</v>
      </c>
      <c r="AA22" s="23" t="e">
        <f t="shared" si="18"/>
        <v>#REF!</v>
      </c>
      <c r="AC22">
        <v>2021</v>
      </c>
      <c r="AD22">
        <v>7</v>
      </c>
      <c r="AE22">
        <v>0.66100000000000003</v>
      </c>
      <c r="AF22">
        <v>0.374</v>
      </c>
      <c r="AG22">
        <v>1435</v>
      </c>
      <c r="AH22">
        <v>0.44600000000000001</v>
      </c>
      <c r="AJ22" t="s">
        <v>314</v>
      </c>
    </row>
    <row r="23" spans="2:36" x14ac:dyDescent="0.2">
      <c r="B23" s="18" t="s">
        <v>31</v>
      </c>
      <c r="E23" s="1">
        <f t="shared" si="9"/>
        <v>44581</v>
      </c>
      <c r="F23" s="2">
        <f t="shared" si="3"/>
        <v>5</v>
      </c>
      <c r="G23" s="2">
        <f t="shared" si="0"/>
        <v>5</v>
      </c>
      <c r="H23">
        <f>WEEKDAY(TCalendar[[#This Row],[Date]])</f>
        <v>5</v>
      </c>
      <c r="I23" s="4">
        <f t="shared" si="10"/>
        <v>1</v>
      </c>
      <c r="J23" s="5">
        <f t="shared" si="4"/>
        <v>1</v>
      </c>
      <c r="K23" s="6">
        <f>MONTH(TCalendar[[#This Row],[Date]])</f>
        <v>1</v>
      </c>
      <c r="L23" s="17">
        <f t="shared" si="1"/>
        <v>3</v>
      </c>
      <c r="M23" s="15" t="str">
        <f t="shared" si="5"/>
        <v>T1</v>
      </c>
      <c r="N23" s="15" t="str">
        <f t="shared" si="2"/>
        <v>S1</v>
      </c>
      <c r="O23" s="15">
        <v>2022</v>
      </c>
      <c r="Q23" t="s">
        <v>393</v>
      </c>
      <c r="R23" s="21">
        <v>50</v>
      </c>
      <c r="S23" s="20">
        <v>3.9583333333333331E-2</v>
      </c>
      <c r="AJ23" t="s">
        <v>311</v>
      </c>
    </row>
    <row r="24" spans="2:36" x14ac:dyDescent="0.2">
      <c r="B24" s="18" t="s">
        <v>32</v>
      </c>
      <c r="E24" s="1">
        <f t="shared" si="9"/>
        <v>44582</v>
      </c>
      <c r="F24" s="2">
        <f t="shared" si="3"/>
        <v>6</v>
      </c>
      <c r="G24" s="2">
        <f t="shared" si="0"/>
        <v>6</v>
      </c>
      <c r="H24">
        <f>WEEKDAY(TCalendar[[#This Row],[Date]])</f>
        <v>6</v>
      </c>
      <c r="I24" s="4">
        <f t="shared" si="10"/>
        <v>1</v>
      </c>
      <c r="J24" s="5">
        <f t="shared" si="4"/>
        <v>1</v>
      </c>
      <c r="K24" s="6">
        <f>MONTH(TCalendar[[#This Row],[Date]])</f>
        <v>1</v>
      </c>
      <c r="L24" s="17">
        <f t="shared" si="1"/>
        <v>3</v>
      </c>
      <c r="M24" s="15" t="str">
        <f t="shared" si="5"/>
        <v>T1</v>
      </c>
      <c r="N24" s="15" t="str">
        <f t="shared" si="2"/>
        <v>S1</v>
      </c>
      <c r="O24" s="15">
        <v>2022</v>
      </c>
      <c r="Q24" t="s">
        <v>394</v>
      </c>
      <c r="R24" s="21">
        <v>48</v>
      </c>
      <c r="S24" s="20">
        <v>3.6111111111111115E-2</v>
      </c>
      <c r="AJ24" t="s">
        <v>318</v>
      </c>
    </row>
    <row r="25" spans="2:36" x14ac:dyDescent="0.2">
      <c r="E25" s="1">
        <f t="shared" si="9"/>
        <v>44583</v>
      </c>
      <c r="F25" s="2">
        <f t="shared" si="3"/>
        <v>7</v>
      </c>
      <c r="G25" s="2">
        <f t="shared" si="0"/>
        <v>7</v>
      </c>
      <c r="H25">
        <f>WEEKDAY(TCalendar[[#This Row],[Date]])</f>
        <v>7</v>
      </c>
      <c r="I25" s="4">
        <f t="shared" si="10"/>
        <v>1</v>
      </c>
      <c r="J25" s="5">
        <f t="shared" si="4"/>
        <v>1</v>
      </c>
      <c r="K25" s="6">
        <f>MONTH(TCalendar[[#This Row],[Date]])</f>
        <v>1</v>
      </c>
      <c r="L25" s="17">
        <f t="shared" si="1"/>
        <v>3</v>
      </c>
      <c r="M25" s="15" t="str">
        <f t="shared" si="5"/>
        <v>T1</v>
      </c>
      <c r="N25" s="15" t="str">
        <f t="shared" si="2"/>
        <v>S1</v>
      </c>
      <c r="O25" s="15">
        <v>2022</v>
      </c>
      <c r="Q25" t="s">
        <v>395</v>
      </c>
      <c r="R25" s="21">
        <v>40</v>
      </c>
      <c r="S25" s="20">
        <v>3.3333333333333333E-2</v>
      </c>
      <c r="AJ25" t="s">
        <v>313</v>
      </c>
    </row>
    <row r="26" spans="2:36" x14ac:dyDescent="0.2">
      <c r="E26" s="1">
        <f t="shared" si="9"/>
        <v>44584</v>
      </c>
      <c r="F26" s="2">
        <f t="shared" si="3"/>
        <v>1</v>
      </c>
      <c r="G26" s="2">
        <f t="shared" si="0"/>
        <v>1</v>
      </c>
      <c r="H26">
        <f>WEEKDAY(TCalendar[[#This Row],[Date]])</f>
        <v>1</v>
      </c>
      <c r="I26" s="4">
        <f t="shared" si="10"/>
        <v>1</v>
      </c>
      <c r="J26" s="5">
        <f t="shared" si="4"/>
        <v>1</v>
      </c>
      <c r="K26" s="6">
        <f>MONTH(TCalendar[[#This Row],[Date]])</f>
        <v>1</v>
      </c>
      <c r="L26" s="17">
        <f t="shared" si="1"/>
        <v>3</v>
      </c>
      <c r="M26" s="15" t="str">
        <f t="shared" si="5"/>
        <v>T1</v>
      </c>
      <c r="N26" s="15" t="str">
        <f t="shared" si="2"/>
        <v>S1</v>
      </c>
      <c r="O26" s="15">
        <v>2022</v>
      </c>
      <c r="Q26" t="s">
        <v>396</v>
      </c>
      <c r="R26" s="21">
        <v>29</v>
      </c>
      <c r="S26" s="20">
        <v>9.7222222222222224E-3</v>
      </c>
      <c r="AJ26" t="s">
        <v>274</v>
      </c>
    </row>
    <row r="27" spans="2:36" x14ac:dyDescent="0.2">
      <c r="B27" t="s">
        <v>33</v>
      </c>
      <c r="E27" s="1">
        <f t="shared" si="9"/>
        <v>44585</v>
      </c>
      <c r="F27" s="2">
        <f t="shared" si="3"/>
        <v>2</v>
      </c>
      <c r="G27" s="2">
        <f t="shared" si="0"/>
        <v>2</v>
      </c>
      <c r="H27">
        <f>WEEKDAY(TCalendar[[#This Row],[Date]])</f>
        <v>2</v>
      </c>
      <c r="I27" s="4">
        <f t="shared" si="10"/>
        <v>1</v>
      </c>
      <c r="J27" s="5">
        <f t="shared" si="4"/>
        <v>1</v>
      </c>
      <c r="K27" s="6">
        <f>MONTH(TCalendar[[#This Row],[Date]])</f>
        <v>1</v>
      </c>
      <c r="L27" s="17">
        <f t="shared" si="1"/>
        <v>4</v>
      </c>
      <c r="M27" s="15" t="str">
        <f t="shared" si="5"/>
        <v>T1</v>
      </c>
      <c r="N27" s="15" t="str">
        <f t="shared" si="2"/>
        <v>S1</v>
      </c>
      <c r="O27" s="15">
        <v>2022</v>
      </c>
      <c r="Q27" t="s">
        <v>397</v>
      </c>
      <c r="R27" s="21">
        <v>52.5</v>
      </c>
      <c r="S27" s="20">
        <v>3.4027777777777775E-2</v>
      </c>
      <c r="AJ27" t="s">
        <v>270</v>
      </c>
    </row>
    <row r="28" spans="2:36" x14ac:dyDescent="0.2">
      <c r="B28" s="19">
        <v>5.5E-2</v>
      </c>
      <c r="E28" s="1">
        <f t="shared" si="9"/>
        <v>44586</v>
      </c>
      <c r="F28" s="2">
        <f t="shared" si="3"/>
        <v>3</v>
      </c>
      <c r="G28" s="2">
        <f t="shared" si="0"/>
        <v>3</v>
      </c>
      <c r="H28">
        <f>WEEKDAY(TCalendar[[#This Row],[Date]])</f>
        <v>3</v>
      </c>
      <c r="I28" s="4">
        <f t="shared" si="10"/>
        <v>1</v>
      </c>
      <c r="J28" s="5">
        <f t="shared" si="4"/>
        <v>1</v>
      </c>
      <c r="K28" s="6">
        <f>MONTH(TCalendar[[#This Row],[Date]])</f>
        <v>1</v>
      </c>
      <c r="L28" s="17">
        <f t="shared" si="1"/>
        <v>4</v>
      </c>
      <c r="M28" s="15" t="str">
        <f t="shared" si="5"/>
        <v>T1</v>
      </c>
      <c r="N28" s="15" t="str">
        <f t="shared" si="2"/>
        <v>S1</v>
      </c>
      <c r="O28" s="15">
        <v>2022</v>
      </c>
      <c r="Q28" t="s">
        <v>398</v>
      </c>
      <c r="R28" s="21">
        <v>49.5</v>
      </c>
      <c r="S28" s="20">
        <v>3.5416666666666666E-2</v>
      </c>
      <c r="AJ28" t="s">
        <v>296</v>
      </c>
    </row>
    <row r="29" spans="2:36" x14ac:dyDescent="0.2">
      <c r="B29" s="19">
        <v>0.1</v>
      </c>
      <c r="E29" s="1">
        <f t="shared" si="9"/>
        <v>44587</v>
      </c>
      <c r="F29" s="2">
        <f t="shared" si="3"/>
        <v>4</v>
      </c>
      <c r="G29" s="2">
        <f t="shared" si="0"/>
        <v>4</v>
      </c>
      <c r="H29">
        <f>WEEKDAY(TCalendar[[#This Row],[Date]])</f>
        <v>4</v>
      </c>
      <c r="I29" s="4">
        <f t="shared" si="10"/>
        <v>1</v>
      </c>
      <c r="J29" s="5">
        <f t="shared" si="4"/>
        <v>1</v>
      </c>
      <c r="K29" s="6">
        <f>MONTH(TCalendar[[#This Row],[Date]])</f>
        <v>1</v>
      </c>
      <c r="L29" s="17">
        <f t="shared" si="1"/>
        <v>4</v>
      </c>
      <c r="M29" s="15" t="str">
        <f t="shared" si="5"/>
        <v>T1</v>
      </c>
      <c r="N29" s="15" t="str">
        <f t="shared" si="2"/>
        <v>S1</v>
      </c>
      <c r="O29" s="15">
        <v>2022</v>
      </c>
      <c r="Q29" t="s">
        <v>399</v>
      </c>
      <c r="R29" s="21">
        <v>51</v>
      </c>
      <c r="S29" s="20">
        <v>3.7499999999999999E-2</v>
      </c>
      <c r="AJ29" t="s">
        <v>272</v>
      </c>
    </row>
    <row r="30" spans="2:36" x14ac:dyDescent="0.2">
      <c r="B30" s="19">
        <v>0.2</v>
      </c>
      <c r="E30" s="1">
        <f t="shared" si="9"/>
        <v>44588</v>
      </c>
      <c r="F30" s="2">
        <f t="shared" si="3"/>
        <v>5</v>
      </c>
      <c r="G30" s="2">
        <f t="shared" si="0"/>
        <v>5</v>
      </c>
      <c r="H30">
        <f>WEEKDAY(TCalendar[[#This Row],[Date]])</f>
        <v>5</v>
      </c>
      <c r="I30" s="4">
        <f t="shared" si="10"/>
        <v>1</v>
      </c>
      <c r="J30" s="5">
        <f t="shared" si="4"/>
        <v>1</v>
      </c>
      <c r="K30" s="6">
        <f>MONTH(TCalendar[[#This Row],[Date]])</f>
        <v>1</v>
      </c>
      <c r="L30" s="17">
        <f t="shared" si="1"/>
        <v>4</v>
      </c>
      <c r="M30" s="15" t="str">
        <f t="shared" si="5"/>
        <v>T1</v>
      </c>
      <c r="N30" s="15" t="str">
        <f t="shared" si="2"/>
        <v>S1</v>
      </c>
      <c r="O30" s="15">
        <v>2022</v>
      </c>
      <c r="Q30" t="s">
        <v>400</v>
      </c>
      <c r="R30" s="21">
        <v>6</v>
      </c>
      <c r="S30" s="20">
        <v>1.0416666666666666E-2</v>
      </c>
      <c r="AJ30" t="s">
        <v>309</v>
      </c>
    </row>
    <row r="31" spans="2:36" x14ac:dyDescent="0.2">
      <c r="E31" s="1">
        <f t="shared" si="9"/>
        <v>44589</v>
      </c>
      <c r="F31" s="2">
        <f t="shared" si="3"/>
        <v>6</v>
      </c>
      <c r="G31" s="2">
        <f t="shared" si="0"/>
        <v>6</v>
      </c>
      <c r="H31">
        <f>WEEKDAY(TCalendar[[#This Row],[Date]])</f>
        <v>6</v>
      </c>
      <c r="I31" s="4">
        <f t="shared" si="10"/>
        <v>1</v>
      </c>
      <c r="J31" s="5">
        <f t="shared" si="4"/>
        <v>1</v>
      </c>
      <c r="K31" s="6">
        <f>MONTH(TCalendar[[#This Row],[Date]])</f>
        <v>1</v>
      </c>
      <c r="L31" s="17">
        <f t="shared" si="1"/>
        <v>4</v>
      </c>
      <c r="M31" s="15" t="str">
        <f t="shared" si="5"/>
        <v>T1</v>
      </c>
      <c r="N31" s="15" t="str">
        <f t="shared" si="2"/>
        <v>S1</v>
      </c>
      <c r="O31" s="15">
        <v>2022</v>
      </c>
      <c r="Q31" t="s">
        <v>401</v>
      </c>
      <c r="R31" s="21">
        <v>5.5</v>
      </c>
      <c r="S31" s="20">
        <v>6.2499999999999995E-3</v>
      </c>
      <c r="AJ31" t="s">
        <v>303</v>
      </c>
    </row>
    <row r="32" spans="2:36" x14ac:dyDescent="0.2">
      <c r="E32" s="1">
        <f t="shared" si="9"/>
        <v>44590</v>
      </c>
      <c r="F32" s="2">
        <f t="shared" si="3"/>
        <v>7</v>
      </c>
      <c r="G32" s="2">
        <f t="shared" si="0"/>
        <v>7</v>
      </c>
      <c r="H32">
        <f>WEEKDAY(TCalendar[[#This Row],[Date]])</f>
        <v>7</v>
      </c>
      <c r="I32" s="4">
        <f t="shared" si="10"/>
        <v>1</v>
      </c>
      <c r="J32" s="5">
        <f t="shared" si="4"/>
        <v>1</v>
      </c>
      <c r="K32" s="6">
        <f>MONTH(TCalendar[[#This Row],[Date]])</f>
        <v>1</v>
      </c>
      <c r="L32" s="17">
        <f t="shared" si="1"/>
        <v>4</v>
      </c>
      <c r="M32" s="15" t="str">
        <f t="shared" si="5"/>
        <v>T1</v>
      </c>
      <c r="N32" s="15" t="str">
        <f t="shared" si="2"/>
        <v>S1</v>
      </c>
      <c r="O32" s="15">
        <v>2022</v>
      </c>
      <c r="Q32" t="s">
        <v>402</v>
      </c>
      <c r="R32" s="21">
        <v>4.5</v>
      </c>
      <c r="S32" s="20">
        <v>4.8611111111111112E-3</v>
      </c>
      <c r="AJ32" t="s">
        <v>304</v>
      </c>
    </row>
    <row r="33" spans="2:36" x14ac:dyDescent="0.2">
      <c r="E33" s="1">
        <f t="shared" si="9"/>
        <v>44591</v>
      </c>
      <c r="F33" s="2">
        <f t="shared" si="3"/>
        <v>1</v>
      </c>
      <c r="G33" s="2">
        <f t="shared" si="0"/>
        <v>1</v>
      </c>
      <c r="H33">
        <f>WEEKDAY(TCalendar[[#This Row],[Date]])</f>
        <v>1</v>
      </c>
      <c r="I33" s="4">
        <f t="shared" si="10"/>
        <v>1</v>
      </c>
      <c r="J33" s="5">
        <f t="shared" si="4"/>
        <v>1</v>
      </c>
      <c r="K33" s="6">
        <f>MONTH(TCalendar[[#This Row],[Date]])</f>
        <v>1</v>
      </c>
      <c r="L33" s="17">
        <f t="shared" si="1"/>
        <v>4</v>
      </c>
      <c r="M33" s="15" t="str">
        <f t="shared" si="5"/>
        <v>T1</v>
      </c>
      <c r="N33" s="15" t="str">
        <f t="shared" si="2"/>
        <v>S1</v>
      </c>
      <c r="O33" s="15">
        <v>2022</v>
      </c>
      <c r="Q33" t="s">
        <v>403</v>
      </c>
      <c r="R33" s="21">
        <v>0</v>
      </c>
      <c r="S33" s="20">
        <v>0</v>
      </c>
      <c r="AJ33" t="s">
        <v>322</v>
      </c>
    </row>
    <row r="34" spans="2:36" x14ac:dyDescent="0.2">
      <c r="B34" s="1"/>
      <c r="E34" s="1">
        <f t="shared" si="9"/>
        <v>44592</v>
      </c>
      <c r="F34" s="2">
        <f t="shared" si="3"/>
        <v>2</v>
      </c>
      <c r="G34" s="2">
        <f t="shared" si="0"/>
        <v>2</v>
      </c>
      <c r="H34">
        <f>WEEKDAY(TCalendar[[#This Row],[Date]])</f>
        <v>2</v>
      </c>
      <c r="I34" s="4">
        <f t="shared" si="10"/>
        <v>1</v>
      </c>
      <c r="J34" s="5">
        <f t="shared" si="4"/>
        <v>1</v>
      </c>
      <c r="K34" s="6">
        <f>MONTH(TCalendar[[#This Row],[Date]])</f>
        <v>1</v>
      </c>
      <c r="L34" s="17">
        <f t="shared" si="1"/>
        <v>5</v>
      </c>
      <c r="M34" s="15" t="str">
        <f t="shared" si="5"/>
        <v>T1</v>
      </c>
      <c r="N34" s="15" t="str">
        <f t="shared" si="2"/>
        <v>S1</v>
      </c>
      <c r="O34" s="15">
        <v>2022</v>
      </c>
      <c r="Q34" t="s">
        <v>404</v>
      </c>
      <c r="R34" s="21">
        <v>6.5</v>
      </c>
      <c r="S34" s="20">
        <v>9.0277777777777787E-3</v>
      </c>
      <c r="AJ34" t="s">
        <v>325</v>
      </c>
    </row>
    <row r="35" spans="2:36" x14ac:dyDescent="0.2">
      <c r="E35" s="1">
        <f t="shared" si="9"/>
        <v>44593</v>
      </c>
      <c r="F35" s="2">
        <f t="shared" si="3"/>
        <v>3</v>
      </c>
      <c r="G35" s="2">
        <f t="shared" si="0"/>
        <v>3</v>
      </c>
      <c r="H35">
        <f>WEEKDAY(TCalendar[[#This Row],[Date]])</f>
        <v>3</v>
      </c>
      <c r="I35" s="13">
        <f>MONTH(TCalendar[[#This Row],[Date]])</f>
        <v>2</v>
      </c>
      <c r="J35" s="13">
        <f>MONTH(TCalendar[[#This Row],[Date]])</f>
        <v>2</v>
      </c>
      <c r="K35" s="13">
        <f>MONTH(TCalendar[[#This Row],[Date]])</f>
        <v>2</v>
      </c>
      <c r="L35" s="17">
        <f t="shared" si="1"/>
        <v>5</v>
      </c>
      <c r="M35" s="15" t="str">
        <f t="shared" ref="M35:M37" si="20">IF(AND(K35&gt;0,K35&lt;4),"T1",IF(AND(K35&gt;3,K35&lt;7),"T2",IF(AND(K35&gt;6,K35&lt;10),"T3",IF(AND(K35&gt;9,K35&lt;13),"T4",""))))</f>
        <v>T1</v>
      </c>
      <c r="N35" s="15" t="str">
        <f t="shared" ref="N35:N37" si="21">IF(AND(K35&gt;0,K35&lt;7),"S1",IF(AND(K35&gt;6,K35&lt;13),"S2",""))</f>
        <v>S1</v>
      </c>
      <c r="O35" s="15">
        <v>2023</v>
      </c>
      <c r="Q35" t="s">
        <v>405</v>
      </c>
      <c r="R35" s="21">
        <v>31</v>
      </c>
      <c r="S35" s="20">
        <v>2.2916666666666669E-2</v>
      </c>
      <c r="AJ35" t="s">
        <v>300</v>
      </c>
    </row>
    <row r="36" spans="2:36" x14ac:dyDescent="0.2">
      <c r="E36" s="1">
        <f t="shared" si="9"/>
        <v>44594</v>
      </c>
      <c r="F36" s="2">
        <f t="shared" si="3"/>
        <v>4</v>
      </c>
      <c r="G36" s="2">
        <f t="shared" si="0"/>
        <v>4</v>
      </c>
      <c r="H36">
        <f>WEEKDAY(TCalendar[[#This Row],[Date]])</f>
        <v>4</v>
      </c>
      <c r="I36" s="13">
        <f>MONTH(TCalendar[[#This Row],[Date]])</f>
        <v>2</v>
      </c>
      <c r="J36" s="13">
        <f>MONTH(TCalendar[[#This Row],[Date]])</f>
        <v>2</v>
      </c>
      <c r="K36" s="13">
        <f>MONTH(TCalendar[[#This Row],[Date]])</f>
        <v>2</v>
      </c>
      <c r="L36" s="17">
        <f t="shared" si="1"/>
        <v>5</v>
      </c>
      <c r="M36" s="15" t="str">
        <f t="shared" si="20"/>
        <v>T1</v>
      </c>
      <c r="N36" s="15" t="str">
        <f t="shared" si="21"/>
        <v>S1</v>
      </c>
      <c r="O36" s="15">
        <v>2024</v>
      </c>
      <c r="Q36" t="s">
        <v>406</v>
      </c>
      <c r="R36" s="21">
        <v>44.5</v>
      </c>
      <c r="S36" s="20">
        <v>3.2638888888888891E-2</v>
      </c>
      <c r="AJ36" t="s">
        <v>293</v>
      </c>
    </row>
    <row r="37" spans="2:36" x14ac:dyDescent="0.2">
      <c r="E37" s="1">
        <f t="shared" si="9"/>
        <v>44595</v>
      </c>
      <c r="F37" s="2">
        <f t="shared" ref="F37:F69" si="22">DAY(E37)</f>
        <v>3</v>
      </c>
      <c r="G37" s="2">
        <f t="shared" si="0"/>
        <v>5</v>
      </c>
      <c r="H37">
        <f>WEEKDAY(TCalendar[[#This Row],[Date]])</f>
        <v>5</v>
      </c>
      <c r="I37" s="13">
        <f>MONTH(TCalendar[[#This Row],[Date]])</f>
        <v>2</v>
      </c>
      <c r="J37" s="13">
        <f>MONTH(TCalendar[[#This Row],[Date]])</f>
        <v>2</v>
      </c>
      <c r="K37" s="13">
        <f>MONTH(TCalendar[[#This Row],[Date]])</f>
        <v>2</v>
      </c>
      <c r="L37" s="17">
        <f t="shared" si="1"/>
        <v>5</v>
      </c>
      <c r="M37" s="15" t="str">
        <f t="shared" si="20"/>
        <v>T1</v>
      </c>
      <c r="N37" s="15" t="str">
        <f t="shared" si="21"/>
        <v>S1</v>
      </c>
      <c r="O37" s="15">
        <v>2025</v>
      </c>
      <c r="Q37" t="s">
        <v>407</v>
      </c>
      <c r="R37" s="21">
        <v>22.5</v>
      </c>
      <c r="S37" s="20">
        <v>1.8749999999999999E-2</v>
      </c>
      <c r="AJ37" t="s">
        <v>316</v>
      </c>
    </row>
    <row r="38" spans="2:36" x14ac:dyDescent="0.2">
      <c r="E38" s="1">
        <f t="shared" si="9"/>
        <v>44596</v>
      </c>
      <c r="F38" s="2">
        <f t="shared" si="22"/>
        <v>4</v>
      </c>
      <c r="G38" s="2">
        <f t="shared" si="0"/>
        <v>6</v>
      </c>
      <c r="H38">
        <f>WEEKDAY(TCalendar[[#This Row],[Date]])</f>
        <v>6</v>
      </c>
      <c r="I38" s="13">
        <f>MONTH(TCalendar[[#This Row],[Date]])</f>
        <v>2</v>
      </c>
      <c r="J38" s="13">
        <f>MONTH(TCalendar[[#This Row],[Date]])</f>
        <v>2</v>
      </c>
      <c r="K38" s="13">
        <f>MONTH(TCalendar[[#This Row],[Date]])</f>
        <v>2</v>
      </c>
      <c r="L38" s="17">
        <f t="shared" si="1"/>
        <v>5</v>
      </c>
      <c r="M38" s="15" t="str">
        <f t="shared" si="5"/>
        <v>T1</v>
      </c>
      <c r="N38" s="15" t="str">
        <f t="shared" si="2"/>
        <v>S1</v>
      </c>
      <c r="O38" s="15">
        <v>2022</v>
      </c>
      <c r="Q38" t="s">
        <v>408</v>
      </c>
      <c r="R38" s="21">
        <v>13</v>
      </c>
      <c r="S38" s="20">
        <v>1.5277777777777777E-2</v>
      </c>
      <c r="AJ38" t="s">
        <v>332</v>
      </c>
    </row>
    <row r="39" spans="2:36" x14ac:dyDescent="0.2">
      <c r="E39" s="1">
        <f t="shared" si="9"/>
        <v>44597</v>
      </c>
      <c r="F39" s="2">
        <f t="shared" si="22"/>
        <v>5</v>
      </c>
      <c r="G39" s="2">
        <f t="shared" si="0"/>
        <v>7</v>
      </c>
      <c r="H39">
        <f>WEEKDAY(TCalendar[[#This Row],[Date]])</f>
        <v>7</v>
      </c>
      <c r="I39" s="13">
        <f>MONTH(TCalendar[[#This Row],[Date]])</f>
        <v>2</v>
      </c>
      <c r="J39" s="13">
        <f>MONTH(TCalendar[[#This Row],[Date]])</f>
        <v>2</v>
      </c>
      <c r="K39" s="13">
        <f>MONTH(TCalendar[[#This Row],[Date]])</f>
        <v>2</v>
      </c>
      <c r="L39" s="17">
        <f t="shared" si="1"/>
        <v>5</v>
      </c>
      <c r="M39" s="15" t="str">
        <f t="shared" si="5"/>
        <v>T1</v>
      </c>
      <c r="N39" s="15" t="str">
        <f t="shared" si="2"/>
        <v>S1</v>
      </c>
      <c r="O39" s="15">
        <v>2022</v>
      </c>
      <c r="Q39" t="s">
        <v>409</v>
      </c>
      <c r="R39" s="21">
        <v>19</v>
      </c>
      <c r="S39" s="20">
        <v>1.4583333333333332E-2</v>
      </c>
      <c r="AJ39" t="s">
        <v>265</v>
      </c>
    </row>
    <row r="40" spans="2:36" x14ac:dyDescent="0.2">
      <c r="E40" s="1">
        <f t="shared" si="9"/>
        <v>44598</v>
      </c>
      <c r="F40" s="2">
        <f t="shared" si="22"/>
        <v>6</v>
      </c>
      <c r="G40" s="2">
        <f t="shared" si="0"/>
        <v>1</v>
      </c>
      <c r="H40">
        <f>WEEKDAY(TCalendar[[#This Row],[Date]])</f>
        <v>1</v>
      </c>
      <c r="I40" s="13">
        <f>MONTH(TCalendar[[#This Row],[Date]])</f>
        <v>2</v>
      </c>
      <c r="J40" s="13">
        <f>MONTH(TCalendar[[#This Row],[Date]])</f>
        <v>2</v>
      </c>
      <c r="K40" s="13">
        <f>MONTH(TCalendar[[#This Row],[Date]])</f>
        <v>2</v>
      </c>
      <c r="L40" s="17">
        <f t="shared" si="1"/>
        <v>5</v>
      </c>
      <c r="M40" s="15" t="str">
        <f t="shared" si="5"/>
        <v>T1</v>
      </c>
      <c r="N40" s="15" t="str">
        <f t="shared" si="2"/>
        <v>S1</v>
      </c>
      <c r="O40" s="15">
        <v>2022</v>
      </c>
      <c r="Q40" t="s">
        <v>410</v>
      </c>
      <c r="R40" s="21">
        <v>13.5</v>
      </c>
      <c r="S40" s="20">
        <v>1.1111111111111112E-2</v>
      </c>
      <c r="AJ40" t="s">
        <v>292</v>
      </c>
    </row>
    <row r="41" spans="2:36" x14ac:dyDescent="0.2">
      <c r="E41" s="1">
        <f t="shared" si="9"/>
        <v>44599</v>
      </c>
      <c r="F41" s="2">
        <f t="shared" si="22"/>
        <v>7</v>
      </c>
      <c r="G41" s="2">
        <f t="shared" si="0"/>
        <v>2</v>
      </c>
      <c r="H41">
        <f>WEEKDAY(TCalendar[[#This Row],[Date]])</f>
        <v>2</v>
      </c>
      <c r="I41" s="13">
        <f>MONTH(TCalendar[[#This Row],[Date]])</f>
        <v>2</v>
      </c>
      <c r="J41" s="13">
        <f>MONTH(TCalendar[[#This Row],[Date]])</f>
        <v>2</v>
      </c>
      <c r="K41" s="13">
        <f>MONTH(TCalendar[[#This Row],[Date]])</f>
        <v>2</v>
      </c>
      <c r="L41" s="17">
        <f t="shared" si="1"/>
        <v>6</v>
      </c>
      <c r="M41" s="15" t="str">
        <f t="shared" si="5"/>
        <v>T1</v>
      </c>
      <c r="N41" s="15" t="str">
        <f t="shared" si="2"/>
        <v>S1</v>
      </c>
      <c r="O41" s="15">
        <v>2022</v>
      </c>
      <c r="Q41" t="s">
        <v>411</v>
      </c>
      <c r="R41" s="21">
        <v>12.5</v>
      </c>
      <c r="S41" s="20">
        <v>9.0277777777777787E-3</v>
      </c>
      <c r="AJ41" t="s">
        <v>302</v>
      </c>
    </row>
    <row r="42" spans="2:36" x14ac:dyDescent="0.2">
      <c r="E42" s="1">
        <f t="shared" si="9"/>
        <v>44600</v>
      </c>
      <c r="F42" s="2">
        <f t="shared" si="22"/>
        <v>8</v>
      </c>
      <c r="G42" s="2">
        <f t="shared" si="0"/>
        <v>3</v>
      </c>
      <c r="H42">
        <f>WEEKDAY(TCalendar[[#This Row],[Date]])</f>
        <v>3</v>
      </c>
      <c r="I42" s="13">
        <f>MONTH(TCalendar[[#This Row],[Date]])</f>
        <v>2</v>
      </c>
      <c r="J42" s="13">
        <f>MONTH(TCalendar[[#This Row],[Date]])</f>
        <v>2</v>
      </c>
      <c r="K42" s="13">
        <f>MONTH(TCalendar[[#This Row],[Date]])</f>
        <v>2</v>
      </c>
      <c r="L42" s="17">
        <f t="shared" si="1"/>
        <v>6</v>
      </c>
      <c r="M42" s="15" t="str">
        <f t="shared" si="5"/>
        <v>T1</v>
      </c>
      <c r="N42" s="15" t="str">
        <f t="shared" si="2"/>
        <v>S1</v>
      </c>
      <c r="O42" s="15">
        <v>2022</v>
      </c>
      <c r="Q42" t="s">
        <v>412</v>
      </c>
      <c r="R42" s="21">
        <v>13.5</v>
      </c>
      <c r="S42" s="20">
        <v>1.1805555555555555E-2</v>
      </c>
      <c r="AJ42" t="s">
        <v>301</v>
      </c>
    </row>
    <row r="43" spans="2:36" x14ac:dyDescent="0.2">
      <c r="E43" s="1">
        <f t="shared" si="9"/>
        <v>44601</v>
      </c>
      <c r="F43" s="2">
        <f t="shared" si="22"/>
        <v>9</v>
      </c>
      <c r="G43" s="2">
        <f t="shared" si="0"/>
        <v>4</v>
      </c>
      <c r="H43">
        <f>WEEKDAY(TCalendar[[#This Row],[Date]])</f>
        <v>4</v>
      </c>
      <c r="I43" s="13">
        <f>MONTH(TCalendar[[#This Row],[Date]])</f>
        <v>2</v>
      </c>
      <c r="J43" s="13">
        <f>MONTH(TCalendar[[#This Row],[Date]])</f>
        <v>2</v>
      </c>
      <c r="K43" s="13">
        <f>MONTH(TCalendar[[#This Row],[Date]])</f>
        <v>2</v>
      </c>
      <c r="L43" s="17">
        <f t="shared" si="1"/>
        <v>6</v>
      </c>
      <c r="M43" s="15" t="str">
        <f t="shared" si="5"/>
        <v>T1</v>
      </c>
      <c r="N43" s="15" t="str">
        <f t="shared" si="2"/>
        <v>S1</v>
      </c>
      <c r="O43" s="15">
        <v>2022</v>
      </c>
      <c r="Q43" t="s">
        <v>413</v>
      </c>
      <c r="R43" s="21">
        <v>25</v>
      </c>
      <c r="S43" s="20">
        <v>1.9444444444444445E-2</v>
      </c>
      <c r="AJ43" t="s">
        <v>281</v>
      </c>
    </row>
    <row r="44" spans="2:36" x14ac:dyDescent="0.2">
      <c r="E44" s="1">
        <f t="shared" si="9"/>
        <v>44602</v>
      </c>
      <c r="F44" s="2">
        <f t="shared" si="22"/>
        <v>10</v>
      </c>
      <c r="G44" s="2">
        <f t="shared" si="0"/>
        <v>5</v>
      </c>
      <c r="H44">
        <f>WEEKDAY(TCalendar[[#This Row],[Date]])</f>
        <v>5</v>
      </c>
      <c r="I44" s="13">
        <f>MONTH(TCalendar[[#This Row],[Date]])</f>
        <v>2</v>
      </c>
      <c r="J44" s="13">
        <f>MONTH(TCalendar[[#This Row],[Date]])</f>
        <v>2</v>
      </c>
      <c r="K44" s="13">
        <f>MONTH(TCalendar[[#This Row],[Date]])</f>
        <v>2</v>
      </c>
      <c r="L44" s="17">
        <f t="shared" si="1"/>
        <v>6</v>
      </c>
      <c r="M44" s="15" t="str">
        <f t="shared" si="5"/>
        <v>T1</v>
      </c>
      <c r="N44" s="15" t="str">
        <f t="shared" si="2"/>
        <v>S1</v>
      </c>
      <c r="O44" s="15">
        <v>2022</v>
      </c>
      <c r="Q44" t="s">
        <v>414</v>
      </c>
      <c r="R44" s="21">
        <v>18.5</v>
      </c>
      <c r="S44" s="20">
        <v>1.3888888888888888E-2</v>
      </c>
      <c r="AJ44" t="s">
        <v>330</v>
      </c>
    </row>
    <row r="45" spans="2:36" x14ac:dyDescent="0.2">
      <c r="E45" s="1">
        <f t="shared" si="9"/>
        <v>44603</v>
      </c>
      <c r="F45" s="2">
        <f t="shared" si="22"/>
        <v>11</v>
      </c>
      <c r="G45" s="2">
        <f t="shared" si="0"/>
        <v>6</v>
      </c>
      <c r="H45">
        <f>WEEKDAY(TCalendar[[#This Row],[Date]])</f>
        <v>6</v>
      </c>
      <c r="I45" s="13">
        <f>MONTH(TCalendar[[#This Row],[Date]])</f>
        <v>2</v>
      </c>
      <c r="J45" s="13">
        <f>MONTH(TCalendar[[#This Row],[Date]])</f>
        <v>2</v>
      </c>
      <c r="K45" s="13">
        <f>MONTH(TCalendar[[#This Row],[Date]])</f>
        <v>2</v>
      </c>
      <c r="L45" s="17">
        <f t="shared" si="1"/>
        <v>6</v>
      </c>
      <c r="M45" s="15" t="str">
        <f t="shared" si="5"/>
        <v>T1</v>
      </c>
      <c r="N45" s="15" t="str">
        <f t="shared" si="2"/>
        <v>S1</v>
      </c>
      <c r="O45" s="15">
        <v>2022</v>
      </c>
      <c r="Q45" t="s">
        <v>415</v>
      </c>
      <c r="R45" s="21">
        <v>19</v>
      </c>
      <c r="S45" s="20">
        <v>1.5972222222222224E-2</v>
      </c>
      <c r="AJ45" t="s">
        <v>320</v>
      </c>
    </row>
    <row r="46" spans="2:36" x14ac:dyDescent="0.2">
      <c r="E46" s="1">
        <f t="shared" si="9"/>
        <v>44604</v>
      </c>
      <c r="F46" s="2">
        <f t="shared" si="22"/>
        <v>12</v>
      </c>
      <c r="G46" s="2">
        <f t="shared" si="0"/>
        <v>7</v>
      </c>
      <c r="H46">
        <f>WEEKDAY(TCalendar[[#This Row],[Date]])</f>
        <v>7</v>
      </c>
      <c r="I46" s="13">
        <f>MONTH(TCalendar[[#This Row],[Date]])</f>
        <v>2</v>
      </c>
      <c r="J46" s="13">
        <f>MONTH(TCalendar[[#This Row],[Date]])</f>
        <v>2</v>
      </c>
      <c r="K46" s="13">
        <f>MONTH(TCalendar[[#This Row],[Date]])</f>
        <v>2</v>
      </c>
      <c r="L46" s="17">
        <f t="shared" si="1"/>
        <v>6</v>
      </c>
      <c r="M46" s="15" t="str">
        <f t="shared" si="5"/>
        <v>T1</v>
      </c>
      <c r="N46" s="15" t="str">
        <f t="shared" si="2"/>
        <v>S1</v>
      </c>
      <c r="O46" s="15">
        <v>2022</v>
      </c>
      <c r="Q46" t="s">
        <v>416</v>
      </c>
      <c r="R46" s="21">
        <v>16</v>
      </c>
      <c r="S46" s="20">
        <v>1.3194444444444444E-2</v>
      </c>
      <c r="AJ46" t="s">
        <v>276</v>
      </c>
    </row>
    <row r="47" spans="2:36" x14ac:dyDescent="0.2">
      <c r="E47" s="1">
        <f t="shared" si="9"/>
        <v>44605</v>
      </c>
      <c r="F47" s="2">
        <f t="shared" si="22"/>
        <v>13</v>
      </c>
      <c r="G47" s="2">
        <f t="shared" si="0"/>
        <v>1</v>
      </c>
      <c r="H47">
        <f>WEEKDAY(TCalendar[[#This Row],[Date]])</f>
        <v>1</v>
      </c>
      <c r="I47" s="13">
        <f>MONTH(TCalendar[[#This Row],[Date]])</f>
        <v>2</v>
      </c>
      <c r="J47" s="13">
        <f>MONTH(TCalendar[[#This Row],[Date]])</f>
        <v>2</v>
      </c>
      <c r="K47" s="13">
        <f>MONTH(TCalendar[[#This Row],[Date]])</f>
        <v>2</v>
      </c>
      <c r="L47" s="17">
        <f t="shared" si="1"/>
        <v>6</v>
      </c>
      <c r="M47" s="15" t="str">
        <f t="shared" si="5"/>
        <v>T1</v>
      </c>
      <c r="N47" s="15" t="str">
        <f t="shared" si="2"/>
        <v>S1</v>
      </c>
      <c r="O47" s="15">
        <v>2022</v>
      </c>
      <c r="Q47" t="s">
        <v>417</v>
      </c>
      <c r="R47" s="21">
        <v>12.5</v>
      </c>
      <c r="S47" s="20">
        <v>1.2499999999999999E-2</v>
      </c>
      <c r="AJ47" t="s">
        <v>307</v>
      </c>
    </row>
    <row r="48" spans="2:36" x14ac:dyDescent="0.2">
      <c r="E48" s="1">
        <f t="shared" si="9"/>
        <v>44606</v>
      </c>
      <c r="F48" s="2">
        <f t="shared" si="22"/>
        <v>14</v>
      </c>
      <c r="G48" s="2">
        <f t="shared" si="0"/>
        <v>2</v>
      </c>
      <c r="H48">
        <f>WEEKDAY(TCalendar[[#This Row],[Date]])</f>
        <v>2</v>
      </c>
      <c r="I48" s="13">
        <f>MONTH(TCalendar[[#This Row],[Date]])</f>
        <v>2</v>
      </c>
      <c r="J48" s="13">
        <f>MONTH(TCalendar[[#This Row],[Date]])</f>
        <v>2</v>
      </c>
      <c r="K48" s="13">
        <f>MONTH(TCalendar[[#This Row],[Date]])</f>
        <v>2</v>
      </c>
      <c r="L48" s="17">
        <f t="shared" si="1"/>
        <v>7</v>
      </c>
      <c r="M48" s="15" t="str">
        <f t="shared" si="5"/>
        <v>T1</v>
      </c>
      <c r="N48" s="15" t="str">
        <f t="shared" si="2"/>
        <v>S1</v>
      </c>
      <c r="O48" s="15">
        <v>2022</v>
      </c>
      <c r="Q48" t="s">
        <v>418</v>
      </c>
      <c r="R48" s="21">
        <v>20</v>
      </c>
      <c r="S48" s="20">
        <v>2.1527777777777781E-2</v>
      </c>
      <c r="AJ48" t="s">
        <v>288</v>
      </c>
    </row>
    <row r="49" spans="5:36" x14ac:dyDescent="0.2">
      <c r="E49" s="1">
        <f t="shared" si="9"/>
        <v>44607</v>
      </c>
      <c r="F49" s="2">
        <f t="shared" si="22"/>
        <v>15</v>
      </c>
      <c r="G49" s="2">
        <f t="shared" si="0"/>
        <v>3</v>
      </c>
      <c r="H49">
        <f>WEEKDAY(TCalendar[[#This Row],[Date]])</f>
        <v>3</v>
      </c>
      <c r="I49" s="13">
        <f>MONTH(TCalendar[[#This Row],[Date]])</f>
        <v>2</v>
      </c>
      <c r="J49" s="13">
        <f>MONTH(TCalendar[[#This Row],[Date]])</f>
        <v>2</v>
      </c>
      <c r="K49" s="13">
        <f>MONTH(TCalendar[[#This Row],[Date]])</f>
        <v>2</v>
      </c>
      <c r="L49" s="17">
        <f t="shared" si="1"/>
        <v>7</v>
      </c>
      <c r="M49" s="15" t="str">
        <f t="shared" si="5"/>
        <v>T1</v>
      </c>
      <c r="N49" s="15" t="str">
        <f t="shared" si="2"/>
        <v>S1</v>
      </c>
      <c r="O49" s="15">
        <v>2022</v>
      </c>
      <c r="Q49" t="s">
        <v>419</v>
      </c>
      <c r="R49" s="21">
        <v>6.5</v>
      </c>
      <c r="S49" s="20">
        <v>6.2499999999999995E-3</v>
      </c>
      <c r="AJ49" t="s">
        <v>267</v>
      </c>
    </row>
    <row r="50" spans="5:36" x14ac:dyDescent="0.2">
      <c r="E50" s="1">
        <f t="shared" si="9"/>
        <v>44608</v>
      </c>
      <c r="F50" s="2">
        <f t="shared" si="22"/>
        <v>16</v>
      </c>
      <c r="G50" s="2">
        <f t="shared" si="0"/>
        <v>4</v>
      </c>
      <c r="H50">
        <f>WEEKDAY(TCalendar[[#This Row],[Date]])</f>
        <v>4</v>
      </c>
      <c r="I50" s="13">
        <f>MONTH(TCalendar[[#This Row],[Date]])</f>
        <v>2</v>
      </c>
      <c r="J50" s="13">
        <f>MONTH(TCalendar[[#This Row],[Date]])</f>
        <v>2</v>
      </c>
      <c r="K50" s="13">
        <f>MONTH(TCalendar[[#This Row],[Date]])</f>
        <v>2</v>
      </c>
      <c r="L50" s="17">
        <f t="shared" si="1"/>
        <v>7</v>
      </c>
      <c r="M50" s="15" t="str">
        <f t="shared" si="5"/>
        <v>T1</v>
      </c>
      <c r="N50" s="15" t="str">
        <f t="shared" si="2"/>
        <v>S1</v>
      </c>
      <c r="O50" s="15">
        <v>2022</v>
      </c>
      <c r="Q50" t="s">
        <v>420</v>
      </c>
      <c r="R50" s="21">
        <v>15.5</v>
      </c>
      <c r="S50" s="20">
        <v>1.3194444444444444E-2</v>
      </c>
      <c r="AJ50" t="s">
        <v>269</v>
      </c>
    </row>
    <row r="51" spans="5:36" x14ac:dyDescent="0.2">
      <c r="E51" s="1">
        <f t="shared" si="9"/>
        <v>44609</v>
      </c>
      <c r="F51" s="2">
        <f t="shared" si="22"/>
        <v>17</v>
      </c>
      <c r="G51" s="2">
        <f t="shared" si="0"/>
        <v>5</v>
      </c>
      <c r="H51">
        <f>WEEKDAY(TCalendar[[#This Row],[Date]])</f>
        <v>5</v>
      </c>
      <c r="I51" s="13">
        <f>MONTH(TCalendar[[#This Row],[Date]])</f>
        <v>2</v>
      </c>
      <c r="J51" s="13">
        <f>MONTH(TCalendar[[#This Row],[Date]])</f>
        <v>2</v>
      </c>
      <c r="K51" s="13">
        <f>MONTH(TCalendar[[#This Row],[Date]])</f>
        <v>2</v>
      </c>
      <c r="L51" s="17">
        <f t="shared" si="1"/>
        <v>7</v>
      </c>
      <c r="M51" s="15" t="str">
        <f t="shared" si="5"/>
        <v>T1</v>
      </c>
      <c r="N51" s="15" t="str">
        <f t="shared" si="2"/>
        <v>S1</v>
      </c>
      <c r="O51" s="15">
        <v>2022</v>
      </c>
      <c r="Q51" t="s">
        <v>421</v>
      </c>
      <c r="R51" s="21">
        <v>12</v>
      </c>
      <c r="S51" s="20">
        <v>1.1111111111111112E-2</v>
      </c>
      <c r="AJ51" t="s">
        <v>279</v>
      </c>
    </row>
    <row r="52" spans="5:36" x14ac:dyDescent="0.2">
      <c r="E52" s="1">
        <f t="shared" si="9"/>
        <v>44610</v>
      </c>
      <c r="F52" s="2">
        <f t="shared" si="22"/>
        <v>18</v>
      </c>
      <c r="G52" s="2">
        <f t="shared" si="0"/>
        <v>6</v>
      </c>
      <c r="H52">
        <f>WEEKDAY(TCalendar[[#This Row],[Date]])</f>
        <v>6</v>
      </c>
      <c r="I52" s="13">
        <f>MONTH(TCalendar[[#This Row],[Date]])</f>
        <v>2</v>
      </c>
      <c r="J52" s="13">
        <f>MONTH(TCalendar[[#This Row],[Date]])</f>
        <v>2</v>
      </c>
      <c r="K52" s="13">
        <f>MONTH(TCalendar[[#This Row],[Date]])</f>
        <v>2</v>
      </c>
      <c r="L52" s="17">
        <f t="shared" si="1"/>
        <v>7</v>
      </c>
      <c r="M52" s="15" t="str">
        <f t="shared" si="5"/>
        <v>T1</v>
      </c>
      <c r="N52" s="15" t="str">
        <f t="shared" si="2"/>
        <v>S1</v>
      </c>
      <c r="O52" s="15">
        <v>2022</v>
      </c>
      <c r="Q52" t="s">
        <v>422</v>
      </c>
      <c r="R52" s="21">
        <v>10</v>
      </c>
      <c r="S52" s="20">
        <v>8.3333333333333332E-3</v>
      </c>
      <c r="AJ52" t="s">
        <v>336</v>
      </c>
    </row>
    <row r="53" spans="5:36" x14ac:dyDescent="0.2">
      <c r="E53" s="1">
        <f t="shared" si="9"/>
        <v>44611</v>
      </c>
      <c r="F53" s="2">
        <f t="shared" si="22"/>
        <v>19</v>
      </c>
      <c r="G53" s="2">
        <f t="shared" si="0"/>
        <v>7</v>
      </c>
      <c r="H53">
        <f>WEEKDAY(TCalendar[[#This Row],[Date]])</f>
        <v>7</v>
      </c>
      <c r="I53" s="13">
        <f>MONTH(TCalendar[[#This Row],[Date]])</f>
        <v>2</v>
      </c>
      <c r="J53" s="13">
        <f>MONTH(TCalendar[[#This Row],[Date]])</f>
        <v>2</v>
      </c>
      <c r="K53" s="13">
        <f>MONTH(TCalendar[[#This Row],[Date]])</f>
        <v>2</v>
      </c>
      <c r="L53" s="17">
        <f t="shared" si="1"/>
        <v>7</v>
      </c>
      <c r="M53" s="15" t="str">
        <f t="shared" si="5"/>
        <v>T1</v>
      </c>
      <c r="N53" s="15" t="str">
        <f t="shared" si="2"/>
        <v>S1</v>
      </c>
      <c r="O53" s="15">
        <v>2022</v>
      </c>
      <c r="Q53" t="s">
        <v>423</v>
      </c>
      <c r="R53" s="21">
        <v>11.5</v>
      </c>
      <c r="S53" s="20">
        <v>9.0277777777777787E-3</v>
      </c>
      <c r="AJ53" t="s">
        <v>271</v>
      </c>
    </row>
    <row r="54" spans="5:36" x14ac:dyDescent="0.2">
      <c r="E54" s="1">
        <f t="shared" si="9"/>
        <v>44612</v>
      </c>
      <c r="F54" s="2">
        <f t="shared" si="22"/>
        <v>20</v>
      </c>
      <c r="G54" s="2">
        <f t="shared" si="0"/>
        <v>1</v>
      </c>
      <c r="H54">
        <f>WEEKDAY(TCalendar[[#This Row],[Date]])</f>
        <v>1</v>
      </c>
      <c r="I54" s="13">
        <f>MONTH(TCalendar[[#This Row],[Date]])</f>
        <v>2</v>
      </c>
      <c r="J54" s="13">
        <f>MONTH(TCalendar[[#This Row],[Date]])</f>
        <v>2</v>
      </c>
      <c r="K54" s="13">
        <f>MONTH(TCalendar[[#This Row],[Date]])</f>
        <v>2</v>
      </c>
      <c r="L54" s="17">
        <f t="shared" si="1"/>
        <v>7</v>
      </c>
      <c r="M54" s="15" t="str">
        <f t="shared" si="5"/>
        <v>T1</v>
      </c>
      <c r="N54" s="15" t="str">
        <f t="shared" si="2"/>
        <v>S1</v>
      </c>
      <c r="O54" s="15">
        <v>2022</v>
      </c>
      <c r="Q54" t="s">
        <v>424</v>
      </c>
      <c r="R54" s="21">
        <v>43</v>
      </c>
      <c r="S54" s="20">
        <v>2.8472222222222222E-2</v>
      </c>
      <c r="AJ54" t="s">
        <v>284</v>
      </c>
    </row>
    <row r="55" spans="5:36" x14ac:dyDescent="0.2">
      <c r="E55" s="1">
        <f t="shared" si="9"/>
        <v>44613</v>
      </c>
      <c r="F55" s="2">
        <f t="shared" si="22"/>
        <v>21</v>
      </c>
      <c r="G55" s="2">
        <f t="shared" si="0"/>
        <v>2</v>
      </c>
      <c r="H55">
        <f>WEEKDAY(TCalendar[[#This Row],[Date]])</f>
        <v>2</v>
      </c>
      <c r="I55" s="13">
        <f>MONTH(TCalendar[[#This Row],[Date]])</f>
        <v>2</v>
      </c>
      <c r="J55" s="13">
        <f>MONTH(TCalendar[[#This Row],[Date]])</f>
        <v>2</v>
      </c>
      <c r="K55" s="13">
        <f>MONTH(TCalendar[[#This Row],[Date]])</f>
        <v>2</v>
      </c>
      <c r="L55" s="17">
        <f t="shared" si="1"/>
        <v>8</v>
      </c>
      <c r="M55" s="15" t="str">
        <f t="shared" si="5"/>
        <v>T1</v>
      </c>
      <c r="N55" s="15" t="str">
        <f t="shared" si="2"/>
        <v>S1</v>
      </c>
      <c r="O55" s="15">
        <v>2022</v>
      </c>
      <c r="Q55" t="s">
        <v>425</v>
      </c>
      <c r="R55" s="21">
        <v>52.5</v>
      </c>
      <c r="S55" s="20">
        <v>3.888888888888889E-2</v>
      </c>
      <c r="AJ55" t="s">
        <v>266</v>
      </c>
    </row>
    <row r="56" spans="5:36" x14ac:dyDescent="0.2">
      <c r="E56" s="1">
        <f t="shared" si="9"/>
        <v>44614</v>
      </c>
      <c r="F56" s="2">
        <f t="shared" si="22"/>
        <v>22</v>
      </c>
      <c r="G56" s="2">
        <f t="shared" si="0"/>
        <v>3</v>
      </c>
      <c r="H56">
        <f>WEEKDAY(TCalendar[[#This Row],[Date]])</f>
        <v>3</v>
      </c>
      <c r="I56" s="13">
        <f>MONTH(TCalendar[[#This Row],[Date]])</f>
        <v>2</v>
      </c>
      <c r="J56" s="13">
        <f>MONTH(TCalendar[[#This Row],[Date]])</f>
        <v>2</v>
      </c>
      <c r="K56" s="13">
        <f>MONTH(TCalendar[[#This Row],[Date]])</f>
        <v>2</v>
      </c>
      <c r="L56" s="17">
        <f t="shared" si="1"/>
        <v>8</v>
      </c>
      <c r="M56" s="15" t="str">
        <f t="shared" si="5"/>
        <v>T1</v>
      </c>
      <c r="N56" s="15" t="str">
        <f t="shared" si="2"/>
        <v>S1</v>
      </c>
      <c r="O56" s="15">
        <v>2022</v>
      </c>
      <c r="Q56" t="s">
        <v>426</v>
      </c>
      <c r="R56" s="21">
        <v>36.5</v>
      </c>
      <c r="S56" s="20">
        <v>3.0555555555555555E-2</v>
      </c>
      <c r="AJ56" t="s">
        <v>278</v>
      </c>
    </row>
    <row r="57" spans="5:36" x14ac:dyDescent="0.2">
      <c r="E57" s="1">
        <f t="shared" si="9"/>
        <v>44615</v>
      </c>
      <c r="F57" s="2">
        <f t="shared" si="22"/>
        <v>23</v>
      </c>
      <c r="G57" s="2">
        <f t="shared" si="0"/>
        <v>4</v>
      </c>
      <c r="H57">
        <f>WEEKDAY(TCalendar[[#This Row],[Date]])</f>
        <v>4</v>
      </c>
      <c r="I57" s="13">
        <f>MONTH(TCalendar[[#This Row],[Date]])</f>
        <v>2</v>
      </c>
      <c r="J57" s="13">
        <f>MONTH(TCalendar[[#This Row],[Date]])</f>
        <v>2</v>
      </c>
      <c r="K57" s="13">
        <f>MONTH(TCalendar[[#This Row],[Date]])</f>
        <v>2</v>
      </c>
      <c r="L57" s="17">
        <f t="shared" si="1"/>
        <v>8</v>
      </c>
      <c r="M57" s="15" t="str">
        <f t="shared" si="5"/>
        <v>T1</v>
      </c>
      <c r="N57" s="15" t="str">
        <f t="shared" si="2"/>
        <v>S1</v>
      </c>
      <c r="O57" s="15">
        <v>2022</v>
      </c>
      <c r="Q57" t="s">
        <v>427</v>
      </c>
      <c r="R57" s="21">
        <v>41.5</v>
      </c>
      <c r="S57" s="20">
        <v>3.4722222222222224E-2</v>
      </c>
      <c r="W57" s="20"/>
      <c r="X57" s="20"/>
      <c r="AJ57" t="s">
        <v>312</v>
      </c>
    </row>
    <row r="58" spans="5:36" x14ac:dyDescent="0.2">
      <c r="E58" s="1">
        <f t="shared" si="9"/>
        <v>44616</v>
      </c>
      <c r="F58" s="2">
        <f t="shared" si="22"/>
        <v>24</v>
      </c>
      <c r="G58" s="2">
        <f t="shared" si="0"/>
        <v>5</v>
      </c>
      <c r="H58">
        <f>WEEKDAY(TCalendar[[#This Row],[Date]])</f>
        <v>5</v>
      </c>
      <c r="I58" s="13">
        <f>MONTH(TCalendar[[#This Row],[Date]])</f>
        <v>2</v>
      </c>
      <c r="J58" s="13">
        <f>MONTH(TCalendar[[#This Row],[Date]])</f>
        <v>2</v>
      </c>
      <c r="K58" s="13">
        <f>MONTH(TCalendar[[#This Row],[Date]])</f>
        <v>2</v>
      </c>
      <c r="L58" s="17">
        <f t="shared" si="1"/>
        <v>8</v>
      </c>
      <c r="M58" s="15" t="str">
        <f t="shared" si="5"/>
        <v>T1</v>
      </c>
      <c r="N58" s="15" t="str">
        <f t="shared" si="2"/>
        <v>S1</v>
      </c>
      <c r="O58" s="15">
        <v>2022</v>
      </c>
      <c r="Q58" t="s">
        <v>428</v>
      </c>
      <c r="R58" s="21">
        <v>39</v>
      </c>
      <c r="S58" s="20">
        <v>2.8472222222222222E-2</v>
      </c>
      <c r="AJ58" t="s">
        <v>326</v>
      </c>
    </row>
    <row r="59" spans="5:36" x14ac:dyDescent="0.2">
      <c r="E59" s="1">
        <f t="shared" si="9"/>
        <v>44617</v>
      </c>
      <c r="F59" s="2">
        <f t="shared" si="22"/>
        <v>25</v>
      </c>
      <c r="G59" s="2">
        <f t="shared" si="0"/>
        <v>6</v>
      </c>
      <c r="H59">
        <f>WEEKDAY(TCalendar[[#This Row],[Date]])</f>
        <v>6</v>
      </c>
      <c r="I59" s="13">
        <f>MONTH(TCalendar[[#This Row],[Date]])</f>
        <v>2</v>
      </c>
      <c r="J59" s="13">
        <f>MONTH(TCalendar[[#This Row],[Date]])</f>
        <v>2</v>
      </c>
      <c r="K59" s="13">
        <f>MONTH(TCalendar[[#This Row],[Date]])</f>
        <v>2</v>
      </c>
      <c r="L59" s="17">
        <f t="shared" si="1"/>
        <v>8</v>
      </c>
      <c r="M59" s="15" t="str">
        <f t="shared" si="5"/>
        <v>T1</v>
      </c>
      <c r="N59" s="15" t="str">
        <f t="shared" si="2"/>
        <v>S1</v>
      </c>
      <c r="O59" s="15">
        <v>2022</v>
      </c>
      <c r="Q59" t="s">
        <v>429</v>
      </c>
      <c r="R59" s="21">
        <v>33</v>
      </c>
      <c r="S59" s="20">
        <v>2.7083333333333334E-2</v>
      </c>
      <c r="AJ59" t="s">
        <v>297</v>
      </c>
    </row>
    <row r="60" spans="5:36" x14ac:dyDescent="0.2">
      <c r="E60" s="1">
        <f t="shared" si="9"/>
        <v>44618</v>
      </c>
      <c r="F60" s="2">
        <f t="shared" si="22"/>
        <v>26</v>
      </c>
      <c r="G60" s="2">
        <f t="shared" si="0"/>
        <v>7</v>
      </c>
      <c r="H60">
        <f>WEEKDAY(TCalendar[[#This Row],[Date]])</f>
        <v>7</v>
      </c>
      <c r="I60" s="13">
        <f>MONTH(TCalendar[[#This Row],[Date]])</f>
        <v>2</v>
      </c>
      <c r="J60" s="13">
        <f>MONTH(TCalendar[[#This Row],[Date]])</f>
        <v>2</v>
      </c>
      <c r="K60" s="13">
        <f>MONTH(TCalendar[[#This Row],[Date]])</f>
        <v>2</v>
      </c>
      <c r="L60" s="17">
        <f t="shared" si="1"/>
        <v>8</v>
      </c>
      <c r="M60" s="15" t="str">
        <f t="shared" si="5"/>
        <v>T1</v>
      </c>
      <c r="N60" s="15" t="str">
        <f t="shared" si="2"/>
        <v>S1</v>
      </c>
      <c r="O60" s="15">
        <v>2022</v>
      </c>
      <c r="Q60" t="s">
        <v>430</v>
      </c>
      <c r="R60" s="21">
        <v>34</v>
      </c>
      <c r="S60" s="20">
        <v>2.7777777777777776E-2</v>
      </c>
      <c r="AJ60" t="s">
        <v>298</v>
      </c>
    </row>
    <row r="61" spans="5:36" x14ac:dyDescent="0.2">
      <c r="E61" s="1">
        <f t="shared" si="9"/>
        <v>44619</v>
      </c>
      <c r="F61" s="2">
        <f t="shared" si="22"/>
        <v>27</v>
      </c>
      <c r="G61" s="2">
        <f t="shared" si="0"/>
        <v>1</v>
      </c>
      <c r="H61">
        <f>WEEKDAY(TCalendar[[#This Row],[Date]])</f>
        <v>1</v>
      </c>
      <c r="I61" s="13">
        <f>MONTH(TCalendar[[#This Row],[Date]])</f>
        <v>2</v>
      </c>
      <c r="J61" s="13">
        <f>MONTH(TCalendar[[#This Row],[Date]])</f>
        <v>2</v>
      </c>
      <c r="K61" s="13">
        <f>MONTH(TCalendar[[#This Row],[Date]])</f>
        <v>2</v>
      </c>
      <c r="L61" s="17">
        <f t="shared" si="1"/>
        <v>8</v>
      </c>
      <c r="M61" s="15" t="str">
        <f t="shared" si="5"/>
        <v>T1</v>
      </c>
      <c r="N61" s="15" t="str">
        <f t="shared" si="2"/>
        <v>S1</v>
      </c>
      <c r="O61" s="15">
        <v>2022</v>
      </c>
      <c r="Q61" t="s">
        <v>431</v>
      </c>
      <c r="R61" s="21">
        <v>45.5</v>
      </c>
      <c r="S61" s="20">
        <v>3.3333333333333333E-2</v>
      </c>
      <c r="AJ61" t="s">
        <v>286</v>
      </c>
    </row>
    <row r="62" spans="5:36" x14ac:dyDescent="0.2">
      <c r="E62" s="1">
        <f t="shared" si="9"/>
        <v>44620</v>
      </c>
      <c r="F62" s="2">
        <f t="shared" si="22"/>
        <v>28</v>
      </c>
      <c r="G62" s="2">
        <f t="shared" si="0"/>
        <v>2</v>
      </c>
      <c r="H62">
        <f>WEEKDAY(TCalendar[[#This Row],[Date]])</f>
        <v>2</v>
      </c>
      <c r="I62" s="13">
        <f>MONTH(TCalendar[[#This Row],[Date]])</f>
        <v>2</v>
      </c>
      <c r="J62" s="13">
        <f>MONTH(TCalendar[[#This Row],[Date]])</f>
        <v>2</v>
      </c>
      <c r="K62" s="13">
        <f>MONTH(TCalendar[[#This Row],[Date]])</f>
        <v>2</v>
      </c>
      <c r="L62" s="17">
        <f t="shared" si="1"/>
        <v>9</v>
      </c>
      <c r="M62" s="15" t="str">
        <f t="shared" si="5"/>
        <v>T1</v>
      </c>
      <c r="N62" s="15" t="str">
        <f t="shared" si="2"/>
        <v>S1</v>
      </c>
      <c r="O62" s="15">
        <v>2022</v>
      </c>
      <c r="Q62" t="s">
        <v>432</v>
      </c>
      <c r="R62" s="21">
        <v>46</v>
      </c>
      <c r="S62" s="20">
        <v>3.5416666666666666E-2</v>
      </c>
      <c r="AJ62" t="s">
        <v>335</v>
      </c>
    </row>
    <row r="63" spans="5:36" x14ac:dyDescent="0.2">
      <c r="E63" s="1">
        <f t="shared" si="9"/>
        <v>44621</v>
      </c>
      <c r="F63" s="2">
        <f t="shared" si="22"/>
        <v>1</v>
      </c>
      <c r="G63" s="2">
        <f t="shared" si="0"/>
        <v>3</v>
      </c>
      <c r="H63">
        <f>WEEKDAY(TCalendar[[#This Row],[Date]])</f>
        <v>3</v>
      </c>
      <c r="I63" s="13">
        <f>MONTH(TCalendar[[#This Row],[Date]])</f>
        <v>3</v>
      </c>
      <c r="J63" s="13">
        <f>MONTH(TCalendar[[#This Row],[Date]])</f>
        <v>3</v>
      </c>
      <c r="K63" s="13">
        <f>MONTH(TCalendar[[#This Row],[Date]])</f>
        <v>3</v>
      </c>
      <c r="L63" s="17">
        <f t="shared" si="1"/>
        <v>9</v>
      </c>
      <c r="M63" s="15" t="str">
        <f t="shared" si="5"/>
        <v>T1</v>
      </c>
      <c r="N63" s="15" t="str">
        <f t="shared" si="2"/>
        <v>S1</v>
      </c>
      <c r="O63" s="15">
        <v>2022</v>
      </c>
      <c r="Q63" t="s">
        <v>433</v>
      </c>
      <c r="R63" s="21">
        <v>42.5</v>
      </c>
      <c r="S63" s="20">
        <v>3.6111111111111115E-2</v>
      </c>
      <c r="AJ63" t="s">
        <v>285</v>
      </c>
    </row>
    <row r="64" spans="5:36" x14ac:dyDescent="0.2">
      <c r="E64" s="1">
        <f t="shared" si="9"/>
        <v>44622</v>
      </c>
      <c r="F64" s="2">
        <f t="shared" si="22"/>
        <v>2</v>
      </c>
      <c r="G64" s="2">
        <f t="shared" si="0"/>
        <v>4</v>
      </c>
      <c r="H64">
        <f>WEEKDAY(TCalendar[[#This Row],[Date]])</f>
        <v>4</v>
      </c>
      <c r="I64" s="13">
        <f>MONTH(TCalendar[[#This Row],[Date]])</f>
        <v>3</v>
      </c>
      <c r="J64" s="13">
        <f>MONTH(TCalendar[[#This Row],[Date]])</f>
        <v>3</v>
      </c>
      <c r="K64" s="13">
        <f>MONTH(TCalendar[[#This Row],[Date]])</f>
        <v>3</v>
      </c>
      <c r="L64" s="17">
        <f t="shared" si="1"/>
        <v>9</v>
      </c>
      <c r="M64" s="15" t="str">
        <f t="shared" si="5"/>
        <v>T1</v>
      </c>
      <c r="N64" s="15" t="str">
        <f t="shared" si="2"/>
        <v>S1</v>
      </c>
      <c r="O64" s="15">
        <v>2022</v>
      </c>
      <c r="Q64" t="s">
        <v>434</v>
      </c>
      <c r="R64" s="21">
        <v>44.5</v>
      </c>
      <c r="S64" s="20">
        <v>3.2638888888888891E-2</v>
      </c>
      <c r="V64" s="20">
        <v>3.5416666666666666E-2</v>
      </c>
      <c r="AJ64" t="s">
        <v>321</v>
      </c>
    </row>
    <row r="65" spans="5:36" x14ac:dyDescent="0.2">
      <c r="E65" s="1">
        <f t="shared" si="9"/>
        <v>44623</v>
      </c>
      <c r="F65" s="2">
        <f t="shared" si="22"/>
        <v>3</v>
      </c>
      <c r="G65" s="2">
        <f t="shared" si="0"/>
        <v>5</v>
      </c>
      <c r="H65">
        <f>WEEKDAY(TCalendar[[#This Row],[Date]])</f>
        <v>5</v>
      </c>
      <c r="I65" s="13">
        <f>MONTH(TCalendar[[#This Row],[Date]])</f>
        <v>3</v>
      </c>
      <c r="J65" s="13">
        <f>MONTH(TCalendar[[#This Row],[Date]])</f>
        <v>3</v>
      </c>
      <c r="K65" s="13">
        <f>MONTH(TCalendar[[#This Row],[Date]])</f>
        <v>3</v>
      </c>
      <c r="L65" s="17">
        <f t="shared" si="1"/>
        <v>9</v>
      </c>
      <c r="M65" s="15" t="str">
        <f t="shared" si="5"/>
        <v>T1</v>
      </c>
      <c r="N65" s="15" t="str">
        <f t="shared" si="2"/>
        <v>S1</v>
      </c>
      <c r="O65" s="15">
        <v>2022</v>
      </c>
      <c r="Q65" t="s">
        <v>435</v>
      </c>
      <c r="R65" s="21">
        <v>32.5</v>
      </c>
      <c r="S65" s="20">
        <v>2.9861111111111113E-2</v>
      </c>
      <c r="V65" s="20">
        <v>3.7499999999999999E-2</v>
      </c>
      <c r="W65" s="20">
        <f>AVERAGE(V64:V65)</f>
        <v>3.6458333333333329E-2</v>
      </c>
      <c r="X65" s="20"/>
      <c r="AJ65" t="s">
        <v>268</v>
      </c>
    </row>
    <row r="66" spans="5:36" x14ac:dyDescent="0.2">
      <c r="E66" s="1">
        <f t="shared" si="9"/>
        <v>44624</v>
      </c>
      <c r="F66" s="2">
        <f t="shared" si="22"/>
        <v>4</v>
      </c>
      <c r="G66" s="2">
        <f t="shared" si="0"/>
        <v>6</v>
      </c>
      <c r="H66">
        <f>WEEKDAY(TCalendar[[#This Row],[Date]])</f>
        <v>6</v>
      </c>
      <c r="I66" s="13">
        <f>MONTH(TCalendar[[#This Row],[Date]])</f>
        <v>3</v>
      </c>
      <c r="J66" s="13">
        <f>MONTH(TCalendar[[#This Row],[Date]])</f>
        <v>3</v>
      </c>
      <c r="K66" s="13">
        <f>MONTH(TCalendar[[#This Row],[Date]])</f>
        <v>3</v>
      </c>
      <c r="L66" s="17">
        <f t="shared" si="1"/>
        <v>9</v>
      </c>
      <c r="M66" s="15" t="str">
        <f t="shared" si="5"/>
        <v>T1</v>
      </c>
      <c r="N66" s="15" t="str">
        <f t="shared" si="2"/>
        <v>S1</v>
      </c>
      <c r="O66" s="15">
        <v>2022</v>
      </c>
      <c r="Q66" t="s">
        <v>436</v>
      </c>
      <c r="R66" s="21">
        <v>44.5</v>
      </c>
      <c r="S66" s="20">
        <v>3.4027777777777775E-2</v>
      </c>
      <c r="V66">
        <v>41</v>
      </c>
      <c r="AJ66" t="s">
        <v>319</v>
      </c>
    </row>
    <row r="67" spans="5:36" x14ac:dyDescent="0.2">
      <c r="E67" s="1">
        <f t="shared" si="9"/>
        <v>44625</v>
      </c>
      <c r="F67" s="2">
        <f t="shared" si="22"/>
        <v>5</v>
      </c>
      <c r="G67" s="2">
        <f t="shared" si="0"/>
        <v>7</v>
      </c>
      <c r="H67">
        <f>WEEKDAY(TCalendar[[#This Row],[Date]])</f>
        <v>7</v>
      </c>
      <c r="I67" s="13">
        <f>MONTH(TCalendar[[#This Row],[Date]])</f>
        <v>3</v>
      </c>
      <c r="J67" s="13">
        <f>MONTH(TCalendar[[#This Row],[Date]])</f>
        <v>3</v>
      </c>
      <c r="K67" s="13">
        <f>MONTH(TCalendar[[#This Row],[Date]])</f>
        <v>3</v>
      </c>
      <c r="L67" s="17">
        <f t="shared" si="1"/>
        <v>9</v>
      </c>
      <c r="M67" s="15" t="str">
        <f t="shared" si="5"/>
        <v>T1</v>
      </c>
      <c r="N67" s="15" t="str">
        <f t="shared" si="2"/>
        <v>S1</v>
      </c>
      <c r="O67" s="15">
        <v>2022</v>
      </c>
      <c r="Q67" t="s">
        <v>437</v>
      </c>
      <c r="R67" s="21">
        <v>23.5</v>
      </c>
      <c r="S67" s="20">
        <v>2.0833333333333332E-2</v>
      </c>
      <c r="V67">
        <v>44</v>
      </c>
      <c r="W67">
        <f>AVERAGE(V66:V67)</f>
        <v>42.5</v>
      </c>
      <c r="AJ67" t="s">
        <v>299</v>
      </c>
    </row>
    <row r="68" spans="5:36" x14ac:dyDescent="0.2">
      <c r="E68" s="1">
        <f t="shared" si="9"/>
        <v>44626</v>
      </c>
      <c r="F68" s="2">
        <f t="shared" si="22"/>
        <v>6</v>
      </c>
      <c r="G68" s="2">
        <f t="shared" ref="G68:G131" si="23">WEEKDAY(H68)</f>
        <v>1</v>
      </c>
      <c r="H68">
        <f>WEEKDAY(TCalendar[[#This Row],[Date]])</f>
        <v>1</v>
      </c>
      <c r="I68" s="13">
        <f>MONTH(TCalendar[[#This Row],[Date]])</f>
        <v>3</v>
      </c>
      <c r="J68" s="13">
        <f>MONTH(TCalendar[[#This Row],[Date]])</f>
        <v>3</v>
      </c>
      <c r="K68" s="13">
        <f>MONTH(TCalendar[[#This Row],[Date]])</f>
        <v>3</v>
      </c>
      <c r="L68" s="17">
        <f t="shared" ref="L68:L131" si="24">_xlfn.ISOWEEKNUM((E68))</f>
        <v>9</v>
      </c>
      <c r="M68" s="15" t="str">
        <f t="shared" si="5"/>
        <v>T1</v>
      </c>
      <c r="N68" s="15" t="str">
        <f t="shared" ref="N68:N95" si="25">IF(AND(K68&gt;0,K68&lt;7),"S1",IF(AND(K68&gt;6,K68&lt;13),"S2",""))</f>
        <v>S1</v>
      </c>
      <c r="O68" s="15">
        <v>2022</v>
      </c>
      <c r="Q68" t="s">
        <v>438</v>
      </c>
      <c r="R68" s="21">
        <v>32.5</v>
      </c>
      <c r="S68" s="20">
        <v>2.9166666666666664E-2</v>
      </c>
      <c r="AJ68" t="s">
        <v>277</v>
      </c>
    </row>
    <row r="69" spans="5:36" x14ac:dyDescent="0.2">
      <c r="E69" s="1">
        <f t="shared" si="9"/>
        <v>44627</v>
      </c>
      <c r="F69" s="2">
        <f t="shared" si="22"/>
        <v>7</v>
      </c>
      <c r="G69" s="2">
        <f t="shared" si="23"/>
        <v>2</v>
      </c>
      <c r="H69">
        <f>WEEKDAY(TCalendar[[#This Row],[Date]])</f>
        <v>2</v>
      </c>
      <c r="I69" s="13">
        <f>MONTH(TCalendar[[#This Row],[Date]])</f>
        <v>3</v>
      </c>
      <c r="J69" s="13">
        <f>MONTH(TCalendar[[#This Row],[Date]])</f>
        <v>3</v>
      </c>
      <c r="K69" s="13">
        <f>MONTH(TCalendar[[#This Row],[Date]])</f>
        <v>3</v>
      </c>
      <c r="L69" s="17">
        <f t="shared" si="24"/>
        <v>10</v>
      </c>
      <c r="M69" s="15" t="str">
        <f t="shared" ref="M69:M95" si="26">IF(AND(K69&gt;0,K69&lt;4),"T1",IF(AND(K69&gt;3,K69&lt;7),"T2",IF(AND(K69&gt;6,K69&lt;10),"T3",IF(AND(K69&gt;9,K69&lt;13),"T4",""))))</f>
        <v>T1</v>
      </c>
      <c r="N69" s="15" t="str">
        <f t="shared" si="25"/>
        <v>S1</v>
      </c>
      <c r="O69" s="15">
        <v>2022</v>
      </c>
      <c r="Q69" t="s">
        <v>439</v>
      </c>
      <c r="R69" s="21">
        <v>35.5</v>
      </c>
      <c r="S69" s="20">
        <v>3.1944444444444449E-2</v>
      </c>
      <c r="AJ69" t="s">
        <v>287</v>
      </c>
    </row>
    <row r="70" spans="5:36" x14ac:dyDescent="0.2">
      <c r="E70" s="1">
        <f t="shared" ref="E70:E133" si="27">E69+1</f>
        <v>44628</v>
      </c>
      <c r="F70" s="2">
        <f t="shared" ref="F70:F124" si="28">DAY(E70)</f>
        <v>8</v>
      </c>
      <c r="G70" s="2">
        <f t="shared" si="23"/>
        <v>3</v>
      </c>
      <c r="H70">
        <f>WEEKDAY(TCalendar[[#This Row],[Date]])</f>
        <v>3</v>
      </c>
      <c r="I70" s="13">
        <f>MONTH(TCalendar[[#This Row],[Date]])</f>
        <v>3</v>
      </c>
      <c r="J70" s="13">
        <f>MONTH(TCalendar[[#This Row],[Date]])</f>
        <v>3</v>
      </c>
      <c r="K70" s="13">
        <f>MONTH(TCalendar[[#This Row],[Date]])</f>
        <v>3</v>
      </c>
      <c r="L70" s="17">
        <f t="shared" si="24"/>
        <v>10</v>
      </c>
      <c r="M70" s="15" t="str">
        <f t="shared" si="26"/>
        <v>T1</v>
      </c>
      <c r="N70" s="15" t="str">
        <f t="shared" si="25"/>
        <v>S1</v>
      </c>
      <c r="O70" s="15">
        <v>2022</v>
      </c>
      <c r="Q70" t="s">
        <v>440</v>
      </c>
      <c r="R70" s="21">
        <v>27</v>
      </c>
      <c r="S70" s="20">
        <v>2.4305555555555556E-2</v>
      </c>
      <c r="AJ70" t="s">
        <v>328</v>
      </c>
    </row>
    <row r="71" spans="5:36" x14ac:dyDescent="0.2">
      <c r="E71" s="1">
        <f t="shared" si="27"/>
        <v>44629</v>
      </c>
      <c r="F71" s="2">
        <f t="shared" si="28"/>
        <v>9</v>
      </c>
      <c r="G71" s="2">
        <f t="shared" si="23"/>
        <v>4</v>
      </c>
      <c r="H71">
        <f>WEEKDAY(TCalendar[[#This Row],[Date]])</f>
        <v>4</v>
      </c>
      <c r="I71" s="13">
        <f>MONTH(TCalendar[[#This Row],[Date]])</f>
        <v>3</v>
      </c>
      <c r="J71" s="13">
        <f>MONTH(TCalendar[[#This Row],[Date]])</f>
        <v>3</v>
      </c>
      <c r="K71" s="13">
        <f>MONTH(TCalendar[[#This Row],[Date]])</f>
        <v>3</v>
      </c>
      <c r="L71" s="17">
        <f t="shared" si="24"/>
        <v>10</v>
      </c>
      <c r="M71" s="15" t="str">
        <f t="shared" si="26"/>
        <v>T1</v>
      </c>
      <c r="N71" s="15" t="str">
        <f t="shared" si="25"/>
        <v>S1</v>
      </c>
      <c r="O71" s="15">
        <v>2022</v>
      </c>
      <c r="Q71" t="s">
        <v>441</v>
      </c>
      <c r="R71" s="21">
        <v>39.5</v>
      </c>
      <c r="S71" s="20">
        <v>3.2638888888888891E-2</v>
      </c>
      <c r="AJ71" t="s">
        <v>273</v>
      </c>
    </row>
    <row r="72" spans="5:36" x14ac:dyDescent="0.2">
      <c r="E72" s="1">
        <f t="shared" si="27"/>
        <v>44630</v>
      </c>
      <c r="F72" s="2">
        <f t="shared" si="28"/>
        <v>10</v>
      </c>
      <c r="G72" s="2">
        <f t="shared" si="23"/>
        <v>5</v>
      </c>
      <c r="H72">
        <f>WEEKDAY(TCalendar[[#This Row],[Date]])</f>
        <v>5</v>
      </c>
      <c r="I72" s="13">
        <f>MONTH(TCalendar[[#This Row],[Date]])</f>
        <v>3</v>
      </c>
      <c r="J72" s="13">
        <f>MONTH(TCalendar[[#This Row],[Date]])</f>
        <v>3</v>
      </c>
      <c r="K72" s="13">
        <f>MONTH(TCalendar[[#This Row],[Date]])</f>
        <v>3</v>
      </c>
      <c r="L72" s="17">
        <f t="shared" si="24"/>
        <v>10</v>
      </c>
      <c r="M72" s="15" t="str">
        <f t="shared" si="26"/>
        <v>T1</v>
      </c>
      <c r="N72" s="15" t="str">
        <f t="shared" si="25"/>
        <v>S1</v>
      </c>
      <c r="O72" s="15">
        <v>2022</v>
      </c>
      <c r="Q72" t="s">
        <v>442</v>
      </c>
      <c r="R72" s="21">
        <v>38</v>
      </c>
      <c r="S72" s="20">
        <v>3.125E-2</v>
      </c>
      <c r="AJ72" t="s">
        <v>334</v>
      </c>
    </row>
    <row r="73" spans="5:36" x14ac:dyDescent="0.2">
      <c r="E73" s="1">
        <f t="shared" si="27"/>
        <v>44631</v>
      </c>
      <c r="F73" s="2">
        <f t="shared" si="28"/>
        <v>11</v>
      </c>
      <c r="G73" s="2">
        <f t="shared" si="23"/>
        <v>6</v>
      </c>
      <c r="H73">
        <f>WEEKDAY(TCalendar[[#This Row],[Date]])</f>
        <v>6</v>
      </c>
      <c r="I73" s="13">
        <f>MONTH(TCalendar[[#This Row],[Date]])</f>
        <v>3</v>
      </c>
      <c r="J73" s="13">
        <f>MONTH(TCalendar[[#This Row],[Date]])</f>
        <v>3</v>
      </c>
      <c r="K73" s="13">
        <f>MONTH(TCalendar[[#This Row],[Date]])</f>
        <v>3</v>
      </c>
      <c r="L73" s="17">
        <f t="shared" si="24"/>
        <v>10</v>
      </c>
      <c r="M73" s="15" t="str">
        <f t="shared" si="26"/>
        <v>T1</v>
      </c>
      <c r="N73" s="15" t="str">
        <f t="shared" si="25"/>
        <v>S1</v>
      </c>
      <c r="O73" s="15">
        <v>2022</v>
      </c>
      <c r="AJ73" t="s">
        <v>324</v>
      </c>
    </row>
    <row r="74" spans="5:36" x14ac:dyDescent="0.2">
      <c r="E74" s="1">
        <f t="shared" si="27"/>
        <v>44632</v>
      </c>
      <c r="F74" s="2">
        <f t="shared" si="28"/>
        <v>12</v>
      </c>
      <c r="G74" s="2">
        <f t="shared" si="23"/>
        <v>7</v>
      </c>
      <c r="H74">
        <f>WEEKDAY(TCalendar[[#This Row],[Date]])</f>
        <v>7</v>
      </c>
      <c r="I74" s="13">
        <f>MONTH(TCalendar[[#This Row],[Date]])</f>
        <v>3</v>
      </c>
      <c r="J74" s="13">
        <f>MONTH(TCalendar[[#This Row],[Date]])</f>
        <v>3</v>
      </c>
      <c r="K74" s="13">
        <f>MONTH(TCalendar[[#This Row],[Date]])</f>
        <v>3</v>
      </c>
      <c r="L74" s="17">
        <f t="shared" si="24"/>
        <v>10</v>
      </c>
      <c r="M74" s="15" t="str">
        <f t="shared" si="26"/>
        <v>T1</v>
      </c>
      <c r="N74" s="15" t="str">
        <f t="shared" si="25"/>
        <v>S1</v>
      </c>
      <c r="O74" s="15">
        <v>2022</v>
      </c>
      <c r="AJ74" t="s">
        <v>308</v>
      </c>
    </row>
    <row r="75" spans="5:36" x14ac:dyDescent="0.2">
      <c r="E75" s="1">
        <f t="shared" si="27"/>
        <v>44633</v>
      </c>
      <c r="F75" s="2">
        <f t="shared" si="28"/>
        <v>13</v>
      </c>
      <c r="G75" s="2">
        <f t="shared" si="23"/>
        <v>1</v>
      </c>
      <c r="H75">
        <f>WEEKDAY(TCalendar[[#This Row],[Date]])</f>
        <v>1</v>
      </c>
      <c r="I75" s="13">
        <f>MONTH(TCalendar[[#This Row],[Date]])</f>
        <v>3</v>
      </c>
      <c r="J75" s="13">
        <f>MONTH(TCalendar[[#This Row],[Date]])</f>
        <v>3</v>
      </c>
      <c r="K75" s="13">
        <f>MONTH(TCalendar[[#This Row],[Date]])</f>
        <v>3</v>
      </c>
      <c r="L75" s="17">
        <f t="shared" si="24"/>
        <v>10</v>
      </c>
      <c r="M75" s="15" t="str">
        <f t="shared" si="26"/>
        <v>T1</v>
      </c>
      <c r="N75" s="15" t="str">
        <f t="shared" si="25"/>
        <v>S1</v>
      </c>
      <c r="O75" s="15">
        <v>2022</v>
      </c>
      <c r="AJ75" t="s">
        <v>327</v>
      </c>
    </row>
    <row r="76" spans="5:36" x14ac:dyDescent="0.2">
      <c r="E76" s="1">
        <f t="shared" si="27"/>
        <v>44634</v>
      </c>
      <c r="F76" s="2">
        <f t="shared" si="28"/>
        <v>14</v>
      </c>
      <c r="G76" s="2">
        <f t="shared" si="23"/>
        <v>2</v>
      </c>
      <c r="H76">
        <f>WEEKDAY(TCalendar[[#This Row],[Date]])</f>
        <v>2</v>
      </c>
      <c r="I76" s="13">
        <f>MONTH(TCalendar[[#This Row],[Date]])</f>
        <v>3</v>
      </c>
      <c r="J76" s="13">
        <f>MONTH(TCalendar[[#This Row],[Date]])</f>
        <v>3</v>
      </c>
      <c r="K76" s="13">
        <f>MONTH(TCalendar[[#This Row],[Date]])</f>
        <v>3</v>
      </c>
      <c r="L76" s="17">
        <f t="shared" si="24"/>
        <v>11</v>
      </c>
      <c r="M76" s="15" t="str">
        <f t="shared" si="26"/>
        <v>T1</v>
      </c>
      <c r="N76" s="15" t="str">
        <f t="shared" si="25"/>
        <v>S1</v>
      </c>
      <c r="O76" s="15">
        <v>2022</v>
      </c>
      <c r="AJ76" t="s">
        <v>331</v>
      </c>
    </row>
    <row r="77" spans="5:36" x14ac:dyDescent="0.2">
      <c r="E77" s="1">
        <f t="shared" si="27"/>
        <v>44635</v>
      </c>
      <c r="F77" s="2">
        <f t="shared" si="28"/>
        <v>15</v>
      </c>
      <c r="G77" s="2">
        <f t="shared" si="23"/>
        <v>3</v>
      </c>
      <c r="H77">
        <f>WEEKDAY(TCalendar[[#This Row],[Date]])</f>
        <v>3</v>
      </c>
      <c r="I77" s="13">
        <f>MONTH(TCalendar[[#This Row],[Date]])</f>
        <v>3</v>
      </c>
      <c r="J77" s="13">
        <f>MONTH(TCalendar[[#This Row],[Date]])</f>
        <v>3</v>
      </c>
      <c r="K77" s="13">
        <f>MONTH(TCalendar[[#This Row],[Date]])</f>
        <v>3</v>
      </c>
      <c r="L77" s="17">
        <f t="shared" si="24"/>
        <v>11</v>
      </c>
      <c r="M77" s="15" t="str">
        <f t="shared" si="26"/>
        <v>T1</v>
      </c>
      <c r="N77" s="15" t="str">
        <f t="shared" si="25"/>
        <v>S1</v>
      </c>
      <c r="O77" s="15">
        <v>2022</v>
      </c>
      <c r="AJ77" t="s">
        <v>317</v>
      </c>
    </row>
    <row r="78" spans="5:36" x14ac:dyDescent="0.2">
      <c r="E78" s="1">
        <f t="shared" si="27"/>
        <v>44636</v>
      </c>
      <c r="F78" s="2">
        <f t="shared" si="28"/>
        <v>16</v>
      </c>
      <c r="G78" s="2">
        <f t="shared" si="23"/>
        <v>4</v>
      </c>
      <c r="H78">
        <f>WEEKDAY(TCalendar[[#This Row],[Date]])</f>
        <v>4</v>
      </c>
      <c r="I78" s="13">
        <f>MONTH(TCalendar[[#This Row],[Date]])</f>
        <v>3</v>
      </c>
      <c r="J78" s="13">
        <f>MONTH(TCalendar[[#This Row],[Date]])</f>
        <v>3</v>
      </c>
      <c r="K78" s="13">
        <f>MONTH(TCalendar[[#This Row],[Date]])</f>
        <v>3</v>
      </c>
      <c r="L78" s="17">
        <f t="shared" si="24"/>
        <v>11</v>
      </c>
      <c r="M78" s="15" t="str">
        <f t="shared" si="26"/>
        <v>T1</v>
      </c>
      <c r="N78" s="15" t="str">
        <f t="shared" si="25"/>
        <v>S1</v>
      </c>
      <c r="O78" s="15">
        <v>2022</v>
      </c>
      <c r="AJ78" t="s">
        <v>333</v>
      </c>
    </row>
    <row r="79" spans="5:36" x14ac:dyDescent="0.2">
      <c r="E79" s="1">
        <f t="shared" si="27"/>
        <v>44637</v>
      </c>
      <c r="F79" s="2">
        <f t="shared" si="28"/>
        <v>17</v>
      </c>
      <c r="G79" s="2">
        <f t="shared" si="23"/>
        <v>5</v>
      </c>
      <c r="H79">
        <f>WEEKDAY(TCalendar[[#This Row],[Date]])</f>
        <v>5</v>
      </c>
      <c r="I79" s="13">
        <f>MONTH(TCalendar[[#This Row],[Date]])</f>
        <v>3</v>
      </c>
      <c r="J79" s="13">
        <f>MONTH(TCalendar[[#This Row],[Date]])</f>
        <v>3</v>
      </c>
      <c r="K79" s="13">
        <f>MONTH(TCalendar[[#This Row],[Date]])</f>
        <v>3</v>
      </c>
      <c r="L79" s="17">
        <f t="shared" si="24"/>
        <v>11</v>
      </c>
      <c r="M79" s="15" t="str">
        <f t="shared" si="26"/>
        <v>T1</v>
      </c>
      <c r="N79" s="15" t="str">
        <f t="shared" si="25"/>
        <v>S1</v>
      </c>
      <c r="O79" s="15">
        <v>2022</v>
      </c>
      <c r="AJ79" t="s">
        <v>315</v>
      </c>
    </row>
    <row r="80" spans="5:36" x14ac:dyDescent="0.2">
      <c r="E80" s="1">
        <f t="shared" si="27"/>
        <v>44638</v>
      </c>
      <c r="F80" s="2">
        <f t="shared" si="28"/>
        <v>18</v>
      </c>
      <c r="G80" s="2">
        <f t="shared" si="23"/>
        <v>6</v>
      </c>
      <c r="H80">
        <f>WEEKDAY(TCalendar[[#This Row],[Date]])</f>
        <v>6</v>
      </c>
      <c r="I80" s="13">
        <f>MONTH(TCalendar[[#This Row],[Date]])</f>
        <v>3</v>
      </c>
      <c r="J80" s="13">
        <f>MONTH(TCalendar[[#This Row],[Date]])</f>
        <v>3</v>
      </c>
      <c r="K80" s="13">
        <f>MONTH(TCalendar[[#This Row],[Date]])</f>
        <v>3</v>
      </c>
      <c r="L80" s="17">
        <f t="shared" si="24"/>
        <v>11</v>
      </c>
      <c r="M80" s="15" t="str">
        <f t="shared" si="26"/>
        <v>T1</v>
      </c>
      <c r="N80" s="15" t="str">
        <f t="shared" si="25"/>
        <v>S1</v>
      </c>
      <c r="O80" s="15">
        <v>2022</v>
      </c>
      <c r="AJ80" t="s">
        <v>289</v>
      </c>
    </row>
    <row r="81" spans="5:36" x14ac:dyDescent="0.2">
      <c r="E81" s="1">
        <f t="shared" si="27"/>
        <v>44639</v>
      </c>
      <c r="F81" s="2">
        <f t="shared" si="28"/>
        <v>19</v>
      </c>
      <c r="G81" s="2">
        <f t="shared" si="23"/>
        <v>7</v>
      </c>
      <c r="H81">
        <f>WEEKDAY(TCalendar[[#This Row],[Date]])</f>
        <v>7</v>
      </c>
      <c r="I81" s="13">
        <f>MONTH(TCalendar[[#This Row],[Date]])</f>
        <v>3</v>
      </c>
      <c r="J81" s="13">
        <f>MONTH(TCalendar[[#This Row],[Date]])</f>
        <v>3</v>
      </c>
      <c r="K81" s="13">
        <f>MONTH(TCalendar[[#This Row],[Date]])</f>
        <v>3</v>
      </c>
      <c r="L81" s="17">
        <f t="shared" si="24"/>
        <v>11</v>
      </c>
      <c r="M81" s="15" t="str">
        <f t="shared" si="26"/>
        <v>T1</v>
      </c>
      <c r="N81" s="15" t="str">
        <f t="shared" si="25"/>
        <v>S1</v>
      </c>
      <c r="O81" s="15">
        <v>2022</v>
      </c>
      <c r="AJ81" t="s">
        <v>305</v>
      </c>
    </row>
    <row r="82" spans="5:36" x14ac:dyDescent="0.2">
      <c r="E82" s="1">
        <f t="shared" si="27"/>
        <v>44640</v>
      </c>
      <c r="F82" s="2">
        <f t="shared" si="28"/>
        <v>20</v>
      </c>
      <c r="G82" s="2">
        <f t="shared" si="23"/>
        <v>1</v>
      </c>
      <c r="H82">
        <f>WEEKDAY(TCalendar[[#This Row],[Date]])</f>
        <v>1</v>
      </c>
      <c r="I82" s="13">
        <f>MONTH(TCalendar[[#This Row],[Date]])</f>
        <v>3</v>
      </c>
      <c r="J82" s="13">
        <f>MONTH(TCalendar[[#This Row],[Date]])</f>
        <v>3</v>
      </c>
      <c r="K82" s="13">
        <f>MONTH(TCalendar[[#This Row],[Date]])</f>
        <v>3</v>
      </c>
      <c r="L82" s="17">
        <f t="shared" si="24"/>
        <v>11</v>
      </c>
      <c r="M82" s="15" t="str">
        <f t="shared" si="26"/>
        <v>T1</v>
      </c>
      <c r="N82" s="15" t="str">
        <f t="shared" si="25"/>
        <v>S1</v>
      </c>
      <c r="O82" s="15">
        <v>2022</v>
      </c>
      <c r="AJ82" t="s">
        <v>280</v>
      </c>
    </row>
    <row r="83" spans="5:36" x14ac:dyDescent="0.2">
      <c r="E83" s="1">
        <f t="shared" si="27"/>
        <v>44641</v>
      </c>
      <c r="F83" s="2">
        <f t="shared" si="28"/>
        <v>21</v>
      </c>
      <c r="G83" s="2">
        <f t="shared" si="23"/>
        <v>2</v>
      </c>
      <c r="H83">
        <f>WEEKDAY(TCalendar[[#This Row],[Date]])</f>
        <v>2</v>
      </c>
      <c r="I83" s="13">
        <f>MONTH(TCalendar[[#This Row],[Date]])</f>
        <v>3</v>
      </c>
      <c r="J83" s="13">
        <f>MONTH(TCalendar[[#This Row],[Date]])</f>
        <v>3</v>
      </c>
      <c r="K83" s="13">
        <f>MONTH(TCalendar[[#This Row],[Date]])</f>
        <v>3</v>
      </c>
      <c r="L83" s="17">
        <f t="shared" si="24"/>
        <v>12</v>
      </c>
      <c r="M83" s="15" t="str">
        <f t="shared" si="26"/>
        <v>T1</v>
      </c>
      <c r="N83" s="15" t="str">
        <f t="shared" si="25"/>
        <v>S1</v>
      </c>
      <c r="O83" s="15">
        <v>2022</v>
      </c>
      <c r="AJ83" t="s">
        <v>290</v>
      </c>
    </row>
    <row r="84" spans="5:36" x14ac:dyDescent="0.2">
      <c r="E84" s="1">
        <f t="shared" si="27"/>
        <v>44642</v>
      </c>
      <c r="F84" s="2">
        <f t="shared" si="28"/>
        <v>22</v>
      </c>
      <c r="G84" s="2">
        <f t="shared" si="23"/>
        <v>3</v>
      </c>
      <c r="H84">
        <f>WEEKDAY(TCalendar[[#This Row],[Date]])</f>
        <v>3</v>
      </c>
      <c r="I84" s="13">
        <f>MONTH(TCalendar[[#This Row],[Date]])</f>
        <v>3</v>
      </c>
      <c r="J84" s="13">
        <f>MONTH(TCalendar[[#This Row],[Date]])</f>
        <v>3</v>
      </c>
      <c r="K84" s="13">
        <f>MONTH(TCalendar[[#This Row],[Date]])</f>
        <v>3</v>
      </c>
      <c r="L84" s="17">
        <f t="shared" si="24"/>
        <v>12</v>
      </c>
      <c r="M84" s="15" t="str">
        <f t="shared" si="26"/>
        <v>T1</v>
      </c>
      <c r="N84" s="15" t="str">
        <f t="shared" si="25"/>
        <v>S1</v>
      </c>
      <c r="O84" s="15">
        <v>2022</v>
      </c>
      <c r="AJ84" t="s">
        <v>275</v>
      </c>
    </row>
    <row r="85" spans="5:36" x14ac:dyDescent="0.2">
      <c r="E85" s="1">
        <f t="shared" si="27"/>
        <v>44643</v>
      </c>
      <c r="F85" s="2">
        <f t="shared" si="28"/>
        <v>23</v>
      </c>
      <c r="G85" s="2">
        <f t="shared" si="23"/>
        <v>4</v>
      </c>
      <c r="H85">
        <f>WEEKDAY(TCalendar[[#This Row],[Date]])</f>
        <v>4</v>
      </c>
      <c r="I85" s="13">
        <f>MONTH(TCalendar[[#This Row],[Date]])</f>
        <v>3</v>
      </c>
      <c r="J85" s="13">
        <f>MONTH(TCalendar[[#This Row],[Date]])</f>
        <v>3</v>
      </c>
      <c r="K85" s="13">
        <f>MONTH(TCalendar[[#This Row],[Date]])</f>
        <v>3</v>
      </c>
      <c r="L85" s="17">
        <f t="shared" si="24"/>
        <v>12</v>
      </c>
      <c r="M85" s="15" t="str">
        <f t="shared" si="26"/>
        <v>T1</v>
      </c>
      <c r="N85" s="15" t="str">
        <f t="shared" si="25"/>
        <v>S1</v>
      </c>
      <c r="O85" s="15">
        <v>2022</v>
      </c>
      <c r="AJ85" t="s">
        <v>329</v>
      </c>
    </row>
    <row r="86" spans="5:36" x14ac:dyDescent="0.2">
      <c r="E86" s="1">
        <f t="shared" si="27"/>
        <v>44644</v>
      </c>
      <c r="F86" s="2">
        <f t="shared" si="28"/>
        <v>24</v>
      </c>
      <c r="G86" s="2">
        <f t="shared" si="23"/>
        <v>5</v>
      </c>
      <c r="H86">
        <f>WEEKDAY(TCalendar[[#This Row],[Date]])</f>
        <v>5</v>
      </c>
      <c r="I86" s="13">
        <f>MONTH(TCalendar[[#This Row],[Date]])</f>
        <v>3</v>
      </c>
      <c r="J86" s="13">
        <f>MONTH(TCalendar[[#This Row],[Date]])</f>
        <v>3</v>
      </c>
      <c r="K86" s="13">
        <f>MONTH(TCalendar[[#This Row],[Date]])</f>
        <v>3</v>
      </c>
      <c r="L86" s="17">
        <f t="shared" si="24"/>
        <v>12</v>
      </c>
      <c r="M86" s="15" t="str">
        <f t="shared" si="26"/>
        <v>T1</v>
      </c>
      <c r="N86" s="15" t="str">
        <f t="shared" si="25"/>
        <v>S1</v>
      </c>
      <c r="O86" s="15">
        <v>2022</v>
      </c>
      <c r="AJ86" t="s">
        <v>359</v>
      </c>
    </row>
    <row r="87" spans="5:36" x14ac:dyDescent="0.2">
      <c r="E87" s="1">
        <f t="shared" si="27"/>
        <v>44645</v>
      </c>
      <c r="F87" s="2">
        <f t="shared" si="28"/>
        <v>25</v>
      </c>
      <c r="G87" s="2">
        <f t="shared" si="23"/>
        <v>6</v>
      </c>
      <c r="H87">
        <f>WEEKDAY(TCalendar[[#This Row],[Date]])</f>
        <v>6</v>
      </c>
      <c r="I87" s="13">
        <f>MONTH(TCalendar[[#This Row],[Date]])</f>
        <v>3</v>
      </c>
      <c r="J87" s="13">
        <f>MONTH(TCalendar[[#This Row],[Date]])</f>
        <v>3</v>
      </c>
      <c r="K87" s="13">
        <f>MONTH(TCalendar[[#This Row],[Date]])</f>
        <v>3</v>
      </c>
      <c r="L87" s="17">
        <f t="shared" si="24"/>
        <v>12</v>
      </c>
      <c r="M87" s="15" t="str">
        <f t="shared" si="26"/>
        <v>T1</v>
      </c>
      <c r="N87" s="15" t="str">
        <f t="shared" si="25"/>
        <v>S1</v>
      </c>
      <c r="O87" s="15">
        <v>2022</v>
      </c>
      <c r="AJ87" t="s">
        <v>362</v>
      </c>
    </row>
    <row r="88" spans="5:36" x14ac:dyDescent="0.2">
      <c r="E88" s="1">
        <f t="shared" si="27"/>
        <v>44646</v>
      </c>
      <c r="F88" s="2">
        <f t="shared" si="28"/>
        <v>26</v>
      </c>
      <c r="G88" s="2">
        <f t="shared" si="23"/>
        <v>7</v>
      </c>
      <c r="H88">
        <f>WEEKDAY(TCalendar[[#This Row],[Date]])</f>
        <v>7</v>
      </c>
      <c r="I88" s="13">
        <f>MONTH(TCalendar[[#This Row],[Date]])</f>
        <v>3</v>
      </c>
      <c r="J88" s="13">
        <f>MONTH(TCalendar[[#This Row],[Date]])</f>
        <v>3</v>
      </c>
      <c r="K88" s="13">
        <f>MONTH(TCalendar[[#This Row],[Date]])</f>
        <v>3</v>
      </c>
      <c r="L88" s="17">
        <f t="shared" si="24"/>
        <v>12</v>
      </c>
      <c r="M88" s="15" t="str">
        <f t="shared" si="26"/>
        <v>T1</v>
      </c>
      <c r="N88" s="15" t="str">
        <f t="shared" si="25"/>
        <v>S1</v>
      </c>
      <c r="O88" s="15">
        <v>2022</v>
      </c>
      <c r="AJ88" t="s">
        <v>370</v>
      </c>
    </row>
    <row r="89" spans="5:36" x14ac:dyDescent="0.2">
      <c r="E89" s="1">
        <f t="shared" si="27"/>
        <v>44647</v>
      </c>
      <c r="F89" s="2">
        <f t="shared" si="28"/>
        <v>27</v>
      </c>
      <c r="G89" s="2">
        <f t="shared" si="23"/>
        <v>1</v>
      </c>
      <c r="H89">
        <f>WEEKDAY(TCalendar[[#This Row],[Date]])</f>
        <v>1</v>
      </c>
      <c r="I89" s="13">
        <f>MONTH(TCalendar[[#This Row],[Date]])</f>
        <v>3</v>
      </c>
      <c r="J89" s="13">
        <f>MONTH(TCalendar[[#This Row],[Date]])</f>
        <v>3</v>
      </c>
      <c r="K89" s="13">
        <f>MONTH(TCalendar[[#This Row],[Date]])</f>
        <v>3</v>
      </c>
      <c r="L89" s="17">
        <f t="shared" si="24"/>
        <v>12</v>
      </c>
      <c r="M89" s="15" t="str">
        <f t="shared" si="26"/>
        <v>T1</v>
      </c>
      <c r="N89" s="15" t="str">
        <f t="shared" si="25"/>
        <v>S1</v>
      </c>
      <c r="O89" s="15">
        <v>2022</v>
      </c>
      <c r="AJ89" t="s">
        <v>282</v>
      </c>
    </row>
    <row r="90" spans="5:36" x14ac:dyDescent="0.2">
      <c r="E90" s="1">
        <f t="shared" si="27"/>
        <v>44648</v>
      </c>
      <c r="F90" s="2">
        <f t="shared" si="28"/>
        <v>28</v>
      </c>
      <c r="G90" s="2">
        <f t="shared" si="23"/>
        <v>2</v>
      </c>
      <c r="H90">
        <f>WEEKDAY(TCalendar[[#This Row],[Date]])</f>
        <v>2</v>
      </c>
      <c r="I90" s="13">
        <f>MONTH(TCalendar[[#This Row],[Date]])</f>
        <v>3</v>
      </c>
      <c r="J90" s="13">
        <f>MONTH(TCalendar[[#This Row],[Date]])</f>
        <v>3</v>
      </c>
      <c r="K90" s="13">
        <f>MONTH(TCalendar[[#This Row],[Date]])</f>
        <v>3</v>
      </c>
      <c r="L90" s="17">
        <f t="shared" si="24"/>
        <v>13</v>
      </c>
      <c r="M90" s="15" t="str">
        <f t="shared" si="26"/>
        <v>T1</v>
      </c>
      <c r="N90" s="15" t="str">
        <f t="shared" si="25"/>
        <v>S1</v>
      </c>
      <c r="O90" s="15">
        <v>2022</v>
      </c>
      <c r="AJ90" t="s">
        <v>342</v>
      </c>
    </row>
    <row r="91" spans="5:36" x14ac:dyDescent="0.2">
      <c r="E91" s="1">
        <f t="shared" si="27"/>
        <v>44649</v>
      </c>
      <c r="F91" s="2">
        <f t="shared" si="28"/>
        <v>29</v>
      </c>
      <c r="G91" s="2">
        <f t="shared" si="23"/>
        <v>3</v>
      </c>
      <c r="H91">
        <f>WEEKDAY(TCalendar[[#This Row],[Date]])</f>
        <v>3</v>
      </c>
      <c r="I91" s="13">
        <f>MONTH(TCalendar[[#This Row],[Date]])</f>
        <v>3</v>
      </c>
      <c r="J91" s="13">
        <f>MONTH(TCalendar[[#This Row],[Date]])</f>
        <v>3</v>
      </c>
      <c r="K91" s="13">
        <f>MONTH(TCalendar[[#This Row],[Date]])</f>
        <v>3</v>
      </c>
      <c r="L91" s="17">
        <f t="shared" si="24"/>
        <v>13</v>
      </c>
      <c r="M91" s="15" t="str">
        <f t="shared" si="26"/>
        <v>T1</v>
      </c>
      <c r="N91" s="15" t="str">
        <f t="shared" si="25"/>
        <v>S1</v>
      </c>
      <c r="O91" s="15">
        <v>2022</v>
      </c>
      <c r="AJ91" t="s">
        <v>354</v>
      </c>
    </row>
    <row r="92" spans="5:36" x14ac:dyDescent="0.2">
      <c r="E92" s="1">
        <f t="shared" si="27"/>
        <v>44650</v>
      </c>
      <c r="F92" s="2">
        <f t="shared" si="28"/>
        <v>30</v>
      </c>
      <c r="G92" s="2">
        <f t="shared" si="23"/>
        <v>4</v>
      </c>
      <c r="H92">
        <f>WEEKDAY(TCalendar[[#This Row],[Date]])</f>
        <v>4</v>
      </c>
      <c r="I92" s="13">
        <f>MONTH(TCalendar[[#This Row],[Date]])</f>
        <v>3</v>
      </c>
      <c r="J92" s="13">
        <f>MONTH(TCalendar[[#This Row],[Date]])</f>
        <v>3</v>
      </c>
      <c r="K92" s="13">
        <f>MONTH(TCalendar[[#This Row],[Date]])</f>
        <v>3</v>
      </c>
      <c r="L92" s="17">
        <f t="shared" si="24"/>
        <v>13</v>
      </c>
      <c r="M92" s="15" t="str">
        <f t="shared" si="26"/>
        <v>T1</v>
      </c>
      <c r="N92" s="15" t="str">
        <f t="shared" si="25"/>
        <v>S1</v>
      </c>
      <c r="O92" s="15">
        <v>2022</v>
      </c>
      <c r="AJ92" t="s">
        <v>338</v>
      </c>
    </row>
    <row r="93" spans="5:36" x14ac:dyDescent="0.2">
      <c r="E93" s="1">
        <f t="shared" si="27"/>
        <v>44651</v>
      </c>
      <c r="F93" s="2">
        <f t="shared" si="28"/>
        <v>31</v>
      </c>
      <c r="G93" s="2">
        <f t="shared" si="23"/>
        <v>5</v>
      </c>
      <c r="H93">
        <f>WEEKDAY(TCalendar[[#This Row],[Date]])</f>
        <v>5</v>
      </c>
      <c r="I93" s="13">
        <f>MONTH(TCalendar[[#This Row],[Date]])</f>
        <v>3</v>
      </c>
      <c r="J93" s="13">
        <f>MONTH(TCalendar[[#This Row],[Date]])</f>
        <v>3</v>
      </c>
      <c r="K93" s="13">
        <f>MONTH(TCalendar[[#This Row],[Date]])</f>
        <v>3</v>
      </c>
      <c r="L93" s="17">
        <f t="shared" si="24"/>
        <v>13</v>
      </c>
      <c r="M93" s="15" t="str">
        <f t="shared" si="26"/>
        <v>T1</v>
      </c>
      <c r="N93" s="15" t="str">
        <f t="shared" si="25"/>
        <v>S1</v>
      </c>
      <c r="O93" s="15">
        <v>2022</v>
      </c>
      <c r="AJ93" t="s">
        <v>358</v>
      </c>
    </row>
    <row r="94" spans="5:36" x14ac:dyDescent="0.2">
      <c r="E94" s="1">
        <f t="shared" si="27"/>
        <v>44652</v>
      </c>
      <c r="F94" s="2">
        <f t="shared" si="28"/>
        <v>1</v>
      </c>
      <c r="G94" s="2">
        <f t="shared" si="23"/>
        <v>6</v>
      </c>
      <c r="H94">
        <f>WEEKDAY(TCalendar[[#This Row],[Date]])</f>
        <v>6</v>
      </c>
      <c r="I94" s="13">
        <f>MONTH(TCalendar[[#This Row],[Date]])</f>
        <v>4</v>
      </c>
      <c r="J94" s="13">
        <f>MONTH(TCalendar[[#This Row],[Date]])</f>
        <v>4</v>
      </c>
      <c r="K94" s="13">
        <f>MONTH(TCalendar[[#This Row],[Date]])</f>
        <v>4</v>
      </c>
      <c r="L94" s="17">
        <f t="shared" si="24"/>
        <v>13</v>
      </c>
      <c r="M94" s="15" t="str">
        <f t="shared" si="26"/>
        <v>T2</v>
      </c>
      <c r="N94" s="15" t="str">
        <f t="shared" si="25"/>
        <v>S1</v>
      </c>
      <c r="O94" s="15">
        <v>2022</v>
      </c>
      <c r="AJ94" t="s">
        <v>341</v>
      </c>
    </row>
    <row r="95" spans="5:36" x14ac:dyDescent="0.2">
      <c r="E95" s="1">
        <f t="shared" si="27"/>
        <v>44653</v>
      </c>
      <c r="F95" s="2">
        <f t="shared" si="28"/>
        <v>2</v>
      </c>
      <c r="G95" s="2">
        <f t="shared" si="23"/>
        <v>7</v>
      </c>
      <c r="H95">
        <f>WEEKDAY(TCalendar[[#This Row],[Date]])</f>
        <v>7</v>
      </c>
      <c r="I95" s="13">
        <f>MONTH(TCalendar[[#This Row],[Date]])</f>
        <v>4</v>
      </c>
      <c r="J95" s="13">
        <f>MONTH(TCalendar[[#This Row],[Date]])</f>
        <v>4</v>
      </c>
      <c r="K95" s="13">
        <f>MONTH(TCalendar[[#This Row],[Date]])</f>
        <v>4</v>
      </c>
      <c r="L95" s="17">
        <f t="shared" si="24"/>
        <v>13</v>
      </c>
      <c r="M95" s="15" t="str">
        <f t="shared" si="26"/>
        <v>T2</v>
      </c>
      <c r="N95" s="15" t="str">
        <f t="shared" si="25"/>
        <v>S1</v>
      </c>
      <c r="O95" s="15">
        <v>2022</v>
      </c>
      <c r="AJ95" t="s">
        <v>352</v>
      </c>
    </row>
    <row r="96" spans="5:36" x14ac:dyDescent="0.2">
      <c r="E96" s="1">
        <f t="shared" si="27"/>
        <v>44654</v>
      </c>
      <c r="F96" s="2">
        <f t="shared" si="28"/>
        <v>3</v>
      </c>
      <c r="G96" s="2">
        <f t="shared" si="23"/>
        <v>1</v>
      </c>
      <c r="H96">
        <f>WEEKDAY(TCalendar[[#This Row],[Date]])</f>
        <v>1</v>
      </c>
      <c r="I96" s="13">
        <f>MONTH(TCalendar[[#This Row],[Date]])</f>
        <v>4</v>
      </c>
      <c r="J96" s="13">
        <f>MONTH(TCalendar[[#This Row],[Date]])</f>
        <v>4</v>
      </c>
      <c r="K96" s="13">
        <f>MONTH(TCalendar[[#This Row],[Date]])</f>
        <v>4</v>
      </c>
      <c r="L96" s="17">
        <f t="shared" si="24"/>
        <v>13</v>
      </c>
      <c r="M96" s="15" t="str">
        <f t="shared" ref="M96:M145" si="29">IF(AND(K96&gt;0,K96&lt;4),"T1",IF(AND(K96&gt;3,K96&lt;7),"T2",IF(AND(K96&gt;6,K96&lt;10),"T3",IF(AND(K96&gt;9,K96&lt;13),"T4",""))))</f>
        <v>T2</v>
      </c>
      <c r="N96" s="15" t="str">
        <f t="shared" ref="N96:N145" si="30">IF(AND(K96&gt;0,K96&lt;7),"S1",IF(AND(K96&gt;6,K96&lt;13),"S2",""))</f>
        <v>S1</v>
      </c>
      <c r="O96" s="15">
        <v>2022</v>
      </c>
      <c r="AJ96" t="s">
        <v>343</v>
      </c>
    </row>
    <row r="97" spans="5:36" x14ac:dyDescent="0.2">
      <c r="E97" s="1">
        <f t="shared" si="27"/>
        <v>44655</v>
      </c>
      <c r="F97" s="2">
        <f t="shared" si="28"/>
        <v>4</v>
      </c>
      <c r="G97" s="2">
        <f t="shared" si="23"/>
        <v>2</v>
      </c>
      <c r="H97">
        <f>WEEKDAY(TCalendar[[#This Row],[Date]])</f>
        <v>2</v>
      </c>
      <c r="I97" s="13">
        <f>MONTH(TCalendar[[#This Row],[Date]])</f>
        <v>4</v>
      </c>
      <c r="J97" s="13">
        <f>MONTH(TCalendar[[#This Row],[Date]])</f>
        <v>4</v>
      </c>
      <c r="K97" s="13">
        <f>MONTH(TCalendar[[#This Row],[Date]])</f>
        <v>4</v>
      </c>
      <c r="L97" s="17">
        <f t="shared" si="24"/>
        <v>14</v>
      </c>
      <c r="M97" s="15" t="str">
        <f t="shared" si="29"/>
        <v>T2</v>
      </c>
      <c r="N97" s="15" t="str">
        <f t="shared" si="30"/>
        <v>S1</v>
      </c>
      <c r="O97" s="15">
        <v>2022</v>
      </c>
      <c r="AJ97" t="s">
        <v>355</v>
      </c>
    </row>
    <row r="98" spans="5:36" x14ac:dyDescent="0.2">
      <c r="E98" s="1">
        <f t="shared" si="27"/>
        <v>44656</v>
      </c>
      <c r="F98" s="2">
        <f t="shared" si="28"/>
        <v>5</v>
      </c>
      <c r="G98" s="2">
        <f t="shared" si="23"/>
        <v>3</v>
      </c>
      <c r="H98">
        <f>WEEKDAY(TCalendar[[#This Row],[Date]])</f>
        <v>3</v>
      </c>
      <c r="I98" s="13">
        <f>MONTH(TCalendar[[#This Row],[Date]])</f>
        <v>4</v>
      </c>
      <c r="J98" s="13">
        <f>MONTH(TCalendar[[#This Row],[Date]])</f>
        <v>4</v>
      </c>
      <c r="K98" s="13">
        <f>MONTH(TCalendar[[#This Row],[Date]])</f>
        <v>4</v>
      </c>
      <c r="L98" s="17">
        <f t="shared" si="24"/>
        <v>14</v>
      </c>
      <c r="M98" s="15" t="str">
        <f t="shared" si="29"/>
        <v>T2</v>
      </c>
      <c r="N98" s="15" t="str">
        <f t="shared" si="30"/>
        <v>S1</v>
      </c>
      <c r="O98" s="15">
        <v>2022</v>
      </c>
      <c r="AJ98" t="s">
        <v>347</v>
      </c>
    </row>
    <row r="99" spans="5:36" x14ac:dyDescent="0.2">
      <c r="E99" s="1">
        <f t="shared" si="27"/>
        <v>44657</v>
      </c>
      <c r="F99" s="2">
        <f t="shared" si="28"/>
        <v>6</v>
      </c>
      <c r="G99" s="2">
        <f t="shared" si="23"/>
        <v>4</v>
      </c>
      <c r="H99">
        <f>WEEKDAY(TCalendar[[#This Row],[Date]])</f>
        <v>4</v>
      </c>
      <c r="I99" s="13">
        <f>MONTH(TCalendar[[#This Row],[Date]])</f>
        <v>4</v>
      </c>
      <c r="J99" s="13">
        <f>MONTH(TCalendar[[#This Row],[Date]])</f>
        <v>4</v>
      </c>
      <c r="K99" s="13">
        <f>MONTH(TCalendar[[#This Row],[Date]])</f>
        <v>4</v>
      </c>
      <c r="L99" s="17">
        <f t="shared" si="24"/>
        <v>14</v>
      </c>
      <c r="M99" s="15" t="str">
        <f t="shared" si="29"/>
        <v>T2</v>
      </c>
      <c r="N99" s="15" t="str">
        <f t="shared" si="30"/>
        <v>S1</v>
      </c>
      <c r="O99" s="15">
        <v>2022</v>
      </c>
      <c r="AJ99" t="s">
        <v>353</v>
      </c>
    </row>
    <row r="100" spans="5:36" x14ac:dyDescent="0.2">
      <c r="E100" s="1">
        <f t="shared" si="27"/>
        <v>44658</v>
      </c>
      <c r="F100" s="2">
        <f t="shared" si="28"/>
        <v>7</v>
      </c>
      <c r="G100" s="2">
        <f t="shared" si="23"/>
        <v>5</v>
      </c>
      <c r="H100">
        <f>WEEKDAY(TCalendar[[#This Row],[Date]])</f>
        <v>5</v>
      </c>
      <c r="I100" s="13">
        <f>MONTH(TCalendar[[#This Row],[Date]])</f>
        <v>4</v>
      </c>
      <c r="J100" s="13">
        <f>MONTH(TCalendar[[#This Row],[Date]])</f>
        <v>4</v>
      </c>
      <c r="K100" s="13">
        <f>MONTH(TCalendar[[#This Row],[Date]])</f>
        <v>4</v>
      </c>
      <c r="L100" s="17">
        <f t="shared" si="24"/>
        <v>14</v>
      </c>
      <c r="M100" s="15" t="str">
        <f t="shared" si="29"/>
        <v>T2</v>
      </c>
      <c r="N100" s="15" t="str">
        <f t="shared" si="30"/>
        <v>S1</v>
      </c>
      <c r="O100" s="15">
        <v>2022</v>
      </c>
      <c r="AJ100" t="s">
        <v>353</v>
      </c>
    </row>
    <row r="101" spans="5:36" x14ac:dyDescent="0.2">
      <c r="E101" s="1">
        <f t="shared" si="27"/>
        <v>44659</v>
      </c>
      <c r="F101" s="2">
        <f t="shared" si="28"/>
        <v>8</v>
      </c>
      <c r="G101" s="2">
        <f t="shared" si="23"/>
        <v>6</v>
      </c>
      <c r="H101">
        <f>WEEKDAY(TCalendar[[#This Row],[Date]])</f>
        <v>6</v>
      </c>
      <c r="I101" s="13">
        <f>MONTH(TCalendar[[#This Row],[Date]])</f>
        <v>4</v>
      </c>
      <c r="J101" s="13">
        <f>MONTH(TCalendar[[#This Row],[Date]])</f>
        <v>4</v>
      </c>
      <c r="K101" s="13">
        <f>MONTH(TCalendar[[#This Row],[Date]])</f>
        <v>4</v>
      </c>
      <c r="L101" s="17">
        <f t="shared" si="24"/>
        <v>14</v>
      </c>
      <c r="M101" s="15" t="str">
        <f t="shared" si="29"/>
        <v>T2</v>
      </c>
      <c r="N101" s="15" t="str">
        <f t="shared" si="30"/>
        <v>S1</v>
      </c>
      <c r="O101" s="15">
        <v>2022</v>
      </c>
      <c r="AJ101" t="s">
        <v>356</v>
      </c>
    </row>
    <row r="102" spans="5:36" x14ac:dyDescent="0.2">
      <c r="E102" s="1">
        <f t="shared" si="27"/>
        <v>44660</v>
      </c>
      <c r="F102" s="2">
        <f t="shared" si="28"/>
        <v>9</v>
      </c>
      <c r="G102" s="2">
        <f t="shared" si="23"/>
        <v>7</v>
      </c>
      <c r="H102">
        <f>WEEKDAY(TCalendar[[#This Row],[Date]])</f>
        <v>7</v>
      </c>
      <c r="I102" s="13">
        <f>MONTH(TCalendar[[#This Row],[Date]])</f>
        <v>4</v>
      </c>
      <c r="J102" s="13">
        <f>MONTH(TCalendar[[#This Row],[Date]])</f>
        <v>4</v>
      </c>
      <c r="K102" s="13">
        <f>MONTH(TCalendar[[#This Row],[Date]])</f>
        <v>4</v>
      </c>
      <c r="L102" s="17">
        <f t="shared" si="24"/>
        <v>14</v>
      </c>
      <c r="M102" s="15" t="str">
        <f t="shared" si="29"/>
        <v>T2</v>
      </c>
      <c r="N102" s="15" t="str">
        <f t="shared" si="30"/>
        <v>S1</v>
      </c>
      <c r="O102" s="15">
        <v>2022</v>
      </c>
      <c r="AJ102" t="s">
        <v>351</v>
      </c>
    </row>
    <row r="103" spans="5:36" x14ac:dyDescent="0.2">
      <c r="E103" s="1">
        <f t="shared" si="27"/>
        <v>44661</v>
      </c>
      <c r="F103" s="2">
        <f t="shared" si="28"/>
        <v>10</v>
      </c>
      <c r="G103" s="2">
        <f t="shared" si="23"/>
        <v>1</v>
      </c>
      <c r="H103">
        <f>WEEKDAY(TCalendar[[#This Row],[Date]])</f>
        <v>1</v>
      </c>
      <c r="I103" s="13">
        <f>MONTH(TCalendar[[#This Row],[Date]])</f>
        <v>4</v>
      </c>
      <c r="J103" s="13">
        <f>MONTH(TCalendar[[#This Row],[Date]])</f>
        <v>4</v>
      </c>
      <c r="K103" s="13">
        <f>MONTH(TCalendar[[#This Row],[Date]])</f>
        <v>4</v>
      </c>
      <c r="L103" s="17">
        <f t="shared" si="24"/>
        <v>14</v>
      </c>
      <c r="M103" s="15" t="str">
        <f t="shared" si="29"/>
        <v>T2</v>
      </c>
      <c r="N103" s="15" t="str">
        <f t="shared" si="30"/>
        <v>S1</v>
      </c>
      <c r="O103" s="15">
        <v>2022</v>
      </c>
      <c r="AJ103" t="s">
        <v>357</v>
      </c>
    </row>
    <row r="104" spans="5:36" x14ac:dyDescent="0.2">
      <c r="E104" s="1">
        <f t="shared" si="27"/>
        <v>44662</v>
      </c>
      <c r="F104" s="2">
        <f t="shared" si="28"/>
        <v>11</v>
      </c>
      <c r="G104" s="2">
        <f t="shared" si="23"/>
        <v>2</v>
      </c>
      <c r="H104">
        <f>WEEKDAY(TCalendar[[#This Row],[Date]])</f>
        <v>2</v>
      </c>
      <c r="I104" s="13">
        <f>MONTH(TCalendar[[#This Row],[Date]])</f>
        <v>4</v>
      </c>
      <c r="J104" s="13">
        <f>MONTH(TCalendar[[#This Row],[Date]])</f>
        <v>4</v>
      </c>
      <c r="K104" s="13">
        <f>MONTH(TCalendar[[#This Row],[Date]])</f>
        <v>4</v>
      </c>
      <c r="L104" s="17">
        <f t="shared" si="24"/>
        <v>15</v>
      </c>
      <c r="M104" s="15" t="str">
        <f t="shared" si="29"/>
        <v>T2</v>
      </c>
      <c r="N104" s="15" t="str">
        <f t="shared" si="30"/>
        <v>S1</v>
      </c>
      <c r="O104" s="15">
        <v>2022</v>
      </c>
      <c r="AJ104" t="s">
        <v>339</v>
      </c>
    </row>
    <row r="105" spans="5:36" x14ac:dyDescent="0.2">
      <c r="E105" s="1">
        <f t="shared" si="27"/>
        <v>44663</v>
      </c>
      <c r="F105" s="2">
        <f t="shared" si="28"/>
        <v>12</v>
      </c>
      <c r="G105" s="2">
        <f t="shared" si="23"/>
        <v>3</v>
      </c>
      <c r="H105">
        <f>WEEKDAY(TCalendar[[#This Row],[Date]])</f>
        <v>3</v>
      </c>
      <c r="I105" s="13">
        <f>MONTH(TCalendar[[#This Row],[Date]])</f>
        <v>4</v>
      </c>
      <c r="J105" s="13">
        <f>MONTH(TCalendar[[#This Row],[Date]])</f>
        <v>4</v>
      </c>
      <c r="K105" s="13">
        <f>MONTH(TCalendar[[#This Row],[Date]])</f>
        <v>4</v>
      </c>
      <c r="L105" s="17">
        <f t="shared" si="24"/>
        <v>15</v>
      </c>
      <c r="M105" s="15" t="str">
        <f t="shared" si="29"/>
        <v>T2</v>
      </c>
      <c r="N105" s="15" t="str">
        <f t="shared" si="30"/>
        <v>S1</v>
      </c>
      <c r="O105" s="15">
        <v>2022</v>
      </c>
      <c r="AJ105" t="s">
        <v>340</v>
      </c>
    </row>
    <row r="106" spans="5:36" x14ac:dyDescent="0.2">
      <c r="E106" s="1">
        <f t="shared" si="27"/>
        <v>44664</v>
      </c>
      <c r="F106" s="2">
        <f t="shared" si="28"/>
        <v>13</v>
      </c>
      <c r="G106" s="2">
        <f t="shared" si="23"/>
        <v>4</v>
      </c>
      <c r="H106">
        <f>WEEKDAY(TCalendar[[#This Row],[Date]])</f>
        <v>4</v>
      </c>
      <c r="I106" s="13">
        <f>MONTH(TCalendar[[#This Row],[Date]])</f>
        <v>4</v>
      </c>
      <c r="J106" s="13">
        <f>MONTH(TCalendar[[#This Row],[Date]])</f>
        <v>4</v>
      </c>
      <c r="K106" s="13">
        <f>MONTH(TCalendar[[#This Row],[Date]])</f>
        <v>4</v>
      </c>
      <c r="L106" s="17">
        <f t="shared" si="24"/>
        <v>15</v>
      </c>
      <c r="M106" s="15" t="str">
        <f t="shared" si="29"/>
        <v>T2</v>
      </c>
      <c r="N106" s="15" t="str">
        <f t="shared" si="30"/>
        <v>S1</v>
      </c>
      <c r="O106" s="15">
        <v>2022</v>
      </c>
      <c r="AJ106" t="s">
        <v>350</v>
      </c>
    </row>
    <row r="107" spans="5:36" x14ac:dyDescent="0.2">
      <c r="E107" s="1">
        <f t="shared" si="27"/>
        <v>44665</v>
      </c>
      <c r="F107" s="2">
        <f t="shared" si="28"/>
        <v>14</v>
      </c>
      <c r="G107" s="2">
        <f t="shared" si="23"/>
        <v>5</v>
      </c>
      <c r="H107">
        <f>WEEKDAY(TCalendar[[#This Row],[Date]])</f>
        <v>5</v>
      </c>
      <c r="I107" s="13">
        <f>MONTH(TCalendar[[#This Row],[Date]])</f>
        <v>4</v>
      </c>
      <c r="J107" s="13">
        <f>MONTH(TCalendar[[#This Row],[Date]])</f>
        <v>4</v>
      </c>
      <c r="K107" s="13">
        <f>MONTH(TCalendar[[#This Row],[Date]])</f>
        <v>4</v>
      </c>
      <c r="L107" s="17">
        <f t="shared" si="24"/>
        <v>15</v>
      </c>
      <c r="M107" s="15" t="str">
        <f t="shared" si="29"/>
        <v>T2</v>
      </c>
      <c r="N107" s="15" t="str">
        <f t="shared" si="30"/>
        <v>S1</v>
      </c>
      <c r="O107" s="15">
        <v>2022</v>
      </c>
      <c r="AJ107" t="s">
        <v>372</v>
      </c>
    </row>
    <row r="108" spans="5:36" x14ac:dyDescent="0.2">
      <c r="E108" s="1">
        <f t="shared" si="27"/>
        <v>44666</v>
      </c>
      <c r="F108" s="2">
        <f t="shared" si="28"/>
        <v>15</v>
      </c>
      <c r="G108" s="2">
        <f t="shared" si="23"/>
        <v>6</v>
      </c>
      <c r="H108">
        <f>WEEKDAY(TCalendar[[#This Row],[Date]])</f>
        <v>6</v>
      </c>
      <c r="I108" s="13">
        <f>MONTH(TCalendar[[#This Row],[Date]])</f>
        <v>4</v>
      </c>
      <c r="J108" s="13">
        <f>MONTH(TCalendar[[#This Row],[Date]])</f>
        <v>4</v>
      </c>
      <c r="K108" s="13">
        <f>MONTH(TCalendar[[#This Row],[Date]])</f>
        <v>4</v>
      </c>
      <c r="L108" s="17">
        <f t="shared" si="24"/>
        <v>15</v>
      </c>
      <c r="M108" s="15" t="str">
        <f t="shared" si="29"/>
        <v>T2</v>
      </c>
      <c r="N108" s="15" t="str">
        <f t="shared" si="30"/>
        <v>S1</v>
      </c>
      <c r="O108" s="15">
        <v>2022</v>
      </c>
      <c r="AJ108" t="s">
        <v>369</v>
      </c>
    </row>
    <row r="109" spans="5:36" x14ac:dyDescent="0.2">
      <c r="E109" s="1">
        <f t="shared" si="27"/>
        <v>44667</v>
      </c>
      <c r="F109" s="2">
        <f t="shared" si="28"/>
        <v>16</v>
      </c>
      <c r="G109" s="2">
        <f t="shared" si="23"/>
        <v>7</v>
      </c>
      <c r="H109">
        <f>WEEKDAY(TCalendar[[#This Row],[Date]])</f>
        <v>7</v>
      </c>
      <c r="I109" s="13">
        <f>MONTH(TCalendar[[#This Row],[Date]])</f>
        <v>4</v>
      </c>
      <c r="J109" s="13">
        <f>MONTH(TCalendar[[#This Row],[Date]])</f>
        <v>4</v>
      </c>
      <c r="K109" s="13">
        <f>MONTH(TCalendar[[#This Row],[Date]])</f>
        <v>4</v>
      </c>
      <c r="L109" s="17">
        <f t="shared" si="24"/>
        <v>15</v>
      </c>
      <c r="M109" s="15" t="str">
        <f t="shared" si="29"/>
        <v>T2</v>
      </c>
      <c r="N109" s="15" t="str">
        <f t="shared" si="30"/>
        <v>S1</v>
      </c>
      <c r="O109" s="15">
        <v>2022</v>
      </c>
      <c r="AJ109" t="s">
        <v>363</v>
      </c>
    </row>
    <row r="110" spans="5:36" x14ac:dyDescent="0.2">
      <c r="E110" s="1">
        <f t="shared" si="27"/>
        <v>44668</v>
      </c>
      <c r="F110" s="2">
        <f t="shared" si="28"/>
        <v>17</v>
      </c>
      <c r="G110" s="2">
        <f t="shared" si="23"/>
        <v>1</v>
      </c>
      <c r="H110">
        <f>WEEKDAY(TCalendar[[#This Row],[Date]])</f>
        <v>1</v>
      </c>
      <c r="I110" s="13">
        <f>MONTH(TCalendar[[#This Row],[Date]])</f>
        <v>4</v>
      </c>
      <c r="J110" s="13">
        <f>MONTH(TCalendar[[#This Row],[Date]])</f>
        <v>4</v>
      </c>
      <c r="K110" s="13">
        <f>MONTH(TCalendar[[#This Row],[Date]])</f>
        <v>4</v>
      </c>
      <c r="L110" s="17">
        <f t="shared" si="24"/>
        <v>15</v>
      </c>
      <c r="M110" s="15" t="str">
        <f t="shared" si="29"/>
        <v>T2</v>
      </c>
      <c r="N110" s="15" t="str">
        <f t="shared" si="30"/>
        <v>S1</v>
      </c>
      <c r="O110" s="15">
        <v>2022</v>
      </c>
      <c r="AJ110" t="s">
        <v>346</v>
      </c>
    </row>
    <row r="111" spans="5:36" x14ac:dyDescent="0.2">
      <c r="E111" s="1">
        <f t="shared" si="27"/>
        <v>44669</v>
      </c>
      <c r="F111" s="2">
        <f t="shared" si="28"/>
        <v>18</v>
      </c>
      <c r="G111" s="2">
        <f t="shared" si="23"/>
        <v>2</v>
      </c>
      <c r="H111">
        <f>WEEKDAY(TCalendar[[#This Row],[Date]])</f>
        <v>2</v>
      </c>
      <c r="I111" s="13">
        <f>MONTH(TCalendar[[#This Row],[Date]])</f>
        <v>4</v>
      </c>
      <c r="J111" s="13">
        <f>MONTH(TCalendar[[#This Row],[Date]])</f>
        <v>4</v>
      </c>
      <c r="K111" s="13">
        <f>MONTH(TCalendar[[#This Row],[Date]])</f>
        <v>4</v>
      </c>
      <c r="L111" s="17">
        <f t="shared" si="24"/>
        <v>16</v>
      </c>
      <c r="M111" s="15" t="str">
        <f t="shared" si="29"/>
        <v>T2</v>
      </c>
      <c r="N111" s="15" t="str">
        <f t="shared" si="30"/>
        <v>S1</v>
      </c>
      <c r="O111" s="15">
        <v>2022</v>
      </c>
    </row>
    <row r="112" spans="5:36" x14ac:dyDescent="0.2">
      <c r="E112" s="1">
        <f t="shared" si="27"/>
        <v>44670</v>
      </c>
      <c r="F112" s="2">
        <f t="shared" si="28"/>
        <v>19</v>
      </c>
      <c r="G112" s="2">
        <f t="shared" si="23"/>
        <v>3</v>
      </c>
      <c r="H112">
        <f>WEEKDAY(TCalendar[[#This Row],[Date]])</f>
        <v>3</v>
      </c>
      <c r="I112" s="13">
        <f>MONTH(TCalendar[[#This Row],[Date]])</f>
        <v>4</v>
      </c>
      <c r="J112" s="13">
        <f>MONTH(TCalendar[[#This Row],[Date]])</f>
        <v>4</v>
      </c>
      <c r="K112" s="13">
        <f>MONTH(TCalendar[[#This Row],[Date]])</f>
        <v>4</v>
      </c>
      <c r="L112" s="17">
        <f t="shared" si="24"/>
        <v>16</v>
      </c>
      <c r="M112" s="15" t="str">
        <f t="shared" si="29"/>
        <v>T2</v>
      </c>
      <c r="N112" s="15" t="str">
        <f t="shared" si="30"/>
        <v>S1</v>
      </c>
      <c r="O112" s="15">
        <v>2022</v>
      </c>
    </row>
    <row r="113" spans="5:15" x14ac:dyDescent="0.2">
      <c r="E113" s="1">
        <f t="shared" si="27"/>
        <v>44671</v>
      </c>
      <c r="F113" s="2">
        <f t="shared" si="28"/>
        <v>20</v>
      </c>
      <c r="G113" s="2">
        <f t="shared" si="23"/>
        <v>4</v>
      </c>
      <c r="H113">
        <f>WEEKDAY(TCalendar[[#This Row],[Date]])</f>
        <v>4</v>
      </c>
      <c r="I113" s="13">
        <f>MONTH(TCalendar[[#This Row],[Date]])</f>
        <v>4</v>
      </c>
      <c r="J113" s="13">
        <f>MONTH(TCalendar[[#This Row],[Date]])</f>
        <v>4</v>
      </c>
      <c r="K113" s="13">
        <f>MONTH(TCalendar[[#This Row],[Date]])</f>
        <v>4</v>
      </c>
      <c r="L113" s="17">
        <f t="shared" si="24"/>
        <v>16</v>
      </c>
      <c r="M113" s="15" t="str">
        <f t="shared" si="29"/>
        <v>T2</v>
      </c>
      <c r="N113" s="15" t="str">
        <f t="shared" si="30"/>
        <v>S1</v>
      </c>
      <c r="O113" s="15">
        <v>2022</v>
      </c>
    </row>
    <row r="114" spans="5:15" x14ac:dyDescent="0.2">
      <c r="E114" s="1">
        <f t="shared" si="27"/>
        <v>44672</v>
      </c>
      <c r="F114" s="2">
        <f t="shared" si="28"/>
        <v>21</v>
      </c>
      <c r="G114" s="2">
        <f t="shared" si="23"/>
        <v>5</v>
      </c>
      <c r="H114">
        <f>WEEKDAY(TCalendar[[#This Row],[Date]])</f>
        <v>5</v>
      </c>
      <c r="I114" s="13">
        <f>MONTH(TCalendar[[#This Row],[Date]])</f>
        <v>4</v>
      </c>
      <c r="J114" s="13">
        <f>MONTH(TCalendar[[#This Row],[Date]])</f>
        <v>4</v>
      </c>
      <c r="K114" s="13">
        <f>MONTH(TCalendar[[#This Row],[Date]])</f>
        <v>4</v>
      </c>
      <c r="L114" s="17">
        <f t="shared" si="24"/>
        <v>16</v>
      </c>
      <c r="M114" s="15" t="str">
        <f t="shared" si="29"/>
        <v>T2</v>
      </c>
      <c r="N114" s="15" t="str">
        <f t="shared" si="30"/>
        <v>S1</v>
      </c>
      <c r="O114" s="15">
        <v>2022</v>
      </c>
    </row>
    <row r="115" spans="5:15" x14ac:dyDescent="0.2">
      <c r="E115" s="1">
        <f t="shared" si="27"/>
        <v>44673</v>
      </c>
      <c r="F115" s="2">
        <f t="shared" si="28"/>
        <v>22</v>
      </c>
      <c r="G115" s="2">
        <f t="shared" si="23"/>
        <v>6</v>
      </c>
      <c r="H115">
        <f>WEEKDAY(TCalendar[[#This Row],[Date]])</f>
        <v>6</v>
      </c>
      <c r="I115" s="13">
        <f>MONTH(TCalendar[[#This Row],[Date]])</f>
        <v>4</v>
      </c>
      <c r="J115" s="13">
        <f>MONTH(TCalendar[[#This Row],[Date]])</f>
        <v>4</v>
      </c>
      <c r="K115" s="13">
        <f>MONTH(TCalendar[[#This Row],[Date]])</f>
        <v>4</v>
      </c>
      <c r="L115" s="17">
        <f t="shared" si="24"/>
        <v>16</v>
      </c>
      <c r="M115" s="15" t="str">
        <f t="shared" si="29"/>
        <v>T2</v>
      </c>
      <c r="N115" s="15" t="str">
        <f t="shared" si="30"/>
        <v>S1</v>
      </c>
      <c r="O115" s="15">
        <v>2022</v>
      </c>
    </row>
    <row r="116" spans="5:15" x14ac:dyDescent="0.2">
      <c r="E116" s="1">
        <f t="shared" si="27"/>
        <v>44674</v>
      </c>
      <c r="F116" s="2">
        <f t="shared" si="28"/>
        <v>23</v>
      </c>
      <c r="G116" s="2">
        <f t="shared" si="23"/>
        <v>7</v>
      </c>
      <c r="H116">
        <f>WEEKDAY(TCalendar[[#This Row],[Date]])</f>
        <v>7</v>
      </c>
      <c r="I116" s="13">
        <f>MONTH(TCalendar[[#This Row],[Date]])</f>
        <v>4</v>
      </c>
      <c r="J116" s="13">
        <f>MONTH(TCalendar[[#This Row],[Date]])</f>
        <v>4</v>
      </c>
      <c r="K116" s="13">
        <f>MONTH(TCalendar[[#This Row],[Date]])</f>
        <v>4</v>
      </c>
      <c r="L116" s="17">
        <f t="shared" si="24"/>
        <v>16</v>
      </c>
      <c r="M116" s="15" t="str">
        <f t="shared" si="29"/>
        <v>T2</v>
      </c>
      <c r="N116" s="15" t="str">
        <f t="shared" si="30"/>
        <v>S1</v>
      </c>
      <c r="O116" s="15">
        <v>2022</v>
      </c>
    </row>
    <row r="117" spans="5:15" x14ac:dyDescent="0.2">
      <c r="E117" s="1">
        <f t="shared" si="27"/>
        <v>44675</v>
      </c>
      <c r="F117" s="2">
        <f t="shared" si="28"/>
        <v>24</v>
      </c>
      <c r="G117" s="2">
        <f t="shared" si="23"/>
        <v>1</v>
      </c>
      <c r="H117">
        <f>WEEKDAY(TCalendar[[#This Row],[Date]])</f>
        <v>1</v>
      </c>
      <c r="I117" s="13">
        <f>MONTH(TCalendar[[#This Row],[Date]])</f>
        <v>4</v>
      </c>
      <c r="J117" s="13">
        <f>MONTH(TCalendar[[#This Row],[Date]])</f>
        <v>4</v>
      </c>
      <c r="K117" s="13">
        <f>MONTH(TCalendar[[#This Row],[Date]])</f>
        <v>4</v>
      </c>
      <c r="L117" s="17">
        <f t="shared" si="24"/>
        <v>16</v>
      </c>
      <c r="M117" s="15" t="str">
        <f t="shared" si="29"/>
        <v>T2</v>
      </c>
      <c r="N117" s="15" t="str">
        <f t="shared" si="30"/>
        <v>S1</v>
      </c>
      <c r="O117" s="15">
        <v>2022</v>
      </c>
    </row>
    <row r="118" spans="5:15" x14ac:dyDescent="0.2">
      <c r="E118" s="1">
        <f t="shared" si="27"/>
        <v>44676</v>
      </c>
      <c r="F118" s="2">
        <f t="shared" si="28"/>
        <v>25</v>
      </c>
      <c r="G118" s="2">
        <f t="shared" si="23"/>
        <v>2</v>
      </c>
      <c r="H118">
        <f>WEEKDAY(TCalendar[[#This Row],[Date]])</f>
        <v>2</v>
      </c>
      <c r="I118" s="13">
        <f>MONTH(TCalendar[[#This Row],[Date]])</f>
        <v>4</v>
      </c>
      <c r="J118" s="13">
        <f>MONTH(TCalendar[[#This Row],[Date]])</f>
        <v>4</v>
      </c>
      <c r="K118" s="13">
        <f>MONTH(TCalendar[[#This Row],[Date]])</f>
        <v>4</v>
      </c>
      <c r="L118" s="17">
        <f t="shared" si="24"/>
        <v>17</v>
      </c>
      <c r="M118" s="15" t="str">
        <f t="shared" si="29"/>
        <v>T2</v>
      </c>
      <c r="N118" s="15" t="str">
        <f t="shared" si="30"/>
        <v>S1</v>
      </c>
      <c r="O118" s="15">
        <v>2022</v>
      </c>
    </row>
    <row r="119" spans="5:15" x14ac:dyDescent="0.2">
      <c r="E119" s="1">
        <f t="shared" si="27"/>
        <v>44677</v>
      </c>
      <c r="F119" s="2">
        <f t="shared" si="28"/>
        <v>26</v>
      </c>
      <c r="G119" s="2">
        <f t="shared" si="23"/>
        <v>3</v>
      </c>
      <c r="H119">
        <f>WEEKDAY(TCalendar[[#This Row],[Date]])</f>
        <v>3</v>
      </c>
      <c r="I119" s="13">
        <f>MONTH(TCalendar[[#This Row],[Date]])</f>
        <v>4</v>
      </c>
      <c r="J119" s="13">
        <f>MONTH(TCalendar[[#This Row],[Date]])</f>
        <v>4</v>
      </c>
      <c r="K119" s="13">
        <f>MONTH(TCalendar[[#This Row],[Date]])</f>
        <v>4</v>
      </c>
      <c r="L119" s="17">
        <f t="shared" si="24"/>
        <v>17</v>
      </c>
      <c r="M119" s="15" t="str">
        <f t="shared" si="29"/>
        <v>T2</v>
      </c>
      <c r="N119" s="15" t="str">
        <f t="shared" si="30"/>
        <v>S1</v>
      </c>
      <c r="O119" s="15">
        <v>2022</v>
      </c>
    </row>
    <row r="120" spans="5:15" x14ac:dyDescent="0.2">
      <c r="E120" s="1">
        <f t="shared" si="27"/>
        <v>44678</v>
      </c>
      <c r="F120" s="2">
        <f t="shared" si="28"/>
        <v>27</v>
      </c>
      <c r="G120" s="2">
        <f t="shared" si="23"/>
        <v>4</v>
      </c>
      <c r="H120">
        <f>WEEKDAY(TCalendar[[#This Row],[Date]])</f>
        <v>4</v>
      </c>
      <c r="I120" s="13">
        <f>MONTH(TCalendar[[#This Row],[Date]])</f>
        <v>4</v>
      </c>
      <c r="J120" s="13">
        <f>MONTH(TCalendar[[#This Row],[Date]])</f>
        <v>4</v>
      </c>
      <c r="K120" s="13">
        <f>MONTH(TCalendar[[#This Row],[Date]])</f>
        <v>4</v>
      </c>
      <c r="L120" s="17">
        <f t="shared" si="24"/>
        <v>17</v>
      </c>
      <c r="M120" s="15" t="str">
        <f t="shared" si="29"/>
        <v>T2</v>
      </c>
      <c r="N120" s="15" t="str">
        <f t="shared" si="30"/>
        <v>S1</v>
      </c>
      <c r="O120" s="15">
        <v>2022</v>
      </c>
    </row>
    <row r="121" spans="5:15" x14ac:dyDescent="0.2">
      <c r="E121" s="1">
        <f t="shared" si="27"/>
        <v>44679</v>
      </c>
      <c r="F121" s="2">
        <f t="shared" si="28"/>
        <v>28</v>
      </c>
      <c r="G121" s="2">
        <f t="shared" si="23"/>
        <v>5</v>
      </c>
      <c r="H121">
        <f>WEEKDAY(TCalendar[[#This Row],[Date]])</f>
        <v>5</v>
      </c>
      <c r="I121" s="13">
        <f>MONTH(TCalendar[[#This Row],[Date]])</f>
        <v>4</v>
      </c>
      <c r="J121" s="13">
        <f>MONTH(TCalendar[[#This Row],[Date]])</f>
        <v>4</v>
      </c>
      <c r="K121" s="13">
        <f>MONTH(TCalendar[[#This Row],[Date]])</f>
        <v>4</v>
      </c>
      <c r="L121" s="17">
        <f t="shared" si="24"/>
        <v>17</v>
      </c>
      <c r="M121" s="15" t="str">
        <f t="shared" si="29"/>
        <v>T2</v>
      </c>
      <c r="N121" s="15" t="str">
        <f t="shared" si="30"/>
        <v>S1</v>
      </c>
      <c r="O121" s="15">
        <v>2022</v>
      </c>
    </row>
    <row r="122" spans="5:15" x14ac:dyDescent="0.2">
      <c r="E122" s="1">
        <f t="shared" si="27"/>
        <v>44680</v>
      </c>
      <c r="F122" s="2">
        <f t="shared" si="28"/>
        <v>29</v>
      </c>
      <c r="G122" s="2">
        <f t="shared" si="23"/>
        <v>6</v>
      </c>
      <c r="H122">
        <f>WEEKDAY(TCalendar[[#This Row],[Date]])</f>
        <v>6</v>
      </c>
      <c r="I122" s="13">
        <f>MONTH(TCalendar[[#This Row],[Date]])</f>
        <v>4</v>
      </c>
      <c r="J122" s="13">
        <f>MONTH(TCalendar[[#This Row],[Date]])</f>
        <v>4</v>
      </c>
      <c r="K122" s="13">
        <f>MONTH(TCalendar[[#This Row],[Date]])</f>
        <v>4</v>
      </c>
      <c r="L122" s="17">
        <f t="shared" si="24"/>
        <v>17</v>
      </c>
      <c r="M122" s="15" t="str">
        <f t="shared" si="29"/>
        <v>T2</v>
      </c>
      <c r="N122" s="15" t="str">
        <f t="shared" si="30"/>
        <v>S1</v>
      </c>
      <c r="O122" s="15">
        <v>2022</v>
      </c>
    </row>
    <row r="123" spans="5:15" x14ac:dyDescent="0.2">
      <c r="E123" s="1">
        <f t="shared" si="27"/>
        <v>44681</v>
      </c>
      <c r="F123" s="2">
        <f t="shared" si="28"/>
        <v>30</v>
      </c>
      <c r="G123" s="2">
        <f t="shared" si="23"/>
        <v>7</v>
      </c>
      <c r="H123">
        <f>WEEKDAY(TCalendar[[#This Row],[Date]])</f>
        <v>7</v>
      </c>
      <c r="I123" s="13">
        <f>MONTH(TCalendar[[#This Row],[Date]])</f>
        <v>4</v>
      </c>
      <c r="J123" s="13">
        <f>MONTH(TCalendar[[#This Row],[Date]])</f>
        <v>4</v>
      </c>
      <c r="K123" s="13">
        <f>MONTH(TCalendar[[#This Row],[Date]])</f>
        <v>4</v>
      </c>
      <c r="L123" s="17">
        <f t="shared" si="24"/>
        <v>17</v>
      </c>
      <c r="M123" s="15" t="str">
        <f t="shared" si="29"/>
        <v>T2</v>
      </c>
      <c r="N123" s="15" t="str">
        <f t="shared" si="30"/>
        <v>S1</v>
      </c>
      <c r="O123" s="15">
        <v>2022</v>
      </c>
    </row>
    <row r="124" spans="5:15" x14ac:dyDescent="0.2">
      <c r="E124" s="1">
        <f t="shared" si="27"/>
        <v>44682</v>
      </c>
      <c r="F124" s="2">
        <f t="shared" si="28"/>
        <v>1</v>
      </c>
      <c r="G124" s="2">
        <f t="shared" si="23"/>
        <v>1</v>
      </c>
      <c r="H124">
        <f>WEEKDAY(TCalendar[[#This Row],[Date]])</f>
        <v>1</v>
      </c>
      <c r="I124" s="13">
        <f>MONTH(TCalendar[[#This Row],[Date]])</f>
        <v>5</v>
      </c>
      <c r="J124" s="13">
        <f>MONTH(TCalendar[[#This Row],[Date]])</f>
        <v>5</v>
      </c>
      <c r="K124" s="13">
        <f>MONTH(TCalendar[[#This Row],[Date]])</f>
        <v>5</v>
      </c>
      <c r="L124" s="17">
        <f t="shared" si="24"/>
        <v>17</v>
      </c>
      <c r="M124" s="15" t="str">
        <f t="shared" si="29"/>
        <v>T2</v>
      </c>
      <c r="N124" s="15" t="str">
        <f t="shared" si="30"/>
        <v>S1</v>
      </c>
      <c r="O124" s="15">
        <v>2022</v>
      </c>
    </row>
    <row r="125" spans="5:15" x14ac:dyDescent="0.2">
      <c r="E125" s="1">
        <f t="shared" si="27"/>
        <v>44683</v>
      </c>
      <c r="F125" s="2">
        <v>2</v>
      </c>
      <c r="G125" s="2">
        <f t="shared" si="23"/>
        <v>2</v>
      </c>
      <c r="H125">
        <f>WEEKDAY(TCalendar[[#This Row],[Date]])</f>
        <v>2</v>
      </c>
      <c r="I125" s="13">
        <f>MONTH(TCalendar[[#This Row],[Date]])</f>
        <v>5</v>
      </c>
      <c r="J125" s="13">
        <f>MONTH(TCalendar[[#This Row],[Date]])</f>
        <v>5</v>
      </c>
      <c r="K125" s="13">
        <f>MONTH(TCalendar[[#This Row],[Date]])</f>
        <v>5</v>
      </c>
      <c r="L125" s="17">
        <f t="shared" si="24"/>
        <v>18</v>
      </c>
      <c r="M125" s="15" t="str">
        <f t="shared" si="29"/>
        <v>T2</v>
      </c>
      <c r="N125" s="15" t="str">
        <f t="shared" si="30"/>
        <v>S1</v>
      </c>
      <c r="O125" s="15">
        <v>2022</v>
      </c>
    </row>
    <row r="126" spans="5:15" x14ac:dyDescent="0.2">
      <c r="E126" s="1">
        <f t="shared" si="27"/>
        <v>44684</v>
      </c>
      <c r="F126" s="2">
        <v>3</v>
      </c>
      <c r="G126" s="2">
        <f t="shared" si="23"/>
        <v>3</v>
      </c>
      <c r="H126">
        <f>WEEKDAY(TCalendar[[#This Row],[Date]])</f>
        <v>3</v>
      </c>
      <c r="I126" s="13">
        <f>MONTH(TCalendar[[#This Row],[Date]])</f>
        <v>5</v>
      </c>
      <c r="J126" s="13">
        <f>MONTH(TCalendar[[#This Row],[Date]])</f>
        <v>5</v>
      </c>
      <c r="K126" s="13">
        <f>MONTH(TCalendar[[#This Row],[Date]])</f>
        <v>5</v>
      </c>
      <c r="L126" s="17">
        <f t="shared" si="24"/>
        <v>18</v>
      </c>
      <c r="M126" s="15" t="str">
        <f t="shared" si="29"/>
        <v>T2</v>
      </c>
      <c r="N126" s="15" t="str">
        <f t="shared" si="30"/>
        <v>S1</v>
      </c>
      <c r="O126" s="15">
        <v>2022</v>
      </c>
    </row>
    <row r="127" spans="5:15" x14ac:dyDescent="0.2">
      <c r="E127" s="1">
        <f t="shared" si="27"/>
        <v>44685</v>
      </c>
      <c r="F127" s="2">
        <v>4</v>
      </c>
      <c r="G127" s="2">
        <f t="shared" si="23"/>
        <v>4</v>
      </c>
      <c r="H127">
        <f>WEEKDAY(TCalendar[[#This Row],[Date]])</f>
        <v>4</v>
      </c>
      <c r="I127" s="13">
        <f>MONTH(TCalendar[[#This Row],[Date]])</f>
        <v>5</v>
      </c>
      <c r="J127" s="13">
        <f>MONTH(TCalendar[[#This Row],[Date]])</f>
        <v>5</v>
      </c>
      <c r="K127" s="13">
        <f>MONTH(TCalendar[[#This Row],[Date]])</f>
        <v>5</v>
      </c>
      <c r="L127" s="17">
        <f t="shared" si="24"/>
        <v>18</v>
      </c>
      <c r="M127" s="15" t="str">
        <f t="shared" si="29"/>
        <v>T2</v>
      </c>
      <c r="N127" s="15" t="str">
        <f t="shared" si="30"/>
        <v>S1</v>
      </c>
      <c r="O127" s="15">
        <v>2022</v>
      </c>
    </row>
    <row r="128" spans="5:15" x14ac:dyDescent="0.2">
      <c r="E128" s="1">
        <f t="shared" si="27"/>
        <v>44686</v>
      </c>
      <c r="F128" s="2">
        <v>5</v>
      </c>
      <c r="G128" s="2">
        <f t="shared" si="23"/>
        <v>5</v>
      </c>
      <c r="H128">
        <f>WEEKDAY(TCalendar[[#This Row],[Date]])</f>
        <v>5</v>
      </c>
      <c r="I128" s="13">
        <f>MONTH(TCalendar[[#This Row],[Date]])</f>
        <v>5</v>
      </c>
      <c r="J128" s="13">
        <f>MONTH(TCalendar[[#This Row],[Date]])</f>
        <v>5</v>
      </c>
      <c r="K128" s="13">
        <f>MONTH(TCalendar[[#This Row],[Date]])</f>
        <v>5</v>
      </c>
      <c r="L128" s="17">
        <f t="shared" si="24"/>
        <v>18</v>
      </c>
      <c r="M128" s="15" t="str">
        <f t="shared" si="29"/>
        <v>T2</v>
      </c>
      <c r="N128" s="15" t="str">
        <f t="shared" si="30"/>
        <v>S1</v>
      </c>
      <c r="O128" s="15">
        <v>2022</v>
      </c>
    </row>
    <row r="129" spans="5:15" x14ac:dyDescent="0.2">
      <c r="E129" s="1">
        <f t="shared" si="27"/>
        <v>44687</v>
      </c>
      <c r="F129" s="2">
        <v>6</v>
      </c>
      <c r="G129" s="2">
        <f t="shared" si="23"/>
        <v>6</v>
      </c>
      <c r="H129">
        <f>WEEKDAY(TCalendar[[#This Row],[Date]])</f>
        <v>6</v>
      </c>
      <c r="I129" s="13">
        <f>MONTH(TCalendar[[#This Row],[Date]])</f>
        <v>5</v>
      </c>
      <c r="J129" s="13">
        <f>MONTH(TCalendar[[#This Row],[Date]])</f>
        <v>5</v>
      </c>
      <c r="K129" s="13">
        <f>MONTH(TCalendar[[#This Row],[Date]])</f>
        <v>5</v>
      </c>
      <c r="L129" s="17">
        <f t="shared" si="24"/>
        <v>18</v>
      </c>
      <c r="M129" s="15" t="str">
        <f t="shared" si="29"/>
        <v>T2</v>
      </c>
      <c r="N129" s="15" t="str">
        <f t="shared" si="30"/>
        <v>S1</v>
      </c>
      <c r="O129" s="15">
        <v>2022</v>
      </c>
    </row>
    <row r="130" spans="5:15" x14ac:dyDescent="0.2">
      <c r="E130" s="1">
        <f t="shared" si="27"/>
        <v>44688</v>
      </c>
      <c r="F130" s="2">
        <v>7</v>
      </c>
      <c r="G130" s="2">
        <f t="shared" si="23"/>
        <v>7</v>
      </c>
      <c r="H130">
        <f>WEEKDAY(TCalendar[[#This Row],[Date]])</f>
        <v>7</v>
      </c>
      <c r="I130" s="13">
        <f>MONTH(TCalendar[[#This Row],[Date]])</f>
        <v>5</v>
      </c>
      <c r="J130" s="13">
        <f>MONTH(TCalendar[[#This Row],[Date]])</f>
        <v>5</v>
      </c>
      <c r="K130" s="13">
        <f>MONTH(TCalendar[[#This Row],[Date]])</f>
        <v>5</v>
      </c>
      <c r="L130" s="17">
        <f t="shared" si="24"/>
        <v>18</v>
      </c>
      <c r="M130" s="15" t="str">
        <f t="shared" si="29"/>
        <v>T2</v>
      </c>
      <c r="N130" s="15" t="str">
        <f t="shared" si="30"/>
        <v>S1</v>
      </c>
      <c r="O130" s="15">
        <v>2022</v>
      </c>
    </row>
    <row r="131" spans="5:15" x14ac:dyDescent="0.2">
      <c r="E131" s="1">
        <f t="shared" si="27"/>
        <v>44689</v>
      </c>
      <c r="F131" s="2">
        <v>8</v>
      </c>
      <c r="G131" s="2">
        <f t="shared" si="23"/>
        <v>1</v>
      </c>
      <c r="H131">
        <f>WEEKDAY(TCalendar[[#This Row],[Date]])</f>
        <v>1</v>
      </c>
      <c r="I131" s="13">
        <f>MONTH(TCalendar[[#This Row],[Date]])</f>
        <v>5</v>
      </c>
      <c r="J131" s="13">
        <f>MONTH(TCalendar[[#This Row],[Date]])</f>
        <v>5</v>
      </c>
      <c r="K131" s="13">
        <f>MONTH(TCalendar[[#This Row],[Date]])</f>
        <v>5</v>
      </c>
      <c r="L131" s="17">
        <f t="shared" si="24"/>
        <v>18</v>
      </c>
      <c r="M131" s="15" t="str">
        <f t="shared" si="29"/>
        <v>T2</v>
      </c>
      <c r="N131" s="15" t="str">
        <f t="shared" si="30"/>
        <v>S1</v>
      </c>
      <c r="O131" s="15">
        <v>2022</v>
      </c>
    </row>
    <row r="132" spans="5:15" x14ac:dyDescent="0.2">
      <c r="E132" s="1">
        <f t="shared" si="27"/>
        <v>44690</v>
      </c>
      <c r="F132" s="2">
        <v>9</v>
      </c>
      <c r="G132" s="2">
        <f t="shared" ref="G132:G195" si="31">WEEKDAY(H132)</f>
        <v>2</v>
      </c>
      <c r="H132">
        <f>WEEKDAY(TCalendar[[#This Row],[Date]])</f>
        <v>2</v>
      </c>
      <c r="I132" s="13">
        <f>MONTH(TCalendar[[#This Row],[Date]])</f>
        <v>5</v>
      </c>
      <c r="J132" s="13">
        <f>MONTH(TCalendar[[#This Row],[Date]])</f>
        <v>5</v>
      </c>
      <c r="K132" s="13">
        <f>MONTH(TCalendar[[#This Row],[Date]])</f>
        <v>5</v>
      </c>
      <c r="L132" s="17">
        <f t="shared" ref="L132:L195" si="32">_xlfn.ISOWEEKNUM((E132))</f>
        <v>19</v>
      </c>
      <c r="M132" s="15" t="str">
        <f t="shared" si="29"/>
        <v>T2</v>
      </c>
      <c r="N132" s="15" t="str">
        <f t="shared" si="30"/>
        <v>S1</v>
      </c>
      <c r="O132" s="15">
        <v>2022</v>
      </c>
    </row>
    <row r="133" spans="5:15" x14ac:dyDescent="0.2">
      <c r="E133" s="1">
        <f t="shared" si="27"/>
        <v>44691</v>
      </c>
      <c r="F133" s="2">
        <v>10</v>
      </c>
      <c r="G133" s="2">
        <f t="shared" si="31"/>
        <v>3</v>
      </c>
      <c r="H133">
        <f>WEEKDAY(TCalendar[[#This Row],[Date]])</f>
        <v>3</v>
      </c>
      <c r="I133" s="13">
        <f>MONTH(TCalendar[[#This Row],[Date]])</f>
        <v>5</v>
      </c>
      <c r="J133" s="13">
        <f>MONTH(TCalendar[[#This Row],[Date]])</f>
        <v>5</v>
      </c>
      <c r="K133" s="13">
        <f>MONTH(TCalendar[[#This Row],[Date]])</f>
        <v>5</v>
      </c>
      <c r="L133" s="17">
        <f t="shared" si="32"/>
        <v>19</v>
      </c>
      <c r="M133" s="15" t="str">
        <f t="shared" si="29"/>
        <v>T2</v>
      </c>
      <c r="N133" s="15" t="str">
        <f t="shared" si="30"/>
        <v>S1</v>
      </c>
      <c r="O133" s="15">
        <v>2022</v>
      </c>
    </row>
    <row r="134" spans="5:15" x14ac:dyDescent="0.2">
      <c r="E134" s="1">
        <f t="shared" ref="E134:E197" si="33">E133+1</f>
        <v>44692</v>
      </c>
      <c r="F134" s="2">
        <v>11</v>
      </c>
      <c r="G134" s="2">
        <f t="shared" si="31"/>
        <v>4</v>
      </c>
      <c r="H134">
        <f>WEEKDAY(TCalendar[[#This Row],[Date]])</f>
        <v>4</v>
      </c>
      <c r="I134" s="13">
        <f>MONTH(TCalendar[[#This Row],[Date]])</f>
        <v>5</v>
      </c>
      <c r="J134" s="13">
        <f>MONTH(TCalendar[[#This Row],[Date]])</f>
        <v>5</v>
      </c>
      <c r="K134" s="13">
        <f>MONTH(TCalendar[[#This Row],[Date]])</f>
        <v>5</v>
      </c>
      <c r="L134" s="17">
        <f t="shared" si="32"/>
        <v>19</v>
      </c>
      <c r="M134" s="15" t="str">
        <f t="shared" si="29"/>
        <v>T2</v>
      </c>
      <c r="N134" s="15" t="str">
        <f t="shared" si="30"/>
        <v>S1</v>
      </c>
      <c r="O134" s="15">
        <v>2022</v>
      </c>
    </row>
    <row r="135" spans="5:15" x14ac:dyDescent="0.2">
      <c r="E135" s="1">
        <f t="shared" si="33"/>
        <v>44693</v>
      </c>
      <c r="F135" s="2">
        <v>12</v>
      </c>
      <c r="G135" s="2">
        <f t="shared" si="31"/>
        <v>5</v>
      </c>
      <c r="H135">
        <f>WEEKDAY(TCalendar[[#This Row],[Date]])</f>
        <v>5</v>
      </c>
      <c r="I135" s="13">
        <f>MONTH(TCalendar[[#This Row],[Date]])</f>
        <v>5</v>
      </c>
      <c r="J135" s="13">
        <f>MONTH(TCalendar[[#This Row],[Date]])</f>
        <v>5</v>
      </c>
      <c r="K135" s="13">
        <f>MONTH(TCalendar[[#This Row],[Date]])</f>
        <v>5</v>
      </c>
      <c r="L135" s="17">
        <f t="shared" si="32"/>
        <v>19</v>
      </c>
      <c r="M135" s="15" t="str">
        <f t="shared" si="29"/>
        <v>T2</v>
      </c>
      <c r="N135" s="15" t="str">
        <f t="shared" si="30"/>
        <v>S1</v>
      </c>
      <c r="O135" s="15">
        <v>2022</v>
      </c>
    </row>
    <row r="136" spans="5:15" x14ac:dyDescent="0.2">
      <c r="E136" s="1">
        <f t="shared" si="33"/>
        <v>44694</v>
      </c>
      <c r="F136" s="2">
        <v>13</v>
      </c>
      <c r="G136" s="2">
        <f t="shared" si="31"/>
        <v>6</v>
      </c>
      <c r="H136">
        <f>WEEKDAY(TCalendar[[#This Row],[Date]])</f>
        <v>6</v>
      </c>
      <c r="I136" s="13">
        <f>MONTH(TCalendar[[#This Row],[Date]])</f>
        <v>5</v>
      </c>
      <c r="J136" s="13">
        <f>MONTH(TCalendar[[#This Row],[Date]])</f>
        <v>5</v>
      </c>
      <c r="K136" s="13">
        <f>MONTH(TCalendar[[#This Row],[Date]])</f>
        <v>5</v>
      </c>
      <c r="L136" s="17">
        <f t="shared" si="32"/>
        <v>19</v>
      </c>
      <c r="M136" s="15" t="str">
        <f t="shared" si="29"/>
        <v>T2</v>
      </c>
      <c r="N136" s="15" t="str">
        <f t="shared" si="30"/>
        <v>S1</v>
      </c>
      <c r="O136" s="15">
        <v>2022</v>
      </c>
    </row>
    <row r="137" spans="5:15" x14ac:dyDescent="0.2">
      <c r="E137" s="1">
        <f t="shared" si="33"/>
        <v>44695</v>
      </c>
      <c r="F137" s="2">
        <v>14</v>
      </c>
      <c r="G137" s="2">
        <f t="shared" si="31"/>
        <v>7</v>
      </c>
      <c r="H137">
        <f>WEEKDAY(TCalendar[[#This Row],[Date]])</f>
        <v>7</v>
      </c>
      <c r="I137" s="13">
        <f>MONTH(TCalendar[[#This Row],[Date]])</f>
        <v>5</v>
      </c>
      <c r="J137" s="13">
        <f>MONTH(TCalendar[[#This Row],[Date]])</f>
        <v>5</v>
      </c>
      <c r="K137" s="13">
        <f>MONTH(TCalendar[[#This Row],[Date]])</f>
        <v>5</v>
      </c>
      <c r="L137" s="17">
        <f t="shared" si="32"/>
        <v>19</v>
      </c>
      <c r="M137" s="15" t="str">
        <f t="shared" si="29"/>
        <v>T2</v>
      </c>
      <c r="N137" s="15" t="str">
        <f t="shared" si="30"/>
        <v>S1</v>
      </c>
      <c r="O137" s="15">
        <v>2022</v>
      </c>
    </row>
    <row r="138" spans="5:15" x14ac:dyDescent="0.2">
      <c r="E138" s="1">
        <f t="shared" si="33"/>
        <v>44696</v>
      </c>
      <c r="F138" s="2">
        <v>15</v>
      </c>
      <c r="G138" s="2">
        <f t="shared" si="31"/>
        <v>1</v>
      </c>
      <c r="H138">
        <f>WEEKDAY(TCalendar[[#This Row],[Date]])</f>
        <v>1</v>
      </c>
      <c r="I138" s="13">
        <f>MONTH(TCalendar[[#This Row],[Date]])</f>
        <v>5</v>
      </c>
      <c r="J138" s="13">
        <f>MONTH(TCalendar[[#This Row],[Date]])</f>
        <v>5</v>
      </c>
      <c r="K138" s="13">
        <f>MONTH(TCalendar[[#This Row],[Date]])</f>
        <v>5</v>
      </c>
      <c r="L138" s="17">
        <f t="shared" si="32"/>
        <v>19</v>
      </c>
      <c r="M138" s="15" t="str">
        <f t="shared" si="29"/>
        <v>T2</v>
      </c>
      <c r="N138" s="15" t="str">
        <f t="shared" si="30"/>
        <v>S1</v>
      </c>
      <c r="O138" s="15">
        <v>2022</v>
      </c>
    </row>
    <row r="139" spans="5:15" x14ac:dyDescent="0.2">
      <c r="E139" s="1">
        <f t="shared" si="33"/>
        <v>44697</v>
      </c>
      <c r="F139" s="2">
        <v>16</v>
      </c>
      <c r="G139" s="2">
        <f t="shared" si="31"/>
        <v>2</v>
      </c>
      <c r="H139">
        <f>WEEKDAY(TCalendar[[#This Row],[Date]])</f>
        <v>2</v>
      </c>
      <c r="I139" s="13">
        <f>MONTH(TCalendar[[#This Row],[Date]])</f>
        <v>5</v>
      </c>
      <c r="J139" s="13">
        <f>MONTH(TCalendar[[#This Row],[Date]])</f>
        <v>5</v>
      </c>
      <c r="K139" s="13">
        <f>MONTH(TCalendar[[#This Row],[Date]])</f>
        <v>5</v>
      </c>
      <c r="L139" s="17">
        <f t="shared" si="32"/>
        <v>20</v>
      </c>
      <c r="M139" s="15" t="str">
        <f t="shared" si="29"/>
        <v>T2</v>
      </c>
      <c r="N139" s="15" t="str">
        <f t="shared" si="30"/>
        <v>S1</v>
      </c>
      <c r="O139" s="15">
        <v>2022</v>
      </c>
    </row>
    <row r="140" spans="5:15" x14ac:dyDescent="0.2">
      <c r="E140" s="1">
        <f t="shared" si="33"/>
        <v>44698</v>
      </c>
      <c r="F140" s="2">
        <v>17</v>
      </c>
      <c r="G140" s="2">
        <f t="shared" si="31"/>
        <v>3</v>
      </c>
      <c r="H140">
        <f>WEEKDAY(TCalendar[[#This Row],[Date]])</f>
        <v>3</v>
      </c>
      <c r="I140" s="13">
        <f>MONTH(TCalendar[[#This Row],[Date]])</f>
        <v>5</v>
      </c>
      <c r="J140" s="13">
        <f>MONTH(TCalendar[[#This Row],[Date]])</f>
        <v>5</v>
      </c>
      <c r="K140" s="13">
        <f>MONTH(TCalendar[[#This Row],[Date]])</f>
        <v>5</v>
      </c>
      <c r="L140" s="17">
        <f t="shared" si="32"/>
        <v>20</v>
      </c>
      <c r="M140" s="15" t="str">
        <f t="shared" si="29"/>
        <v>T2</v>
      </c>
      <c r="N140" s="15" t="str">
        <f t="shared" si="30"/>
        <v>S1</v>
      </c>
      <c r="O140" s="15">
        <v>2022</v>
      </c>
    </row>
    <row r="141" spans="5:15" x14ac:dyDescent="0.2">
      <c r="E141" s="1">
        <f t="shared" si="33"/>
        <v>44699</v>
      </c>
      <c r="F141" s="2">
        <v>18</v>
      </c>
      <c r="G141" s="2">
        <f t="shared" si="31"/>
        <v>4</v>
      </c>
      <c r="H141">
        <f>WEEKDAY(TCalendar[[#This Row],[Date]])</f>
        <v>4</v>
      </c>
      <c r="I141" s="13">
        <f>MONTH(TCalendar[[#This Row],[Date]])</f>
        <v>5</v>
      </c>
      <c r="J141" s="13">
        <f>MONTH(TCalendar[[#This Row],[Date]])</f>
        <v>5</v>
      </c>
      <c r="K141" s="13">
        <f>MONTH(TCalendar[[#This Row],[Date]])</f>
        <v>5</v>
      </c>
      <c r="L141" s="17">
        <f t="shared" si="32"/>
        <v>20</v>
      </c>
      <c r="M141" s="15" t="str">
        <f t="shared" si="29"/>
        <v>T2</v>
      </c>
      <c r="N141" s="15" t="str">
        <f t="shared" si="30"/>
        <v>S1</v>
      </c>
      <c r="O141" s="15">
        <v>2022</v>
      </c>
    </row>
    <row r="142" spans="5:15" x14ac:dyDescent="0.2">
      <c r="E142" s="1">
        <f t="shared" si="33"/>
        <v>44700</v>
      </c>
      <c r="F142" s="2">
        <v>19</v>
      </c>
      <c r="G142" s="2">
        <f t="shared" si="31"/>
        <v>5</v>
      </c>
      <c r="H142">
        <f>WEEKDAY(TCalendar[[#This Row],[Date]])</f>
        <v>5</v>
      </c>
      <c r="I142" s="13">
        <f>MONTH(TCalendar[[#This Row],[Date]])</f>
        <v>5</v>
      </c>
      <c r="J142" s="13">
        <f>MONTH(TCalendar[[#This Row],[Date]])</f>
        <v>5</v>
      </c>
      <c r="K142" s="13">
        <f>MONTH(TCalendar[[#This Row],[Date]])</f>
        <v>5</v>
      </c>
      <c r="L142" s="17">
        <f t="shared" si="32"/>
        <v>20</v>
      </c>
      <c r="M142" s="15" t="str">
        <f t="shared" si="29"/>
        <v>T2</v>
      </c>
      <c r="N142" s="15" t="str">
        <f t="shared" si="30"/>
        <v>S1</v>
      </c>
      <c r="O142" s="15">
        <v>2022</v>
      </c>
    </row>
    <row r="143" spans="5:15" x14ac:dyDescent="0.2">
      <c r="E143" s="1">
        <f t="shared" si="33"/>
        <v>44701</v>
      </c>
      <c r="F143" s="2">
        <v>20</v>
      </c>
      <c r="G143" s="2">
        <f t="shared" si="31"/>
        <v>6</v>
      </c>
      <c r="H143">
        <f>WEEKDAY(TCalendar[[#This Row],[Date]])</f>
        <v>6</v>
      </c>
      <c r="I143" s="13">
        <f>MONTH(TCalendar[[#This Row],[Date]])</f>
        <v>5</v>
      </c>
      <c r="J143" s="13">
        <f>MONTH(TCalendar[[#This Row],[Date]])</f>
        <v>5</v>
      </c>
      <c r="K143" s="13">
        <f>MONTH(TCalendar[[#This Row],[Date]])</f>
        <v>5</v>
      </c>
      <c r="L143" s="17">
        <f t="shared" si="32"/>
        <v>20</v>
      </c>
      <c r="M143" s="15" t="str">
        <f t="shared" si="29"/>
        <v>T2</v>
      </c>
      <c r="N143" s="15" t="str">
        <f t="shared" si="30"/>
        <v>S1</v>
      </c>
      <c r="O143" s="15">
        <v>2022</v>
      </c>
    </row>
    <row r="144" spans="5:15" x14ac:dyDescent="0.2">
      <c r="E144" s="1">
        <f t="shared" si="33"/>
        <v>44702</v>
      </c>
      <c r="F144" s="2">
        <v>21</v>
      </c>
      <c r="G144" s="2">
        <f t="shared" si="31"/>
        <v>7</v>
      </c>
      <c r="H144">
        <f>WEEKDAY(TCalendar[[#This Row],[Date]])</f>
        <v>7</v>
      </c>
      <c r="I144" s="13">
        <f>MONTH(TCalendar[[#This Row],[Date]])</f>
        <v>5</v>
      </c>
      <c r="J144" s="13">
        <f>MONTH(TCalendar[[#This Row],[Date]])</f>
        <v>5</v>
      </c>
      <c r="K144" s="13">
        <f>MONTH(TCalendar[[#This Row],[Date]])</f>
        <v>5</v>
      </c>
      <c r="L144" s="17">
        <f t="shared" si="32"/>
        <v>20</v>
      </c>
      <c r="M144" s="15" t="str">
        <f t="shared" si="29"/>
        <v>T2</v>
      </c>
      <c r="N144" s="15" t="str">
        <f t="shared" si="30"/>
        <v>S1</v>
      </c>
      <c r="O144" s="15">
        <v>2022</v>
      </c>
    </row>
    <row r="145" spans="5:15" x14ac:dyDescent="0.2">
      <c r="E145" s="1">
        <f t="shared" si="33"/>
        <v>44703</v>
      </c>
      <c r="F145" s="2">
        <v>22</v>
      </c>
      <c r="G145" s="2">
        <f t="shared" si="31"/>
        <v>1</v>
      </c>
      <c r="H145">
        <f>WEEKDAY(TCalendar[[#This Row],[Date]])</f>
        <v>1</v>
      </c>
      <c r="I145" s="13">
        <f>MONTH(TCalendar[[#This Row],[Date]])</f>
        <v>5</v>
      </c>
      <c r="J145" s="13">
        <f>MONTH(TCalendar[[#This Row],[Date]])</f>
        <v>5</v>
      </c>
      <c r="K145" s="13">
        <f>MONTH(TCalendar[[#This Row],[Date]])</f>
        <v>5</v>
      </c>
      <c r="L145" s="17">
        <f t="shared" si="32"/>
        <v>20</v>
      </c>
      <c r="M145" s="15" t="str">
        <f t="shared" si="29"/>
        <v>T2</v>
      </c>
      <c r="N145" s="15" t="str">
        <f t="shared" si="30"/>
        <v>S1</v>
      </c>
      <c r="O145" s="15">
        <v>2022</v>
      </c>
    </row>
    <row r="146" spans="5:15" x14ac:dyDescent="0.2">
      <c r="E146" s="1">
        <f t="shared" si="33"/>
        <v>44704</v>
      </c>
      <c r="F146" s="2">
        <v>23</v>
      </c>
      <c r="G146" s="2">
        <f t="shared" si="31"/>
        <v>2</v>
      </c>
      <c r="H146">
        <f>WEEKDAY(TCalendar[[#This Row],[Date]])</f>
        <v>2</v>
      </c>
      <c r="I146" s="13">
        <f>MONTH(TCalendar[[#This Row],[Date]])</f>
        <v>5</v>
      </c>
      <c r="J146" s="13">
        <f>MONTH(TCalendar[[#This Row],[Date]])</f>
        <v>5</v>
      </c>
      <c r="K146" s="13">
        <f>MONTH(TCalendar[[#This Row],[Date]])</f>
        <v>5</v>
      </c>
      <c r="L146" s="17">
        <f t="shared" si="32"/>
        <v>21</v>
      </c>
      <c r="M146" s="15" t="str">
        <f t="shared" ref="M146:M209" si="34">IF(AND(K146&gt;0,K146&lt;4),"T1",IF(AND(K146&gt;3,K146&lt;7),"T2",IF(AND(K146&gt;6,K146&lt;10),"T3",IF(AND(K146&gt;9,K146&lt;13),"T4",""))))</f>
        <v>T2</v>
      </c>
      <c r="N146" s="15" t="str">
        <f t="shared" ref="N146:N209" si="35">IF(AND(K146&gt;0,K146&lt;7),"S1",IF(AND(K146&gt;6,K146&lt;13),"S2",""))</f>
        <v>S1</v>
      </c>
      <c r="O146" s="15">
        <v>2022</v>
      </c>
    </row>
    <row r="147" spans="5:15" x14ac:dyDescent="0.2">
      <c r="E147" s="1">
        <f t="shared" si="33"/>
        <v>44705</v>
      </c>
      <c r="F147" s="2">
        <v>24</v>
      </c>
      <c r="G147" s="2">
        <f t="shared" si="31"/>
        <v>3</v>
      </c>
      <c r="H147">
        <f>WEEKDAY(TCalendar[[#This Row],[Date]])</f>
        <v>3</v>
      </c>
      <c r="I147" s="13">
        <f>MONTH(TCalendar[[#This Row],[Date]])</f>
        <v>5</v>
      </c>
      <c r="J147" s="13">
        <f>MONTH(TCalendar[[#This Row],[Date]])</f>
        <v>5</v>
      </c>
      <c r="K147" s="13">
        <f>MONTH(TCalendar[[#This Row],[Date]])</f>
        <v>5</v>
      </c>
      <c r="L147" s="17">
        <f t="shared" si="32"/>
        <v>21</v>
      </c>
      <c r="M147" s="15" t="str">
        <f t="shared" si="34"/>
        <v>T2</v>
      </c>
      <c r="N147" s="15" t="str">
        <f t="shared" si="35"/>
        <v>S1</v>
      </c>
      <c r="O147" s="15">
        <v>2022</v>
      </c>
    </row>
    <row r="148" spans="5:15" x14ac:dyDescent="0.2">
      <c r="E148" s="1">
        <f t="shared" si="33"/>
        <v>44706</v>
      </c>
      <c r="F148" s="2">
        <v>25</v>
      </c>
      <c r="G148" s="2">
        <f t="shared" si="31"/>
        <v>4</v>
      </c>
      <c r="H148">
        <f>WEEKDAY(TCalendar[[#This Row],[Date]])</f>
        <v>4</v>
      </c>
      <c r="I148" s="13">
        <f>MONTH(TCalendar[[#This Row],[Date]])</f>
        <v>5</v>
      </c>
      <c r="J148" s="13">
        <f>MONTH(TCalendar[[#This Row],[Date]])</f>
        <v>5</v>
      </c>
      <c r="K148" s="13">
        <f>MONTH(TCalendar[[#This Row],[Date]])</f>
        <v>5</v>
      </c>
      <c r="L148" s="17">
        <f t="shared" si="32"/>
        <v>21</v>
      </c>
      <c r="M148" s="15" t="str">
        <f t="shared" si="34"/>
        <v>T2</v>
      </c>
      <c r="N148" s="15" t="str">
        <f t="shared" si="35"/>
        <v>S1</v>
      </c>
      <c r="O148" s="15">
        <v>2022</v>
      </c>
    </row>
    <row r="149" spans="5:15" x14ac:dyDescent="0.2">
      <c r="E149" s="1">
        <f t="shared" si="33"/>
        <v>44707</v>
      </c>
      <c r="F149" s="2">
        <v>26</v>
      </c>
      <c r="G149" s="2">
        <f t="shared" si="31"/>
        <v>5</v>
      </c>
      <c r="H149">
        <f>WEEKDAY(TCalendar[[#This Row],[Date]])</f>
        <v>5</v>
      </c>
      <c r="I149" s="13">
        <f>MONTH(TCalendar[[#This Row],[Date]])</f>
        <v>5</v>
      </c>
      <c r="J149" s="13">
        <f>MONTH(TCalendar[[#This Row],[Date]])</f>
        <v>5</v>
      </c>
      <c r="K149" s="13">
        <f>MONTH(TCalendar[[#This Row],[Date]])</f>
        <v>5</v>
      </c>
      <c r="L149" s="17">
        <f t="shared" si="32"/>
        <v>21</v>
      </c>
      <c r="M149" s="15" t="str">
        <f t="shared" si="34"/>
        <v>T2</v>
      </c>
      <c r="N149" s="15" t="str">
        <f t="shared" si="35"/>
        <v>S1</v>
      </c>
      <c r="O149" s="15">
        <v>2022</v>
      </c>
    </row>
    <row r="150" spans="5:15" x14ac:dyDescent="0.2">
      <c r="E150" s="1">
        <f t="shared" si="33"/>
        <v>44708</v>
      </c>
      <c r="F150" s="2">
        <v>27</v>
      </c>
      <c r="G150" s="2">
        <f t="shared" si="31"/>
        <v>6</v>
      </c>
      <c r="H150">
        <f>WEEKDAY(TCalendar[[#This Row],[Date]])</f>
        <v>6</v>
      </c>
      <c r="I150" s="13">
        <f>MONTH(TCalendar[[#This Row],[Date]])</f>
        <v>5</v>
      </c>
      <c r="J150" s="13">
        <f>MONTH(TCalendar[[#This Row],[Date]])</f>
        <v>5</v>
      </c>
      <c r="K150" s="13">
        <f>MONTH(TCalendar[[#This Row],[Date]])</f>
        <v>5</v>
      </c>
      <c r="L150" s="17">
        <f t="shared" si="32"/>
        <v>21</v>
      </c>
      <c r="M150" s="15" t="str">
        <f t="shared" si="34"/>
        <v>T2</v>
      </c>
      <c r="N150" s="15" t="str">
        <f t="shared" si="35"/>
        <v>S1</v>
      </c>
      <c r="O150" s="15">
        <v>2022</v>
      </c>
    </row>
    <row r="151" spans="5:15" x14ac:dyDescent="0.2">
      <c r="E151" s="1">
        <f t="shared" si="33"/>
        <v>44709</v>
      </c>
      <c r="F151" s="2">
        <v>28</v>
      </c>
      <c r="G151" s="2">
        <f t="shared" si="31"/>
        <v>7</v>
      </c>
      <c r="H151">
        <f>WEEKDAY(TCalendar[[#This Row],[Date]])</f>
        <v>7</v>
      </c>
      <c r="I151" s="13">
        <f>MONTH(TCalendar[[#This Row],[Date]])</f>
        <v>5</v>
      </c>
      <c r="J151" s="13">
        <f>MONTH(TCalendar[[#This Row],[Date]])</f>
        <v>5</v>
      </c>
      <c r="K151" s="13">
        <f>MONTH(TCalendar[[#This Row],[Date]])</f>
        <v>5</v>
      </c>
      <c r="L151" s="17">
        <f t="shared" si="32"/>
        <v>21</v>
      </c>
      <c r="M151" s="15" t="str">
        <f t="shared" si="34"/>
        <v>T2</v>
      </c>
      <c r="N151" s="15" t="str">
        <f t="shared" si="35"/>
        <v>S1</v>
      </c>
      <c r="O151" s="15">
        <v>2022</v>
      </c>
    </row>
    <row r="152" spans="5:15" x14ac:dyDescent="0.2">
      <c r="E152" s="1">
        <f t="shared" si="33"/>
        <v>44710</v>
      </c>
      <c r="F152" s="2">
        <v>29</v>
      </c>
      <c r="G152" s="2">
        <f t="shared" si="31"/>
        <v>1</v>
      </c>
      <c r="H152">
        <f>WEEKDAY(TCalendar[[#This Row],[Date]])</f>
        <v>1</v>
      </c>
      <c r="I152" s="13">
        <f>MONTH(TCalendar[[#This Row],[Date]])</f>
        <v>5</v>
      </c>
      <c r="J152" s="13">
        <f>MONTH(TCalendar[[#This Row],[Date]])</f>
        <v>5</v>
      </c>
      <c r="K152" s="13">
        <f>MONTH(TCalendar[[#This Row],[Date]])</f>
        <v>5</v>
      </c>
      <c r="L152" s="17">
        <f t="shared" si="32"/>
        <v>21</v>
      </c>
      <c r="M152" s="15" t="str">
        <f t="shared" si="34"/>
        <v>T2</v>
      </c>
      <c r="N152" s="15" t="str">
        <f t="shared" si="35"/>
        <v>S1</v>
      </c>
      <c r="O152" s="15">
        <v>2022</v>
      </c>
    </row>
    <row r="153" spans="5:15" x14ac:dyDescent="0.2">
      <c r="E153" s="1">
        <f t="shared" si="33"/>
        <v>44711</v>
      </c>
      <c r="F153" s="2">
        <v>30</v>
      </c>
      <c r="G153" s="2">
        <f t="shared" si="31"/>
        <v>2</v>
      </c>
      <c r="H153">
        <f>WEEKDAY(TCalendar[[#This Row],[Date]])</f>
        <v>2</v>
      </c>
      <c r="I153" s="13">
        <f>MONTH(TCalendar[[#This Row],[Date]])</f>
        <v>5</v>
      </c>
      <c r="J153" s="13">
        <f>MONTH(TCalendar[[#This Row],[Date]])</f>
        <v>5</v>
      </c>
      <c r="K153" s="13">
        <f>MONTH(TCalendar[[#This Row],[Date]])</f>
        <v>5</v>
      </c>
      <c r="L153" s="17">
        <f t="shared" si="32"/>
        <v>22</v>
      </c>
      <c r="M153" s="15" t="str">
        <f t="shared" si="34"/>
        <v>T2</v>
      </c>
      <c r="N153" s="15" t="str">
        <f t="shared" si="35"/>
        <v>S1</v>
      </c>
      <c r="O153" s="15">
        <v>2022</v>
      </c>
    </row>
    <row r="154" spans="5:15" x14ac:dyDescent="0.2">
      <c r="E154" s="1">
        <f t="shared" si="33"/>
        <v>44712</v>
      </c>
      <c r="F154" s="2">
        <v>31</v>
      </c>
      <c r="G154" s="2">
        <f t="shared" si="31"/>
        <v>3</v>
      </c>
      <c r="H154">
        <f>WEEKDAY(TCalendar[[#This Row],[Date]])</f>
        <v>3</v>
      </c>
      <c r="I154" s="13">
        <f>MONTH(TCalendar[[#This Row],[Date]])</f>
        <v>5</v>
      </c>
      <c r="J154" s="13">
        <f>MONTH(TCalendar[[#This Row],[Date]])</f>
        <v>5</v>
      </c>
      <c r="K154" s="13">
        <f>MONTH(TCalendar[[#This Row],[Date]])</f>
        <v>5</v>
      </c>
      <c r="L154" s="17">
        <f t="shared" si="32"/>
        <v>22</v>
      </c>
      <c r="M154" s="15" t="str">
        <f t="shared" si="34"/>
        <v>T2</v>
      </c>
      <c r="N154" s="15" t="str">
        <f t="shared" si="35"/>
        <v>S1</v>
      </c>
      <c r="O154" s="15">
        <v>2022</v>
      </c>
    </row>
    <row r="155" spans="5:15" x14ac:dyDescent="0.2">
      <c r="E155" s="1">
        <f t="shared" si="33"/>
        <v>44713</v>
      </c>
      <c r="F155" s="2">
        <v>1</v>
      </c>
      <c r="G155" s="2">
        <f t="shared" si="31"/>
        <v>4</v>
      </c>
      <c r="H155">
        <f>WEEKDAY(TCalendar[[#This Row],[Date]])</f>
        <v>4</v>
      </c>
      <c r="I155" s="13">
        <f>MONTH(TCalendar[[#This Row],[Date]])</f>
        <v>6</v>
      </c>
      <c r="J155" s="13">
        <f>MONTH(TCalendar[[#This Row],[Date]])</f>
        <v>6</v>
      </c>
      <c r="K155" s="13">
        <f>MONTH(TCalendar[[#This Row],[Date]])</f>
        <v>6</v>
      </c>
      <c r="L155" s="17">
        <f t="shared" si="32"/>
        <v>22</v>
      </c>
      <c r="M155" s="15" t="str">
        <f t="shared" si="34"/>
        <v>T2</v>
      </c>
      <c r="N155" s="15" t="str">
        <f t="shared" si="35"/>
        <v>S1</v>
      </c>
      <c r="O155" s="15">
        <v>2022</v>
      </c>
    </row>
    <row r="156" spans="5:15" x14ac:dyDescent="0.2">
      <c r="E156" s="1">
        <f t="shared" si="33"/>
        <v>44714</v>
      </c>
      <c r="F156" s="2">
        <v>2</v>
      </c>
      <c r="G156" s="2">
        <f t="shared" si="31"/>
        <v>5</v>
      </c>
      <c r="H156">
        <f>WEEKDAY(TCalendar[[#This Row],[Date]])</f>
        <v>5</v>
      </c>
      <c r="I156" s="13">
        <f>MONTH(TCalendar[[#This Row],[Date]])</f>
        <v>6</v>
      </c>
      <c r="J156" s="13">
        <f>MONTH(TCalendar[[#This Row],[Date]])</f>
        <v>6</v>
      </c>
      <c r="K156" s="13">
        <f>MONTH(TCalendar[[#This Row],[Date]])</f>
        <v>6</v>
      </c>
      <c r="L156" s="17">
        <f t="shared" si="32"/>
        <v>22</v>
      </c>
      <c r="M156" s="15" t="str">
        <f t="shared" si="34"/>
        <v>T2</v>
      </c>
      <c r="N156" s="15" t="str">
        <f t="shared" si="35"/>
        <v>S1</v>
      </c>
      <c r="O156" s="15">
        <v>2022</v>
      </c>
    </row>
    <row r="157" spans="5:15" x14ac:dyDescent="0.2">
      <c r="E157" s="1">
        <f t="shared" si="33"/>
        <v>44715</v>
      </c>
      <c r="F157" s="2">
        <v>3</v>
      </c>
      <c r="G157" s="2">
        <f t="shared" si="31"/>
        <v>6</v>
      </c>
      <c r="H157">
        <f>WEEKDAY(TCalendar[[#This Row],[Date]])</f>
        <v>6</v>
      </c>
      <c r="I157" s="13">
        <f>MONTH(TCalendar[[#This Row],[Date]])</f>
        <v>6</v>
      </c>
      <c r="J157" s="13">
        <f>MONTH(TCalendar[[#This Row],[Date]])</f>
        <v>6</v>
      </c>
      <c r="K157" s="13">
        <f>MONTH(TCalendar[[#This Row],[Date]])</f>
        <v>6</v>
      </c>
      <c r="L157" s="17">
        <f t="shared" si="32"/>
        <v>22</v>
      </c>
      <c r="M157" s="15" t="str">
        <f t="shared" si="34"/>
        <v>T2</v>
      </c>
      <c r="N157" s="15" t="str">
        <f t="shared" si="35"/>
        <v>S1</v>
      </c>
      <c r="O157" s="15">
        <v>2022</v>
      </c>
    </row>
    <row r="158" spans="5:15" x14ac:dyDescent="0.2">
      <c r="E158" s="1">
        <f t="shared" si="33"/>
        <v>44716</v>
      </c>
      <c r="F158" s="2">
        <v>4</v>
      </c>
      <c r="G158" s="2">
        <f t="shared" si="31"/>
        <v>7</v>
      </c>
      <c r="H158">
        <f>WEEKDAY(TCalendar[[#This Row],[Date]])</f>
        <v>7</v>
      </c>
      <c r="I158" s="13">
        <f>MONTH(TCalendar[[#This Row],[Date]])</f>
        <v>6</v>
      </c>
      <c r="J158" s="13">
        <f>MONTH(TCalendar[[#This Row],[Date]])</f>
        <v>6</v>
      </c>
      <c r="K158" s="13">
        <f>MONTH(TCalendar[[#This Row],[Date]])</f>
        <v>6</v>
      </c>
      <c r="L158" s="17">
        <f t="shared" si="32"/>
        <v>22</v>
      </c>
      <c r="M158" s="15" t="str">
        <f t="shared" si="34"/>
        <v>T2</v>
      </c>
      <c r="N158" s="15" t="str">
        <f t="shared" si="35"/>
        <v>S1</v>
      </c>
      <c r="O158" s="15">
        <v>2022</v>
      </c>
    </row>
    <row r="159" spans="5:15" x14ac:dyDescent="0.2">
      <c r="E159" s="1">
        <f t="shared" si="33"/>
        <v>44717</v>
      </c>
      <c r="F159" s="2">
        <v>5</v>
      </c>
      <c r="G159" s="2">
        <f t="shared" si="31"/>
        <v>1</v>
      </c>
      <c r="H159">
        <f>WEEKDAY(TCalendar[[#This Row],[Date]])</f>
        <v>1</v>
      </c>
      <c r="I159" s="13">
        <f>MONTH(TCalendar[[#This Row],[Date]])</f>
        <v>6</v>
      </c>
      <c r="J159" s="13">
        <f>MONTH(TCalendar[[#This Row],[Date]])</f>
        <v>6</v>
      </c>
      <c r="K159" s="13">
        <f>MONTH(TCalendar[[#This Row],[Date]])</f>
        <v>6</v>
      </c>
      <c r="L159" s="17">
        <f t="shared" si="32"/>
        <v>22</v>
      </c>
      <c r="M159" s="15" t="str">
        <f t="shared" si="34"/>
        <v>T2</v>
      </c>
      <c r="N159" s="15" t="str">
        <f t="shared" si="35"/>
        <v>S1</v>
      </c>
      <c r="O159" s="15">
        <v>2022</v>
      </c>
    </row>
    <row r="160" spans="5:15" x14ac:dyDescent="0.2">
      <c r="E160" s="1">
        <f t="shared" si="33"/>
        <v>44718</v>
      </c>
      <c r="F160" s="2">
        <v>6</v>
      </c>
      <c r="G160" s="2">
        <f t="shared" si="31"/>
        <v>2</v>
      </c>
      <c r="H160">
        <f>WEEKDAY(TCalendar[[#This Row],[Date]])</f>
        <v>2</v>
      </c>
      <c r="I160" s="13">
        <f>MONTH(TCalendar[[#This Row],[Date]])</f>
        <v>6</v>
      </c>
      <c r="J160" s="13">
        <f>MONTH(TCalendar[[#This Row],[Date]])</f>
        <v>6</v>
      </c>
      <c r="K160" s="13">
        <f>MONTH(TCalendar[[#This Row],[Date]])</f>
        <v>6</v>
      </c>
      <c r="L160" s="17">
        <f t="shared" si="32"/>
        <v>23</v>
      </c>
      <c r="M160" s="15" t="str">
        <f t="shared" si="34"/>
        <v>T2</v>
      </c>
      <c r="N160" s="15" t="str">
        <f t="shared" si="35"/>
        <v>S1</v>
      </c>
      <c r="O160" s="15">
        <v>2022</v>
      </c>
    </row>
    <row r="161" spans="5:15" x14ac:dyDescent="0.2">
      <c r="E161" s="1">
        <f t="shared" si="33"/>
        <v>44719</v>
      </c>
      <c r="F161" s="2">
        <v>7</v>
      </c>
      <c r="G161" s="2">
        <f t="shared" si="31"/>
        <v>3</v>
      </c>
      <c r="H161">
        <f>WEEKDAY(TCalendar[[#This Row],[Date]])</f>
        <v>3</v>
      </c>
      <c r="I161" s="13">
        <f>MONTH(TCalendar[[#This Row],[Date]])</f>
        <v>6</v>
      </c>
      <c r="J161" s="13">
        <f>MONTH(TCalendar[[#This Row],[Date]])</f>
        <v>6</v>
      </c>
      <c r="K161" s="13">
        <f>MONTH(TCalendar[[#This Row],[Date]])</f>
        <v>6</v>
      </c>
      <c r="L161" s="17">
        <f t="shared" si="32"/>
        <v>23</v>
      </c>
      <c r="M161" s="15" t="str">
        <f t="shared" si="34"/>
        <v>T2</v>
      </c>
      <c r="N161" s="15" t="str">
        <f t="shared" si="35"/>
        <v>S1</v>
      </c>
      <c r="O161" s="15">
        <v>2022</v>
      </c>
    </row>
    <row r="162" spans="5:15" x14ac:dyDescent="0.2">
      <c r="E162" s="1">
        <f t="shared" si="33"/>
        <v>44720</v>
      </c>
      <c r="F162" s="2">
        <v>8</v>
      </c>
      <c r="G162" s="2">
        <f t="shared" si="31"/>
        <v>4</v>
      </c>
      <c r="H162">
        <f>WEEKDAY(TCalendar[[#This Row],[Date]])</f>
        <v>4</v>
      </c>
      <c r="I162" s="13">
        <f>MONTH(TCalendar[[#This Row],[Date]])</f>
        <v>6</v>
      </c>
      <c r="J162" s="13">
        <f>MONTH(TCalendar[[#This Row],[Date]])</f>
        <v>6</v>
      </c>
      <c r="K162" s="13">
        <f>MONTH(TCalendar[[#This Row],[Date]])</f>
        <v>6</v>
      </c>
      <c r="L162" s="17">
        <f t="shared" si="32"/>
        <v>23</v>
      </c>
      <c r="M162" s="15" t="str">
        <f t="shared" si="34"/>
        <v>T2</v>
      </c>
      <c r="N162" s="15" t="str">
        <f t="shared" si="35"/>
        <v>S1</v>
      </c>
      <c r="O162" s="15">
        <v>2022</v>
      </c>
    </row>
    <row r="163" spans="5:15" x14ac:dyDescent="0.2">
      <c r="E163" s="1">
        <f t="shared" si="33"/>
        <v>44721</v>
      </c>
      <c r="F163" s="2">
        <v>9</v>
      </c>
      <c r="G163" s="2">
        <f t="shared" si="31"/>
        <v>5</v>
      </c>
      <c r="H163">
        <f>WEEKDAY(TCalendar[[#This Row],[Date]])</f>
        <v>5</v>
      </c>
      <c r="I163" s="13">
        <f>MONTH(TCalendar[[#This Row],[Date]])</f>
        <v>6</v>
      </c>
      <c r="J163" s="13">
        <f>MONTH(TCalendar[[#This Row],[Date]])</f>
        <v>6</v>
      </c>
      <c r="K163" s="13">
        <f>MONTH(TCalendar[[#This Row],[Date]])</f>
        <v>6</v>
      </c>
      <c r="L163" s="17">
        <f t="shared" si="32"/>
        <v>23</v>
      </c>
      <c r="M163" s="15" t="str">
        <f t="shared" si="34"/>
        <v>T2</v>
      </c>
      <c r="N163" s="15" t="str">
        <f t="shared" si="35"/>
        <v>S1</v>
      </c>
      <c r="O163" s="15">
        <v>2022</v>
      </c>
    </row>
    <row r="164" spans="5:15" x14ac:dyDescent="0.2">
      <c r="E164" s="1">
        <f t="shared" si="33"/>
        <v>44722</v>
      </c>
      <c r="F164" s="2">
        <v>10</v>
      </c>
      <c r="G164" s="2">
        <f t="shared" si="31"/>
        <v>6</v>
      </c>
      <c r="H164">
        <f>WEEKDAY(TCalendar[[#This Row],[Date]])</f>
        <v>6</v>
      </c>
      <c r="I164" s="13">
        <f>MONTH(TCalendar[[#This Row],[Date]])</f>
        <v>6</v>
      </c>
      <c r="J164" s="13">
        <f>MONTH(TCalendar[[#This Row],[Date]])</f>
        <v>6</v>
      </c>
      <c r="K164" s="13">
        <f>MONTH(TCalendar[[#This Row],[Date]])</f>
        <v>6</v>
      </c>
      <c r="L164" s="17">
        <f t="shared" si="32"/>
        <v>23</v>
      </c>
      <c r="M164" s="15" t="str">
        <f t="shared" si="34"/>
        <v>T2</v>
      </c>
      <c r="N164" s="15" t="str">
        <f t="shared" si="35"/>
        <v>S1</v>
      </c>
      <c r="O164" s="15">
        <v>2022</v>
      </c>
    </row>
    <row r="165" spans="5:15" x14ac:dyDescent="0.2">
      <c r="E165" s="1">
        <f t="shared" si="33"/>
        <v>44723</v>
      </c>
      <c r="F165" s="2">
        <v>11</v>
      </c>
      <c r="G165" s="2">
        <f t="shared" si="31"/>
        <v>7</v>
      </c>
      <c r="H165">
        <f>WEEKDAY(TCalendar[[#This Row],[Date]])</f>
        <v>7</v>
      </c>
      <c r="I165" s="13">
        <f>MONTH(TCalendar[[#This Row],[Date]])</f>
        <v>6</v>
      </c>
      <c r="J165" s="13">
        <f>MONTH(TCalendar[[#This Row],[Date]])</f>
        <v>6</v>
      </c>
      <c r="K165" s="13">
        <f>MONTH(TCalendar[[#This Row],[Date]])</f>
        <v>6</v>
      </c>
      <c r="L165" s="17">
        <f t="shared" si="32"/>
        <v>23</v>
      </c>
      <c r="M165" s="15" t="str">
        <f t="shared" si="34"/>
        <v>T2</v>
      </c>
      <c r="N165" s="15" t="str">
        <f t="shared" si="35"/>
        <v>S1</v>
      </c>
      <c r="O165" s="15">
        <v>2022</v>
      </c>
    </row>
    <row r="166" spans="5:15" x14ac:dyDescent="0.2">
      <c r="E166" s="1">
        <f t="shared" si="33"/>
        <v>44724</v>
      </c>
      <c r="F166" s="2">
        <v>12</v>
      </c>
      <c r="G166" s="2">
        <f t="shared" si="31"/>
        <v>1</v>
      </c>
      <c r="H166">
        <f>WEEKDAY(TCalendar[[#This Row],[Date]])</f>
        <v>1</v>
      </c>
      <c r="I166" s="13">
        <f>MONTH(TCalendar[[#This Row],[Date]])</f>
        <v>6</v>
      </c>
      <c r="J166" s="13">
        <f>MONTH(TCalendar[[#This Row],[Date]])</f>
        <v>6</v>
      </c>
      <c r="K166" s="13">
        <f>MONTH(TCalendar[[#This Row],[Date]])</f>
        <v>6</v>
      </c>
      <c r="L166" s="17">
        <f t="shared" si="32"/>
        <v>23</v>
      </c>
      <c r="M166" s="15" t="str">
        <f t="shared" si="34"/>
        <v>T2</v>
      </c>
      <c r="N166" s="15" t="str">
        <f t="shared" si="35"/>
        <v>S1</v>
      </c>
      <c r="O166" s="15">
        <v>2022</v>
      </c>
    </row>
    <row r="167" spans="5:15" x14ac:dyDescent="0.2">
      <c r="E167" s="1">
        <f t="shared" si="33"/>
        <v>44725</v>
      </c>
      <c r="F167" s="2">
        <v>13</v>
      </c>
      <c r="G167" s="2">
        <f t="shared" si="31"/>
        <v>2</v>
      </c>
      <c r="H167">
        <f>WEEKDAY(TCalendar[[#This Row],[Date]])</f>
        <v>2</v>
      </c>
      <c r="I167" s="13">
        <f>MONTH(TCalendar[[#This Row],[Date]])</f>
        <v>6</v>
      </c>
      <c r="J167" s="13">
        <f>MONTH(TCalendar[[#This Row],[Date]])</f>
        <v>6</v>
      </c>
      <c r="K167" s="13">
        <f>MONTH(TCalendar[[#This Row],[Date]])</f>
        <v>6</v>
      </c>
      <c r="L167" s="17">
        <f t="shared" si="32"/>
        <v>24</v>
      </c>
      <c r="M167" s="15" t="str">
        <f t="shared" si="34"/>
        <v>T2</v>
      </c>
      <c r="N167" s="15" t="str">
        <f t="shared" si="35"/>
        <v>S1</v>
      </c>
      <c r="O167" s="15">
        <v>2022</v>
      </c>
    </row>
    <row r="168" spans="5:15" x14ac:dyDescent="0.2">
      <c r="E168" s="1">
        <f t="shared" si="33"/>
        <v>44726</v>
      </c>
      <c r="F168" s="2">
        <v>14</v>
      </c>
      <c r="G168" s="2">
        <f t="shared" si="31"/>
        <v>3</v>
      </c>
      <c r="H168">
        <f>WEEKDAY(TCalendar[[#This Row],[Date]])</f>
        <v>3</v>
      </c>
      <c r="I168" s="13">
        <f>MONTH(TCalendar[[#This Row],[Date]])</f>
        <v>6</v>
      </c>
      <c r="J168" s="13">
        <f>MONTH(TCalendar[[#This Row],[Date]])</f>
        <v>6</v>
      </c>
      <c r="K168" s="13">
        <f>MONTH(TCalendar[[#This Row],[Date]])</f>
        <v>6</v>
      </c>
      <c r="L168" s="17">
        <f t="shared" si="32"/>
        <v>24</v>
      </c>
      <c r="M168" s="15" t="str">
        <f t="shared" si="34"/>
        <v>T2</v>
      </c>
      <c r="N168" s="15" t="str">
        <f t="shared" si="35"/>
        <v>S1</v>
      </c>
      <c r="O168" s="15">
        <v>2022</v>
      </c>
    </row>
    <row r="169" spans="5:15" x14ac:dyDescent="0.2">
      <c r="E169" s="1">
        <f t="shared" si="33"/>
        <v>44727</v>
      </c>
      <c r="F169" s="2">
        <v>15</v>
      </c>
      <c r="G169" s="2">
        <f t="shared" si="31"/>
        <v>4</v>
      </c>
      <c r="H169">
        <f>WEEKDAY(TCalendar[[#This Row],[Date]])</f>
        <v>4</v>
      </c>
      <c r="I169" s="13">
        <f>MONTH(TCalendar[[#This Row],[Date]])</f>
        <v>6</v>
      </c>
      <c r="J169" s="13">
        <f>MONTH(TCalendar[[#This Row],[Date]])</f>
        <v>6</v>
      </c>
      <c r="K169" s="13">
        <f>MONTH(TCalendar[[#This Row],[Date]])</f>
        <v>6</v>
      </c>
      <c r="L169" s="17">
        <f t="shared" si="32"/>
        <v>24</v>
      </c>
      <c r="M169" s="15" t="str">
        <f t="shared" si="34"/>
        <v>T2</v>
      </c>
      <c r="N169" s="15" t="str">
        <f t="shared" si="35"/>
        <v>S1</v>
      </c>
      <c r="O169" s="15">
        <v>2022</v>
      </c>
    </row>
    <row r="170" spans="5:15" x14ac:dyDescent="0.2">
      <c r="E170" s="1">
        <f t="shared" si="33"/>
        <v>44728</v>
      </c>
      <c r="F170" s="2">
        <v>16</v>
      </c>
      <c r="G170" s="2">
        <f t="shared" si="31"/>
        <v>5</v>
      </c>
      <c r="H170">
        <f>WEEKDAY(TCalendar[[#This Row],[Date]])</f>
        <v>5</v>
      </c>
      <c r="I170" s="13">
        <f>MONTH(TCalendar[[#This Row],[Date]])</f>
        <v>6</v>
      </c>
      <c r="J170" s="13">
        <f>MONTH(TCalendar[[#This Row],[Date]])</f>
        <v>6</v>
      </c>
      <c r="K170" s="13">
        <f>MONTH(TCalendar[[#This Row],[Date]])</f>
        <v>6</v>
      </c>
      <c r="L170" s="17">
        <f t="shared" si="32"/>
        <v>24</v>
      </c>
      <c r="M170" s="15" t="str">
        <f t="shared" si="34"/>
        <v>T2</v>
      </c>
      <c r="N170" s="15" t="str">
        <f t="shared" si="35"/>
        <v>S1</v>
      </c>
      <c r="O170" s="15">
        <v>2022</v>
      </c>
    </row>
    <row r="171" spans="5:15" x14ac:dyDescent="0.2">
      <c r="E171" s="1">
        <f t="shared" si="33"/>
        <v>44729</v>
      </c>
      <c r="F171" s="2">
        <v>17</v>
      </c>
      <c r="G171" s="2">
        <f t="shared" si="31"/>
        <v>6</v>
      </c>
      <c r="H171">
        <f>WEEKDAY(TCalendar[[#This Row],[Date]])</f>
        <v>6</v>
      </c>
      <c r="I171" s="13">
        <f>MONTH(TCalendar[[#This Row],[Date]])</f>
        <v>6</v>
      </c>
      <c r="J171" s="13">
        <f>MONTH(TCalendar[[#This Row],[Date]])</f>
        <v>6</v>
      </c>
      <c r="K171" s="13">
        <f>MONTH(TCalendar[[#This Row],[Date]])</f>
        <v>6</v>
      </c>
      <c r="L171" s="17">
        <f t="shared" si="32"/>
        <v>24</v>
      </c>
      <c r="M171" s="15" t="str">
        <f t="shared" si="34"/>
        <v>T2</v>
      </c>
      <c r="N171" s="15" t="str">
        <f t="shared" si="35"/>
        <v>S1</v>
      </c>
      <c r="O171" s="15">
        <v>2022</v>
      </c>
    </row>
    <row r="172" spans="5:15" x14ac:dyDescent="0.2">
      <c r="E172" s="1">
        <f t="shared" si="33"/>
        <v>44730</v>
      </c>
      <c r="F172" s="2">
        <v>18</v>
      </c>
      <c r="G172" s="2">
        <f t="shared" si="31"/>
        <v>7</v>
      </c>
      <c r="H172">
        <f>WEEKDAY(TCalendar[[#This Row],[Date]])</f>
        <v>7</v>
      </c>
      <c r="I172" s="13">
        <f>MONTH(TCalendar[[#This Row],[Date]])</f>
        <v>6</v>
      </c>
      <c r="J172" s="13">
        <f>MONTH(TCalendar[[#This Row],[Date]])</f>
        <v>6</v>
      </c>
      <c r="K172" s="13">
        <f>MONTH(TCalendar[[#This Row],[Date]])</f>
        <v>6</v>
      </c>
      <c r="L172" s="17">
        <f t="shared" si="32"/>
        <v>24</v>
      </c>
      <c r="M172" s="15" t="str">
        <f t="shared" si="34"/>
        <v>T2</v>
      </c>
      <c r="N172" s="15" t="str">
        <f t="shared" si="35"/>
        <v>S1</v>
      </c>
      <c r="O172" s="15">
        <v>2022</v>
      </c>
    </row>
    <row r="173" spans="5:15" x14ac:dyDescent="0.2">
      <c r="E173" s="1">
        <f t="shared" si="33"/>
        <v>44731</v>
      </c>
      <c r="F173" s="2">
        <v>19</v>
      </c>
      <c r="G173" s="2">
        <f t="shared" si="31"/>
        <v>1</v>
      </c>
      <c r="H173">
        <f>WEEKDAY(TCalendar[[#This Row],[Date]])</f>
        <v>1</v>
      </c>
      <c r="I173" s="13">
        <f>MONTH(TCalendar[[#This Row],[Date]])</f>
        <v>6</v>
      </c>
      <c r="J173" s="13">
        <f>MONTH(TCalendar[[#This Row],[Date]])</f>
        <v>6</v>
      </c>
      <c r="K173" s="13">
        <f>MONTH(TCalendar[[#This Row],[Date]])</f>
        <v>6</v>
      </c>
      <c r="L173" s="17">
        <f t="shared" si="32"/>
        <v>24</v>
      </c>
      <c r="M173" s="15" t="str">
        <f t="shared" si="34"/>
        <v>T2</v>
      </c>
      <c r="N173" s="15" t="str">
        <f t="shared" si="35"/>
        <v>S1</v>
      </c>
      <c r="O173" s="15">
        <v>2022</v>
      </c>
    </row>
    <row r="174" spans="5:15" x14ac:dyDescent="0.2">
      <c r="E174" s="1">
        <f t="shared" si="33"/>
        <v>44732</v>
      </c>
      <c r="F174" s="2">
        <v>20</v>
      </c>
      <c r="G174" s="2">
        <f t="shared" si="31"/>
        <v>2</v>
      </c>
      <c r="H174">
        <f>WEEKDAY(TCalendar[[#This Row],[Date]])</f>
        <v>2</v>
      </c>
      <c r="I174" s="13">
        <f>MONTH(TCalendar[[#This Row],[Date]])</f>
        <v>6</v>
      </c>
      <c r="J174" s="13">
        <f>MONTH(TCalendar[[#This Row],[Date]])</f>
        <v>6</v>
      </c>
      <c r="K174" s="13">
        <f>MONTH(TCalendar[[#This Row],[Date]])</f>
        <v>6</v>
      </c>
      <c r="L174" s="17">
        <f t="shared" si="32"/>
        <v>25</v>
      </c>
      <c r="M174" s="15" t="str">
        <f t="shared" si="34"/>
        <v>T2</v>
      </c>
      <c r="N174" s="15" t="str">
        <f t="shared" si="35"/>
        <v>S1</v>
      </c>
      <c r="O174" s="15">
        <v>2022</v>
      </c>
    </row>
    <row r="175" spans="5:15" x14ac:dyDescent="0.2">
      <c r="E175" s="1">
        <f t="shared" si="33"/>
        <v>44733</v>
      </c>
      <c r="F175" s="2">
        <v>21</v>
      </c>
      <c r="G175" s="2">
        <f t="shared" si="31"/>
        <v>3</v>
      </c>
      <c r="H175">
        <f>WEEKDAY(TCalendar[[#This Row],[Date]])</f>
        <v>3</v>
      </c>
      <c r="I175" s="13">
        <f>MONTH(TCalendar[[#This Row],[Date]])</f>
        <v>6</v>
      </c>
      <c r="J175" s="13">
        <f>MONTH(TCalendar[[#This Row],[Date]])</f>
        <v>6</v>
      </c>
      <c r="K175" s="13">
        <f>MONTH(TCalendar[[#This Row],[Date]])</f>
        <v>6</v>
      </c>
      <c r="L175" s="17">
        <f t="shared" si="32"/>
        <v>25</v>
      </c>
      <c r="M175" s="15" t="str">
        <f t="shared" si="34"/>
        <v>T2</v>
      </c>
      <c r="N175" s="15" t="str">
        <f t="shared" si="35"/>
        <v>S1</v>
      </c>
      <c r="O175" s="15">
        <v>2022</v>
      </c>
    </row>
    <row r="176" spans="5:15" x14ac:dyDescent="0.2">
      <c r="E176" s="1">
        <f t="shared" si="33"/>
        <v>44734</v>
      </c>
      <c r="F176" s="2">
        <v>22</v>
      </c>
      <c r="G176" s="2">
        <f t="shared" si="31"/>
        <v>4</v>
      </c>
      <c r="H176">
        <f>WEEKDAY(TCalendar[[#This Row],[Date]])</f>
        <v>4</v>
      </c>
      <c r="I176" s="13">
        <f>MONTH(TCalendar[[#This Row],[Date]])</f>
        <v>6</v>
      </c>
      <c r="J176" s="13">
        <f>MONTH(TCalendar[[#This Row],[Date]])</f>
        <v>6</v>
      </c>
      <c r="K176" s="13">
        <f>MONTH(TCalendar[[#This Row],[Date]])</f>
        <v>6</v>
      </c>
      <c r="L176" s="17">
        <f t="shared" si="32"/>
        <v>25</v>
      </c>
      <c r="M176" s="15" t="str">
        <f t="shared" si="34"/>
        <v>T2</v>
      </c>
      <c r="N176" s="15" t="str">
        <f t="shared" si="35"/>
        <v>S1</v>
      </c>
      <c r="O176" s="15">
        <v>2022</v>
      </c>
    </row>
    <row r="177" spans="5:15" x14ac:dyDescent="0.2">
      <c r="E177" s="1">
        <f t="shared" si="33"/>
        <v>44735</v>
      </c>
      <c r="F177" s="2">
        <v>23</v>
      </c>
      <c r="G177" s="2">
        <f t="shared" si="31"/>
        <v>5</v>
      </c>
      <c r="H177">
        <f>WEEKDAY(TCalendar[[#This Row],[Date]])</f>
        <v>5</v>
      </c>
      <c r="I177" s="13">
        <f>MONTH(TCalendar[[#This Row],[Date]])</f>
        <v>6</v>
      </c>
      <c r="J177" s="13">
        <f>MONTH(TCalendar[[#This Row],[Date]])</f>
        <v>6</v>
      </c>
      <c r="K177" s="13">
        <f>MONTH(TCalendar[[#This Row],[Date]])</f>
        <v>6</v>
      </c>
      <c r="L177" s="17">
        <f t="shared" si="32"/>
        <v>25</v>
      </c>
      <c r="M177" s="15" t="str">
        <f t="shared" si="34"/>
        <v>T2</v>
      </c>
      <c r="N177" s="15" t="str">
        <f t="shared" si="35"/>
        <v>S1</v>
      </c>
      <c r="O177" s="15">
        <v>2022</v>
      </c>
    </row>
    <row r="178" spans="5:15" x14ac:dyDescent="0.2">
      <c r="E178" s="1">
        <f t="shared" si="33"/>
        <v>44736</v>
      </c>
      <c r="F178" s="2">
        <v>24</v>
      </c>
      <c r="G178" s="2">
        <f t="shared" si="31"/>
        <v>6</v>
      </c>
      <c r="H178">
        <f>WEEKDAY(TCalendar[[#This Row],[Date]])</f>
        <v>6</v>
      </c>
      <c r="I178" s="13">
        <f>MONTH(TCalendar[[#This Row],[Date]])</f>
        <v>6</v>
      </c>
      <c r="J178" s="13">
        <f>MONTH(TCalendar[[#This Row],[Date]])</f>
        <v>6</v>
      </c>
      <c r="K178" s="13">
        <f>MONTH(TCalendar[[#This Row],[Date]])</f>
        <v>6</v>
      </c>
      <c r="L178" s="17">
        <f t="shared" si="32"/>
        <v>25</v>
      </c>
      <c r="M178" s="15" t="str">
        <f t="shared" si="34"/>
        <v>T2</v>
      </c>
      <c r="N178" s="15" t="str">
        <f t="shared" si="35"/>
        <v>S1</v>
      </c>
      <c r="O178" s="15">
        <v>2022</v>
      </c>
    </row>
    <row r="179" spans="5:15" x14ac:dyDescent="0.2">
      <c r="E179" s="1">
        <f t="shared" si="33"/>
        <v>44737</v>
      </c>
      <c r="F179" s="2">
        <v>25</v>
      </c>
      <c r="G179" s="2">
        <f t="shared" si="31"/>
        <v>7</v>
      </c>
      <c r="H179">
        <f>WEEKDAY(TCalendar[[#This Row],[Date]])</f>
        <v>7</v>
      </c>
      <c r="I179" s="13">
        <f>MONTH(TCalendar[[#This Row],[Date]])</f>
        <v>6</v>
      </c>
      <c r="J179" s="13">
        <f>MONTH(TCalendar[[#This Row],[Date]])</f>
        <v>6</v>
      </c>
      <c r="K179" s="13">
        <f>MONTH(TCalendar[[#This Row],[Date]])</f>
        <v>6</v>
      </c>
      <c r="L179" s="17">
        <f t="shared" si="32"/>
        <v>25</v>
      </c>
      <c r="M179" s="15" t="str">
        <f t="shared" si="34"/>
        <v>T2</v>
      </c>
      <c r="N179" s="15" t="str">
        <f t="shared" si="35"/>
        <v>S1</v>
      </c>
      <c r="O179" s="15">
        <v>2022</v>
      </c>
    </row>
    <row r="180" spans="5:15" x14ac:dyDescent="0.2">
      <c r="E180" s="1">
        <f t="shared" si="33"/>
        <v>44738</v>
      </c>
      <c r="F180" s="2">
        <v>26</v>
      </c>
      <c r="G180" s="2">
        <f t="shared" si="31"/>
        <v>1</v>
      </c>
      <c r="H180">
        <f>WEEKDAY(TCalendar[[#This Row],[Date]])</f>
        <v>1</v>
      </c>
      <c r="I180" s="13">
        <f>MONTH(TCalendar[[#This Row],[Date]])</f>
        <v>6</v>
      </c>
      <c r="J180" s="13">
        <f>MONTH(TCalendar[[#This Row],[Date]])</f>
        <v>6</v>
      </c>
      <c r="K180" s="13">
        <f>MONTH(TCalendar[[#This Row],[Date]])</f>
        <v>6</v>
      </c>
      <c r="L180" s="17">
        <f t="shared" si="32"/>
        <v>25</v>
      </c>
      <c r="M180" s="15" t="str">
        <f t="shared" si="34"/>
        <v>T2</v>
      </c>
      <c r="N180" s="15" t="str">
        <f t="shared" si="35"/>
        <v>S1</v>
      </c>
      <c r="O180" s="15">
        <v>2022</v>
      </c>
    </row>
    <row r="181" spans="5:15" x14ac:dyDescent="0.2">
      <c r="E181" s="1">
        <f t="shared" si="33"/>
        <v>44739</v>
      </c>
      <c r="F181" s="2">
        <v>27</v>
      </c>
      <c r="G181" s="2">
        <f t="shared" si="31"/>
        <v>2</v>
      </c>
      <c r="H181">
        <f>WEEKDAY(TCalendar[[#This Row],[Date]])</f>
        <v>2</v>
      </c>
      <c r="I181" s="13">
        <f>MONTH(TCalendar[[#This Row],[Date]])</f>
        <v>6</v>
      </c>
      <c r="J181" s="13">
        <f>MONTH(TCalendar[[#This Row],[Date]])</f>
        <v>6</v>
      </c>
      <c r="K181" s="13">
        <f>MONTH(TCalendar[[#This Row],[Date]])</f>
        <v>6</v>
      </c>
      <c r="L181" s="17">
        <f t="shared" si="32"/>
        <v>26</v>
      </c>
      <c r="M181" s="15" t="str">
        <f t="shared" si="34"/>
        <v>T2</v>
      </c>
      <c r="N181" s="15" t="str">
        <f t="shared" si="35"/>
        <v>S1</v>
      </c>
      <c r="O181" s="15">
        <v>2022</v>
      </c>
    </row>
    <row r="182" spans="5:15" x14ac:dyDescent="0.2">
      <c r="E182" s="1">
        <f t="shared" si="33"/>
        <v>44740</v>
      </c>
      <c r="F182" s="2">
        <v>28</v>
      </c>
      <c r="G182" s="2">
        <f t="shared" si="31"/>
        <v>3</v>
      </c>
      <c r="H182">
        <f>WEEKDAY(TCalendar[[#This Row],[Date]])</f>
        <v>3</v>
      </c>
      <c r="I182" s="13">
        <f>MONTH(TCalendar[[#This Row],[Date]])</f>
        <v>6</v>
      </c>
      <c r="J182" s="13">
        <f>MONTH(TCalendar[[#This Row],[Date]])</f>
        <v>6</v>
      </c>
      <c r="K182" s="13">
        <f>MONTH(TCalendar[[#This Row],[Date]])</f>
        <v>6</v>
      </c>
      <c r="L182" s="17">
        <f t="shared" si="32"/>
        <v>26</v>
      </c>
      <c r="M182" s="15" t="str">
        <f t="shared" si="34"/>
        <v>T2</v>
      </c>
      <c r="N182" s="15" t="str">
        <f t="shared" si="35"/>
        <v>S1</v>
      </c>
      <c r="O182" s="15">
        <v>2022</v>
      </c>
    </row>
    <row r="183" spans="5:15" x14ac:dyDescent="0.2">
      <c r="E183" s="1">
        <f t="shared" si="33"/>
        <v>44741</v>
      </c>
      <c r="F183" s="2">
        <v>29</v>
      </c>
      <c r="G183" s="2">
        <f t="shared" si="31"/>
        <v>4</v>
      </c>
      <c r="H183">
        <f>WEEKDAY(TCalendar[[#This Row],[Date]])</f>
        <v>4</v>
      </c>
      <c r="I183" s="13">
        <f>MONTH(TCalendar[[#This Row],[Date]])</f>
        <v>6</v>
      </c>
      <c r="J183" s="13">
        <f>MONTH(TCalendar[[#This Row],[Date]])</f>
        <v>6</v>
      </c>
      <c r="K183" s="13">
        <f>MONTH(TCalendar[[#This Row],[Date]])</f>
        <v>6</v>
      </c>
      <c r="L183" s="17">
        <f t="shared" si="32"/>
        <v>26</v>
      </c>
      <c r="M183" s="15" t="str">
        <f t="shared" si="34"/>
        <v>T2</v>
      </c>
      <c r="N183" s="15" t="str">
        <f t="shared" si="35"/>
        <v>S1</v>
      </c>
      <c r="O183" s="15">
        <v>2022</v>
      </c>
    </row>
    <row r="184" spans="5:15" x14ac:dyDescent="0.2">
      <c r="E184" s="1">
        <f t="shared" si="33"/>
        <v>44742</v>
      </c>
      <c r="F184" s="2">
        <v>30</v>
      </c>
      <c r="G184" s="2">
        <f t="shared" si="31"/>
        <v>5</v>
      </c>
      <c r="H184">
        <f>WEEKDAY(TCalendar[[#This Row],[Date]])</f>
        <v>5</v>
      </c>
      <c r="I184" s="13">
        <f>MONTH(TCalendar[[#This Row],[Date]])</f>
        <v>6</v>
      </c>
      <c r="J184" s="13">
        <f>MONTH(TCalendar[[#This Row],[Date]])</f>
        <v>6</v>
      </c>
      <c r="K184" s="13">
        <f>MONTH(TCalendar[[#This Row],[Date]])</f>
        <v>6</v>
      </c>
      <c r="L184" s="17">
        <f t="shared" si="32"/>
        <v>26</v>
      </c>
      <c r="M184" s="15" t="str">
        <f t="shared" si="34"/>
        <v>T2</v>
      </c>
      <c r="N184" s="15" t="str">
        <f t="shared" si="35"/>
        <v>S1</v>
      </c>
      <c r="O184" s="15">
        <v>2022</v>
      </c>
    </row>
    <row r="185" spans="5:15" x14ac:dyDescent="0.2">
      <c r="E185" s="1">
        <f t="shared" si="33"/>
        <v>44743</v>
      </c>
      <c r="F185" s="2">
        <v>1</v>
      </c>
      <c r="G185" s="2">
        <f t="shared" si="31"/>
        <v>6</v>
      </c>
      <c r="H185">
        <f>WEEKDAY(TCalendar[[#This Row],[Date]])</f>
        <v>6</v>
      </c>
      <c r="I185" s="13">
        <f>MONTH(TCalendar[[#This Row],[Date]])</f>
        <v>7</v>
      </c>
      <c r="J185" s="13">
        <f>MONTH(TCalendar[[#This Row],[Date]])</f>
        <v>7</v>
      </c>
      <c r="K185" s="13">
        <f>MONTH(TCalendar[[#This Row],[Date]])</f>
        <v>7</v>
      </c>
      <c r="L185" s="17">
        <f t="shared" si="32"/>
        <v>26</v>
      </c>
      <c r="M185" s="15" t="str">
        <f t="shared" si="34"/>
        <v>T3</v>
      </c>
      <c r="N185" s="15" t="str">
        <f t="shared" si="35"/>
        <v>S2</v>
      </c>
      <c r="O185" s="15">
        <v>2022</v>
      </c>
    </row>
    <row r="186" spans="5:15" x14ac:dyDescent="0.2">
      <c r="E186" s="1">
        <f t="shared" si="33"/>
        <v>44744</v>
      </c>
      <c r="F186" s="2">
        <v>2</v>
      </c>
      <c r="G186" s="2">
        <f t="shared" si="31"/>
        <v>7</v>
      </c>
      <c r="H186">
        <f>WEEKDAY(TCalendar[[#This Row],[Date]])</f>
        <v>7</v>
      </c>
      <c r="I186" s="13">
        <f>MONTH(TCalendar[[#This Row],[Date]])</f>
        <v>7</v>
      </c>
      <c r="J186" s="13">
        <f>MONTH(TCalendar[[#This Row],[Date]])</f>
        <v>7</v>
      </c>
      <c r="K186" s="13">
        <f>MONTH(TCalendar[[#This Row],[Date]])</f>
        <v>7</v>
      </c>
      <c r="L186" s="17">
        <f t="shared" si="32"/>
        <v>26</v>
      </c>
      <c r="M186" s="15" t="str">
        <f t="shared" si="34"/>
        <v>T3</v>
      </c>
      <c r="N186" s="15" t="str">
        <f t="shared" si="35"/>
        <v>S2</v>
      </c>
      <c r="O186" s="15">
        <v>2022</v>
      </c>
    </row>
    <row r="187" spans="5:15" x14ac:dyDescent="0.2">
      <c r="E187" s="1">
        <f t="shared" si="33"/>
        <v>44745</v>
      </c>
      <c r="F187" s="2">
        <v>3</v>
      </c>
      <c r="G187" s="2">
        <f t="shared" si="31"/>
        <v>1</v>
      </c>
      <c r="H187">
        <f>WEEKDAY(TCalendar[[#This Row],[Date]])</f>
        <v>1</v>
      </c>
      <c r="I187" s="13">
        <f>MONTH(TCalendar[[#This Row],[Date]])</f>
        <v>7</v>
      </c>
      <c r="J187" s="13">
        <f>MONTH(TCalendar[[#This Row],[Date]])</f>
        <v>7</v>
      </c>
      <c r="K187" s="13">
        <f>MONTH(TCalendar[[#This Row],[Date]])</f>
        <v>7</v>
      </c>
      <c r="L187" s="17">
        <f t="shared" si="32"/>
        <v>26</v>
      </c>
      <c r="M187" s="15" t="str">
        <f t="shared" si="34"/>
        <v>T3</v>
      </c>
      <c r="N187" s="15" t="str">
        <f t="shared" si="35"/>
        <v>S2</v>
      </c>
      <c r="O187" s="15">
        <v>2022</v>
      </c>
    </row>
    <row r="188" spans="5:15" x14ac:dyDescent="0.2">
      <c r="E188" s="1">
        <f t="shared" si="33"/>
        <v>44746</v>
      </c>
      <c r="F188" s="2">
        <v>4</v>
      </c>
      <c r="G188" s="2">
        <f t="shared" si="31"/>
        <v>2</v>
      </c>
      <c r="H188">
        <f>WEEKDAY(TCalendar[[#This Row],[Date]])</f>
        <v>2</v>
      </c>
      <c r="I188" s="13">
        <f>MONTH(TCalendar[[#This Row],[Date]])</f>
        <v>7</v>
      </c>
      <c r="J188" s="13">
        <f>MONTH(TCalendar[[#This Row],[Date]])</f>
        <v>7</v>
      </c>
      <c r="K188" s="13">
        <f>MONTH(TCalendar[[#This Row],[Date]])</f>
        <v>7</v>
      </c>
      <c r="L188" s="17">
        <f t="shared" si="32"/>
        <v>27</v>
      </c>
      <c r="M188" s="15" t="str">
        <f t="shared" si="34"/>
        <v>T3</v>
      </c>
      <c r="N188" s="15" t="str">
        <f t="shared" si="35"/>
        <v>S2</v>
      </c>
      <c r="O188" s="15">
        <v>2022</v>
      </c>
    </row>
    <row r="189" spans="5:15" x14ac:dyDescent="0.2">
      <c r="E189" s="1">
        <f t="shared" si="33"/>
        <v>44747</v>
      </c>
      <c r="F189" s="2">
        <v>5</v>
      </c>
      <c r="G189" s="2">
        <f t="shared" si="31"/>
        <v>3</v>
      </c>
      <c r="H189">
        <f>WEEKDAY(TCalendar[[#This Row],[Date]])</f>
        <v>3</v>
      </c>
      <c r="I189" s="13">
        <f>MONTH(TCalendar[[#This Row],[Date]])</f>
        <v>7</v>
      </c>
      <c r="J189" s="13">
        <f>MONTH(TCalendar[[#This Row],[Date]])</f>
        <v>7</v>
      </c>
      <c r="K189" s="13">
        <f>MONTH(TCalendar[[#This Row],[Date]])</f>
        <v>7</v>
      </c>
      <c r="L189" s="17">
        <f t="shared" si="32"/>
        <v>27</v>
      </c>
      <c r="M189" s="15" t="str">
        <f t="shared" si="34"/>
        <v>T3</v>
      </c>
      <c r="N189" s="15" t="str">
        <f t="shared" si="35"/>
        <v>S2</v>
      </c>
      <c r="O189" s="15">
        <v>2022</v>
      </c>
    </row>
    <row r="190" spans="5:15" x14ac:dyDescent="0.2">
      <c r="E190" s="1">
        <f t="shared" si="33"/>
        <v>44748</v>
      </c>
      <c r="F190" s="2">
        <v>6</v>
      </c>
      <c r="G190" s="2">
        <f t="shared" si="31"/>
        <v>4</v>
      </c>
      <c r="H190">
        <f>WEEKDAY(TCalendar[[#This Row],[Date]])</f>
        <v>4</v>
      </c>
      <c r="I190" s="13">
        <f>MONTH(TCalendar[[#This Row],[Date]])</f>
        <v>7</v>
      </c>
      <c r="J190" s="13">
        <f>MONTH(TCalendar[[#This Row],[Date]])</f>
        <v>7</v>
      </c>
      <c r="K190" s="13">
        <f>MONTH(TCalendar[[#This Row],[Date]])</f>
        <v>7</v>
      </c>
      <c r="L190" s="17">
        <f t="shared" si="32"/>
        <v>27</v>
      </c>
      <c r="M190" s="15" t="str">
        <f t="shared" si="34"/>
        <v>T3</v>
      </c>
      <c r="N190" s="15" t="str">
        <f t="shared" si="35"/>
        <v>S2</v>
      </c>
      <c r="O190" s="15">
        <v>2022</v>
      </c>
    </row>
    <row r="191" spans="5:15" x14ac:dyDescent="0.2">
      <c r="E191" s="1">
        <f t="shared" si="33"/>
        <v>44749</v>
      </c>
      <c r="F191" s="2">
        <v>7</v>
      </c>
      <c r="G191" s="2">
        <f t="shared" si="31"/>
        <v>5</v>
      </c>
      <c r="H191">
        <f>WEEKDAY(TCalendar[[#This Row],[Date]])</f>
        <v>5</v>
      </c>
      <c r="I191" s="13">
        <f>MONTH(TCalendar[[#This Row],[Date]])</f>
        <v>7</v>
      </c>
      <c r="J191" s="13">
        <f>MONTH(TCalendar[[#This Row],[Date]])</f>
        <v>7</v>
      </c>
      <c r="K191" s="13">
        <f>MONTH(TCalendar[[#This Row],[Date]])</f>
        <v>7</v>
      </c>
      <c r="L191" s="17">
        <f t="shared" si="32"/>
        <v>27</v>
      </c>
      <c r="M191" s="15" t="str">
        <f t="shared" si="34"/>
        <v>T3</v>
      </c>
      <c r="N191" s="15" t="str">
        <f t="shared" si="35"/>
        <v>S2</v>
      </c>
      <c r="O191" s="15">
        <v>2022</v>
      </c>
    </row>
    <row r="192" spans="5:15" x14ac:dyDescent="0.2">
      <c r="E192" s="1">
        <f t="shared" si="33"/>
        <v>44750</v>
      </c>
      <c r="F192" s="2">
        <v>8</v>
      </c>
      <c r="G192" s="2">
        <f t="shared" si="31"/>
        <v>6</v>
      </c>
      <c r="H192">
        <f>WEEKDAY(TCalendar[[#This Row],[Date]])</f>
        <v>6</v>
      </c>
      <c r="I192" s="13">
        <f>MONTH(TCalendar[[#This Row],[Date]])</f>
        <v>7</v>
      </c>
      <c r="J192" s="13">
        <f>MONTH(TCalendar[[#This Row],[Date]])</f>
        <v>7</v>
      </c>
      <c r="K192" s="13">
        <f>MONTH(TCalendar[[#This Row],[Date]])</f>
        <v>7</v>
      </c>
      <c r="L192" s="17">
        <f t="shared" si="32"/>
        <v>27</v>
      </c>
      <c r="M192" s="15" t="str">
        <f t="shared" si="34"/>
        <v>T3</v>
      </c>
      <c r="N192" s="15" t="str">
        <f t="shared" si="35"/>
        <v>S2</v>
      </c>
      <c r="O192" s="15">
        <v>2022</v>
      </c>
    </row>
    <row r="193" spans="5:15" x14ac:dyDescent="0.2">
      <c r="E193" s="1">
        <f t="shared" si="33"/>
        <v>44751</v>
      </c>
      <c r="F193" s="2">
        <v>9</v>
      </c>
      <c r="G193" s="2">
        <f t="shared" si="31"/>
        <v>7</v>
      </c>
      <c r="H193">
        <f>WEEKDAY(TCalendar[[#This Row],[Date]])</f>
        <v>7</v>
      </c>
      <c r="I193" s="13">
        <f>MONTH(TCalendar[[#This Row],[Date]])</f>
        <v>7</v>
      </c>
      <c r="J193" s="13">
        <f>MONTH(TCalendar[[#This Row],[Date]])</f>
        <v>7</v>
      </c>
      <c r="K193" s="13">
        <f>MONTH(TCalendar[[#This Row],[Date]])</f>
        <v>7</v>
      </c>
      <c r="L193" s="17">
        <f t="shared" si="32"/>
        <v>27</v>
      </c>
      <c r="M193" s="15" t="str">
        <f t="shared" si="34"/>
        <v>T3</v>
      </c>
      <c r="N193" s="15" t="str">
        <f t="shared" si="35"/>
        <v>S2</v>
      </c>
      <c r="O193" s="15">
        <v>2022</v>
      </c>
    </row>
    <row r="194" spans="5:15" x14ac:dyDescent="0.2">
      <c r="E194" s="1">
        <f t="shared" si="33"/>
        <v>44752</v>
      </c>
      <c r="F194" s="2">
        <v>10</v>
      </c>
      <c r="G194" s="2">
        <f t="shared" si="31"/>
        <v>1</v>
      </c>
      <c r="H194">
        <f>WEEKDAY(TCalendar[[#This Row],[Date]])</f>
        <v>1</v>
      </c>
      <c r="I194" s="13">
        <f>MONTH(TCalendar[[#This Row],[Date]])</f>
        <v>7</v>
      </c>
      <c r="J194" s="13">
        <f>MONTH(TCalendar[[#This Row],[Date]])</f>
        <v>7</v>
      </c>
      <c r="K194" s="13">
        <f>MONTH(TCalendar[[#This Row],[Date]])</f>
        <v>7</v>
      </c>
      <c r="L194" s="17">
        <f t="shared" si="32"/>
        <v>27</v>
      </c>
      <c r="M194" s="15" t="str">
        <f t="shared" si="34"/>
        <v>T3</v>
      </c>
      <c r="N194" s="15" t="str">
        <f t="shared" si="35"/>
        <v>S2</v>
      </c>
      <c r="O194" s="15">
        <v>2022</v>
      </c>
    </row>
    <row r="195" spans="5:15" x14ac:dyDescent="0.2">
      <c r="E195" s="1">
        <f t="shared" si="33"/>
        <v>44753</v>
      </c>
      <c r="F195" s="2">
        <v>11</v>
      </c>
      <c r="G195" s="2">
        <f t="shared" si="31"/>
        <v>2</v>
      </c>
      <c r="H195">
        <f>WEEKDAY(TCalendar[[#This Row],[Date]])</f>
        <v>2</v>
      </c>
      <c r="I195" s="13">
        <f>MONTH(TCalendar[[#This Row],[Date]])</f>
        <v>7</v>
      </c>
      <c r="J195" s="13">
        <f>MONTH(TCalendar[[#This Row],[Date]])</f>
        <v>7</v>
      </c>
      <c r="K195" s="13">
        <f>MONTH(TCalendar[[#This Row],[Date]])</f>
        <v>7</v>
      </c>
      <c r="L195" s="17">
        <f t="shared" si="32"/>
        <v>28</v>
      </c>
      <c r="M195" s="15" t="str">
        <f t="shared" si="34"/>
        <v>T3</v>
      </c>
      <c r="N195" s="15" t="str">
        <f t="shared" si="35"/>
        <v>S2</v>
      </c>
      <c r="O195" s="15">
        <v>2022</v>
      </c>
    </row>
    <row r="196" spans="5:15" x14ac:dyDescent="0.2">
      <c r="E196" s="1">
        <f t="shared" si="33"/>
        <v>44754</v>
      </c>
      <c r="F196" s="2">
        <v>12</v>
      </c>
      <c r="G196" s="2">
        <f t="shared" ref="G196:G259" si="36">WEEKDAY(H196)</f>
        <v>3</v>
      </c>
      <c r="H196">
        <f>WEEKDAY(TCalendar[[#This Row],[Date]])</f>
        <v>3</v>
      </c>
      <c r="I196" s="13">
        <f>MONTH(TCalendar[[#This Row],[Date]])</f>
        <v>7</v>
      </c>
      <c r="J196" s="13">
        <f>MONTH(TCalendar[[#This Row],[Date]])</f>
        <v>7</v>
      </c>
      <c r="K196" s="13">
        <f>MONTH(TCalendar[[#This Row],[Date]])</f>
        <v>7</v>
      </c>
      <c r="L196" s="17">
        <f t="shared" ref="L196:L259" si="37">_xlfn.ISOWEEKNUM((E196))</f>
        <v>28</v>
      </c>
      <c r="M196" s="15" t="str">
        <f t="shared" si="34"/>
        <v>T3</v>
      </c>
      <c r="N196" s="15" t="str">
        <f t="shared" si="35"/>
        <v>S2</v>
      </c>
      <c r="O196" s="15">
        <v>2022</v>
      </c>
    </row>
    <row r="197" spans="5:15" x14ac:dyDescent="0.2">
      <c r="E197" s="1">
        <f t="shared" si="33"/>
        <v>44755</v>
      </c>
      <c r="F197" s="2">
        <v>13</v>
      </c>
      <c r="G197" s="2">
        <f t="shared" si="36"/>
        <v>4</v>
      </c>
      <c r="H197">
        <f>WEEKDAY(TCalendar[[#This Row],[Date]])</f>
        <v>4</v>
      </c>
      <c r="I197" s="13">
        <f>MONTH(TCalendar[[#This Row],[Date]])</f>
        <v>7</v>
      </c>
      <c r="J197" s="13">
        <f>MONTH(TCalendar[[#This Row],[Date]])</f>
        <v>7</v>
      </c>
      <c r="K197" s="13">
        <f>MONTH(TCalendar[[#This Row],[Date]])</f>
        <v>7</v>
      </c>
      <c r="L197" s="17">
        <f t="shared" si="37"/>
        <v>28</v>
      </c>
      <c r="M197" s="15" t="str">
        <f t="shared" si="34"/>
        <v>T3</v>
      </c>
      <c r="N197" s="15" t="str">
        <f t="shared" si="35"/>
        <v>S2</v>
      </c>
      <c r="O197" s="15">
        <v>2022</v>
      </c>
    </row>
    <row r="198" spans="5:15" x14ac:dyDescent="0.2">
      <c r="E198" s="1">
        <f t="shared" ref="E198:E261" si="38">E197+1</f>
        <v>44756</v>
      </c>
      <c r="F198" s="2">
        <v>14</v>
      </c>
      <c r="G198" s="2">
        <f t="shared" si="36"/>
        <v>5</v>
      </c>
      <c r="H198">
        <f>WEEKDAY(TCalendar[[#This Row],[Date]])</f>
        <v>5</v>
      </c>
      <c r="I198" s="13">
        <f>MONTH(TCalendar[[#This Row],[Date]])</f>
        <v>7</v>
      </c>
      <c r="J198" s="13">
        <f>MONTH(TCalendar[[#This Row],[Date]])</f>
        <v>7</v>
      </c>
      <c r="K198" s="13">
        <f>MONTH(TCalendar[[#This Row],[Date]])</f>
        <v>7</v>
      </c>
      <c r="L198" s="17">
        <f t="shared" si="37"/>
        <v>28</v>
      </c>
      <c r="M198" s="15" t="str">
        <f t="shared" si="34"/>
        <v>T3</v>
      </c>
      <c r="N198" s="15" t="str">
        <f t="shared" si="35"/>
        <v>S2</v>
      </c>
      <c r="O198" s="15">
        <v>2022</v>
      </c>
    </row>
    <row r="199" spans="5:15" x14ac:dyDescent="0.2">
      <c r="E199" s="1">
        <f t="shared" si="38"/>
        <v>44757</v>
      </c>
      <c r="F199" s="2">
        <v>15</v>
      </c>
      <c r="G199" s="2">
        <f t="shared" si="36"/>
        <v>6</v>
      </c>
      <c r="H199">
        <f>WEEKDAY(TCalendar[[#This Row],[Date]])</f>
        <v>6</v>
      </c>
      <c r="I199" s="13">
        <f>MONTH(TCalendar[[#This Row],[Date]])</f>
        <v>7</v>
      </c>
      <c r="J199" s="13">
        <f>MONTH(TCalendar[[#This Row],[Date]])</f>
        <v>7</v>
      </c>
      <c r="K199" s="13">
        <f>MONTH(TCalendar[[#This Row],[Date]])</f>
        <v>7</v>
      </c>
      <c r="L199" s="17">
        <f t="shared" si="37"/>
        <v>28</v>
      </c>
      <c r="M199" s="15" t="str">
        <f t="shared" si="34"/>
        <v>T3</v>
      </c>
      <c r="N199" s="15" t="str">
        <f t="shared" si="35"/>
        <v>S2</v>
      </c>
      <c r="O199" s="15">
        <v>2022</v>
      </c>
    </row>
    <row r="200" spans="5:15" x14ac:dyDescent="0.2">
      <c r="E200" s="1">
        <f t="shared" si="38"/>
        <v>44758</v>
      </c>
      <c r="F200" s="2">
        <v>16</v>
      </c>
      <c r="G200" s="2">
        <f t="shared" si="36"/>
        <v>7</v>
      </c>
      <c r="H200">
        <f>WEEKDAY(TCalendar[[#This Row],[Date]])</f>
        <v>7</v>
      </c>
      <c r="I200" s="13">
        <f>MONTH(TCalendar[[#This Row],[Date]])</f>
        <v>7</v>
      </c>
      <c r="J200" s="13">
        <f>MONTH(TCalendar[[#This Row],[Date]])</f>
        <v>7</v>
      </c>
      <c r="K200" s="13">
        <f>MONTH(TCalendar[[#This Row],[Date]])</f>
        <v>7</v>
      </c>
      <c r="L200" s="17">
        <f t="shared" si="37"/>
        <v>28</v>
      </c>
      <c r="M200" s="15" t="str">
        <f t="shared" si="34"/>
        <v>T3</v>
      </c>
      <c r="N200" s="15" t="str">
        <f t="shared" si="35"/>
        <v>S2</v>
      </c>
      <c r="O200" s="15">
        <v>2022</v>
      </c>
    </row>
    <row r="201" spans="5:15" x14ac:dyDescent="0.2">
      <c r="E201" s="1">
        <f t="shared" si="38"/>
        <v>44759</v>
      </c>
      <c r="F201" s="2">
        <v>17</v>
      </c>
      <c r="G201" s="2">
        <f t="shared" si="36"/>
        <v>1</v>
      </c>
      <c r="H201">
        <f>WEEKDAY(TCalendar[[#This Row],[Date]])</f>
        <v>1</v>
      </c>
      <c r="I201" s="13">
        <f>MONTH(TCalendar[[#This Row],[Date]])</f>
        <v>7</v>
      </c>
      <c r="J201" s="13">
        <f>MONTH(TCalendar[[#This Row],[Date]])</f>
        <v>7</v>
      </c>
      <c r="K201" s="13">
        <f>MONTH(TCalendar[[#This Row],[Date]])</f>
        <v>7</v>
      </c>
      <c r="L201" s="17">
        <f t="shared" si="37"/>
        <v>28</v>
      </c>
      <c r="M201" s="15" t="str">
        <f t="shared" si="34"/>
        <v>T3</v>
      </c>
      <c r="N201" s="15" t="str">
        <f t="shared" si="35"/>
        <v>S2</v>
      </c>
      <c r="O201" s="15">
        <v>2022</v>
      </c>
    </row>
    <row r="202" spans="5:15" x14ac:dyDescent="0.2">
      <c r="E202" s="1">
        <f t="shared" si="38"/>
        <v>44760</v>
      </c>
      <c r="F202" s="2">
        <v>18</v>
      </c>
      <c r="G202" s="2">
        <f t="shared" si="36"/>
        <v>2</v>
      </c>
      <c r="H202">
        <f>WEEKDAY(TCalendar[[#This Row],[Date]])</f>
        <v>2</v>
      </c>
      <c r="I202" s="13">
        <f>MONTH(TCalendar[[#This Row],[Date]])</f>
        <v>7</v>
      </c>
      <c r="J202" s="13">
        <f>MONTH(TCalendar[[#This Row],[Date]])</f>
        <v>7</v>
      </c>
      <c r="K202" s="13">
        <f>MONTH(TCalendar[[#This Row],[Date]])</f>
        <v>7</v>
      </c>
      <c r="L202" s="17">
        <f t="shared" si="37"/>
        <v>29</v>
      </c>
      <c r="M202" s="15" t="str">
        <f t="shared" si="34"/>
        <v>T3</v>
      </c>
      <c r="N202" s="15" t="str">
        <f t="shared" si="35"/>
        <v>S2</v>
      </c>
      <c r="O202" s="15">
        <v>2022</v>
      </c>
    </row>
    <row r="203" spans="5:15" x14ac:dyDescent="0.2">
      <c r="E203" s="1">
        <f t="shared" si="38"/>
        <v>44761</v>
      </c>
      <c r="F203" s="2">
        <v>19</v>
      </c>
      <c r="G203" s="2">
        <f t="shared" si="36"/>
        <v>3</v>
      </c>
      <c r="H203">
        <f>WEEKDAY(TCalendar[[#This Row],[Date]])</f>
        <v>3</v>
      </c>
      <c r="I203" s="13">
        <f>MONTH(TCalendar[[#This Row],[Date]])</f>
        <v>7</v>
      </c>
      <c r="J203" s="13">
        <f>MONTH(TCalendar[[#This Row],[Date]])</f>
        <v>7</v>
      </c>
      <c r="K203" s="13">
        <f>MONTH(TCalendar[[#This Row],[Date]])</f>
        <v>7</v>
      </c>
      <c r="L203" s="17">
        <f t="shared" si="37"/>
        <v>29</v>
      </c>
      <c r="M203" s="15" t="str">
        <f t="shared" si="34"/>
        <v>T3</v>
      </c>
      <c r="N203" s="15" t="str">
        <f t="shared" si="35"/>
        <v>S2</v>
      </c>
      <c r="O203" s="15">
        <v>2022</v>
      </c>
    </row>
    <row r="204" spans="5:15" x14ac:dyDescent="0.2">
      <c r="E204" s="1">
        <f t="shared" si="38"/>
        <v>44762</v>
      </c>
      <c r="F204" s="2">
        <v>20</v>
      </c>
      <c r="G204" s="2">
        <f t="shared" si="36"/>
        <v>4</v>
      </c>
      <c r="H204">
        <f>WEEKDAY(TCalendar[[#This Row],[Date]])</f>
        <v>4</v>
      </c>
      <c r="I204" s="13">
        <f>MONTH(TCalendar[[#This Row],[Date]])</f>
        <v>7</v>
      </c>
      <c r="J204" s="13">
        <f>MONTH(TCalendar[[#This Row],[Date]])</f>
        <v>7</v>
      </c>
      <c r="K204" s="13">
        <f>MONTH(TCalendar[[#This Row],[Date]])</f>
        <v>7</v>
      </c>
      <c r="L204" s="17">
        <f t="shared" si="37"/>
        <v>29</v>
      </c>
      <c r="M204" s="15" t="str">
        <f t="shared" si="34"/>
        <v>T3</v>
      </c>
      <c r="N204" s="15" t="str">
        <f t="shared" si="35"/>
        <v>S2</v>
      </c>
      <c r="O204" s="15">
        <v>2022</v>
      </c>
    </row>
    <row r="205" spans="5:15" x14ac:dyDescent="0.2">
      <c r="E205" s="1">
        <f t="shared" si="38"/>
        <v>44763</v>
      </c>
      <c r="F205" s="2">
        <v>21</v>
      </c>
      <c r="G205" s="2">
        <f t="shared" si="36"/>
        <v>5</v>
      </c>
      <c r="H205">
        <f>WEEKDAY(TCalendar[[#This Row],[Date]])</f>
        <v>5</v>
      </c>
      <c r="I205" s="13">
        <f>MONTH(TCalendar[[#This Row],[Date]])</f>
        <v>7</v>
      </c>
      <c r="J205" s="13">
        <f>MONTH(TCalendar[[#This Row],[Date]])</f>
        <v>7</v>
      </c>
      <c r="K205" s="13">
        <f>MONTH(TCalendar[[#This Row],[Date]])</f>
        <v>7</v>
      </c>
      <c r="L205" s="17">
        <f t="shared" si="37"/>
        <v>29</v>
      </c>
      <c r="M205" s="15" t="str">
        <f t="shared" si="34"/>
        <v>T3</v>
      </c>
      <c r="N205" s="15" t="str">
        <f t="shared" si="35"/>
        <v>S2</v>
      </c>
      <c r="O205" s="15">
        <v>2022</v>
      </c>
    </row>
    <row r="206" spans="5:15" x14ac:dyDescent="0.2">
      <c r="E206" s="1">
        <f t="shared" si="38"/>
        <v>44764</v>
      </c>
      <c r="F206" s="2">
        <v>22</v>
      </c>
      <c r="G206" s="2">
        <f t="shared" si="36"/>
        <v>6</v>
      </c>
      <c r="H206">
        <f>WEEKDAY(TCalendar[[#This Row],[Date]])</f>
        <v>6</v>
      </c>
      <c r="I206" s="13">
        <f>MONTH(TCalendar[[#This Row],[Date]])</f>
        <v>7</v>
      </c>
      <c r="J206" s="13">
        <f>MONTH(TCalendar[[#This Row],[Date]])</f>
        <v>7</v>
      </c>
      <c r="K206" s="13">
        <f>MONTH(TCalendar[[#This Row],[Date]])</f>
        <v>7</v>
      </c>
      <c r="L206" s="17">
        <f t="shared" si="37"/>
        <v>29</v>
      </c>
      <c r="M206" s="15" t="str">
        <f t="shared" si="34"/>
        <v>T3</v>
      </c>
      <c r="N206" s="15" t="str">
        <f t="shared" si="35"/>
        <v>S2</v>
      </c>
      <c r="O206" s="15">
        <v>2022</v>
      </c>
    </row>
    <row r="207" spans="5:15" x14ac:dyDescent="0.2">
      <c r="E207" s="1">
        <f t="shared" si="38"/>
        <v>44765</v>
      </c>
      <c r="F207" s="2">
        <v>23</v>
      </c>
      <c r="G207" s="2">
        <f t="shared" si="36"/>
        <v>7</v>
      </c>
      <c r="H207">
        <f>WEEKDAY(TCalendar[[#This Row],[Date]])</f>
        <v>7</v>
      </c>
      <c r="I207" s="13">
        <f>MONTH(TCalendar[[#This Row],[Date]])</f>
        <v>7</v>
      </c>
      <c r="J207" s="13">
        <f>MONTH(TCalendar[[#This Row],[Date]])</f>
        <v>7</v>
      </c>
      <c r="K207" s="13">
        <f>MONTH(TCalendar[[#This Row],[Date]])</f>
        <v>7</v>
      </c>
      <c r="L207" s="17">
        <f t="shared" si="37"/>
        <v>29</v>
      </c>
      <c r="M207" s="15" t="str">
        <f t="shared" si="34"/>
        <v>T3</v>
      </c>
      <c r="N207" s="15" t="str">
        <f t="shared" si="35"/>
        <v>S2</v>
      </c>
      <c r="O207" s="15">
        <v>2022</v>
      </c>
    </row>
    <row r="208" spans="5:15" x14ac:dyDescent="0.2">
      <c r="E208" s="1">
        <f t="shared" si="38"/>
        <v>44766</v>
      </c>
      <c r="F208" s="2">
        <v>24</v>
      </c>
      <c r="G208" s="2">
        <f t="shared" si="36"/>
        <v>1</v>
      </c>
      <c r="H208">
        <f>WEEKDAY(TCalendar[[#This Row],[Date]])</f>
        <v>1</v>
      </c>
      <c r="I208" s="13">
        <f>MONTH(TCalendar[[#This Row],[Date]])</f>
        <v>7</v>
      </c>
      <c r="J208" s="13">
        <f>MONTH(TCalendar[[#This Row],[Date]])</f>
        <v>7</v>
      </c>
      <c r="K208" s="13">
        <f>MONTH(TCalendar[[#This Row],[Date]])</f>
        <v>7</v>
      </c>
      <c r="L208" s="17">
        <f t="shared" si="37"/>
        <v>29</v>
      </c>
      <c r="M208" s="15" t="str">
        <f t="shared" si="34"/>
        <v>T3</v>
      </c>
      <c r="N208" s="15" t="str">
        <f t="shared" si="35"/>
        <v>S2</v>
      </c>
      <c r="O208" s="15">
        <v>2022</v>
      </c>
    </row>
    <row r="209" spans="5:15" x14ac:dyDescent="0.2">
      <c r="E209" s="1">
        <f t="shared" si="38"/>
        <v>44767</v>
      </c>
      <c r="F209" s="2">
        <v>25</v>
      </c>
      <c r="G209" s="2">
        <f t="shared" si="36"/>
        <v>2</v>
      </c>
      <c r="H209">
        <f>WEEKDAY(TCalendar[[#This Row],[Date]])</f>
        <v>2</v>
      </c>
      <c r="I209" s="13">
        <f>MONTH(TCalendar[[#This Row],[Date]])</f>
        <v>7</v>
      </c>
      <c r="J209" s="13">
        <f>MONTH(TCalendar[[#This Row],[Date]])</f>
        <v>7</v>
      </c>
      <c r="K209" s="13">
        <f>MONTH(TCalendar[[#This Row],[Date]])</f>
        <v>7</v>
      </c>
      <c r="L209" s="17">
        <f t="shared" si="37"/>
        <v>30</v>
      </c>
      <c r="M209" s="15" t="str">
        <f t="shared" si="34"/>
        <v>T3</v>
      </c>
      <c r="N209" s="15" t="str">
        <f t="shared" si="35"/>
        <v>S2</v>
      </c>
      <c r="O209" s="15">
        <v>2022</v>
      </c>
    </row>
    <row r="210" spans="5:15" x14ac:dyDescent="0.2">
      <c r="E210" s="1">
        <f t="shared" si="38"/>
        <v>44768</v>
      </c>
      <c r="F210" s="2">
        <v>26</v>
      </c>
      <c r="G210" s="2">
        <f t="shared" si="36"/>
        <v>3</v>
      </c>
      <c r="H210">
        <f>WEEKDAY(TCalendar[[#This Row],[Date]])</f>
        <v>3</v>
      </c>
      <c r="I210" s="13">
        <f>MONTH(TCalendar[[#This Row],[Date]])</f>
        <v>7</v>
      </c>
      <c r="J210" s="13">
        <f>MONTH(TCalendar[[#This Row],[Date]])</f>
        <v>7</v>
      </c>
      <c r="K210" s="13">
        <f>MONTH(TCalendar[[#This Row],[Date]])</f>
        <v>7</v>
      </c>
      <c r="L210" s="17">
        <f t="shared" si="37"/>
        <v>30</v>
      </c>
      <c r="M210" s="15" t="str">
        <f t="shared" ref="M210:M273" si="39">IF(AND(K210&gt;0,K210&lt;4),"T1",IF(AND(K210&gt;3,K210&lt;7),"T2",IF(AND(K210&gt;6,K210&lt;10),"T3",IF(AND(K210&gt;9,K210&lt;13),"T4",""))))</f>
        <v>T3</v>
      </c>
      <c r="N210" s="15" t="str">
        <f t="shared" ref="N210:N273" si="40">IF(AND(K210&gt;0,K210&lt;7),"S1",IF(AND(K210&gt;6,K210&lt;13),"S2",""))</f>
        <v>S2</v>
      </c>
      <c r="O210" s="15">
        <v>2022</v>
      </c>
    </row>
    <row r="211" spans="5:15" x14ac:dyDescent="0.2">
      <c r="E211" s="1">
        <f t="shared" si="38"/>
        <v>44769</v>
      </c>
      <c r="F211" s="2">
        <v>27</v>
      </c>
      <c r="G211" s="2">
        <f t="shared" si="36"/>
        <v>4</v>
      </c>
      <c r="H211">
        <f>WEEKDAY(TCalendar[[#This Row],[Date]])</f>
        <v>4</v>
      </c>
      <c r="I211" s="13">
        <f>MONTH(TCalendar[[#This Row],[Date]])</f>
        <v>7</v>
      </c>
      <c r="J211" s="13">
        <f>MONTH(TCalendar[[#This Row],[Date]])</f>
        <v>7</v>
      </c>
      <c r="K211" s="13">
        <f>MONTH(TCalendar[[#This Row],[Date]])</f>
        <v>7</v>
      </c>
      <c r="L211" s="17">
        <f t="shared" si="37"/>
        <v>30</v>
      </c>
      <c r="M211" s="15" t="str">
        <f t="shared" si="39"/>
        <v>T3</v>
      </c>
      <c r="N211" s="15" t="str">
        <f t="shared" si="40"/>
        <v>S2</v>
      </c>
      <c r="O211" s="15">
        <v>2022</v>
      </c>
    </row>
    <row r="212" spans="5:15" x14ac:dyDescent="0.2">
      <c r="E212" s="1">
        <f t="shared" si="38"/>
        <v>44770</v>
      </c>
      <c r="F212" s="2">
        <v>28</v>
      </c>
      <c r="G212" s="2">
        <f t="shared" si="36"/>
        <v>5</v>
      </c>
      <c r="H212">
        <f>WEEKDAY(TCalendar[[#This Row],[Date]])</f>
        <v>5</v>
      </c>
      <c r="I212" s="13">
        <f>MONTH(TCalendar[[#This Row],[Date]])</f>
        <v>7</v>
      </c>
      <c r="J212" s="13">
        <f>MONTH(TCalendar[[#This Row],[Date]])</f>
        <v>7</v>
      </c>
      <c r="K212" s="13">
        <f>MONTH(TCalendar[[#This Row],[Date]])</f>
        <v>7</v>
      </c>
      <c r="L212" s="17">
        <f t="shared" si="37"/>
        <v>30</v>
      </c>
      <c r="M212" s="15" t="str">
        <f t="shared" si="39"/>
        <v>T3</v>
      </c>
      <c r="N212" s="15" t="str">
        <f t="shared" si="40"/>
        <v>S2</v>
      </c>
      <c r="O212" s="15">
        <v>2022</v>
      </c>
    </row>
    <row r="213" spans="5:15" x14ac:dyDescent="0.2">
      <c r="E213" s="1">
        <f t="shared" si="38"/>
        <v>44771</v>
      </c>
      <c r="F213" s="2">
        <v>29</v>
      </c>
      <c r="G213" s="2">
        <f t="shared" si="36"/>
        <v>6</v>
      </c>
      <c r="H213">
        <f>WEEKDAY(TCalendar[[#This Row],[Date]])</f>
        <v>6</v>
      </c>
      <c r="I213" s="13">
        <f>MONTH(TCalendar[[#This Row],[Date]])</f>
        <v>7</v>
      </c>
      <c r="J213" s="13">
        <f>MONTH(TCalendar[[#This Row],[Date]])</f>
        <v>7</v>
      </c>
      <c r="K213" s="13">
        <f>MONTH(TCalendar[[#This Row],[Date]])</f>
        <v>7</v>
      </c>
      <c r="L213" s="17">
        <f t="shared" si="37"/>
        <v>30</v>
      </c>
      <c r="M213" s="15" t="str">
        <f t="shared" si="39"/>
        <v>T3</v>
      </c>
      <c r="N213" s="15" t="str">
        <f t="shared" si="40"/>
        <v>S2</v>
      </c>
      <c r="O213" s="15">
        <v>2022</v>
      </c>
    </row>
    <row r="214" spans="5:15" x14ac:dyDescent="0.2">
      <c r="E214" s="1">
        <f t="shared" si="38"/>
        <v>44772</v>
      </c>
      <c r="F214" s="2">
        <v>30</v>
      </c>
      <c r="G214" s="2">
        <f t="shared" si="36"/>
        <v>7</v>
      </c>
      <c r="H214">
        <f>WEEKDAY(TCalendar[[#This Row],[Date]])</f>
        <v>7</v>
      </c>
      <c r="I214" s="13">
        <f>MONTH(TCalendar[[#This Row],[Date]])</f>
        <v>7</v>
      </c>
      <c r="J214" s="13">
        <f>MONTH(TCalendar[[#This Row],[Date]])</f>
        <v>7</v>
      </c>
      <c r="K214" s="13">
        <f>MONTH(TCalendar[[#This Row],[Date]])</f>
        <v>7</v>
      </c>
      <c r="L214" s="17">
        <f t="shared" si="37"/>
        <v>30</v>
      </c>
      <c r="M214" s="15" t="str">
        <f t="shared" si="39"/>
        <v>T3</v>
      </c>
      <c r="N214" s="15" t="str">
        <f t="shared" si="40"/>
        <v>S2</v>
      </c>
      <c r="O214" s="15">
        <v>2022</v>
      </c>
    </row>
    <row r="215" spans="5:15" x14ac:dyDescent="0.2">
      <c r="E215" s="1">
        <f t="shared" si="38"/>
        <v>44773</v>
      </c>
      <c r="F215" s="2">
        <v>31</v>
      </c>
      <c r="G215" s="2">
        <f t="shared" si="36"/>
        <v>1</v>
      </c>
      <c r="H215">
        <f>WEEKDAY(TCalendar[[#This Row],[Date]])</f>
        <v>1</v>
      </c>
      <c r="I215" s="13">
        <f>MONTH(TCalendar[[#This Row],[Date]])</f>
        <v>7</v>
      </c>
      <c r="J215" s="13">
        <f>MONTH(TCalendar[[#This Row],[Date]])</f>
        <v>7</v>
      </c>
      <c r="K215" s="13">
        <f>MONTH(TCalendar[[#This Row],[Date]])</f>
        <v>7</v>
      </c>
      <c r="L215" s="17">
        <f t="shared" si="37"/>
        <v>30</v>
      </c>
      <c r="M215" s="15" t="str">
        <f t="shared" si="39"/>
        <v>T3</v>
      </c>
      <c r="N215" s="15" t="str">
        <f t="shared" si="40"/>
        <v>S2</v>
      </c>
      <c r="O215" s="15">
        <v>2022</v>
      </c>
    </row>
    <row r="216" spans="5:15" x14ac:dyDescent="0.2">
      <c r="E216" s="1">
        <f t="shared" si="38"/>
        <v>44774</v>
      </c>
      <c r="F216" s="2">
        <v>1</v>
      </c>
      <c r="G216" s="2">
        <f t="shared" si="36"/>
        <v>2</v>
      </c>
      <c r="H216">
        <f>WEEKDAY(TCalendar[[#This Row],[Date]])</f>
        <v>2</v>
      </c>
      <c r="I216" s="13">
        <f>MONTH(TCalendar[[#This Row],[Date]])</f>
        <v>8</v>
      </c>
      <c r="J216" s="13">
        <f>MONTH(TCalendar[[#This Row],[Date]])</f>
        <v>8</v>
      </c>
      <c r="K216" s="13">
        <f>MONTH(TCalendar[[#This Row],[Date]])</f>
        <v>8</v>
      </c>
      <c r="L216" s="17">
        <f t="shared" si="37"/>
        <v>31</v>
      </c>
      <c r="M216" s="15" t="str">
        <f t="shared" si="39"/>
        <v>T3</v>
      </c>
      <c r="N216" s="15" t="str">
        <f t="shared" si="40"/>
        <v>S2</v>
      </c>
      <c r="O216" s="15">
        <v>2022</v>
      </c>
    </row>
    <row r="217" spans="5:15" x14ac:dyDescent="0.2">
      <c r="E217" s="1">
        <f t="shared" si="38"/>
        <v>44775</v>
      </c>
      <c r="F217" s="2">
        <v>2</v>
      </c>
      <c r="G217" s="2">
        <f t="shared" si="36"/>
        <v>3</v>
      </c>
      <c r="H217">
        <f>WEEKDAY(TCalendar[[#This Row],[Date]])</f>
        <v>3</v>
      </c>
      <c r="I217" s="13">
        <f>MONTH(TCalendar[[#This Row],[Date]])</f>
        <v>8</v>
      </c>
      <c r="J217" s="13">
        <f>MONTH(TCalendar[[#This Row],[Date]])</f>
        <v>8</v>
      </c>
      <c r="K217" s="13">
        <f>MONTH(TCalendar[[#This Row],[Date]])</f>
        <v>8</v>
      </c>
      <c r="L217" s="17">
        <f t="shared" si="37"/>
        <v>31</v>
      </c>
      <c r="M217" s="15" t="str">
        <f t="shared" si="39"/>
        <v>T3</v>
      </c>
      <c r="N217" s="15" t="str">
        <f t="shared" si="40"/>
        <v>S2</v>
      </c>
      <c r="O217" s="15">
        <v>2022</v>
      </c>
    </row>
    <row r="218" spans="5:15" x14ac:dyDescent="0.2">
      <c r="E218" s="1">
        <f t="shared" si="38"/>
        <v>44776</v>
      </c>
      <c r="F218" s="2">
        <v>3</v>
      </c>
      <c r="G218" s="2">
        <f t="shared" si="36"/>
        <v>4</v>
      </c>
      <c r="H218">
        <f>WEEKDAY(TCalendar[[#This Row],[Date]])</f>
        <v>4</v>
      </c>
      <c r="I218" s="13">
        <f>MONTH(TCalendar[[#This Row],[Date]])</f>
        <v>8</v>
      </c>
      <c r="J218" s="13">
        <f>MONTH(TCalendar[[#This Row],[Date]])</f>
        <v>8</v>
      </c>
      <c r="K218" s="13">
        <f>MONTH(TCalendar[[#This Row],[Date]])</f>
        <v>8</v>
      </c>
      <c r="L218" s="17">
        <f t="shared" si="37"/>
        <v>31</v>
      </c>
      <c r="M218" s="15" t="str">
        <f t="shared" si="39"/>
        <v>T3</v>
      </c>
      <c r="N218" s="15" t="str">
        <f t="shared" si="40"/>
        <v>S2</v>
      </c>
      <c r="O218" s="15">
        <v>2022</v>
      </c>
    </row>
    <row r="219" spans="5:15" x14ac:dyDescent="0.2">
      <c r="E219" s="1">
        <f t="shared" si="38"/>
        <v>44777</v>
      </c>
      <c r="F219" s="2">
        <v>4</v>
      </c>
      <c r="G219" s="2">
        <f t="shared" si="36"/>
        <v>5</v>
      </c>
      <c r="H219">
        <f>WEEKDAY(TCalendar[[#This Row],[Date]])</f>
        <v>5</v>
      </c>
      <c r="I219" s="13">
        <f>MONTH(TCalendar[[#This Row],[Date]])</f>
        <v>8</v>
      </c>
      <c r="J219" s="13">
        <f>MONTH(TCalendar[[#This Row],[Date]])</f>
        <v>8</v>
      </c>
      <c r="K219" s="13">
        <f>MONTH(TCalendar[[#This Row],[Date]])</f>
        <v>8</v>
      </c>
      <c r="L219" s="17">
        <f t="shared" si="37"/>
        <v>31</v>
      </c>
      <c r="M219" s="15" t="str">
        <f t="shared" si="39"/>
        <v>T3</v>
      </c>
      <c r="N219" s="15" t="str">
        <f t="shared" si="40"/>
        <v>S2</v>
      </c>
      <c r="O219" s="15">
        <v>2022</v>
      </c>
    </row>
    <row r="220" spans="5:15" x14ac:dyDescent="0.2">
      <c r="E220" s="1">
        <f t="shared" si="38"/>
        <v>44778</v>
      </c>
      <c r="F220" s="2">
        <v>5</v>
      </c>
      <c r="G220" s="2">
        <f t="shared" si="36"/>
        <v>6</v>
      </c>
      <c r="H220">
        <f>WEEKDAY(TCalendar[[#This Row],[Date]])</f>
        <v>6</v>
      </c>
      <c r="I220" s="13">
        <f>MONTH(TCalendar[[#This Row],[Date]])</f>
        <v>8</v>
      </c>
      <c r="J220" s="13">
        <f>MONTH(TCalendar[[#This Row],[Date]])</f>
        <v>8</v>
      </c>
      <c r="K220" s="13">
        <f>MONTH(TCalendar[[#This Row],[Date]])</f>
        <v>8</v>
      </c>
      <c r="L220" s="17">
        <f t="shared" si="37"/>
        <v>31</v>
      </c>
      <c r="M220" s="15" t="str">
        <f t="shared" si="39"/>
        <v>T3</v>
      </c>
      <c r="N220" s="15" t="str">
        <f t="shared" si="40"/>
        <v>S2</v>
      </c>
      <c r="O220" s="15">
        <v>2022</v>
      </c>
    </row>
    <row r="221" spans="5:15" x14ac:dyDescent="0.2">
      <c r="E221" s="1">
        <f t="shared" si="38"/>
        <v>44779</v>
      </c>
      <c r="F221" s="2">
        <v>6</v>
      </c>
      <c r="G221" s="2">
        <f t="shared" si="36"/>
        <v>7</v>
      </c>
      <c r="H221">
        <f>WEEKDAY(TCalendar[[#This Row],[Date]])</f>
        <v>7</v>
      </c>
      <c r="I221" s="13">
        <f>MONTH(TCalendar[[#This Row],[Date]])</f>
        <v>8</v>
      </c>
      <c r="J221" s="13">
        <f>MONTH(TCalendar[[#This Row],[Date]])</f>
        <v>8</v>
      </c>
      <c r="K221" s="13">
        <f>MONTH(TCalendar[[#This Row],[Date]])</f>
        <v>8</v>
      </c>
      <c r="L221" s="17">
        <f t="shared" si="37"/>
        <v>31</v>
      </c>
      <c r="M221" s="15" t="str">
        <f t="shared" si="39"/>
        <v>T3</v>
      </c>
      <c r="N221" s="15" t="str">
        <f t="shared" si="40"/>
        <v>S2</v>
      </c>
      <c r="O221" s="15">
        <v>2022</v>
      </c>
    </row>
    <row r="222" spans="5:15" x14ac:dyDescent="0.2">
      <c r="E222" s="1">
        <f t="shared" si="38"/>
        <v>44780</v>
      </c>
      <c r="F222" s="2">
        <v>7</v>
      </c>
      <c r="G222" s="2">
        <f t="shared" si="36"/>
        <v>1</v>
      </c>
      <c r="H222">
        <f>WEEKDAY(TCalendar[[#This Row],[Date]])</f>
        <v>1</v>
      </c>
      <c r="I222" s="13">
        <f>MONTH(TCalendar[[#This Row],[Date]])</f>
        <v>8</v>
      </c>
      <c r="J222" s="13">
        <f>MONTH(TCalendar[[#This Row],[Date]])</f>
        <v>8</v>
      </c>
      <c r="K222" s="13">
        <f>MONTH(TCalendar[[#This Row],[Date]])</f>
        <v>8</v>
      </c>
      <c r="L222" s="17">
        <f t="shared" si="37"/>
        <v>31</v>
      </c>
      <c r="M222" s="15" t="str">
        <f t="shared" si="39"/>
        <v>T3</v>
      </c>
      <c r="N222" s="15" t="str">
        <f t="shared" si="40"/>
        <v>S2</v>
      </c>
      <c r="O222" s="15">
        <v>2022</v>
      </c>
    </row>
    <row r="223" spans="5:15" x14ac:dyDescent="0.2">
      <c r="E223" s="1">
        <f t="shared" si="38"/>
        <v>44781</v>
      </c>
      <c r="F223" s="2">
        <v>8</v>
      </c>
      <c r="G223" s="2">
        <f t="shared" si="36"/>
        <v>2</v>
      </c>
      <c r="H223">
        <f>WEEKDAY(TCalendar[[#This Row],[Date]])</f>
        <v>2</v>
      </c>
      <c r="I223" s="13">
        <f>MONTH(TCalendar[[#This Row],[Date]])</f>
        <v>8</v>
      </c>
      <c r="J223" s="13">
        <f>MONTH(TCalendar[[#This Row],[Date]])</f>
        <v>8</v>
      </c>
      <c r="K223" s="13">
        <f>MONTH(TCalendar[[#This Row],[Date]])</f>
        <v>8</v>
      </c>
      <c r="L223" s="17">
        <f t="shared" si="37"/>
        <v>32</v>
      </c>
      <c r="M223" s="15" t="str">
        <f t="shared" si="39"/>
        <v>T3</v>
      </c>
      <c r="N223" s="15" t="str">
        <f t="shared" si="40"/>
        <v>S2</v>
      </c>
      <c r="O223" s="15">
        <v>2022</v>
      </c>
    </row>
    <row r="224" spans="5:15" x14ac:dyDescent="0.2">
      <c r="E224" s="1">
        <f t="shared" si="38"/>
        <v>44782</v>
      </c>
      <c r="F224" s="2">
        <v>9</v>
      </c>
      <c r="G224" s="2">
        <f t="shared" si="36"/>
        <v>3</v>
      </c>
      <c r="H224">
        <f>WEEKDAY(TCalendar[[#This Row],[Date]])</f>
        <v>3</v>
      </c>
      <c r="I224" s="13">
        <f>MONTH(TCalendar[[#This Row],[Date]])</f>
        <v>8</v>
      </c>
      <c r="J224" s="13">
        <f>MONTH(TCalendar[[#This Row],[Date]])</f>
        <v>8</v>
      </c>
      <c r="K224" s="13">
        <f>MONTH(TCalendar[[#This Row],[Date]])</f>
        <v>8</v>
      </c>
      <c r="L224" s="17">
        <f t="shared" si="37"/>
        <v>32</v>
      </c>
      <c r="M224" s="15" t="str">
        <f t="shared" si="39"/>
        <v>T3</v>
      </c>
      <c r="N224" s="15" t="str">
        <f t="shared" si="40"/>
        <v>S2</v>
      </c>
      <c r="O224" s="15">
        <v>2022</v>
      </c>
    </row>
    <row r="225" spans="5:15" x14ac:dyDescent="0.2">
      <c r="E225" s="1">
        <f t="shared" si="38"/>
        <v>44783</v>
      </c>
      <c r="F225" s="2">
        <v>10</v>
      </c>
      <c r="G225" s="2">
        <f t="shared" si="36"/>
        <v>4</v>
      </c>
      <c r="H225">
        <f>WEEKDAY(TCalendar[[#This Row],[Date]])</f>
        <v>4</v>
      </c>
      <c r="I225" s="13">
        <f>MONTH(TCalendar[[#This Row],[Date]])</f>
        <v>8</v>
      </c>
      <c r="J225" s="13">
        <f>MONTH(TCalendar[[#This Row],[Date]])</f>
        <v>8</v>
      </c>
      <c r="K225" s="13">
        <f>MONTH(TCalendar[[#This Row],[Date]])</f>
        <v>8</v>
      </c>
      <c r="L225" s="17">
        <f t="shared" si="37"/>
        <v>32</v>
      </c>
      <c r="M225" s="15" t="str">
        <f t="shared" si="39"/>
        <v>T3</v>
      </c>
      <c r="N225" s="15" t="str">
        <f t="shared" si="40"/>
        <v>S2</v>
      </c>
      <c r="O225" s="15">
        <v>2022</v>
      </c>
    </row>
    <row r="226" spans="5:15" x14ac:dyDescent="0.2">
      <c r="E226" s="1">
        <f t="shared" si="38"/>
        <v>44784</v>
      </c>
      <c r="F226" s="2">
        <v>11</v>
      </c>
      <c r="G226" s="2">
        <f t="shared" si="36"/>
        <v>5</v>
      </c>
      <c r="H226">
        <f>WEEKDAY(TCalendar[[#This Row],[Date]])</f>
        <v>5</v>
      </c>
      <c r="I226" s="13">
        <f>MONTH(TCalendar[[#This Row],[Date]])</f>
        <v>8</v>
      </c>
      <c r="J226" s="13">
        <f>MONTH(TCalendar[[#This Row],[Date]])</f>
        <v>8</v>
      </c>
      <c r="K226" s="13">
        <f>MONTH(TCalendar[[#This Row],[Date]])</f>
        <v>8</v>
      </c>
      <c r="L226" s="17">
        <f t="shared" si="37"/>
        <v>32</v>
      </c>
      <c r="M226" s="15" t="str">
        <f t="shared" si="39"/>
        <v>T3</v>
      </c>
      <c r="N226" s="15" t="str">
        <f t="shared" si="40"/>
        <v>S2</v>
      </c>
      <c r="O226" s="15">
        <v>2022</v>
      </c>
    </row>
    <row r="227" spans="5:15" x14ac:dyDescent="0.2">
      <c r="E227" s="1">
        <f t="shared" si="38"/>
        <v>44785</v>
      </c>
      <c r="F227" s="2">
        <v>12</v>
      </c>
      <c r="G227" s="2">
        <f t="shared" si="36"/>
        <v>6</v>
      </c>
      <c r="H227">
        <f>WEEKDAY(TCalendar[[#This Row],[Date]])</f>
        <v>6</v>
      </c>
      <c r="I227" s="13">
        <f>MONTH(TCalendar[[#This Row],[Date]])</f>
        <v>8</v>
      </c>
      <c r="J227" s="13">
        <f>MONTH(TCalendar[[#This Row],[Date]])</f>
        <v>8</v>
      </c>
      <c r="K227" s="13">
        <f>MONTH(TCalendar[[#This Row],[Date]])</f>
        <v>8</v>
      </c>
      <c r="L227" s="17">
        <f t="shared" si="37"/>
        <v>32</v>
      </c>
      <c r="M227" s="15" t="str">
        <f t="shared" si="39"/>
        <v>T3</v>
      </c>
      <c r="N227" s="15" t="str">
        <f t="shared" si="40"/>
        <v>S2</v>
      </c>
      <c r="O227" s="15">
        <v>2022</v>
      </c>
    </row>
    <row r="228" spans="5:15" x14ac:dyDescent="0.2">
      <c r="E228" s="1">
        <f t="shared" si="38"/>
        <v>44786</v>
      </c>
      <c r="F228" s="2">
        <v>13</v>
      </c>
      <c r="G228" s="2">
        <f t="shared" si="36"/>
        <v>7</v>
      </c>
      <c r="H228">
        <f>WEEKDAY(TCalendar[[#This Row],[Date]])</f>
        <v>7</v>
      </c>
      <c r="I228" s="13">
        <f>MONTH(TCalendar[[#This Row],[Date]])</f>
        <v>8</v>
      </c>
      <c r="J228" s="13">
        <f>MONTH(TCalendar[[#This Row],[Date]])</f>
        <v>8</v>
      </c>
      <c r="K228" s="13">
        <f>MONTH(TCalendar[[#This Row],[Date]])</f>
        <v>8</v>
      </c>
      <c r="L228" s="17">
        <f t="shared" si="37"/>
        <v>32</v>
      </c>
      <c r="M228" s="15" t="str">
        <f t="shared" si="39"/>
        <v>T3</v>
      </c>
      <c r="N228" s="15" t="str">
        <f t="shared" si="40"/>
        <v>S2</v>
      </c>
      <c r="O228" s="15">
        <v>2022</v>
      </c>
    </row>
    <row r="229" spans="5:15" x14ac:dyDescent="0.2">
      <c r="E229" s="1">
        <f t="shared" si="38"/>
        <v>44787</v>
      </c>
      <c r="F229" s="2">
        <v>14</v>
      </c>
      <c r="G229" s="2">
        <f t="shared" si="36"/>
        <v>1</v>
      </c>
      <c r="H229">
        <f>WEEKDAY(TCalendar[[#This Row],[Date]])</f>
        <v>1</v>
      </c>
      <c r="I229" s="13">
        <f>MONTH(TCalendar[[#This Row],[Date]])</f>
        <v>8</v>
      </c>
      <c r="J229" s="13">
        <f>MONTH(TCalendar[[#This Row],[Date]])</f>
        <v>8</v>
      </c>
      <c r="K229" s="13">
        <f>MONTH(TCalendar[[#This Row],[Date]])</f>
        <v>8</v>
      </c>
      <c r="L229" s="17">
        <f t="shared" si="37"/>
        <v>32</v>
      </c>
      <c r="M229" s="15" t="str">
        <f t="shared" si="39"/>
        <v>T3</v>
      </c>
      <c r="N229" s="15" t="str">
        <f t="shared" si="40"/>
        <v>S2</v>
      </c>
      <c r="O229" s="15">
        <v>2022</v>
      </c>
    </row>
    <row r="230" spans="5:15" x14ac:dyDescent="0.2">
      <c r="E230" s="1">
        <f t="shared" si="38"/>
        <v>44788</v>
      </c>
      <c r="F230" s="2">
        <v>15</v>
      </c>
      <c r="G230" s="2">
        <f t="shared" si="36"/>
        <v>2</v>
      </c>
      <c r="H230">
        <f>WEEKDAY(TCalendar[[#This Row],[Date]])</f>
        <v>2</v>
      </c>
      <c r="I230" s="13">
        <f>MONTH(TCalendar[[#This Row],[Date]])</f>
        <v>8</v>
      </c>
      <c r="J230" s="13">
        <f>MONTH(TCalendar[[#This Row],[Date]])</f>
        <v>8</v>
      </c>
      <c r="K230" s="13">
        <f>MONTH(TCalendar[[#This Row],[Date]])</f>
        <v>8</v>
      </c>
      <c r="L230" s="17">
        <f t="shared" si="37"/>
        <v>33</v>
      </c>
      <c r="M230" s="15" t="str">
        <f t="shared" si="39"/>
        <v>T3</v>
      </c>
      <c r="N230" s="15" t="str">
        <f t="shared" si="40"/>
        <v>S2</v>
      </c>
      <c r="O230" s="15">
        <v>2022</v>
      </c>
    </row>
    <row r="231" spans="5:15" x14ac:dyDescent="0.2">
      <c r="E231" s="1">
        <f t="shared" si="38"/>
        <v>44789</v>
      </c>
      <c r="F231" s="2">
        <v>16</v>
      </c>
      <c r="G231" s="2">
        <f t="shared" si="36"/>
        <v>3</v>
      </c>
      <c r="H231">
        <f>WEEKDAY(TCalendar[[#This Row],[Date]])</f>
        <v>3</v>
      </c>
      <c r="I231" s="13">
        <f>MONTH(TCalendar[[#This Row],[Date]])</f>
        <v>8</v>
      </c>
      <c r="J231" s="13">
        <f>MONTH(TCalendar[[#This Row],[Date]])</f>
        <v>8</v>
      </c>
      <c r="K231" s="13">
        <f>MONTH(TCalendar[[#This Row],[Date]])</f>
        <v>8</v>
      </c>
      <c r="L231" s="17">
        <f t="shared" si="37"/>
        <v>33</v>
      </c>
      <c r="M231" s="15" t="str">
        <f t="shared" si="39"/>
        <v>T3</v>
      </c>
      <c r="N231" s="15" t="str">
        <f t="shared" si="40"/>
        <v>S2</v>
      </c>
      <c r="O231" s="15">
        <v>2022</v>
      </c>
    </row>
    <row r="232" spans="5:15" x14ac:dyDescent="0.2">
      <c r="E232" s="1">
        <f t="shared" si="38"/>
        <v>44790</v>
      </c>
      <c r="F232" s="2">
        <v>17</v>
      </c>
      <c r="G232" s="2">
        <f t="shared" si="36"/>
        <v>4</v>
      </c>
      <c r="H232">
        <f>WEEKDAY(TCalendar[[#This Row],[Date]])</f>
        <v>4</v>
      </c>
      <c r="I232" s="13">
        <f>MONTH(TCalendar[[#This Row],[Date]])</f>
        <v>8</v>
      </c>
      <c r="J232" s="13">
        <f>MONTH(TCalendar[[#This Row],[Date]])</f>
        <v>8</v>
      </c>
      <c r="K232" s="13">
        <f>MONTH(TCalendar[[#This Row],[Date]])</f>
        <v>8</v>
      </c>
      <c r="L232" s="17">
        <f t="shared" si="37"/>
        <v>33</v>
      </c>
      <c r="M232" s="15" t="str">
        <f t="shared" si="39"/>
        <v>T3</v>
      </c>
      <c r="N232" s="15" t="str">
        <f t="shared" si="40"/>
        <v>S2</v>
      </c>
      <c r="O232" s="15">
        <v>2022</v>
      </c>
    </row>
    <row r="233" spans="5:15" x14ac:dyDescent="0.2">
      <c r="E233" s="1">
        <f t="shared" si="38"/>
        <v>44791</v>
      </c>
      <c r="F233" s="2">
        <v>18</v>
      </c>
      <c r="G233" s="2">
        <f t="shared" si="36"/>
        <v>5</v>
      </c>
      <c r="H233">
        <f>WEEKDAY(TCalendar[[#This Row],[Date]])</f>
        <v>5</v>
      </c>
      <c r="I233" s="13">
        <f>MONTH(TCalendar[[#This Row],[Date]])</f>
        <v>8</v>
      </c>
      <c r="J233" s="13">
        <f>MONTH(TCalendar[[#This Row],[Date]])</f>
        <v>8</v>
      </c>
      <c r="K233" s="13">
        <f>MONTH(TCalendar[[#This Row],[Date]])</f>
        <v>8</v>
      </c>
      <c r="L233" s="17">
        <f t="shared" si="37"/>
        <v>33</v>
      </c>
      <c r="M233" s="15" t="str">
        <f t="shared" si="39"/>
        <v>T3</v>
      </c>
      <c r="N233" s="15" t="str">
        <f t="shared" si="40"/>
        <v>S2</v>
      </c>
      <c r="O233" s="15">
        <v>2022</v>
      </c>
    </row>
    <row r="234" spans="5:15" x14ac:dyDescent="0.2">
      <c r="E234" s="1">
        <f t="shared" si="38"/>
        <v>44792</v>
      </c>
      <c r="F234" s="2">
        <v>19</v>
      </c>
      <c r="G234" s="2">
        <f t="shared" si="36"/>
        <v>6</v>
      </c>
      <c r="H234">
        <f>WEEKDAY(TCalendar[[#This Row],[Date]])</f>
        <v>6</v>
      </c>
      <c r="I234" s="13">
        <f>MONTH(TCalendar[[#This Row],[Date]])</f>
        <v>8</v>
      </c>
      <c r="J234" s="13">
        <f>MONTH(TCalendar[[#This Row],[Date]])</f>
        <v>8</v>
      </c>
      <c r="K234" s="13">
        <f>MONTH(TCalendar[[#This Row],[Date]])</f>
        <v>8</v>
      </c>
      <c r="L234" s="17">
        <f t="shared" si="37"/>
        <v>33</v>
      </c>
      <c r="M234" s="15" t="str">
        <f t="shared" si="39"/>
        <v>T3</v>
      </c>
      <c r="N234" s="15" t="str">
        <f t="shared" si="40"/>
        <v>S2</v>
      </c>
      <c r="O234" s="15">
        <v>2022</v>
      </c>
    </row>
    <row r="235" spans="5:15" x14ac:dyDescent="0.2">
      <c r="E235" s="1">
        <f t="shared" si="38"/>
        <v>44793</v>
      </c>
      <c r="F235" s="2">
        <v>20</v>
      </c>
      <c r="G235" s="2">
        <f t="shared" si="36"/>
        <v>7</v>
      </c>
      <c r="H235">
        <f>WEEKDAY(TCalendar[[#This Row],[Date]])</f>
        <v>7</v>
      </c>
      <c r="I235" s="13">
        <f>MONTH(TCalendar[[#This Row],[Date]])</f>
        <v>8</v>
      </c>
      <c r="J235" s="13">
        <f>MONTH(TCalendar[[#This Row],[Date]])</f>
        <v>8</v>
      </c>
      <c r="K235" s="13">
        <f>MONTH(TCalendar[[#This Row],[Date]])</f>
        <v>8</v>
      </c>
      <c r="L235" s="17">
        <f t="shared" si="37"/>
        <v>33</v>
      </c>
      <c r="M235" s="15" t="str">
        <f t="shared" si="39"/>
        <v>T3</v>
      </c>
      <c r="N235" s="15" t="str">
        <f t="shared" si="40"/>
        <v>S2</v>
      </c>
      <c r="O235" s="15">
        <v>2022</v>
      </c>
    </row>
    <row r="236" spans="5:15" x14ac:dyDescent="0.2">
      <c r="E236" s="1">
        <f t="shared" si="38"/>
        <v>44794</v>
      </c>
      <c r="F236" s="2">
        <v>21</v>
      </c>
      <c r="G236" s="2">
        <f t="shared" si="36"/>
        <v>1</v>
      </c>
      <c r="H236">
        <f>WEEKDAY(TCalendar[[#This Row],[Date]])</f>
        <v>1</v>
      </c>
      <c r="I236" s="13">
        <f>MONTH(TCalendar[[#This Row],[Date]])</f>
        <v>8</v>
      </c>
      <c r="J236" s="13">
        <f>MONTH(TCalendar[[#This Row],[Date]])</f>
        <v>8</v>
      </c>
      <c r="K236" s="13">
        <f>MONTH(TCalendar[[#This Row],[Date]])</f>
        <v>8</v>
      </c>
      <c r="L236" s="17">
        <f t="shared" si="37"/>
        <v>33</v>
      </c>
      <c r="M236" s="15" t="str">
        <f t="shared" si="39"/>
        <v>T3</v>
      </c>
      <c r="N236" s="15" t="str">
        <f t="shared" si="40"/>
        <v>S2</v>
      </c>
      <c r="O236" s="15">
        <v>2022</v>
      </c>
    </row>
    <row r="237" spans="5:15" x14ac:dyDescent="0.2">
      <c r="E237" s="1">
        <f t="shared" si="38"/>
        <v>44795</v>
      </c>
      <c r="F237" s="2">
        <v>22</v>
      </c>
      <c r="G237" s="2">
        <f t="shared" si="36"/>
        <v>2</v>
      </c>
      <c r="H237">
        <f>WEEKDAY(TCalendar[[#This Row],[Date]])</f>
        <v>2</v>
      </c>
      <c r="I237" s="13">
        <f>MONTH(TCalendar[[#This Row],[Date]])</f>
        <v>8</v>
      </c>
      <c r="J237" s="13">
        <f>MONTH(TCalendar[[#This Row],[Date]])</f>
        <v>8</v>
      </c>
      <c r="K237" s="13">
        <f>MONTH(TCalendar[[#This Row],[Date]])</f>
        <v>8</v>
      </c>
      <c r="L237" s="17">
        <f t="shared" si="37"/>
        <v>34</v>
      </c>
      <c r="M237" s="15" t="str">
        <f t="shared" si="39"/>
        <v>T3</v>
      </c>
      <c r="N237" s="15" t="str">
        <f t="shared" si="40"/>
        <v>S2</v>
      </c>
      <c r="O237" s="15">
        <v>2022</v>
      </c>
    </row>
    <row r="238" spans="5:15" x14ac:dyDescent="0.2">
      <c r="E238" s="1">
        <f t="shared" si="38"/>
        <v>44796</v>
      </c>
      <c r="F238" s="2">
        <v>23</v>
      </c>
      <c r="G238" s="2">
        <f t="shared" si="36"/>
        <v>3</v>
      </c>
      <c r="H238">
        <f>WEEKDAY(TCalendar[[#This Row],[Date]])</f>
        <v>3</v>
      </c>
      <c r="I238" s="13">
        <f>MONTH(TCalendar[[#This Row],[Date]])</f>
        <v>8</v>
      </c>
      <c r="J238" s="13">
        <f>MONTH(TCalendar[[#This Row],[Date]])</f>
        <v>8</v>
      </c>
      <c r="K238" s="13">
        <f>MONTH(TCalendar[[#This Row],[Date]])</f>
        <v>8</v>
      </c>
      <c r="L238" s="17">
        <f t="shared" si="37"/>
        <v>34</v>
      </c>
      <c r="M238" s="15" t="str">
        <f t="shared" si="39"/>
        <v>T3</v>
      </c>
      <c r="N238" s="15" t="str">
        <f t="shared" si="40"/>
        <v>S2</v>
      </c>
      <c r="O238" s="15">
        <v>2022</v>
      </c>
    </row>
    <row r="239" spans="5:15" x14ac:dyDescent="0.2">
      <c r="E239" s="1">
        <f t="shared" si="38"/>
        <v>44797</v>
      </c>
      <c r="F239" s="2">
        <v>24</v>
      </c>
      <c r="G239" s="2">
        <f t="shared" si="36"/>
        <v>4</v>
      </c>
      <c r="H239">
        <f>WEEKDAY(TCalendar[[#This Row],[Date]])</f>
        <v>4</v>
      </c>
      <c r="I239" s="13">
        <f>MONTH(TCalendar[[#This Row],[Date]])</f>
        <v>8</v>
      </c>
      <c r="J239" s="13">
        <f>MONTH(TCalendar[[#This Row],[Date]])</f>
        <v>8</v>
      </c>
      <c r="K239" s="13">
        <f>MONTH(TCalendar[[#This Row],[Date]])</f>
        <v>8</v>
      </c>
      <c r="L239" s="17">
        <f t="shared" si="37"/>
        <v>34</v>
      </c>
      <c r="M239" s="15" t="str">
        <f t="shared" si="39"/>
        <v>T3</v>
      </c>
      <c r="N239" s="15" t="str">
        <f t="shared" si="40"/>
        <v>S2</v>
      </c>
      <c r="O239" s="15">
        <v>2022</v>
      </c>
    </row>
    <row r="240" spans="5:15" x14ac:dyDescent="0.2">
      <c r="E240" s="1">
        <f t="shared" si="38"/>
        <v>44798</v>
      </c>
      <c r="F240" s="2">
        <v>25</v>
      </c>
      <c r="G240" s="2">
        <f t="shared" si="36"/>
        <v>5</v>
      </c>
      <c r="H240">
        <f>WEEKDAY(TCalendar[[#This Row],[Date]])</f>
        <v>5</v>
      </c>
      <c r="I240" s="13">
        <f>MONTH(TCalendar[[#This Row],[Date]])</f>
        <v>8</v>
      </c>
      <c r="J240" s="13">
        <f>MONTH(TCalendar[[#This Row],[Date]])</f>
        <v>8</v>
      </c>
      <c r="K240" s="13">
        <f>MONTH(TCalendar[[#This Row],[Date]])</f>
        <v>8</v>
      </c>
      <c r="L240" s="17">
        <f t="shared" si="37"/>
        <v>34</v>
      </c>
      <c r="M240" s="15" t="str">
        <f t="shared" si="39"/>
        <v>T3</v>
      </c>
      <c r="N240" s="15" t="str">
        <f t="shared" si="40"/>
        <v>S2</v>
      </c>
      <c r="O240" s="15">
        <v>2022</v>
      </c>
    </row>
    <row r="241" spans="5:15" x14ac:dyDescent="0.2">
      <c r="E241" s="1">
        <f t="shared" si="38"/>
        <v>44799</v>
      </c>
      <c r="F241" s="2">
        <v>26</v>
      </c>
      <c r="G241" s="2">
        <f t="shared" si="36"/>
        <v>6</v>
      </c>
      <c r="H241">
        <f>WEEKDAY(TCalendar[[#This Row],[Date]])</f>
        <v>6</v>
      </c>
      <c r="I241" s="13">
        <f>MONTH(TCalendar[[#This Row],[Date]])</f>
        <v>8</v>
      </c>
      <c r="J241" s="13">
        <f>MONTH(TCalendar[[#This Row],[Date]])</f>
        <v>8</v>
      </c>
      <c r="K241" s="13">
        <f>MONTH(TCalendar[[#This Row],[Date]])</f>
        <v>8</v>
      </c>
      <c r="L241" s="17">
        <f t="shared" si="37"/>
        <v>34</v>
      </c>
      <c r="M241" s="15" t="str">
        <f t="shared" si="39"/>
        <v>T3</v>
      </c>
      <c r="N241" s="15" t="str">
        <f t="shared" si="40"/>
        <v>S2</v>
      </c>
      <c r="O241" s="15">
        <v>2022</v>
      </c>
    </row>
    <row r="242" spans="5:15" x14ac:dyDescent="0.2">
      <c r="E242" s="1">
        <f t="shared" si="38"/>
        <v>44800</v>
      </c>
      <c r="F242" s="2">
        <v>27</v>
      </c>
      <c r="G242" s="2">
        <f t="shared" si="36"/>
        <v>7</v>
      </c>
      <c r="H242">
        <f>WEEKDAY(TCalendar[[#This Row],[Date]])</f>
        <v>7</v>
      </c>
      <c r="I242" s="13">
        <f>MONTH(TCalendar[[#This Row],[Date]])</f>
        <v>8</v>
      </c>
      <c r="J242" s="13">
        <f>MONTH(TCalendar[[#This Row],[Date]])</f>
        <v>8</v>
      </c>
      <c r="K242" s="13">
        <f>MONTH(TCalendar[[#This Row],[Date]])</f>
        <v>8</v>
      </c>
      <c r="L242" s="17">
        <f t="shared" si="37"/>
        <v>34</v>
      </c>
      <c r="M242" s="15" t="str">
        <f t="shared" si="39"/>
        <v>T3</v>
      </c>
      <c r="N242" s="15" t="str">
        <f t="shared" si="40"/>
        <v>S2</v>
      </c>
      <c r="O242" s="15">
        <v>2022</v>
      </c>
    </row>
    <row r="243" spans="5:15" x14ac:dyDescent="0.2">
      <c r="E243" s="1">
        <f t="shared" si="38"/>
        <v>44801</v>
      </c>
      <c r="F243" s="2">
        <v>28</v>
      </c>
      <c r="G243" s="2">
        <f t="shared" si="36"/>
        <v>1</v>
      </c>
      <c r="H243">
        <f>WEEKDAY(TCalendar[[#This Row],[Date]])</f>
        <v>1</v>
      </c>
      <c r="I243" s="13">
        <f>MONTH(TCalendar[[#This Row],[Date]])</f>
        <v>8</v>
      </c>
      <c r="J243" s="13">
        <f>MONTH(TCalendar[[#This Row],[Date]])</f>
        <v>8</v>
      </c>
      <c r="K243" s="13">
        <f>MONTH(TCalendar[[#This Row],[Date]])</f>
        <v>8</v>
      </c>
      <c r="L243" s="17">
        <f t="shared" si="37"/>
        <v>34</v>
      </c>
      <c r="M243" s="15" t="str">
        <f t="shared" si="39"/>
        <v>T3</v>
      </c>
      <c r="N243" s="15" t="str">
        <f t="shared" si="40"/>
        <v>S2</v>
      </c>
      <c r="O243" s="15">
        <v>2022</v>
      </c>
    </row>
    <row r="244" spans="5:15" x14ac:dyDescent="0.2">
      <c r="E244" s="1">
        <f t="shared" si="38"/>
        <v>44802</v>
      </c>
      <c r="F244" s="2">
        <v>29</v>
      </c>
      <c r="G244" s="2">
        <f t="shared" si="36"/>
        <v>2</v>
      </c>
      <c r="H244">
        <f>WEEKDAY(TCalendar[[#This Row],[Date]])</f>
        <v>2</v>
      </c>
      <c r="I244" s="13">
        <f>MONTH(TCalendar[[#This Row],[Date]])</f>
        <v>8</v>
      </c>
      <c r="J244" s="13">
        <f>MONTH(TCalendar[[#This Row],[Date]])</f>
        <v>8</v>
      </c>
      <c r="K244" s="13">
        <f>MONTH(TCalendar[[#This Row],[Date]])</f>
        <v>8</v>
      </c>
      <c r="L244" s="17">
        <f t="shared" si="37"/>
        <v>35</v>
      </c>
      <c r="M244" s="15" t="str">
        <f t="shared" si="39"/>
        <v>T3</v>
      </c>
      <c r="N244" s="15" t="str">
        <f t="shared" si="40"/>
        <v>S2</v>
      </c>
      <c r="O244" s="15">
        <v>2022</v>
      </c>
    </row>
    <row r="245" spans="5:15" x14ac:dyDescent="0.2">
      <c r="E245" s="1">
        <f t="shared" si="38"/>
        <v>44803</v>
      </c>
      <c r="F245" s="2">
        <v>30</v>
      </c>
      <c r="G245" s="2">
        <f t="shared" si="36"/>
        <v>3</v>
      </c>
      <c r="H245">
        <f>WEEKDAY(TCalendar[[#This Row],[Date]])</f>
        <v>3</v>
      </c>
      <c r="I245" s="13">
        <f>MONTH(TCalendar[[#This Row],[Date]])</f>
        <v>8</v>
      </c>
      <c r="J245" s="13">
        <f>MONTH(TCalendar[[#This Row],[Date]])</f>
        <v>8</v>
      </c>
      <c r="K245" s="13">
        <f>MONTH(TCalendar[[#This Row],[Date]])</f>
        <v>8</v>
      </c>
      <c r="L245" s="17">
        <f t="shared" si="37"/>
        <v>35</v>
      </c>
      <c r="M245" s="15" t="str">
        <f t="shared" si="39"/>
        <v>T3</v>
      </c>
      <c r="N245" s="15" t="str">
        <f t="shared" si="40"/>
        <v>S2</v>
      </c>
      <c r="O245" s="15">
        <v>2022</v>
      </c>
    </row>
    <row r="246" spans="5:15" x14ac:dyDescent="0.2">
      <c r="E246" s="1">
        <f t="shared" si="38"/>
        <v>44804</v>
      </c>
      <c r="F246" s="2">
        <v>31</v>
      </c>
      <c r="G246" s="2">
        <f t="shared" si="36"/>
        <v>4</v>
      </c>
      <c r="H246">
        <f>WEEKDAY(TCalendar[[#This Row],[Date]])</f>
        <v>4</v>
      </c>
      <c r="I246" s="13">
        <f>MONTH(TCalendar[[#This Row],[Date]])</f>
        <v>8</v>
      </c>
      <c r="J246" s="13">
        <f>MONTH(TCalendar[[#This Row],[Date]])</f>
        <v>8</v>
      </c>
      <c r="K246" s="13">
        <f>MONTH(TCalendar[[#This Row],[Date]])</f>
        <v>8</v>
      </c>
      <c r="L246" s="17">
        <f t="shared" si="37"/>
        <v>35</v>
      </c>
      <c r="M246" s="15" t="str">
        <f t="shared" si="39"/>
        <v>T3</v>
      </c>
      <c r="N246" s="15" t="str">
        <f t="shared" si="40"/>
        <v>S2</v>
      </c>
      <c r="O246" s="15">
        <v>2022</v>
      </c>
    </row>
    <row r="247" spans="5:15" x14ac:dyDescent="0.2">
      <c r="E247" s="1">
        <f t="shared" si="38"/>
        <v>44805</v>
      </c>
      <c r="F247" s="2">
        <v>1</v>
      </c>
      <c r="G247" s="2">
        <f t="shared" si="36"/>
        <v>5</v>
      </c>
      <c r="H247">
        <f>WEEKDAY(TCalendar[[#This Row],[Date]])</f>
        <v>5</v>
      </c>
      <c r="I247" s="13">
        <f>MONTH(TCalendar[[#This Row],[Date]])</f>
        <v>9</v>
      </c>
      <c r="J247" s="13">
        <f>MONTH(TCalendar[[#This Row],[Date]])</f>
        <v>9</v>
      </c>
      <c r="K247" s="13">
        <f>MONTH(TCalendar[[#This Row],[Date]])</f>
        <v>9</v>
      </c>
      <c r="L247" s="17">
        <f t="shared" si="37"/>
        <v>35</v>
      </c>
      <c r="M247" s="15" t="str">
        <f t="shared" si="39"/>
        <v>T3</v>
      </c>
      <c r="N247" s="15" t="str">
        <f t="shared" si="40"/>
        <v>S2</v>
      </c>
      <c r="O247" s="15">
        <v>2022</v>
      </c>
    </row>
    <row r="248" spans="5:15" x14ac:dyDescent="0.2">
      <c r="E248" s="1">
        <f t="shared" si="38"/>
        <v>44806</v>
      </c>
      <c r="F248" s="2">
        <v>2</v>
      </c>
      <c r="G248" s="2">
        <f t="shared" si="36"/>
        <v>6</v>
      </c>
      <c r="H248">
        <f>WEEKDAY(TCalendar[[#This Row],[Date]])</f>
        <v>6</v>
      </c>
      <c r="I248" s="13">
        <f>MONTH(TCalendar[[#This Row],[Date]])</f>
        <v>9</v>
      </c>
      <c r="J248" s="13">
        <f>MONTH(TCalendar[[#This Row],[Date]])</f>
        <v>9</v>
      </c>
      <c r="K248" s="13">
        <f>MONTH(TCalendar[[#This Row],[Date]])</f>
        <v>9</v>
      </c>
      <c r="L248" s="17">
        <f t="shared" si="37"/>
        <v>35</v>
      </c>
      <c r="M248" s="15" t="str">
        <f t="shared" si="39"/>
        <v>T3</v>
      </c>
      <c r="N248" s="15" t="str">
        <f t="shared" si="40"/>
        <v>S2</v>
      </c>
      <c r="O248" s="15">
        <v>2022</v>
      </c>
    </row>
    <row r="249" spans="5:15" x14ac:dyDescent="0.2">
      <c r="E249" s="1">
        <f t="shared" si="38"/>
        <v>44807</v>
      </c>
      <c r="F249" s="2">
        <v>3</v>
      </c>
      <c r="G249" s="2">
        <f t="shared" si="36"/>
        <v>7</v>
      </c>
      <c r="H249">
        <f>WEEKDAY(TCalendar[[#This Row],[Date]])</f>
        <v>7</v>
      </c>
      <c r="I249" s="13">
        <f>MONTH(TCalendar[[#This Row],[Date]])</f>
        <v>9</v>
      </c>
      <c r="J249" s="13">
        <f>MONTH(TCalendar[[#This Row],[Date]])</f>
        <v>9</v>
      </c>
      <c r="K249" s="13">
        <f>MONTH(TCalendar[[#This Row],[Date]])</f>
        <v>9</v>
      </c>
      <c r="L249" s="17">
        <f t="shared" si="37"/>
        <v>35</v>
      </c>
      <c r="M249" s="15" t="str">
        <f t="shared" si="39"/>
        <v>T3</v>
      </c>
      <c r="N249" s="15" t="str">
        <f t="shared" si="40"/>
        <v>S2</v>
      </c>
      <c r="O249" s="15">
        <v>2022</v>
      </c>
    </row>
    <row r="250" spans="5:15" x14ac:dyDescent="0.2">
      <c r="E250" s="1">
        <f t="shared" si="38"/>
        <v>44808</v>
      </c>
      <c r="F250" s="2">
        <v>4</v>
      </c>
      <c r="G250" s="2">
        <f t="shared" si="36"/>
        <v>1</v>
      </c>
      <c r="H250">
        <f>WEEKDAY(TCalendar[[#This Row],[Date]])</f>
        <v>1</v>
      </c>
      <c r="I250" s="13">
        <f>MONTH(TCalendar[[#This Row],[Date]])</f>
        <v>9</v>
      </c>
      <c r="J250" s="13">
        <f>MONTH(TCalendar[[#This Row],[Date]])</f>
        <v>9</v>
      </c>
      <c r="K250" s="13">
        <f>MONTH(TCalendar[[#This Row],[Date]])</f>
        <v>9</v>
      </c>
      <c r="L250" s="17">
        <f t="shared" si="37"/>
        <v>35</v>
      </c>
      <c r="M250" s="15" t="str">
        <f t="shared" si="39"/>
        <v>T3</v>
      </c>
      <c r="N250" s="15" t="str">
        <f t="shared" si="40"/>
        <v>S2</v>
      </c>
      <c r="O250" s="15">
        <v>2022</v>
      </c>
    </row>
    <row r="251" spans="5:15" x14ac:dyDescent="0.2">
      <c r="E251" s="1">
        <f t="shared" si="38"/>
        <v>44809</v>
      </c>
      <c r="F251" s="2">
        <v>5</v>
      </c>
      <c r="G251" s="2">
        <f t="shared" si="36"/>
        <v>2</v>
      </c>
      <c r="H251">
        <f>WEEKDAY(TCalendar[[#This Row],[Date]])</f>
        <v>2</v>
      </c>
      <c r="I251" s="13">
        <f>MONTH(TCalendar[[#This Row],[Date]])</f>
        <v>9</v>
      </c>
      <c r="J251" s="13">
        <f>MONTH(TCalendar[[#This Row],[Date]])</f>
        <v>9</v>
      </c>
      <c r="K251" s="13">
        <f>MONTH(TCalendar[[#This Row],[Date]])</f>
        <v>9</v>
      </c>
      <c r="L251" s="17">
        <f t="shared" si="37"/>
        <v>36</v>
      </c>
      <c r="M251" s="15" t="str">
        <f t="shared" si="39"/>
        <v>T3</v>
      </c>
      <c r="N251" s="15" t="str">
        <f t="shared" si="40"/>
        <v>S2</v>
      </c>
      <c r="O251" s="15">
        <v>2022</v>
      </c>
    </row>
    <row r="252" spans="5:15" x14ac:dyDescent="0.2">
      <c r="E252" s="1">
        <f t="shared" si="38"/>
        <v>44810</v>
      </c>
      <c r="F252" s="2">
        <v>6</v>
      </c>
      <c r="G252" s="2">
        <f t="shared" si="36"/>
        <v>3</v>
      </c>
      <c r="H252">
        <f>WEEKDAY(TCalendar[[#This Row],[Date]])</f>
        <v>3</v>
      </c>
      <c r="I252" s="13">
        <f>MONTH(TCalendar[[#This Row],[Date]])</f>
        <v>9</v>
      </c>
      <c r="J252" s="13">
        <f>MONTH(TCalendar[[#This Row],[Date]])</f>
        <v>9</v>
      </c>
      <c r="K252" s="13">
        <f>MONTH(TCalendar[[#This Row],[Date]])</f>
        <v>9</v>
      </c>
      <c r="L252" s="17">
        <f t="shared" si="37"/>
        <v>36</v>
      </c>
      <c r="M252" s="15" t="str">
        <f t="shared" si="39"/>
        <v>T3</v>
      </c>
      <c r="N252" s="15" t="str">
        <f t="shared" si="40"/>
        <v>S2</v>
      </c>
      <c r="O252" s="15">
        <v>2022</v>
      </c>
    </row>
    <row r="253" spans="5:15" x14ac:dyDescent="0.2">
      <c r="E253" s="1">
        <f t="shared" si="38"/>
        <v>44811</v>
      </c>
      <c r="F253" s="2">
        <v>7</v>
      </c>
      <c r="G253" s="2">
        <f t="shared" si="36"/>
        <v>4</v>
      </c>
      <c r="H253">
        <f>WEEKDAY(TCalendar[[#This Row],[Date]])</f>
        <v>4</v>
      </c>
      <c r="I253" s="13">
        <f>MONTH(TCalendar[[#This Row],[Date]])</f>
        <v>9</v>
      </c>
      <c r="J253" s="13">
        <f>MONTH(TCalendar[[#This Row],[Date]])</f>
        <v>9</v>
      </c>
      <c r="K253" s="13">
        <f>MONTH(TCalendar[[#This Row],[Date]])</f>
        <v>9</v>
      </c>
      <c r="L253" s="17">
        <f t="shared" si="37"/>
        <v>36</v>
      </c>
      <c r="M253" s="15" t="str">
        <f t="shared" si="39"/>
        <v>T3</v>
      </c>
      <c r="N253" s="15" t="str">
        <f t="shared" si="40"/>
        <v>S2</v>
      </c>
      <c r="O253" s="15">
        <v>2022</v>
      </c>
    </row>
    <row r="254" spans="5:15" x14ac:dyDescent="0.2">
      <c r="E254" s="1">
        <f t="shared" si="38"/>
        <v>44812</v>
      </c>
      <c r="F254" s="2">
        <v>8</v>
      </c>
      <c r="G254" s="2">
        <f t="shared" si="36"/>
        <v>5</v>
      </c>
      <c r="H254">
        <f>WEEKDAY(TCalendar[[#This Row],[Date]])</f>
        <v>5</v>
      </c>
      <c r="I254" s="13">
        <f>MONTH(TCalendar[[#This Row],[Date]])</f>
        <v>9</v>
      </c>
      <c r="J254" s="13">
        <f>MONTH(TCalendar[[#This Row],[Date]])</f>
        <v>9</v>
      </c>
      <c r="K254" s="13">
        <f>MONTH(TCalendar[[#This Row],[Date]])</f>
        <v>9</v>
      </c>
      <c r="L254" s="17">
        <f t="shared" si="37"/>
        <v>36</v>
      </c>
      <c r="M254" s="15" t="str">
        <f t="shared" si="39"/>
        <v>T3</v>
      </c>
      <c r="N254" s="15" t="str">
        <f t="shared" si="40"/>
        <v>S2</v>
      </c>
      <c r="O254" s="15">
        <v>2022</v>
      </c>
    </row>
    <row r="255" spans="5:15" x14ac:dyDescent="0.2">
      <c r="E255" s="1">
        <f t="shared" si="38"/>
        <v>44813</v>
      </c>
      <c r="F255" s="2">
        <v>9</v>
      </c>
      <c r="G255" s="2">
        <f t="shared" si="36"/>
        <v>6</v>
      </c>
      <c r="H255">
        <f>WEEKDAY(TCalendar[[#This Row],[Date]])</f>
        <v>6</v>
      </c>
      <c r="I255" s="13">
        <f>MONTH(TCalendar[[#This Row],[Date]])</f>
        <v>9</v>
      </c>
      <c r="J255" s="13">
        <f>MONTH(TCalendar[[#This Row],[Date]])</f>
        <v>9</v>
      </c>
      <c r="K255" s="13">
        <f>MONTH(TCalendar[[#This Row],[Date]])</f>
        <v>9</v>
      </c>
      <c r="L255" s="17">
        <f t="shared" si="37"/>
        <v>36</v>
      </c>
      <c r="M255" s="15" t="str">
        <f t="shared" si="39"/>
        <v>T3</v>
      </c>
      <c r="N255" s="15" t="str">
        <f t="shared" si="40"/>
        <v>S2</v>
      </c>
      <c r="O255" s="15">
        <v>2022</v>
      </c>
    </row>
    <row r="256" spans="5:15" x14ac:dyDescent="0.2">
      <c r="E256" s="1">
        <f t="shared" si="38"/>
        <v>44814</v>
      </c>
      <c r="F256" s="2">
        <v>10</v>
      </c>
      <c r="G256" s="2">
        <f t="shared" si="36"/>
        <v>7</v>
      </c>
      <c r="H256">
        <f>WEEKDAY(TCalendar[[#This Row],[Date]])</f>
        <v>7</v>
      </c>
      <c r="I256" s="13">
        <f>MONTH(TCalendar[[#This Row],[Date]])</f>
        <v>9</v>
      </c>
      <c r="J256" s="13">
        <f>MONTH(TCalendar[[#This Row],[Date]])</f>
        <v>9</v>
      </c>
      <c r="K256" s="13">
        <f>MONTH(TCalendar[[#This Row],[Date]])</f>
        <v>9</v>
      </c>
      <c r="L256" s="17">
        <f t="shared" si="37"/>
        <v>36</v>
      </c>
      <c r="M256" s="15" t="str">
        <f t="shared" si="39"/>
        <v>T3</v>
      </c>
      <c r="N256" s="15" t="str">
        <f t="shared" si="40"/>
        <v>S2</v>
      </c>
      <c r="O256" s="15">
        <v>2022</v>
      </c>
    </row>
    <row r="257" spans="5:15" x14ac:dyDescent="0.2">
      <c r="E257" s="1">
        <f t="shared" si="38"/>
        <v>44815</v>
      </c>
      <c r="F257" s="2">
        <v>11</v>
      </c>
      <c r="G257" s="2">
        <f t="shared" si="36"/>
        <v>1</v>
      </c>
      <c r="H257">
        <f>WEEKDAY(TCalendar[[#This Row],[Date]])</f>
        <v>1</v>
      </c>
      <c r="I257" s="13">
        <f>MONTH(TCalendar[[#This Row],[Date]])</f>
        <v>9</v>
      </c>
      <c r="J257" s="13">
        <f>MONTH(TCalendar[[#This Row],[Date]])</f>
        <v>9</v>
      </c>
      <c r="K257" s="13">
        <f>MONTH(TCalendar[[#This Row],[Date]])</f>
        <v>9</v>
      </c>
      <c r="L257" s="17">
        <f t="shared" si="37"/>
        <v>36</v>
      </c>
      <c r="M257" s="15" t="str">
        <f t="shared" si="39"/>
        <v>T3</v>
      </c>
      <c r="N257" s="15" t="str">
        <f t="shared" si="40"/>
        <v>S2</v>
      </c>
      <c r="O257" s="15">
        <v>2022</v>
      </c>
    </row>
    <row r="258" spans="5:15" x14ac:dyDescent="0.2">
      <c r="E258" s="1">
        <f t="shared" si="38"/>
        <v>44816</v>
      </c>
      <c r="F258" s="2">
        <v>12</v>
      </c>
      <c r="G258" s="2">
        <f t="shared" si="36"/>
        <v>2</v>
      </c>
      <c r="H258">
        <f>WEEKDAY(TCalendar[[#This Row],[Date]])</f>
        <v>2</v>
      </c>
      <c r="I258" s="13">
        <f>MONTH(TCalendar[[#This Row],[Date]])</f>
        <v>9</v>
      </c>
      <c r="J258" s="13">
        <f>MONTH(TCalendar[[#This Row],[Date]])</f>
        <v>9</v>
      </c>
      <c r="K258" s="13">
        <f>MONTH(TCalendar[[#This Row],[Date]])</f>
        <v>9</v>
      </c>
      <c r="L258" s="17">
        <f t="shared" si="37"/>
        <v>37</v>
      </c>
      <c r="M258" s="15" t="str">
        <f t="shared" si="39"/>
        <v>T3</v>
      </c>
      <c r="N258" s="15" t="str">
        <f t="shared" si="40"/>
        <v>S2</v>
      </c>
      <c r="O258" s="15">
        <v>2022</v>
      </c>
    </row>
    <row r="259" spans="5:15" x14ac:dyDescent="0.2">
      <c r="E259" s="1">
        <f t="shared" si="38"/>
        <v>44817</v>
      </c>
      <c r="F259" s="2">
        <v>13</v>
      </c>
      <c r="G259" s="2">
        <f t="shared" si="36"/>
        <v>3</v>
      </c>
      <c r="H259">
        <f>WEEKDAY(TCalendar[[#This Row],[Date]])</f>
        <v>3</v>
      </c>
      <c r="I259" s="13">
        <f>MONTH(TCalendar[[#This Row],[Date]])</f>
        <v>9</v>
      </c>
      <c r="J259" s="13">
        <f>MONTH(TCalendar[[#This Row],[Date]])</f>
        <v>9</v>
      </c>
      <c r="K259" s="13">
        <f>MONTH(TCalendar[[#This Row],[Date]])</f>
        <v>9</v>
      </c>
      <c r="L259" s="17">
        <f t="shared" si="37"/>
        <v>37</v>
      </c>
      <c r="M259" s="15" t="str">
        <f t="shared" si="39"/>
        <v>T3</v>
      </c>
      <c r="N259" s="15" t="str">
        <f t="shared" si="40"/>
        <v>S2</v>
      </c>
      <c r="O259" s="15">
        <v>2022</v>
      </c>
    </row>
    <row r="260" spans="5:15" x14ac:dyDescent="0.2">
      <c r="E260" s="1">
        <f t="shared" si="38"/>
        <v>44818</v>
      </c>
      <c r="F260" s="2">
        <v>14</v>
      </c>
      <c r="G260" s="2">
        <f t="shared" ref="G260:G323" si="41">WEEKDAY(H260)</f>
        <v>4</v>
      </c>
      <c r="H260">
        <f>WEEKDAY(TCalendar[[#This Row],[Date]])</f>
        <v>4</v>
      </c>
      <c r="I260" s="13">
        <f>MONTH(TCalendar[[#This Row],[Date]])</f>
        <v>9</v>
      </c>
      <c r="J260" s="13">
        <f>MONTH(TCalendar[[#This Row],[Date]])</f>
        <v>9</v>
      </c>
      <c r="K260" s="13">
        <f>MONTH(TCalendar[[#This Row],[Date]])</f>
        <v>9</v>
      </c>
      <c r="L260" s="17">
        <f t="shared" ref="L260:L323" si="42">_xlfn.ISOWEEKNUM((E260))</f>
        <v>37</v>
      </c>
      <c r="M260" s="15" t="str">
        <f t="shared" si="39"/>
        <v>T3</v>
      </c>
      <c r="N260" s="15" t="str">
        <f t="shared" si="40"/>
        <v>S2</v>
      </c>
      <c r="O260" s="15">
        <v>2022</v>
      </c>
    </row>
    <row r="261" spans="5:15" x14ac:dyDescent="0.2">
      <c r="E261" s="1">
        <f t="shared" si="38"/>
        <v>44819</v>
      </c>
      <c r="F261" s="2">
        <v>15</v>
      </c>
      <c r="G261" s="2">
        <f t="shared" si="41"/>
        <v>5</v>
      </c>
      <c r="H261">
        <f>WEEKDAY(TCalendar[[#This Row],[Date]])</f>
        <v>5</v>
      </c>
      <c r="I261" s="13">
        <f>MONTH(TCalendar[[#This Row],[Date]])</f>
        <v>9</v>
      </c>
      <c r="J261" s="13">
        <f>MONTH(TCalendar[[#This Row],[Date]])</f>
        <v>9</v>
      </c>
      <c r="K261" s="13">
        <f>MONTH(TCalendar[[#This Row],[Date]])</f>
        <v>9</v>
      </c>
      <c r="L261" s="17">
        <f t="shared" si="42"/>
        <v>37</v>
      </c>
      <c r="M261" s="15" t="str">
        <f t="shared" si="39"/>
        <v>T3</v>
      </c>
      <c r="N261" s="15" t="str">
        <f t="shared" si="40"/>
        <v>S2</v>
      </c>
      <c r="O261" s="15">
        <v>2022</v>
      </c>
    </row>
    <row r="262" spans="5:15" x14ac:dyDescent="0.2">
      <c r="E262" s="1">
        <f t="shared" ref="E262:E325" si="43">E261+1</f>
        <v>44820</v>
      </c>
      <c r="F262" s="2">
        <v>16</v>
      </c>
      <c r="G262" s="2">
        <f t="shared" si="41"/>
        <v>6</v>
      </c>
      <c r="H262">
        <f>WEEKDAY(TCalendar[[#This Row],[Date]])</f>
        <v>6</v>
      </c>
      <c r="I262" s="13">
        <f>MONTH(TCalendar[[#This Row],[Date]])</f>
        <v>9</v>
      </c>
      <c r="J262" s="13">
        <f>MONTH(TCalendar[[#This Row],[Date]])</f>
        <v>9</v>
      </c>
      <c r="K262" s="13">
        <f>MONTH(TCalendar[[#This Row],[Date]])</f>
        <v>9</v>
      </c>
      <c r="L262" s="17">
        <f t="shared" si="42"/>
        <v>37</v>
      </c>
      <c r="M262" s="15" t="str">
        <f t="shared" si="39"/>
        <v>T3</v>
      </c>
      <c r="N262" s="15" t="str">
        <f t="shared" si="40"/>
        <v>S2</v>
      </c>
      <c r="O262" s="15">
        <v>2022</v>
      </c>
    </row>
    <row r="263" spans="5:15" x14ac:dyDescent="0.2">
      <c r="E263" s="1">
        <f t="shared" si="43"/>
        <v>44821</v>
      </c>
      <c r="F263" s="2">
        <v>17</v>
      </c>
      <c r="G263" s="2">
        <f t="shared" si="41"/>
        <v>7</v>
      </c>
      <c r="H263">
        <f>WEEKDAY(TCalendar[[#This Row],[Date]])</f>
        <v>7</v>
      </c>
      <c r="I263" s="13">
        <f>MONTH(TCalendar[[#This Row],[Date]])</f>
        <v>9</v>
      </c>
      <c r="J263" s="13">
        <f>MONTH(TCalendar[[#This Row],[Date]])</f>
        <v>9</v>
      </c>
      <c r="K263" s="13">
        <f>MONTH(TCalendar[[#This Row],[Date]])</f>
        <v>9</v>
      </c>
      <c r="L263" s="17">
        <f t="shared" si="42"/>
        <v>37</v>
      </c>
      <c r="M263" s="15" t="str">
        <f t="shared" si="39"/>
        <v>T3</v>
      </c>
      <c r="N263" s="15" t="str">
        <f t="shared" si="40"/>
        <v>S2</v>
      </c>
      <c r="O263" s="15">
        <v>2022</v>
      </c>
    </row>
    <row r="264" spans="5:15" x14ac:dyDescent="0.2">
      <c r="E264" s="1">
        <f t="shared" si="43"/>
        <v>44822</v>
      </c>
      <c r="F264" s="2">
        <v>18</v>
      </c>
      <c r="G264" s="2">
        <f t="shared" si="41"/>
        <v>1</v>
      </c>
      <c r="H264">
        <f>WEEKDAY(TCalendar[[#This Row],[Date]])</f>
        <v>1</v>
      </c>
      <c r="I264" s="13">
        <f>MONTH(TCalendar[[#This Row],[Date]])</f>
        <v>9</v>
      </c>
      <c r="J264" s="13">
        <f>MONTH(TCalendar[[#This Row],[Date]])</f>
        <v>9</v>
      </c>
      <c r="K264" s="13">
        <f>MONTH(TCalendar[[#This Row],[Date]])</f>
        <v>9</v>
      </c>
      <c r="L264" s="17">
        <f t="shared" si="42"/>
        <v>37</v>
      </c>
      <c r="M264" s="15" t="str">
        <f t="shared" si="39"/>
        <v>T3</v>
      </c>
      <c r="N264" s="15" t="str">
        <f t="shared" si="40"/>
        <v>S2</v>
      </c>
      <c r="O264" s="15">
        <v>2022</v>
      </c>
    </row>
    <row r="265" spans="5:15" x14ac:dyDescent="0.2">
      <c r="E265" s="1">
        <f t="shared" si="43"/>
        <v>44823</v>
      </c>
      <c r="F265" s="2">
        <v>19</v>
      </c>
      <c r="G265" s="2">
        <f t="shared" si="41"/>
        <v>2</v>
      </c>
      <c r="H265">
        <f>WEEKDAY(TCalendar[[#This Row],[Date]])</f>
        <v>2</v>
      </c>
      <c r="I265" s="13">
        <f>MONTH(TCalendar[[#This Row],[Date]])</f>
        <v>9</v>
      </c>
      <c r="J265" s="13">
        <f>MONTH(TCalendar[[#This Row],[Date]])</f>
        <v>9</v>
      </c>
      <c r="K265" s="13">
        <f>MONTH(TCalendar[[#This Row],[Date]])</f>
        <v>9</v>
      </c>
      <c r="L265" s="17">
        <f t="shared" si="42"/>
        <v>38</v>
      </c>
      <c r="M265" s="15" t="str">
        <f t="shared" si="39"/>
        <v>T3</v>
      </c>
      <c r="N265" s="15" t="str">
        <f t="shared" si="40"/>
        <v>S2</v>
      </c>
      <c r="O265" s="15">
        <v>2022</v>
      </c>
    </row>
    <row r="266" spans="5:15" x14ac:dyDescent="0.2">
      <c r="E266" s="1">
        <f t="shared" si="43"/>
        <v>44824</v>
      </c>
      <c r="F266" s="2">
        <v>20</v>
      </c>
      <c r="G266" s="2">
        <f t="shared" si="41"/>
        <v>3</v>
      </c>
      <c r="H266">
        <f>WEEKDAY(TCalendar[[#This Row],[Date]])</f>
        <v>3</v>
      </c>
      <c r="I266" s="13">
        <f>MONTH(TCalendar[[#This Row],[Date]])</f>
        <v>9</v>
      </c>
      <c r="J266" s="13">
        <f>MONTH(TCalendar[[#This Row],[Date]])</f>
        <v>9</v>
      </c>
      <c r="K266" s="13">
        <f>MONTH(TCalendar[[#This Row],[Date]])</f>
        <v>9</v>
      </c>
      <c r="L266" s="17">
        <f t="shared" si="42"/>
        <v>38</v>
      </c>
      <c r="M266" s="15" t="str">
        <f t="shared" si="39"/>
        <v>T3</v>
      </c>
      <c r="N266" s="15" t="str">
        <f t="shared" si="40"/>
        <v>S2</v>
      </c>
      <c r="O266" s="15">
        <v>2022</v>
      </c>
    </row>
    <row r="267" spans="5:15" x14ac:dyDescent="0.2">
      <c r="E267" s="1">
        <f t="shared" si="43"/>
        <v>44825</v>
      </c>
      <c r="F267" s="2">
        <v>21</v>
      </c>
      <c r="G267" s="2">
        <f t="shared" si="41"/>
        <v>4</v>
      </c>
      <c r="H267">
        <f>WEEKDAY(TCalendar[[#This Row],[Date]])</f>
        <v>4</v>
      </c>
      <c r="I267" s="13">
        <f>MONTH(TCalendar[[#This Row],[Date]])</f>
        <v>9</v>
      </c>
      <c r="J267" s="13">
        <f>MONTH(TCalendar[[#This Row],[Date]])</f>
        <v>9</v>
      </c>
      <c r="K267" s="13">
        <f>MONTH(TCalendar[[#This Row],[Date]])</f>
        <v>9</v>
      </c>
      <c r="L267" s="17">
        <f t="shared" si="42"/>
        <v>38</v>
      </c>
      <c r="M267" s="15" t="str">
        <f t="shared" si="39"/>
        <v>T3</v>
      </c>
      <c r="N267" s="15" t="str">
        <f t="shared" si="40"/>
        <v>S2</v>
      </c>
      <c r="O267" s="15">
        <v>2022</v>
      </c>
    </row>
    <row r="268" spans="5:15" x14ac:dyDescent="0.2">
      <c r="E268" s="1">
        <f t="shared" si="43"/>
        <v>44826</v>
      </c>
      <c r="F268" s="2">
        <v>22</v>
      </c>
      <c r="G268" s="2">
        <f t="shared" si="41"/>
        <v>5</v>
      </c>
      <c r="H268">
        <f>WEEKDAY(TCalendar[[#This Row],[Date]])</f>
        <v>5</v>
      </c>
      <c r="I268" s="13">
        <f>MONTH(TCalendar[[#This Row],[Date]])</f>
        <v>9</v>
      </c>
      <c r="J268" s="13">
        <f>MONTH(TCalendar[[#This Row],[Date]])</f>
        <v>9</v>
      </c>
      <c r="K268" s="13">
        <f>MONTH(TCalendar[[#This Row],[Date]])</f>
        <v>9</v>
      </c>
      <c r="L268" s="17">
        <f t="shared" si="42"/>
        <v>38</v>
      </c>
      <c r="M268" s="15" t="str">
        <f t="shared" si="39"/>
        <v>T3</v>
      </c>
      <c r="N268" s="15" t="str">
        <f t="shared" si="40"/>
        <v>S2</v>
      </c>
      <c r="O268" s="15">
        <v>2022</v>
      </c>
    </row>
    <row r="269" spans="5:15" x14ac:dyDescent="0.2">
      <c r="E269" s="1">
        <f t="shared" si="43"/>
        <v>44827</v>
      </c>
      <c r="F269" s="2">
        <v>23</v>
      </c>
      <c r="G269" s="2">
        <f t="shared" si="41"/>
        <v>6</v>
      </c>
      <c r="H269">
        <f>WEEKDAY(TCalendar[[#This Row],[Date]])</f>
        <v>6</v>
      </c>
      <c r="I269" s="13">
        <f>MONTH(TCalendar[[#This Row],[Date]])</f>
        <v>9</v>
      </c>
      <c r="J269" s="13">
        <f>MONTH(TCalendar[[#This Row],[Date]])</f>
        <v>9</v>
      </c>
      <c r="K269" s="13">
        <f>MONTH(TCalendar[[#This Row],[Date]])</f>
        <v>9</v>
      </c>
      <c r="L269" s="17">
        <f t="shared" si="42"/>
        <v>38</v>
      </c>
      <c r="M269" s="15" t="str">
        <f t="shared" si="39"/>
        <v>T3</v>
      </c>
      <c r="N269" s="15" t="str">
        <f t="shared" si="40"/>
        <v>S2</v>
      </c>
      <c r="O269" s="15">
        <v>2022</v>
      </c>
    </row>
    <row r="270" spans="5:15" x14ac:dyDescent="0.2">
      <c r="E270" s="1">
        <f t="shared" si="43"/>
        <v>44828</v>
      </c>
      <c r="F270" s="2">
        <v>24</v>
      </c>
      <c r="G270" s="2">
        <f t="shared" si="41"/>
        <v>7</v>
      </c>
      <c r="H270">
        <f>WEEKDAY(TCalendar[[#This Row],[Date]])</f>
        <v>7</v>
      </c>
      <c r="I270" s="13">
        <f>MONTH(TCalendar[[#This Row],[Date]])</f>
        <v>9</v>
      </c>
      <c r="J270" s="13">
        <f>MONTH(TCalendar[[#This Row],[Date]])</f>
        <v>9</v>
      </c>
      <c r="K270" s="13">
        <f>MONTH(TCalendar[[#This Row],[Date]])</f>
        <v>9</v>
      </c>
      <c r="L270" s="17">
        <f t="shared" si="42"/>
        <v>38</v>
      </c>
      <c r="M270" s="15" t="str">
        <f t="shared" si="39"/>
        <v>T3</v>
      </c>
      <c r="N270" s="15" t="str">
        <f t="shared" si="40"/>
        <v>S2</v>
      </c>
      <c r="O270" s="15">
        <v>2022</v>
      </c>
    </row>
    <row r="271" spans="5:15" x14ac:dyDescent="0.2">
      <c r="E271" s="1">
        <f t="shared" si="43"/>
        <v>44829</v>
      </c>
      <c r="F271" s="2">
        <v>25</v>
      </c>
      <c r="G271" s="2">
        <f t="shared" si="41"/>
        <v>1</v>
      </c>
      <c r="H271">
        <f>WEEKDAY(TCalendar[[#This Row],[Date]])</f>
        <v>1</v>
      </c>
      <c r="I271" s="13">
        <f>MONTH(TCalendar[[#This Row],[Date]])</f>
        <v>9</v>
      </c>
      <c r="J271" s="13">
        <f>MONTH(TCalendar[[#This Row],[Date]])</f>
        <v>9</v>
      </c>
      <c r="K271" s="13">
        <f>MONTH(TCalendar[[#This Row],[Date]])</f>
        <v>9</v>
      </c>
      <c r="L271" s="17">
        <f t="shared" si="42"/>
        <v>38</v>
      </c>
      <c r="M271" s="15" t="str">
        <f t="shared" si="39"/>
        <v>T3</v>
      </c>
      <c r="N271" s="15" t="str">
        <f t="shared" si="40"/>
        <v>S2</v>
      </c>
      <c r="O271" s="15">
        <v>2022</v>
      </c>
    </row>
    <row r="272" spans="5:15" x14ac:dyDescent="0.2">
      <c r="E272" s="1">
        <f t="shared" si="43"/>
        <v>44830</v>
      </c>
      <c r="F272" s="2">
        <v>26</v>
      </c>
      <c r="G272" s="2">
        <f t="shared" si="41"/>
        <v>2</v>
      </c>
      <c r="H272">
        <f>WEEKDAY(TCalendar[[#This Row],[Date]])</f>
        <v>2</v>
      </c>
      <c r="I272" s="13">
        <f>MONTH(TCalendar[[#This Row],[Date]])</f>
        <v>9</v>
      </c>
      <c r="J272" s="13">
        <f>MONTH(TCalendar[[#This Row],[Date]])</f>
        <v>9</v>
      </c>
      <c r="K272" s="13">
        <f>MONTH(TCalendar[[#This Row],[Date]])</f>
        <v>9</v>
      </c>
      <c r="L272" s="17">
        <f t="shared" si="42"/>
        <v>39</v>
      </c>
      <c r="M272" s="15" t="str">
        <f t="shared" si="39"/>
        <v>T3</v>
      </c>
      <c r="N272" s="15" t="str">
        <f t="shared" si="40"/>
        <v>S2</v>
      </c>
      <c r="O272" s="15">
        <v>2022</v>
      </c>
    </row>
    <row r="273" spans="5:15" x14ac:dyDescent="0.2">
      <c r="E273" s="1">
        <f t="shared" si="43"/>
        <v>44831</v>
      </c>
      <c r="F273" s="2">
        <v>27</v>
      </c>
      <c r="G273" s="2">
        <f t="shared" si="41"/>
        <v>3</v>
      </c>
      <c r="H273">
        <f>WEEKDAY(TCalendar[[#This Row],[Date]])</f>
        <v>3</v>
      </c>
      <c r="I273" s="13">
        <f>MONTH(TCalendar[[#This Row],[Date]])</f>
        <v>9</v>
      </c>
      <c r="J273" s="13">
        <f>MONTH(TCalendar[[#This Row],[Date]])</f>
        <v>9</v>
      </c>
      <c r="K273" s="13">
        <f>MONTH(TCalendar[[#This Row],[Date]])</f>
        <v>9</v>
      </c>
      <c r="L273" s="17">
        <f t="shared" si="42"/>
        <v>39</v>
      </c>
      <c r="M273" s="15" t="str">
        <f t="shared" si="39"/>
        <v>T3</v>
      </c>
      <c r="N273" s="15" t="str">
        <f t="shared" si="40"/>
        <v>S2</v>
      </c>
      <c r="O273" s="15">
        <v>2022</v>
      </c>
    </row>
    <row r="274" spans="5:15" x14ac:dyDescent="0.2">
      <c r="E274" s="1">
        <f t="shared" si="43"/>
        <v>44832</v>
      </c>
      <c r="F274" s="2">
        <v>28</v>
      </c>
      <c r="G274" s="2">
        <f t="shared" si="41"/>
        <v>4</v>
      </c>
      <c r="H274">
        <f>WEEKDAY(TCalendar[[#This Row],[Date]])</f>
        <v>4</v>
      </c>
      <c r="I274" s="13">
        <f>MONTH(TCalendar[[#This Row],[Date]])</f>
        <v>9</v>
      </c>
      <c r="J274" s="13">
        <f>MONTH(TCalendar[[#This Row],[Date]])</f>
        <v>9</v>
      </c>
      <c r="K274" s="13">
        <f>MONTH(TCalendar[[#This Row],[Date]])</f>
        <v>9</v>
      </c>
      <c r="L274" s="17">
        <f t="shared" si="42"/>
        <v>39</v>
      </c>
      <c r="M274" s="15" t="str">
        <f t="shared" ref="M274:M337" si="44">IF(AND(K274&gt;0,K274&lt;4),"T1",IF(AND(K274&gt;3,K274&lt;7),"T2",IF(AND(K274&gt;6,K274&lt;10),"T3",IF(AND(K274&gt;9,K274&lt;13),"T4",""))))</f>
        <v>T3</v>
      </c>
      <c r="N274" s="15" t="str">
        <f t="shared" ref="N274:N337" si="45">IF(AND(K274&gt;0,K274&lt;7),"S1",IF(AND(K274&gt;6,K274&lt;13),"S2",""))</f>
        <v>S2</v>
      </c>
      <c r="O274" s="15">
        <v>2022</v>
      </c>
    </row>
    <row r="275" spans="5:15" x14ac:dyDescent="0.2">
      <c r="E275" s="1">
        <f t="shared" si="43"/>
        <v>44833</v>
      </c>
      <c r="F275" s="2">
        <v>29</v>
      </c>
      <c r="G275" s="2">
        <f t="shared" si="41"/>
        <v>5</v>
      </c>
      <c r="H275">
        <f>WEEKDAY(TCalendar[[#This Row],[Date]])</f>
        <v>5</v>
      </c>
      <c r="I275" s="13">
        <f>MONTH(TCalendar[[#This Row],[Date]])</f>
        <v>9</v>
      </c>
      <c r="J275" s="13">
        <f>MONTH(TCalendar[[#This Row],[Date]])</f>
        <v>9</v>
      </c>
      <c r="K275" s="13">
        <f>MONTH(TCalendar[[#This Row],[Date]])</f>
        <v>9</v>
      </c>
      <c r="L275" s="17">
        <f t="shared" si="42"/>
        <v>39</v>
      </c>
      <c r="M275" s="15" t="str">
        <f t="shared" si="44"/>
        <v>T3</v>
      </c>
      <c r="N275" s="15" t="str">
        <f t="shared" si="45"/>
        <v>S2</v>
      </c>
      <c r="O275" s="15">
        <v>2022</v>
      </c>
    </row>
    <row r="276" spans="5:15" x14ac:dyDescent="0.2">
      <c r="E276" s="1">
        <f t="shared" si="43"/>
        <v>44834</v>
      </c>
      <c r="F276" s="2">
        <v>30</v>
      </c>
      <c r="G276" s="2">
        <f t="shared" si="41"/>
        <v>6</v>
      </c>
      <c r="H276">
        <f>WEEKDAY(TCalendar[[#This Row],[Date]])</f>
        <v>6</v>
      </c>
      <c r="I276" s="13">
        <f>MONTH(TCalendar[[#This Row],[Date]])</f>
        <v>9</v>
      </c>
      <c r="J276" s="13">
        <f>MONTH(TCalendar[[#This Row],[Date]])</f>
        <v>9</v>
      </c>
      <c r="K276" s="13">
        <f>MONTH(TCalendar[[#This Row],[Date]])</f>
        <v>9</v>
      </c>
      <c r="L276" s="17">
        <f t="shared" si="42"/>
        <v>39</v>
      </c>
      <c r="M276" s="15" t="str">
        <f t="shared" si="44"/>
        <v>T3</v>
      </c>
      <c r="N276" s="15" t="str">
        <f t="shared" si="45"/>
        <v>S2</v>
      </c>
      <c r="O276" s="15">
        <v>2022</v>
      </c>
    </row>
    <row r="277" spans="5:15" x14ac:dyDescent="0.2">
      <c r="E277" s="1">
        <f t="shared" si="43"/>
        <v>44835</v>
      </c>
      <c r="F277" s="2">
        <v>1</v>
      </c>
      <c r="G277" s="2">
        <f t="shared" si="41"/>
        <v>7</v>
      </c>
      <c r="H277">
        <f>WEEKDAY(TCalendar[[#This Row],[Date]])</f>
        <v>7</v>
      </c>
      <c r="I277" s="13">
        <f>MONTH(TCalendar[[#This Row],[Date]])</f>
        <v>10</v>
      </c>
      <c r="J277" s="13">
        <f>MONTH(TCalendar[[#This Row],[Date]])</f>
        <v>10</v>
      </c>
      <c r="K277" s="13">
        <f>MONTH(TCalendar[[#This Row],[Date]])</f>
        <v>10</v>
      </c>
      <c r="L277" s="17">
        <f t="shared" si="42"/>
        <v>39</v>
      </c>
      <c r="M277" s="15" t="str">
        <f t="shared" si="44"/>
        <v>T4</v>
      </c>
      <c r="N277" s="15" t="str">
        <f t="shared" si="45"/>
        <v>S2</v>
      </c>
      <c r="O277" s="15">
        <v>2022</v>
      </c>
    </row>
    <row r="278" spans="5:15" x14ac:dyDescent="0.2">
      <c r="E278" s="1">
        <f t="shared" si="43"/>
        <v>44836</v>
      </c>
      <c r="F278" s="2">
        <v>2</v>
      </c>
      <c r="G278" s="2">
        <f t="shared" si="41"/>
        <v>1</v>
      </c>
      <c r="H278">
        <f>WEEKDAY(TCalendar[[#This Row],[Date]])</f>
        <v>1</v>
      </c>
      <c r="I278" s="13">
        <f>MONTH(TCalendar[[#This Row],[Date]])</f>
        <v>10</v>
      </c>
      <c r="J278" s="13">
        <f>MONTH(TCalendar[[#This Row],[Date]])</f>
        <v>10</v>
      </c>
      <c r="K278" s="13">
        <f>MONTH(TCalendar[[#This Row],[Date]])</f>
        <v>10</v>
      </c>
      <c r="L278" s="17">
        <f t="shared" si="42"/>
        <v>39</v>
      </c>
      <c r="M278" s="15" t="str">
        <f t="shared" si="44"/>
        <v>T4</v>
      </c>
      <c r="N278" s="15" t="str">
        <f t="shared" si="45"/>
        <v>S2</v>
      </c>
      <c r="O278" s="15">
        <v>2022</v>
      </c>
    </row>
    <row r="279" spans="5:15" x14ac:dyDescent="0.2">
      <c r="E279" s="1">
        <f t="shared" si="43"/>
        <v>44837</v>
      </c>
      <c r="F279" s="2">
        <v>3</v>
      </c>
      <c r="G279" s="2">
        <f t="shared" si="41"/>
        <v>2</v>
      </c>
      <c r="H279">
        <f>WEEKDAY(TCalendar[[#This Row],[Date]])</f>
        <v>2</v>
      </c>
      <c r="I279" s="13">
        <f>MONTH(TCalendar[[#This Row],[Date]])</f>
        <v>10</v>
      </c>
      <c r="J279" s="13">
        <f>MONTH(TCalendar[[#This Row],[Date]])</f>
        <v>10</v>
      </c>
      <c r="K279" s="13">
        <f>MONTH(TCalendar[[#This Row],[Date]])</f>
        <v>10</v>
      </c>
      <c r="L279" s="17">
        <f t="shared" si="42"/>
        <v>40</v>
      </c>
      <c r="M279" s="15" t="str">
        <f t="shared" si="44"/>
        <v>T4</v>
      </c>
      <c r="N279" s="15" t="str">
        <f t="shared" si="45"/>
        <v>S2</v>
      </c>
      <c r="O279" s="15">
        <v>2022</v>
      </c>
    </row>
    <row r="280" spans="5:15" x14ac:dyDescent="0.2">
      <c r="E280" s="1">
        <f t="shared" si="43"/>
        <v>44838</v>
      </c>
      <c r="F280" s="2">
        <v>4</v>
      </c>
      <c r="G280" s="2">
        <f t="shared" si="41"/>
        <v>3</v>
      </c>
      <c r="H280">
        <f>WEEKDAY(TCalendar[[#This Row],[Date]])</f>
        <v>3</v>
      </c>
      <c r="I280" s="13">
        <f>MONTH(TCalendar[[#This Row],[Date]])</f>
        <v>10</v>
      </c>
      <c r="J280" s="13">
        <f>MONTH(TCalendar[[#This Row],[Date]])</f>
        <v>10</v>
      </c>
      <c r="K280" s="13">
        <f>MONTH(TCalendar[[#This Row],[Date]])</f>
        <v>10</v>
      </c>
      <c r="L280" s="17">
        <f t="shared" si="42"/>
        <v>40</v>
      </c>
      <c r="M280" s="15" t="str">
        <f t="shared" si="44"/>
        <v>T4</v>
      </c>
      <c r="N280" s="15" t="str">
        <f t="shared" si="45"/>
        <v>S2</v>
      </c>
      <c r="O280" s="15">
        <v>2022</v>
      </c>
    </row>
    <row r="281" spans="5:15" x14ac:dyDescent="0.2">
      <c r="E281" s="1">
        <f t="shared" si="43"/>
        <v>44839</v>
      </c>
      <c r="F281" s="2">
        <v>5</v>
      </c>
      <c r="G281" s="2">
        <f t="shared" si="41"/>
        <v>4</v>
      </c>
      <c r="H281">
        <f>WEEKDAY(TCalendar[[#This Row],[Date]])</f>
        <v>4</v>
      </c>
      <c r="I281" s="13">
        <f>MONTH(TCalendar[[#This Row],[Date]])</f>
        <v>10</v>
      </c>
      <c r="J281" s="13">
        <f>MONTH(TCalendar[[#This Row],[Date]])</f>
        <v>10</v>
      </c>
      <c r="K281" s="13">
        <f>MONTH(TCalendar[[#This Row],[Date]])</f>
        <v>10</v>
      </c>
      <c r="L281" s="17">
        <f t="shared" si="42"/>
        <v>40</v>
      </c>
      <c r="M281" s="15" t="str">
        <f t="shared" si="44"/>
        <v>T4</v>
      </c>
      <c r="N281" s="15" t="str">
        <f t="shared" si="45"/>
        <v>S2</v>
      </c>
      <c r="O281" s="15">
        <v>2022</v>
      </c>
    </row>
    <row r="282" spans="5:15" x14ac:dyDescent="0.2">
      <c r="E282" s="1">
        <f t="shared" si="43"/>
        <v>44840</v>
      </c>
      <c r="F282" s="2">
        <v>6</v>
      </c>
      <c r="G282" s="2">
        <f t="shared" si="41"/>
        <v>5</v>
      </c>
      <c r="H282">
        <f>WEEKDAY(TCalendar[[#This Row],[Date]])</f>
        <v>5</v>
      </c>
      <c r="I282" s="13">
        <f>MONTH(TCalendar[[#This Row],[Date]])</f>
        <v>10</v>
      </c>
      <c r="J282" s="13">
        <f>MONTH(TCalendar[[#This Row],[Date]])</f>
        <v>10</v>
      </c>
      <c r="K282" s="13">
        <f>MONTH(TCalendar[[#This Row],[Date]])</f>
        <v>10</v>
      </c>
      <c r="L282" s="17">
        <f t="shared" si="42"/>
        <v>40</v>
      </c>
      <c r="M282" s="15" t="str">
        <f t="shared" si="44"/>
        <v>T4</v>
      </c>
      <c r="N282" s="15" t="str">
        <f t="shared" si="45"/>
        <v>S2</v>
      </c>
      <c r="O282" s="15">
        <v>2022</v>
      </c>
    </row>
    <row r="283" spans="5:15" x14ac:dyDescent="0.2">
      <c r="E283" s="1">
        <f t="shared" si="43"/>
        <v>44841</v>
      </c>
      <c r="F283" s="2">
        <v>7</v>
      </c>
      <c r="G283" s="2">
        <f t="shared" si="41"/>
        <v>6</v>
      </c>
      <c r="H283">
        <f>WEEKDAY(TCalendar[[#This Row],[Date]])</f>
        <v>6</v>
      </c>
      <c r="I283" s="13">
        <f>MONTH(TCalendar[[#This Row],[Date]])</f>
        <v>10</v>
      </c>
      <c r="J283" s="13">
        <f>MONTH(TCalendar[[#This Row],[Date]])</f>
        <v>10</v>
      </c>
      <c r="K283" s="13">
        <f>MONTH(TCalendar[[#This Row],[Date]])</f>
        <v>10</v>
      </c>
      <c r="L283" s="17">
        <f t="shared" si="42"/>
        <v>40</v>
      </c>
      <c r="M283" s="15" t="str">
        <f t="shared" si="44"/>
        <v>T4</v>
      </c>
      <c r="N283" s="15" t="str">
        <f t="shared" si="45"/>
        <v>S2</v>
      </c>
      <c r="O283" s="15">
        <v>2022</v>
      </c>
    </row>
    <row r="284" spans="5:15" x14ac:dyDescent="0.2">
      <c r="E284" s="1">
        <f t="shared" si="43"/>
        <v>44842</v>
      </c>
      <c r="F284" s="2">
        <v>8</v>
      </c>
      <c r="G284" s="2">
        <f t="shared" si="41"/>
        <v>7</v>
      </c>
      <c r="H284">
        <f>WEEKDAY(TCalendar[[#This Row],[Date]])</f>
        <v>7</v>
      </c>
      <c r="I284" s="13">
        <f>MONTH(TCalendar[[#This Row],[Date]])</f>
        <v>10</v>
      </c>
      <c r="J284" s="13">
        <f>MONTH(TCalendar[[#This Row],[Date]])</f>
        <v>10</v>
      </c>
      <c r="K284" s="13">
        <f>MONTH(TCalendar[[#This Row],[Date]])</f>
        <v>10</v>
      </c>
      <c r="L284" s="17">
        <f t="shared" si="42"/>
        <v>40</v>
      </c>
      <c r="M284" s="15" t="str">
        <f t="shared" si="44"/>
        <v>T4</v>
      </c>
      <c r="N284" s="15" t="str">
        <f t="shared" si="45"/>
        <v>S2</v>
      </c>
      <c r="O284" s="15">
        <v>2022</v>
      </c>
    </row>
    <row r="285" spans="5:15" x14ac:dyDescent="0.2">
      <c r="E285" s="1">
        <f t="shared" si="43"/>
        <v>44843</v>
      </c>
      <c r="F285" s="2">
        <v>9</v>
      </c>
      <c r="G285" s="2">
        <f t="shared" si="41"/>
        <v>1</v>
      </c>
      <c r="H285">
        <f>WEEKDAY(TCalendar[[#This Row],[Date]])</f>
        <v>1</v>
      </c>
      <c r="I285" s="13">
        <f>MONTH(TCalendar[[#This Row],[Date]])</f>
        <v>10</v>
      </c>
      <c r="J285" s="13">
        <f>MONTH(TCalendar[[#This Row],[Date]])</f>
        <v>10</v>
      </c>
      <c r="K285" s="13">
        <f>MONTH(TCalendar[[#This Row],[Date]])</f>
        <v>10</v>
      </c>
      <c r="L285" s="17">
        <f t="shared" si="42"/>
        <v>40</v>
      </c>
      <c r="M285" s="15" t="str">
        <f t="shared" si="44"/>
        <v>T4</v>
      </c>
      <c r="N285" s="15" t="str">
        <f t="shared" si="45"/>
        <v>S2</v>
      </c>
      <c r="O285" s="15">
        <v>2022</v>
      </c>
    </row>
    <row r="286" spans="5:15" x14ac:dyDescent="0.2">
      <c r="E286" s="1">
        <f t="shared" si="43"/>
        <v>44844</v>
      </c>
      <c r="F286" s="2">
        <v>10</v>
      </c>
      <c r="G286" s="2">
        <f t="shared" si="41"/>
        <v>2</v>
      </c>
      <c r="H286">
        <f>WEEKDAY(TCalendar[[#This Row],[Date]])</f>
        <v>2</v>
      </c>
      <c r="I286" s="13">
        <f>MONTH(TCalendar[[#This Row],[Date]])</f>
        <v>10</v>
      </c>
      <c r="J286" s="13">
        <f>MONTH(TCalendar[[#This Row],[Date]])</f>
        <v>10</v>
      </c>
      <c r="K286" s="13">
        <f>MONTH(TCalendar[[#This Row],[Date]])</f>
        <v>10</v>
      </c>
      <c r="L286" s="17">
        <f t="shared" si="42"/>
        <v>41</v>
      </c>
      <c r="M286" s="15" t="str">
        <f t="shared" si="44"/>
        <v>T4</v>
      </c>
      <c r="N286" s="15" t="str">
        <f t="shared" si="45"/>
        <v>S2</v>
      </c>
      <c r="O286" s="15">
        <v>2022</v>
      </c>
    </row>
    <row r="287" spans="5:15" x14ac:dyDescent="0.2">
      <c r="E287" s="1">
        <f t="shared" si="43"/>
        <v>44845</v>
      </c>
      <c r="F287" s="2">
        <v>11</v>
      </c>
      <c r="G287" s="2">
        <f t="shared" si="41"/>
        <v>3</v>
      </c>
      <c r="H287">
        <f>WEEKDAY(TCalendar[[#This Row],[Date]])</f>
        <v>3</v>
      </c>
      <c r="I287" s="13">
        <f>MONTH(TCalendar[[#This Row],[Date]])</f>
        <v>10</v>
      </c>
      <c r="J287" s="13">
        <f>MONTH(TCalendar[[#This Row],[Date]])</f>
        <v>10</v>
      </c>
      <c r="K287" s="13">
        <f>MONTH(TCalendar[[#This Row],[Date]])</f>
        <v>10</v>
      </c>
      <c r="L287" s="17">
        <f t="shared" si="42"/>
        <v>41</v>
      </c>
      <c r="M287" s="15" t="str">
        <f t="shared" si="44"/>
        <v>T4</v>
      </c>
      <c r="N287" s="15" t="str">
        <f t="shared" si="45"/>
        <v>S2</v>
      </c>
      <c r="O287" s="15">
        <v>2022</v>
      </c>
    </row>
    <row r="288" spans="5:15" x14ac:dyDescent="0.2">
      <c r="E288" s="1">
        <f t="shared" si="43"/>
        <v>44846</v>
      </c>
      <c r="F288" s="2">
        <v>12</v>
      </c>
      <c r="G288" s="2">
        <f t="shared" si="41"/>
        <v>4</v>
      </c>
      <c r="H288">
        <f>WEEKDAY(TCalendar[[#This Row],[Date]])</f>
        <v>4</v>
      </c>
      <c r="I288" s="13">
        <f>MONTH(TCalendar[[#This Row],[Date]])</f>
        <v>10</v>
      </c>
      <c r="J288" s="13">
        <f>MONTH(TCalendar[[#This Row],[Date]])</f>
        <v>10</v>
      </c>
      <c r="K288" s="13">
        <f>MONTH(TCalendar[[#This Row],[Date]])</f>
        <v>10</v>
      </c>
      <c r="L288" s="17">
        <f t="shared" si="42"/>
        <v>41</v>
      </c>
      <c r="M288" s="15" t="str">
        <f t="shared" si="44"/>
        <v>T4</v>
      </c>
      <c r="N288" s="15" t="str">
        <f t="shared" si="45"/>
        <v>S2</v>
      </c>
      <c r="O288" s="15">
        <v>2022</v>
      </c>
    </row>
    <row r="289" spans="5:15" x14ac:dyDescent="0.2">
      <c r="E289" s="1">
        <f t="shared" si="43"/>
        <v>44847</v>
      </c>
      <c r="F289" s="2">
        <v>13</v>
      </c>
      <c r="G289" s="2">
        <f t="shared" si="41"/>
        <v>5</v>
      </c>
      <c r="H289">
        <f>WEEKDAY(TCalendar[[#This Row],[Date]])</f>
        <v>5</v>
      </c>
      <c r="I289" s="13">
        <f>MONTH(TCalendar[[#This Row],[Date]])</f>
        <v>10</v>
      </c>
      <c r="J289" s="13">
        <f>MONTH(TCalendar[[#This Row],[Date]])</f>
        <v>10</v>
      </c>
      <c r="K289" s="13">
        <f>MONTH(TCalendar[[#This Row],[Date]])</f>
        <v>10</v>
      </c>
      <c r="L289" s="17">
        <f t="shared" si="42"/>
        <v>41</v>
      </c>
      <c r="M289" s="15" t="str">
        <f t="shared" si="44"/>
        <v>T4</v>
      </c>
      <c r="N289" s="15" t="str">
        <f t="shared" si="45"/>
        <v>S2</v>
      </c>
      <c r="O289" s="15">
        <v>2022</v>
      </c>
    </row>
    <row r="290" spans="5:15" x14ac:dyDescent="0.2">
      <c r="E290" s="1">
        <f t="shared" si="43"/>
        <v>44848</v>
      </c>
      <c r="F290" s="2">
        <v>14</v>
      </c>
      <c r="G290" s="2">
        <f t="shared" si="41"/>
        <v>6</v>
      </c>
      <c r="H290">
        <f>WEEKDAY(TCalendar[[#This Row],[Date]])</f>
        <v>6</v>
      </c>
      <c r="I290" s="13">
        <f>MONTH(TCalendar[[#This Row],[Date]])</f>
        <v>10</v>
      </c>
      <c r="J290" s="13">
        <f>MONTH(TCalendar[[#This Row],[Date]])</f>
        <v>10</v>
      </c>
      <c r="K290" s="13">
        <f>MONTH(TCalendar[[#This Row],[Date]])</f>
        <v>10</v>
      </c>
      <c r="L290" s="17">
        <f t="shared" si="42"/>
        <v>41</v>
      </c>
      <c r="M290" s="15" t="str">
        <f t="shared" si="44"/>
        <v>T4</v>
      </c>
      <c r="N290" s="15" t="str">
        <f t="shared" si="45"/>
        <v>S2</v>
      </c>
      <c r="O290" s="15">
        <v>2022</v>
      </c>
    </row>
    <row r="291" spans="5:15" x14ac:dyDescent="0.2">
      <c r="E291" s="1">
        <f t="shared" si="43"/>
        <v>44849</v>
      </c>
      <c r="F291" s="2">
        <v>15</v>
      </c>
      <c r="G291" s="2">
        <f t="shared" si="41"/>
        <v>7</v>
      </c>
      <c r="H291">
        <f>WEEKDAY(TCalendar[[#This Row],[Date]])</f>
        <v>7</v>
      </c>
      <c r="I291" s="13">
        <f>MONTH(TCalendar[[#This Row],[Date]])</f>
        <v>10</v>
      </c>
      <c r="J291" s="13">
        <f>MONTH(TCalendar[[#This Row],[Date]])</f>
        <v>10</v>
      </c>
      <c r="K291" s="13">
        <f>MONTH(TCalendar[[#This Row],[Date]])</f>
        <v>10</v>
      </c>
      <c r="L291" s="17">
        <f t="shared" si="42"/>
        <v>41</v>
      </c>
      <c r="M291" s="15" t="str">
        <f t="shared" si="44"/>
        <v>T4</v>
      </c>
      <c r="N291" s="15" t="str">
        <f t="shared" si="45"/>
        <v>S2</v>
      </c>
      <c r="O291" s="15">
        <v>2022</v>
      </c>
    </row>
    <row r="292" spans="5:15" x14ac:dyDescent="0.2">
      <c r="E292" s="1">
        <f t="shared" si="43"/>
        <v>44850</v>
      </c>
      <c r="F292" s="2">
        <v>16</v>
      </c>
      <c r="G292" s="2">
        <f t="shared" si="41"/>
        <v>1</v>
      </c>
      <c r="H292">
        <f>WEEKDAY(TCalendar[[#This Row],[Date]])</f>
        <v>1</v>
      </c>
      <c r="I292" s="13">
        <f>MONTH(TCalendar[[#This Row],[Date]])</f>
        <v>10</v>
      </c>
      <c r="J292" s="13">
        <f>MONTH(TCalendar[[#This Row],[Date]])</f>
        <v>10</v>
      </c>
      <c r="K292" s="13">
        <f>MONTH(TCalendar[[#This Row],[Date]])</f>
        <v>10</v>
      </c>
      <c r="L292" s="17">
        <f t="shared" si="42"/>
        <v>41</v>
      </c>
      <c r="M292" s="15" t="str">
        <f t="shared" si="44"/>
        <v>T4</v>
      </c>
      <c r="N292" s="15" t="str">
        <f t="shared" si="45"/>
        <v>S2</v>
      </c>
      <c r="O292" s="15">
        <v>2022</v>
      </c>
    </row>
    <row r="293" spans="5:15" x14ac:dyDescent="0.2">
      <c r="E293" s="1">
        <f t="shared" si="43"/>
        <v>44851</v>
      </c>
      <c r="F293" s="2">
        <v>17</v>
      </c>
      <c r="G293" s="2">
        <f t="shared" si="41"/>
        <v>2</v>
      </c>
      <c r="H293">
        <f>WEEKDAY(TCalendar[[#This Row],[Date]])</f>
        <v>2</v>
      </c>
      <c r="I293" s="13">
        <f>MONTH(TCalendar[[#This Row],[Date]])</f>
        <v>10</v>
      </c>
      <c r="J293" s="13">
        <f>MONTH(TCalendar[[#This Row],[Date]])</f>
        <v>10</v>
      </c>
      <c r="K293" s="13">
        <f>MONTH(TCalendar[[#This Row],[Date]])</f>
        <v>10</v>
      </c>
      <c r="L293" s="17">
        <f t="shared" si="42"/>
        <v>42</v>
      </c>
      <c r="M293" s="15" t="str">
        <f t="shared" si="44"/>
        <v>T4</v>
      </c>
      <c r="N293" s="15" t="str">
        <f t="shared" si="45"/>
        <v>S2</v>
      </c>
      <c r="O293" s="15">
        <v>2022</v>
      </c>
    </row>
    <row r="294" spans="5:15" x14ac:dyDescent="0.2">
      <c r="E294" s="1">
        <f t="shared" si="43"/>
        <v>44852</v>
      </c>
      <c r="F294" s="2">
        <v>18</v>
      </c>
      <c r="G294" s="2">
        <f t="shared" si="41"/>
        <v>3</v>
      </c>
      <c r="H294">
        <f>WEEKDAY(TCalendar[[#This Row],[Date]])</f>
        <v>3</v>
      </c>
      <c r="I294" s="13">
        <f>MONTH(TCalendar[[#This Row],[Date]])</f>
        <v>10</v>
      </c>
      <c r="J294" s="13">
        <f>MONTH(TCalendar[[#This Row],[Date]])</f>
        <v>10</v>
      </c>
      <c r="K294" s="13">
        <f>MONTH(TCalendar[[#This Row],[Date]])</f>
        <v>10</v>
      </c>
      <c r="L294" s="17">
        <f t="shared" si="42"/>
        <v>42</v>
      </c>
      <c r="M294" s="15" t="str">
        <f t="shared" si="44"/>
        <v>T4</v>
      </c>
      <c r="N294" s="15" t="str">
        <f t="shared" si="45"/>
        <v>S2</v>
      </c>
      <c r="O294" s="15">
        <v>2022</v>
      </c>
    </row>
    <row r="295" spans="5:15" x14ac:dyDescent="0.2">
      <c r="E295" s="1">
        <f t="shared" si="43"/>
        <v>44853</v>
      </c>
      <c r="F295" s="2">
        <v>19</v>
      </c>
      <c r="G295" s="2">
        <f t="shared" si="41"/>
        <v>4</v>
      </c>
      <c r="H295">
        <f>WEEKDAY(TCalendar[[#This Row],[Date]])</f>
        <v>4</v>
      </c>
      <c r="I295" s="13">
        <f>MONTH(TCalendar[[#This Row],[Date]])</f>
        <v>10</v>
      </c>
      <c r="J295" s="13">
        <f>MONTH(TCalendar[[#This Row],[Date]])</f>
        <v>10</v>
      </c>
      <c r="K295" s="13">
        <f>MONTH(TCalendar[[#This Row],[Date]])</f>
        <v>10</v>
      </c>
      <c r="L295" s="17">
        <f t="shared" si="42"/>
        <v>42</v>
      </c>
      <c r="M295" s="15" t="str">
        <f t="shared" si="44"/>
        <v>T4</v>
      </c>
      <c r="N295" s="15" t="str">
        <f t="shared" si="45"/>
        <v>S2</v>
      </c>
      <c r="O295" s="15">
        <v>2022</v>
      </c>
    </row>
    <row r="296" spans="5:15" x14ac:dyDescent="0.2">
      <c r="E296" s="1">
        <f t="shared" si="43"/>
        <v>44854</v>
      </c>
      <c r="F296" s="2">
        <v>20</v>
      </c>
      <c r="G296" s="2">
        <f t="shared" si="41"/>
        <v>5</v>
      </c>
      <c r="H296">
        <f>WEEKDAY(TCalendar[[#This Row],[Date]])</f>
        <v>5</v>
      </c>
      <c r="I296" s="13">
        <f>MONTH(TCalendar[[#This Row],[Date]])</f>
        <v>10</v>
      </c>
      <c r="J296" s="13">
        <f>MONTH(TCalendar[[#This Row],[Date]])</f>
        <v>10</v>
      </c>
      <c r="K296" s="13">
        <f>MONTH(TCalendar[[#This Row],[Date]])</f>
        <v>10</v>
      </c>
      <c r="L296" s="17">
        <f t="shared" si="42"/>
        <v>42</v>
      </c>
      <c r="M296" s="15" t="str">
        <f t="shared" si="44"/>
        <v>T4</v>
      </c>
      <c r="N296" s="15" t="str">
        <f t="shared" si="45"/>
        <v>S2</v>
      </c>
      <c r="O296" s="15">
        <v>2022</v>
      </c>
    </row>
    <row r="297" spans="5:15" x14ac:dyDescent="0.2">
      <c r="E297" s="1">
        <f t="shared" si="43"/>
        <v>44855</v>
      </c>
      <c r="F297" s="2">
        <v>21</v>
      </c>
      <c r="G297" s="2">
        <f t="shared" si="41"/>
        <v>6</v>
      </c>
      <c r="H297">
        <f>WEEKDAY(TCalendar[[#This Row],[Date]])</f>
        <v>6</v>
      </c>
      <c r="I297" s="13">
        <f>MONTH(TCalendar[[#This Row],[Date]])</f>
        <v>10</v>
      </c>
      <c r="J297" s="13">
        <f>MONTH(TCalendar[[#This Row],[Date]])</f>
        <v>10</v>
      </c>
      <c r="K297" s="13">
        <f>MONTH(TCalendar[[#This Row],[Date]])</f>
        <v>10</v>
      </c>
      <c r="L297" s="17">
        <f t="shared" si="42"/>
        <v>42</v>
      </c>
      <c r="M297" s="15" t="str">
        <f t="shared" si="44"/>
        <v>T4</v>
      </c>
      <c r="N297" s="15" t="str">
        <f t="shared" si="45"/>
        <v>S2</v>
      </c>
      <c r="O297" s="15">
        <v>2022</v>
      </c>
    </row>
    <row r="298" spans="5:15" x14ac:dyDescent="0.2">
      <c r="E298" s="1">
        <f t="shared" si="43"/>
        <v>44856</v>
      </c>
      <c r="F298" s="2">
        <v>22</v>
      </c>
      <c r="G298" s="2">
        <f t="shared" si="41"/>
        <v>7</v>
      </c>
      <c r="H298">
        <f>WEEKDAY(TCalendar[[#This Row],[Date]])</f>
        <v>7</v>
      </c>
      <c r="I298" s="13">
        <f>MONTH(TCalendar[[#This Row],[Date]])</f>
        <v>10</v>
      </c>
      <c r="J298" s="13">
        <f>MONTH(TCalendar[[#This Row],[Date]])</f>
        <v>10</v>
      </c>
      <c r="K298" s="13">
        <f>MONTH(TCalendar[[#This Row],[Date]])</f>
        <v>10</v>
      </c>
      <c r="L298" s="17">
        <f t="shared" si="42"/>
        <v>42</v>
      </c>
      <c r="M298" s="15" t="str">
        <f t="shared" si="44"/>
        <v>T4</v>
      </c>
      <c r="N298" s="15" t="str">
        <f t="shared" si="45"/>
        <v>S2</v>
      </c>
      <c r="O298" s="15">
        <v>2022</v>
      </c>
    </row>
    <row r="299" spans="5:15" x14ac:dyDescent="0.2">
      <c r="E299" s="1">
        <f t="shared" si="43"/>
        <v>44857</v>
      </c>
      <c r="F299" s="2">
        <v>23</v>
      </c>
      <c r="G299" s="2">
        <f t="shared" si="41"/>
        <v>1</v>
      </c>
      <c r="H299">
        <f>WEEKDAY(TCalendar[[#This Row],[Date]])</f>
        <v>1</v>
      </c>
      <c r="I299" s="13">
        <f>MONTH(TCalendar[[#This Row],[Date]])</f>
        <v>10</v>
      </c>
      <c r="J299" s="13">
        <f>MONTH(TCalendar[[#This Row],[Date]])</f>
        <v>10</v>
      </c>
      <c r="K299" s="13">
        <f>MONTH(TCalendar[[#This Row],[Date]])</f>
        <v>10</v>
      </c>
      <c r="L299" s="17">
        <f t="shared" si="42"/>
        <v>42</v>
      </c>
      <c r="M299" s="15" t="str">
        <f t="shared" si="44"/>
        <v>T4</v>
      </c>
      <c r="N299" s="15" t="str">
        <f t="shared" si="45"/>
        <v>S2</v>
      </c>
      <c r="O299" s="15">
        <v>2022</v>
      </c>
    </row>
    <row r="300" spans="5:15" x14ac:dyDescent="0.2">
      <c r="E300" s="1">
        <f t="shared" si="43"/>
        <v>44858</v>
      </c>
      <c r="F300" s="2">
        <v>24</v>
      </c>
      <c r="G300" s="2">
        <f t="shared" si="41"/>
        <v>2</v>
      </c>
      <c r="H300">
        <f>WEEKDAY(TCalendar[[#This Row],[Date]])</f>
        <v>2</v>
      </c>
      <c r="I300" s="13">
        <f>MONTH(TCalendar[[#This Row],[Date]])</f>
        <v>10</v>
      </c>
      <c r="J300" s="13">
        <f>MONTH(TCalendar[[#This Row],[Date]])</f>
        <v>10</v>
      </c>
      <c r="K300" s="13">
        <f>MONTH(TCalendar[[#This Row],[Date]])</f>
        <v>10</v>
      </c>
      <c r="L300" s="17">
        <f t="shared" si="42"/>
        <v>43</v>
      </c>
      <c r="M300" s="15" t="str">
        <f t="shared" si="44"/>
        <v>T4</v>
      </c>
      <c r="N300" s="15" t="str">
        <f t="shared" si="45"/>
        <v>S2</v>
      </c>
      <c r="O300" s="15">
        <v>2022</v>
      </c>
    </row>
    <row r="301" spans="5:15" x14ac:dyDescent="0.2">
      <c r="E301" s="1">
        <f t="shared" si="43"/>
        <v>44859</v>
      </c>
      <c r="F301" s="2">
        <v>25</v>
      </c>
      <c r="G301" s="2">
        <f t="shared" si="41"/>
        <v>3</v>
      </c>
      <c r="H301">
        <f>WEEKDAY(TCalendar[[#This Row],[Date]])</f>
        <v>3</v>
      </c>
      <c r="I301" s="13">
        <f>MONTH(TCalendar[[#This Row],[Date]])</f>
        <v>10</v>
      </c>
      <c r="J301" s="13">
        <f>MONTH(TCalendar[[#This Row],[Date]])</f>
        <v>10</v>
      </c>
      <c r="K301" s="13">
        <f>MONTH(TCalendar[[#This Row],[Date]])</f>
        <v>10</v>
      </c>
      <c r="L301" s="17">
        <f t="shared" si="42"/>
        <v>43</v>
      </c>
      <c r="M301" s="15" t="str">
        <f t="shared" si="44"/>
        <v>T4</v>
      </c>
      <c r="N301" s="15" t="str">
        <f t="shared" si="45"/>
        <v>S2</v>
      </c>
      <c r="O301" s="15">
        <v>2022</v>
      </c>
    </row>
    <row r="302" spans="5:15" x14ac:dyDescent="0.2">
      <c r="E302" s="1">
        <f t="shared" si="43"/>
        <v>44860</v>
      </c>
      <c r="F302" s="2">
        <v>26</v>
      </c>
      <c r="G302" s="2">
        <f t="shared" si="41"/>
        <v>4</v>
      </c>
      <c r="H302">
        <f>WEEKDAY(TCalendar[[#This Row],[Date]])</f>
        <v>4</v>
      </c>
      <c r="I302" s="13">
        <f>MONTH(TCalendar[[#This Row],[Date]])</f>
        <v>10</v>
      </c>
      <c r="J302" s="13">
        <f>MONTH(TCalendar[[#This Row],[Date]])</f>
        <v>10</v>
      </c>
      <c r="K302" s="13">
        <f>MONTH(TCalendar[[#This Row],[Date]])</f>
        <v>10</v>
      </c>
      <c r="L302" s="17">
        <f t="shared" si="42"/>
        <v>43</v>
      </c>
      <c r="M302" s="15" t="str">
        <f t="shared" si="44"/>
        <v>T4</v>
      </c>
      <c r="N302" s="15" t="str">
        <f t="shared" si="45"/>
        <v>S2</v>
      </c>
      <c r="O302" s="15">
        <v>2022</v>
      </c>
    </row>
    <row r="303" spans="5:15" x14ac:dyDescent="0.2">
      <c r="E303" s="1">
        <f t="shared" si="43"/>
        <v>44861</v>
      </c>
      <c r="F303" s="2">
        <v>27</v>
      </c>
      <c r="G303" s="2">
        <f t="shared" si="41"/>
        <v>5</v>
      </c>
      <c r="H303">
        <f>WEEKDAY(TCalendar[[#This Row],[Date]])</f>
        <v>5</v>
      </c>
      <c r="I303" s="13">
        <f>MONTH(TCalendar[[#This Row],[Date]])</f>
        <v>10</v>
      </c>
      <c r="J303" s="13">
        <f>MONTH(TCalendar[[#This Row],[Date]])</f>
        <v>10</v>
      </c>
      <c r="K303" s="13">
        <f>MONTH(TCalendar[[#This Row],[Date]])</f>
        <v>10</v>
      </c>
      <c r="L303" s="17">
        <f t="shared" si="42"/>
        <v>43</v>
      </c>
      <c r="M303" s="15" t="str">
        <f t="shared" si="44"/>
        <v>T4</v>
      </c>
      <c r="N303" s="15" t="str">
        <f t="shared" si="45"/>
        <v>S2</v>
      </c>
      <c r="O303" s="15">
        <v>2022</v>
      </c>
    </row>
    <row r="304" spans="5:15" x14ac:dyDescent="0.2">
      <c r="E304" s="1">
        <f t="shared" si="43"/>
        <v>44862</v>
      </c>
      <c r="F304" s="2">
        <v>28</v>
      </c>
      <c r="G304" s="2">
        <f t="shared" si="41"/>
        <v>6</v>
      </c>
      <c r="H304">
        <f>WEEKDAY(TCalendar[[#This Row],[Date]])</f>
        <v>6</v>
      </c>
      <c r="I304" s="13">
        <f>MONTH(TCalendar[[#This Row],[Date]])</f>
        <v>10</v>
      </c>
      <c r="J304" s="13">
        <f>MONTH(TCalendar[[#This Row],[Date]])</f>
        <v>10</v>
      </c>
      <c r="K304" s="13">
        <f>MONTH(TCalendar[[#This Row],[Date]])</f>
        <v>10</v>
      </c>
      <c r="L304" s="17">
        <f t="shared" si="42"/>
        <v>43</v>
      </c>
      <c r="M304" s="15" t="str">
        <f t="shared" si="44"/>
        <v>T4</v>
      </c>
      <c r="N304" s="15" t="str">
        <f t="shared" si="45"/>
        <v>S2</v>
      </c>
      <c r="O304" s="15">
        <v>2022</v>
      </c>
    </row>
    <row r="305" spans="5:15" x14ac:dyDescent="0.2">
      <c r="E305" s="1">
        <f t="shared" si="43"/>
        <v>44863</v>
      </c>
      <c r="F305" s="2">
        <v>29</v>
      </c>
      <c r="G305" s="2">
        <f t="shared" si="41"/>
        <v>7</v>
      </c>
      <c r="H305">
        <f>WEEKDAY(TCalendar[[#This Row],[Date]])</f>
        <v>7</v>
      </c>
      <c r="I305" s="13">
        <f>MONTH(TCalendar[[#This Row],[Date]])</f>
        <v>10</v>
      </c>
      <c r="J305" s="13">
        <f>MONTH(TCalendar[[#This Row],[Date]])</f>
        <v>10</v>
      </c>
      <c r="K305" s="13">
        <f>MONTH(TCalendar[[#This Row],[Date]])</f>
        <v>10</v>
      </c>
      <c r="L305" s="17">
        <f t="shared" si="42"/>
        <v>43</v>
      </c>
      <c r="M305" s="15" t="str">
        <f t="shared" si="44"/>
        <v>T4</v>
      </c>
      <c r="N305" s="15" t="str">
        <f t="shared" si="45"/>
        <v>S2</v>
      </c>
      <c r="O305" s="15">
        <v>2022</v>
      </c>
    </row>
    <row r="306" spans="5:15" x14ac:dyDescent="0.2">
      <c r="E306" s="1">
        <f t="shared" si="43"/>
        <v>44864</v>
      </c>
      <c r="F306" s="2">
        <v>30</v>
      </c>
      <c r="G306" s="2">
        <f t="shared" si="41"/>
        <v>1</v>
      </c>
      <c r="H306">
        <f>WEEKDAY(TCalendar[[#This Row],[Date]])</f>
        <v>1</v>
      </c>
      <c r="I306" s="13">
        <f>MONTH(TCalendar[[#This Row],[Date]])</f>
        <v>10</v>
      </c>
      <c r="J306" s="13">
        <f>MONTH(TCalendar[[#This Row],[Date]])</f>
        <v>10</v>
      </c>
      <c r="K306" s="13">
        <f>MONTH(TCalendar[[#This Row],[Date]])</f>
        <v>10</v>
      </c>
      <c r="L306" s="17">
        <f t="shared" si="42"/>
        <v>43</v>
      </c>
      <c r="M306" s="15" t="str">
        <f t="shared" si="44"/>
        <v>T4</v>
      </c>
      <c r="N306" s="15" t="str">
        <f t="shared" si="45"/>
        <v>S2</v>
      </c>
      <c r="O306" s="15">
        <v>2022</v>
      </c>
    </row>
    <row r="307" spans="5:15" x14ac:dyDescent="0.2">
      <c r="E307" s="1">
        <f t="shared" si="43"/>
        <v>44865</v>
      </c>
      <c r="F307" s="2">
        <v>31</v>
      </c>
      <c r="G307" s="2">
        <f t="shared" si="41"/>
        <v>2</v>
      </c>
      <c r="H307">
        <f>WEEKDAY(TCalendar[[#This Row],[Date]])</f>
        <v>2</v>
      </c>
      <c r="I307" s="13">
        <f>MONTH(TCalendar[[#This Row],[Date]])</f>
        <v>10</v>
      </c>
      <c r="J307" s="13">
        <f>MONTH(TCalendar[[#This Row],[Date]])</f>
        <v>10</v>
      </c>
      <c r="K307" s="13">
        <f>MONTH(TCalendar[[#This Row],[Date]])</f>
        <v>10</v>
      </c>
      <c r="L307" s="17">
        <f t="shared" si="42"/>
        <v>44</v>
      </c>
      <c r="M307" s="15" t="str">
        <f t="shared" si="44"/>
        <v>T4</v>
      </c>
      <c r="N307" s="15" t="str">
        <f t="shared" si="45"/>
        <v>S2</v>
      </c>
      <c r="O307" s="15">
        <v>2022</v>
      </c>
    </row>
    <row r="308" spans="5:15" x14ac:dyDescent="0.2">
      <c r="E308" s="1">
        <f t="shared" si="43"/>
        <v>44866</v>
      </c>
      <c r="F308" s="2">
        <v>1</v>
      </c>
      <c r="G308" s="2">
        <f t="shared" si="41"/>
        <v>3</v>
      </c>
      <c r="H308">
        <f>WEEKDAY(TCalendar[[#This Row],[Date]])</f>
        <v>3</v>
      </c>
      <c r="I308" s="13">
        <f>MONTH(TCalendar[[#This Row],[Date]])</f>
        <v>11</v>
      </c>
      <c r="J308" s="13">
        <f>MONTH(TCalendar[[#This Row],[Date]])</f>
        <v>11</v>
      </c>
      <c r="K308" s="13">
        <f>MONTH(TCalendar[[#This Row],[Date]])</f>
        <v>11</v>
      </c>
      <c r="L308" s="17">
        <f t="shared" si="42"/>
        <v>44</v>
      </c>
      <c r="M308" s="15" t="str">
        <f t="shared" si="44"/>
        <v>T4</v>
      </c>
      <c r="N308" s="15" t="str">
        <f t="shared" si="45"/>
        <v>S2</v>
      </c>
      <c r="O308" s="15">
        <v>2022</v>
      </c>
    </row>
    <row r="309" spans="5:15" x14ac:dyDescent="0.2">
      <c r="E309" s="1">
        <f t="shared" si="43"/>
        <v>44867</v>
      </c>
      <c r="F309" s="2">
        <v>2</v>
      </c>
      <c r="G309" s="2">
        <f t="shared" si="41"/>
        <v>4</v>
      </c>
      <c r="H309">
        <f>WEEKDAY(TCalendar[[#This Row],[Date]])</f>
        <v>4</v>
      </c>
      <c r="I309" s="13">
        <f>MONTH(TCalendar[[#This Row],[Date]])</f>
        <v>11</v>
      </c>
      <c r="J309" s="13">
        <f>MONTH(TCalendar[[#This Row],[Date]])</f>
        <v>11</v>
      </c>
      <c r="K309" s="13">
        <f>MONTH(TCalendar[[#This Row],[Date]])</f>
        <v>11</v>
      </c>
      <c r="L309" s="17">
        <f t="shared" si="42"/>
        <v>44</v>
      </c>
      <c r="M309" s="15" t="str">
        <f t="shared" si="44"/>
        <v>T4</v>
      </c>
      <c r="N309" s="15" t="str">
        <f t="shared" si="45"/>
        <v>S2</v>
      </c>
      <c r="O309" s="15">
        <v>2022</v>
      </c>
    </row>
    <row r="310" spans="5:15" x14ac:dyDescent="0.2">
      <c r="E310" s="1">
        <f t="shared" si="43"/>
        <v>44868</v>
      </c>
      <c r="F310" s="2">
        <v>3</v>
      </c>
      <c r="G310" s="2">
        <f t="shared" si="41"/>
        <v>5</v>
      </c>
      <c r="H310">
        <f>WEEKDAY(TCalendar[[#This Row],[Date]])</f>
        <v>5</v>
      </c>
      <c r="I310" s="13">
        <f>MONTH(TCalendar[[#This Row],[Date]])</f>
        <v>11</v>
      </c>
      <c r="J310" s="13">
        <f>MONTH(TCalendar[[#This Row],[Date]])</f>
        <v>11</v>
      </c>
      <c r="K310" s="13">
        <f>MONTH(TCalendar[[#This Row],[Date]])</f>
        <v>11</v>
      </c>
      <c r="L310" s="17">
        <f t="shared" si="42"/>
        <v>44</v>
      </c>
      <c r="M310" s="15" t="str">
        <f t="shared" si="44"/>
        <v>T4</v>
      </c>
      <c r="N310" s="15" t="str">
        <f t="shared" si="45"/>
        <v>S2</v>
      </c>
      <c r="O310" s="15">
        <v>2022</v>
      </c>
    </row>
    <row r="311" spans="5:15" x14ac:dyDescent="0.2">
      <c r="E311" s="1">
        <f t="shared" si="43"/>
        <v>44869</v>
      </c>
      <c r="F311" s="2">
        <v>4</v>
      </c>
      <c r="G311" s="2">
        <f t="shared" si="41"/>
        <v>6</v>
      </c>
      <c r="H311">
        <f>WEEKDAY(TCalendar[[#This Row],[Date]])</f>
        <v>6</v>
      </c>
      <c r="I311" s="13">
        <f>MONTH(TCalendar[[#This Row],[Date]])</f>
        <v>11</v>
      </c>
      <c r="J311" s="13">
        <f>MONTH(TCalendar[[#This Row],[Date]])</f>
        <v>11</v>
      </c>
      <c r="K311" s="13">
        <f>MONTH(TCalendar[[#This Row],[Date]])</f>
        <v>11</v>
      </c>
      <c r="L311" s="17">
        <f t="shared" si="42"/>
        <v>44</v>
      </c>
      <c r="M311" s="15" t="str">
        <f t="shared" si="44"/>
        <v>T4</v>
      </c>
      <c r="N311" s="15" t="str">
        <f t="shared" si="45"/>
        <v>S2</v>
      </c>
      <c r="O311" s="15">
        <v>2022</v>
      </c>
    </row>
    <row r="312" spans="5:15" x14ac:dyDescent="0.2">
      <c r="E312" s="1">
        <f t="shared" si="43"/>
        <v>44870</v>
      </c>
      <c r="F312" s="2">
        <v>5</v>
      </c>
      <c r="G312" s="2">
        <f t="shared" si="41"/>
        <v>7</v>
      </c>
      <c r="H312">
        <f>WEEKDAY(TCalendar[[#This Row],[Date]])</f>
        <v>7</v>
      </c>
      <c r="I312" s="13">
        <f>MONTH(TCalendar[[#This Row],[Date]])</f>
        <v>11</v>
      </c>
      <c r="J312" s="13">
        <f>MONTH(TCalendar[[#This Row],[Date]])</f>
        <v>11</v>
      </c>
      <c r="K312" s="13">
        <f>MONTH(TCalendar[[#This Row],[Date]])</f>
        <v>11</v>
      </c>
      <c r="L312" s="17">
        <f t="shared" si="42"/>
        <v>44</v>
      </c>
      <c r="M312" s="15" t="str">
        <f t="shared" si="44"/>
        <v>T4</v>
      </c>
      <c r="N312" s="15" t="str">
        <f t="shared" si="45"/>
        <v>S2</v>
      </c>
      <c r="O312" s="15">
        <v>2022</v>
      </c>
    </row>
    <row r="313" spans="5:15" x14ac:dyDescent="0.2">
      <c r="E313" s="1">
        <f t="shared" si="43"/>
        <v>44871</v>
      </c>
      <c r="F313" s="2">
        <v>6</v>
      </c>
      <c r="G313" s="2">
        <f t="shared" si="41"/>
        <v>1</v>
      </c>
      <c r="H313">
        <f>WEEKDAY(TCalendar[[#This Row],[Date]])</f>
        <v>1</v>
      </c>
      <c r="I313" s="13">
        <f>MONTH(TCalendar[[#This Row],[Date]])</f>
        <v>11</v>
      </c>
      <c r="J313" s="13">
        <f>MONTH(TCalendar[[#This Row],[Date]])</f>
        <v>11</v>
      </c>
      <c r="K313" s="13">
        <f>MONTH(TCalendar[[#This Row],[Date]])</f>
        <v>11</v>
      </c>
      <c r="L313" s="17">
        <f t="shared" si="42"/>
        <v>44</v>
      </c>
      <c r="M313" s="15" t="str">
        <f t="shared" si="44"/>
        <v>T4</v>
      </c>
      <c r="N313" s="15" t="str">
        <f t="shared" si="45"/>
        <v>S2</v>
      </c>
      <c r="O313" s="15">
        <v>2022</v>
      </c>
    </row>
    <row r="314" spans="5:15" x14ac:dyDescent="0.2">
      <c r="E314" s="1">
        <f t="shared" si="43"/>
        <v>44872</v>
      </c>
      <c r="F314" s="2">
        <v>7</v>
      </c>
      <c r="G314" s="2">
        <f t="shared" si="41"/>
        <v>2</v>
      </c>
      <c r="H314">
        <f>WEEKDAY(TCalendar[[#This Row],[Date]])</f>
        <v>2</v>
      </c>
      <c r="I314" s="13">
        <f>MONTH(TCalendar[[#This Row],[Date]])</f>
        <v>11</v>
      </c>
      <c r="J314" s="13">
        <f>MONTH(TCalendar[[#This Row],[Date]])</f>
        <v>11</v>
      </c>
      <c r="K314" s="13">
        <f>MONTH(TCalendar[[#This Row],[Date]])</f>
        <v>11</v>
      </c>
      <c r="L314" s="17">
        <f t="shared" si="42"/>
        <v>45</v>
      </c>
      <c r="M314" s="15" t="str">
        <f t="shared" si="44"/>
        <v>T4</v>
      </c>
      <c r="N314" s="15" t="str">
        <f t="shared" si="45"/>
        <v>S2</v>
      </c>
      <c r="O314" s="15">
        <v>2022</v>
      </c>
    </row>
    <row r="315" spans="5:15" x14ac:dyDescent="0.2">
      <c r="E315" s="1">
        <f t="shared" si="43"/>
        <v>44873</v>
      </c>
      <c r="F315" s="2">
        <v>8</v>
      </c>
      <c r="G315" s="2">
        <f t="shared" si="41"/>
        <v>3</v>
      </c>
      <c r="H315">
        <f>WEEKDAY(TCalendar[[#This Row],[Date]])</f>
        <v>3</v>
      </c>
      <c r="I315" s="13">
        <f>MONTH(TCalendar[[#This Row],[Date]])</f>
        <v>11</v>
      </c>
      <c r="J315" s="13">
        <f>MONTH(TCalendar[[#This Row],[Date]])</f>
        <v>11</v>
      </c>
      <c r="K315" s="13">
        <f>MONTH(TCalendar[[#This Row],[Date]])</f>
        <v>11</v>
      </c>
      <c r="L315" s="17">
        <f t="shared" si="42"/>
        <v>45</v>
      </c>
      <c r="M315" s="15" t="str">
        <f t="shared" si="44"/>
        <v>T4</v>
      </c>
      <c r="N315" s="15" t="str">
        <f t="shared" si="45"/>
        <v>S2</v>
      </c>
      <c r="O315" s="15">
        <v>2022</v>
      </c>
    </row>
    <row r="316" spans="5:15" x14ac:dyDescent="0.2">
      <c r="E316" s="1">
        <f t="shared" si="43"/>
        <v>44874</v>
      </c>
      <c r="F316" s="2">
        <v>9</v>
      </c>
      <c r="G316" s="2">
        <f t="shared" si="41"/>
        <v>4</v>
      </c>
      <c r="H316">
        <f>WEEKDAY(TCalendar[[#This Row],[Date]])</f>
        <v>4</v>
      </c>
      <c r="I316" s="13">
        <f>MONTH(TCalendar[[#This Row],[Date]])</f>
        <v>11</v>
      </c>
      <c r="J316" s="13">
        <f>MONTH(TCalendar[[#This Row],[Date]])</f>
        <v>11</v>
      </c>
      <c r="K316" s="13">
        <f>MONTH(TCalendar[[#This Row],[Date]])</f>
        <v>11</v>
      </c>
      <c r="L316" s="17">
        <f t="shared" si="42"/>
        <v>45</v>
      </c>
      <c r="M316" s="15" t="str">
        <f t="shared" si="44"/>
        <v>T4</v>
      </c>
      <c r="N316" s="15" t="str">
        <f t="shared" si="45"/>
        <v>S2</v>
      </c>
      <c r="O316" s="15">
        <v>2022</v>
      </c>
    </row>
    <row r="317" spans="5:15" x14ac:dyDescent="0.2">
      <c r="E317" s="1">
        <f t="shared" si="43"/>
        <v>44875</v>
      </c>
      <c r="F317" s="2">
        <v>10</v>
      </c>
      <c r="G317" s="2">
        <f t="shared" si="41"/>
        <v>5</v>
      </c>
      <c r="H317">
        <f>WEEKDAY(TCalendar[[#This Row],[Date]])</f>
        <v>5</v>
      </c>
      <c r="I317" s="13">
        <f>MONTH(TCalendar[[#This Row],[Date]])</f>
        <v>11</v>
      </c>
      <c r="J317" s="13">
        <f>MONTH(TCalendar[[#This Row],[Date]])</f>
        <v>11</v>
      </c>
      <c r="K317" s="13">
        <f>MONTH(TCalendar[[#This Row],[Date]])</f>
        <v>11</v>
      </c>
      <c r="L317" s="17">
        <f t="shared" si="42"/>
        <v>45</v>
      </c>
      <c r="M317" s="15" t="str">
        <f t="shared" si="44"/>
        <v>T4</v>
      </c>
      <c r="N317" s="15" t="str">
        <f t="shared" si="45"/>
        <v>S2</v>
      </c>
      <c r="O317" s="15">
        <v>2022</v>
      </c>
    </row>
    <row r="318" spans="5:15" x14ac:dyDescent="0.2">
      <c r="E318" s="1">
        <f t="shared" si="43"/>
        <v>44876</v>
      </c>
      <c r="F318" s="2">
        <v>11</v>
      </c>
      <c r="G318" s="2">
        <f t="shared" si="41"/>
        <v>6</v>
      </c>
      <c r="H318">
        <f>WEEKDAY(TCalendar[[#This Row],[Date]])</f>
        <v>6</v>
      </c>
      <c r="I318" s="13">
        <f>MONTH(TCalendar[[#This Row],[Date]])</f>
        <v>11</v>
      </c>
      <c r="J318" s="13">
        <f>MONTH(TCalendar[[#This Row],[Date]])</f>
        <v>11</v>
      </c>
      <c r="K318" s="13">
        <f>MONTH(TCalendar[[#This Row],[Date]])</f>
        <v>11</v>
      </c>
      <c r="L318" s="17">
        <f t="shared" si="42"/>
        <v>45</v>
      </c>
      <c r="M318" s="15" t="str">
        <f t="shared" si="44"/>
        <v>T4</v>
      </c>
      <c r="N318" s="15" t="str">
        <f t="shared" si="45"/>
        <v>S2</v>
      </c>
      <c r="O318" s="15">
        <v>2022</v>
      </c>
    </row>
    <row r="319" spans="5:15" x14ac:dyDescent="0.2">
      <c r="E319" s="1">
        <f t="shared" si="43"/>
        <v>44877</v>
      </c>
      <c r="F319" s="2">
        <v>12</v>
      </c>
      <c r="G319" s="2">
        <f t="shared" si="41"/>
        <v>7</v>
      </c>
      <c r="H319">
        <f>WEEKDAY(TCalendar[[#This Row],[Date]])</f>
        <v>7</v>
      </c>
      <c r="I319" s="13">
        <f>MONTH(TCalendar[[#This Row],[Date]])</f>
        <v>11</v>
      </c>
      <c r="J319" s="13">
        <f>MONTH(TCalendar[[#This Row],[Date]])</f>
        <v>11</v>
      </c>
      <c r="K319" s="13">
        <f>MONTH(TCalendar[[#This Row],[Date]])</f>
        <v>11</v>
      </c>
      <c r="L319" s="17">
        <f t="shared" si="42"/>
        <v>45</v>
      </c>
      <c r="M319" s="15" t="str">
        <f t="shared" si="44"/>
        <v>T4</v>
      </c>
      <c r="N319" s="15" t="str">
        <f t="shared" si="45"/>
        <v>S2</v>
      </c>
      <c r="O319" s="15">
        <v>2022</v>
      </c>
    </row>
    <row r="320" spans="5:15" x14ac:dyDescent="0.2">
      <c r="E320" s="1">
        <f t="shared" si="43"/>
        <v>44878</v>
      </c>
      <c r="F320" s="2">
        <v>13</v>
      </c>
      <c r="G320" s="2">
        <f t="shared" si="41"/>
        <v>1</v>
      </c>
      <c r="H320">
        <f>WEEKDAY(TCalendar[[#This Row],[Date]])</f>
        <v>1</v>
      </c>
      <c r="I320" s="13">
        <f>MONTH(TCalendar[[#This Row],[Date]])</f>
        <v>11</v>
      </c>
      <c r="J320" s="13">
        <f>MONTH(TCalendar[[#This Row],[Date]])</f>
        <v>11</v>
      </c>
      <c r="K320" s="13">
        <f>MONTH(TCalendar[[#This Row],[Date]])</f>
        <v>11</v>
      </c>
      <c r="L320" s="17">
        <f t="shared" si="42"/>
        <v>45</v>
      </c>
      <c r="M320" s="15" t="str">
        <f t="shared" si="44"/>
        <v>T4</v>
      </c>
      <c r="N320" s="15" t="str">
        <f t="shared" si="45"/>
        <v>S2</v>
      </c>
      <c r="O320" s="15">
        <v>2022</v>
      </c>
    </row>
    <row r="321" spans="5:15" x14ac:dyDescent="0.2">
      <c r="E321" s="1">
        <f t="shared" si="43"/>
        <v>44879</v>
      </c>
      <c r="F321" s="2">
        <v>14</v>
      </c>
      <c r="G321" s="2">
        <f t="shared" si="41"/>
        <v>2</v>
      </c>
      <c r="H321">
        <f>WEEKDAY(TCalendar[[#This Row],[Date]])</f>
        <v>2</v>
      </c>
      <c r="I321" s="13">
        <f>MONTH(TCalendar[[#This Row],[Date]])</f>
        <v>11</v>
      </c>
      <c r="J321" s="13">
        <f>MONTH(TCalendar[[#This Row],[Date]])</f>
        <v>11</v>
      </c>
      <c r="K321" s="13">
        <f>MONTH(TCalendar[[#This Row],[Date]])</f>
        <v>11</v>
      </c>
      <c r="L321" s="17">
        <f t="shared" si="42"/>
        <v>46</v>
      </c>
      <c r="M321" s="15" t="str">
        <f t="shared" si="44"/>
        <v>T4</v>
      </c>
      <c r="N321" s="15" t="str">
        <f t="shared" si="45"/>
        <v>S2</v>
      </c>
      <c r="O321" s="15">
        <v>2022</v>
      </c>
    </row>
    <row r="322" spans="5:15" x14ac:dyDescent="0.2">
      <c r="E322" s="1">
        <f t="shared" si="43"/>
        <v>44880</v>
      </c>
      <c r="F322" s="2">
        <v>15</v>
      </c>
      <c r="G322" s="2">
        <f t="shared" si="41"/>
        <v>3</v>
      </c>
      <c r="H322">
        <f>WEEKDAY(TCalendar[[#This Row],[Date]])</f>
        <v>3</v>
      </c>
      <c r="I322" s="13">
        <f>MONTH(TCalendar[[#This Row],[Date]])</f>
        <v>11</v>
      </c>
      <c r="J322" s="13">
        <f>MONTH(TCalendar[[#This Row],[Date]])</f>
        <v>11</v>
      </c>
      <c r="K322" s="13">
        <f>MONTH(TCalendar[[#This Row],[Date]])</f>
        <v>11</v>
      </c>
      <c r="L322" s="17">
        <f t="shared" si="42"/>
        <v>46</v>
      </c>
      <c r="M322" s="15" t="str">
        <f t="shared" si="44"/>
        <v>T4</v>
      </c>
      <c r="N322" s="15" t="str">
        <f t="shared" si="45"/>
        <v>S2</v>
      </c>
      <c r="O322" s="15">
        <v>2022</v>
      </c>
    </row>
    <row r="323" spans="5:15" x14ac:dyDescent="0.2">
      <c r="E323" s="1">
        <f t="shared" si="43"/>
        <v>44881</v>
      </c>
      <c r="F323" s="2">
        <v>16</v>
      </c>
      <c r="G323" s="2">
        <f t="shared" si="41"/>
        <v>4</v>
      </c>
      <c r="H323">
        <f>WEEKDAY(TCalendar[[#This Row],[Date]])</f>
        <v>4</v>
      </c>
      <c r="I323" s="13">
        <f>MONTH(TCalendar[[#This Row],[Date]])</f>
        <v>11</v>
      </c>
      <c r="J323" s="13">
        <f>MONTH(TCalendar[[#This Row],[Date]])</f>
        <v>11</v>
      </c>
      <c r="K323" s="13">
        <f>MONTH(TCalendar[[#This Row],[Date]])</f>
        <v>11</v>
      </c>
      <c r="L323" s="17">
        <f t="shared" si="42"/>
        <v>46</v>
      </c>
      <c r="M323" s="15" t="str">
        <f t="shared" si="44"/>
        <v>T4</v>
      </c>
      <c r="N323" s="15" t="str">
        <f t="shared" si="45"/>
        <v>S2</v>
      </c>
      <c r="O323" s="15">
        <v>2022</v>
      </c>
    </row>
    <row r="324" spans="5:15" x14ac:dyDescent="0.2">
      <c r="E324" s="1">
        <f t="shared" si="43"/>
        <v>44882</v>
      </c>
      <c r="F324" s="2">
        <v>17</v>
      </c>
      <c r="G324" s="2">
        <f t="shared" ref="G324:G368" si="46">WEEKDAY(H324)</f>
        <v>5</v>
      </c>
      <c r="H324">
        <f>WEEKDAY(TCalendar[[#This Row],[Date]])</f>
        <v>5</v>
      </c>
      <c r="I324" s="13">
        <f>MONTH(TCalendar[[#This Row],[Date]])</f>
        <v>11</v>
      </c>
      <c r="J324" s="13">
        <f>MONTH(TCalendar[[#This Row],[Date]])</f>
        <v>11</v>
      </c>
      <c r="K324" s="13">
        <f>MONTH(TCalendar[[#This Row],[Date]])</f>
        <v>11</v>
      </c>
      <c r="L324" s="17">
        <f t="shared" ref="L324:L368" si="47">_xlfn.ISOWEEKNUM((E324))</f>
        <v>46</v>
      </c>
      <c r="M324" s="15" t="str">
        <f t="shared" si="44"/>
        <v>T4</v>
      </c>
      <c r="N324" s="15" t="str">
        <f t="shared" si="45"/>
        <v>S2</v>
      </c>
      <c r="O324" s="15">
        <v>2022</v>
      </c>
    </row>
    <row r="325" spans="5:15" x14ac:dyDescent="0.2">
      <c r="E325" s="1">
        <f t="shared" si="43"/>
        <v>44883</v>
      </c>
      <c r="F325" s="2">
        <v>18</v>
      </c>
      <c r="G325" s="2">
        <f t="shared" si="46"/>
        <v>6</v>
      </c>
      <c r="H325">
        <f>WEEKDAY(TCalendar[[#This Row],[Date]])</f>
        <v>6</v>
      </c>
      <c r="I325" s="13">
        <f>MONTH(TCalendar[[#This Row],[Date]])</f>
        <v>11</v>
      </c>
      <c r="J325" s="13">
        <f>MONTH(TCalendar[[#This Row],[Date]])</f>
        <v>11</v>
      </c>
      <c r="K325" s="13">
        <f>MONTH(TCalendar[[#This Row],[Date]])</f>
        <v>11</v>
      </c>
      <c r="L325" s="17">
        <f t="shared" si="47"/>
        <v>46</v>
      </c>
      <c r="M325" s="15" t="str">
        <f t="shared" si="44"/>
        <v>T4</v>
      </c>
      <c r="N325" s="15" t="str">
        <f t="shared" si="45"/>
        <v>S2</v>
      </c>
      <c r="O325" s="15">
        <v>2022</v>
      </c>
    </row>
    <row r="326" spans="5:15" x14ac:dyDescent="0.2">
      <c r="E326" s="1">
        <f t="shared" ref="E326:E368" si="48">E325+1</f>
        <v>44884</v>
      </c>
      <c r="F326" s="2">
        <v>19</v>
      </c>
      <c r="G326" s="2">
        <f t="shared" si="46"/>
        <v>7</v>
      </c>
      <c r="H326">
        <f>WEEKDAY(TCalendar[[#This Row],[Date]])</f>
        <v>7</v>
      </c>
      <c r="I326" s="13">
        <f>MONTH(TCalendar[[#This Row],[Date]])</f>
        <v>11</v>
      </c>
      <c r="J326" s="13">
        <f>MONTH(TCalendar[[#This Row],[Date]])</f>
        <v>11</v>
      </c>
      <c r="K326" s="13">
        <f>MONTH(TCalendar[[#This Row],[Date]])</f>
        <v>11</v>
      </c>
      <c r="L326" s="17">
        <f t="shared" si="47"/>
        <v>46</v>
      </c>
      <c r="M326" s="15" t="str">
        <f t="shared" si="44"/>
        <v>T4</v>
      </c>
      <c r="N326" s="15" t="str">
        <f t="shared" si="45"/>
        <v>S2</v>
      </c>
      <c r="O326" s="15">
        <v>2022</v>
      </c>
    </row>
    <row r="327" spans="5:15" x14ac:dyDescent="0.2">
      <c r="E327" s="1">
        <f t="shared" si="48"/>
        <v>44885</v>
      </c>
      <c r="F327" s="2">
        <v>20</v>
      </c>
      <c r="G327" s="2">
        <f t="shared" si="46"/>
        <v>1</v>
      </c>
      <c r="H327">
        <f>WEEKDAY(TCalendar[[#This Row],[Date]])</f>
        <v>1</v>
      </c>
      <c r="I327" s="13">
        <f>MONTH(TCalendar[[#This Row],[Date]])</f>
        <v>11</v>
      </c>
      <c r="J327" s="13">
        <f>MONTH(TCalendar[[#This Row],[Date]])</f>
        <v>11</v>
      </c>
      <c r="K327" s="13">
        <f>MONTH(TCalendar[[#This Row],[Date]])</f>
        <v>11</v>
      </c>
      <c r="L327" s="17">
        <f t="shared" si="47"/>
        <v>46</v>
      </c>
      <c r="M327" s="15" t="str">
        <f t="shared" si="44"/>
        <v>T4</v>
      </c>
      <c r="N327" s="15" t="str">
        <f t="shared" si="45"/>
        <v>S2</v>
      </c>
      <c r="O327" s="15">
        <v>2022</v>
      </c>
    </row>
    <row r="328" spans="5:15" x14ac:dyDescent="0.2">
      <c r="E328" s="1">
        <f t="shared" si="48"/>
        <v>44886</v>
      </c>
      <c r="F328" s="2">
        <v>21</v>
      </c>
      <c r="G328" s="2">
        <f t="shared" si="46"/>
        <v>2</v>
      </c>
      <c r="H328">
        <f>WEEKDAY(TCalendar[[#This Row],[Date]])</f>
        <v>2</v>
      </c>
      <c r="I328" s="13">
        <f>MONTH(TCalendar[[#This Row],[Date]])</f>
        <v>11</v>
      </c>
      <c r="J328" s="13">
        <f>MONTH(TCalendar[[#This Row],[Date]])</f>
        <v>11</v>
      </c>
      <c r="K328" s="13">
        <f>MONTH(TCalendar[[#This Row],[Date]])</f>
        <v>11</v>
      </c>
      <c r="L328" s="17">
        <f t="shared" si="47"/>
        <v>47</v>
      </c>
      <c r="M328" s="15" t="str">
        <f t="shared" si="44"/>
        <v>T4</v>
      </c>
      <c r="N328" s="15" t="str">
        <f t="shared" si="45"/>
        <v>S2</v>
      </c>
      <c r="O328" s="15">
        <v>2022</v>
      </c>
    </row>
    <row r="329" spans="5:15" x14ac:dyDescent="0.2">
      <c r="E329" s="1">
        <f t="shared" si="48"/>
        <v>44887</v>
      </c>
      <c r="F329" s="2">
        <v>22</v>
      </c>
      <c r="G329" s="2">
        <f t="shared" si="46"/>
        <v>3</v>
      </c>
      <c r="H329">
        <f>WEEKDAY(TCalendar[[#This Row],[Date]])</f>
        <v>3</v>
      </c>
      <c r="I329" s="13">
        <f>MONTH(TCalendar[[#This Row],[Date]])</f>
        <v>11</v>
      </c>
      <c r="J329" s="13">
        <f>MONTH(TCalendar[[#This Row],[Date]])</f>
        <v>11</v>
      </c>
      <c r="K329" s="13">
        <f>MONTH(TCalendar[[#This Row],[Date]])</f>
        <v>11</v>
      </c>
      <c r="L329" s="17">
        <f t="shared" si="47"/>
        <v>47</v>
      </c>
      <c r="M329" s="15" t="str">
        <f t="shared" si="44"/>
        <v>T4</v>
      </c>
      <c r="N329" s="15" t="str">
        <f t="shared" si="45"/>
        <v>S2</v>
      </c>
      <c r="O329" s="15">
        <v>2022</v>
      </c>
    </row>
    <row r="330" spans="5:15" x14ac:dyDescent="0.2">
      <c r="E330" s="1">
        <f t="shared" si="48"/>
        <v>44888</v>
      </c>
      <c r="F330" s="2">
        <v>23</v>
      </c>
      <c r="G330" s="2">
        <f t="shared" si="46"/>
        <v>4</v>
      </c>
      <c r="H330">
        <f>WEEKDAY(TCalendar[[#This Row],[Date]])</f>
        <v>4</v>
      </c>
      <c r="I330" s="13">
        <f>MONTH(TCalendar[[#This Row],[Date]])</f>
        <v>11</v>
      </c>
      <c r="J330" s="13">
        <f>MONTH(TCalendar[[#This Row],[Date]])</f>
        <v>11</v>
      </c>
      <c r="K330" s="13">
        <f>MONTH(TCalendar[[#This Row],[Date]])</f>
        <v>11</v>
      </c>
      <c r="L330" s="17">
        <f t="shared" si="47"/>
        <v>47</v>
      </c>
      <c r="M330" s="15" t="str">
        <f t="shared" si="44"/>
        <v>T4</v>
      </c>
      <c r="N330" s="15" t="str">
        <f t="shared" si="45"/>
        <v>S2</v>
      </c>
      <c r="O330" s="15">
        <v>2022</v>
      </c>
    </row>
    <row r="331" spans="5:15" x14ac:dyDescent="0.2">
      <c r="E331" s="1">
        <f t="shared" si="48"/>
        <v>44889</v>
      </c>
      <c r="F331" s="2">
        <v>24</v>
      </c>
      <c r="G331" s="2">
        <f t="shared" si="46"/>
        <v>5</v>
      </c>
      <c r="H331">
        <f>WEEKDAY(TCalendar[[#This Row],[Date]])</f>
        <v>5</v>
      </c>
      <c r="I331" s="13">
        <f>MONTH(TCalendar[[#This Row],[Date]])</f>
        <v>11</v>
      </c>
      <c r="J331" s="13">
        <f>MONTH(TCalendar[[#This Row],[Date]])</f>
        <v>11</v>
      </c>
      <c r="K331" s="13">
        <f>MONTH(TCalendar[[#This Row],[Date]])</f>
        <v>11</v>
      </c>
      <c r="L331" s="17">
        <f t="shared" si="47"/>
        <v>47</v>
      </c>
      <c r="M331" s="15" t="str">
        <f t="shared" si="44"/>
        <v>T4</v>
      </c>
      <c r="N331" s="15" t="str">
        <f t="shared" si="45"/>
        <v>S2</v>
      </c>
      <c r="O331" s="15">
        <v>2022</v>
      </c>
    </row>
    <row r="332" spans="5:15" x14ac:dyDescent="0.2">
      <c r="E332" s="1">
        <f t="shared" si="48"/>
        <v>44890</v>
      </c>
      <c r="F332" s="2">
        <v>25</v>
      </c>
      <c r="G332" s="2">
        <f t="shared" si="46"/>
        <v>6</v>
      </c>
      <c r="H332">
        <f>WEEKDAY(TCalendar[[#This Row],[Date]])</f>
        <v>6</v>
      </c>
      <c r="I332" s="13">
        <f>MONTH(TCalendar[[#This Row],[Date]])</f>
        <v>11</v>
      </c>
      <c r="J332" s="13">
        <f>MONTH(TCalendar[[#This Row],[Date]])</f>
        <v>11</v>
      </c>
      <c r="K332" s="13">
        <f>MONTH(TCalendar[[#This Row],[Date]])</f>
        <v>11</v>
      </c>
      <c r="L332" s="17">
        <f t="shared" si="47"/>
        <v>47</v>
      </c>
      <c r="M332" s="15" t="str">
        <f t="shared" si="44"/>
        <v>T4</v>
      </c>
      <c r="N332" s="15" t="str">
        <f t="shared" si="45"/>
        <v>S2</v>
      </c>
      <c r="O332" s="15">
        <v>2022</v>
      </c>
    </row>
    <row r="333" spans="5:15" x14ac:dyDescent="0.2">
      <c r="E333" s="1">
        <f t="shared" si="48"/>
        <v>44891</v>
      </c>
      <c r="F333" s="2">
        <v>26</v>
      </c>
      <c r="G333" s="2">
        <f t="shared" si="46"/>
        <v>7</v>
      </c>
      <c r="H333">
        <f>WEEKDAY(TCalendar[[#This Row],[Date]])</f>
        <v>7</v>
      </c>
      <c r="I333" s="13">
        <f>MONTH(TCalendar[[#This Row],[Date]])</f>
        <v>11</v>
      </c>
      <c r="J333" s="13">
        <f>MONTH(TCalendar[[#This Row],[Date]])</f>
        <v>11</v>
      </c>
      <c r="K333" s="13">
        <f>MONTH(TCalendar[[#This Row],[Date]])</f>
        <v>11</v>
      </c>
      <c r="L333" s="17">
        <f t="shared" si="47"/>
        <v>47</v>
      </c>
      <c r="M333" s="15" t="str">
        <f t="shared" si="44"/>
        <v>T4</v>
      </c>
      <c r="N333" s="15" t="str">
        <f t="shared" si="45"/>
        <v>S2</v>
      </c>
      <c r="O333" s="15">
        <v>2022</v>
      </c>
    </row>
    <row r="334" spans="5:15" x14ac:dyDescent="0.2">
      <c r="E334" s="1">
        <f t="shared" si="48"/>
        <v>44892</v>
      </c>
      <c r="F334" s="2">
        <v>27</v>
      </c>
      <c r="G334" s="2">
        <f t="shared" si="46"/>
        <v>1</v>
      </c>
      <c r="H334">
        <f>WEEKDAY(TCalendar[[#This Row],[Date]])</f>
        <v>1</v>
      </c>
      <c r="I334" s="13">
        <f>MONTH(TCalendar[[#This Row],[Date]])</f>
        <v>11</v>
      </c>
      <c r="J334" s="13">
        <f>MONTH(TCalendar[[#This Row],[Date]])</f>
        <v>11</v>
      </c>
      <c r="K334" s="13">
        <f>MONTH(TCalendar[[#This Row],[Date]])</f>
        <v>11</v>
      </c>
      <c r="L334" s="17">
        <f t="shared" si="47"/>
        <v>47</v>
      </c>
      <c r="M334" s="15" t="str">
        <f t="shared" si="44"/>
        <v>T4</v>
      </c>
      <c r="N334" s="15" t="str">
        <f t="shared" si="45"/>
        <v>S2</v>
      </c>
      <c r="O334" s="15">
        <v>2022</v>
      </c>
    </row>
    <row r="335" spans="5:15" x14ac:dyDescent="0.2">
      <c r="E335" s="1">
        <f t="shared" si="48"/>
        <v>44893</v>
      </c>
      <c r="F335" s="2">
        <v>28</v>
      </c>
      <c r="G335" s="2">
        <f t="shared" si="46"/>
        <v>2</v>
      </c>
      <c r="H335">
        <f>WEEKDAY(TCalendar[[#This Row],[Date]])</f>
        <v>2</v>
      </c>
      <c r="I335" s="13">
        <f>MONTH(TCalendar[[#This Row],[Date]])</f>
        <v>11</v>
      </c>
      <c r="J335" s="13">
        <f>MONTH(TCalendar[[#This Row],[Date]])</f>
        <v>11</v>
      </c>
      <c r="K335" s="13">
        <f>MONTH(TCalendar[[#This Row],[Date]])</f>
        <v>11</v>
      </c>
      <c r="L335" s="17">
        <f t="shared" si="47"/>
        <v>48</v>
      </c>
      <c r="M335" s="15" t="str">
        <f t="shared" si="44"/>
        <v>T4</v>
      </c>
      <c r="N335" s="15" t="str">
        <f t="shared" si="45"/>
        <v>S2</v>
      </c>
      <c r="O335" s="15">
        <v>2022</v>
      </c>
    </row>
    <row r="336" spans="5:15" x14ac:dyDescent="0.2">
      <c r="E336" s="1">
        <f t="shared" si="48"/>
        <v>44894</v>
      </c>
      <c r="F336" s="2">
        <v>29</v>
      </c>
      <c r="G336" s="2">
        <f t="shared" si="46"/>
        <v>3</v>
      </c>
      <c r="H336">
        <f>WEEKDAY(TCalendar[[#This Row],[Date]])</f>
        <v>3</v>
      </c>
      <c r="I336" s="13">
        <f>MONTH(TCalendar[[#This Row],[Date]])</f>
        <v>11</v>
      </c>
      <c r="J336" s="13">
        <f>MONTH(TCalendar[[#This Row],[Date]])</f>
        <v>11</v>
      </c>
      <c r="K336" s="13">
        <f>MONTH(TCalendar[[#This Row],[Date]])</f>
        <v>11</v>
      </c>
      <c r="L336" s="17">
        <f t="shared" si="47"/>
        <v>48</v>
      </c>
      <c r="M336" s="15" t="str">
        <f t="shared" si="44"/>
        <v>T4</v>
      </c>
      <c r="N336" s="15" t="str">
        <f t="shared" si="45"/>
        <v>S2</v>
      </c>
      <c r="O336" s="15">
        <v>2022</v>
      </c>
    </row>
    <row r="337" spans="5:15" x14ac:dyDescent="0.2">
      <c r="E337" s="1">
        <f t="shared" si="48"/>
        <v>44895</v>
      </c>
      <c r="F337" s="2">
        <v>30</v>
      </c>
      <c r="G337" s="2">
        <f t="shared" si="46"/>
        <v>4</v>
      </c>
      <c r="H337">
        <f>WEEKDAY(TCalendar[[#This Row],[Date]])</f>
        <v>4</v>
      </c>
      <c r="I337" s="13">
        <f>MONTH(TCalendar[[#This Row],[Date]])</f>
        <v>11</v>
      </c>
      <c r="J337" s="13">
        <f>MONTH(TCalendar[[#This Row],[Date]])</f>
        <v>11</v>
      </c>
      <c r="K337" s="13">
        <f>MONTH(TCalendar[[#This Row],[Date]])</f>
        <v>11</v>
      </c>
      <c r="L337" s="17">
        <f t="shared" si="47"/>
        <v>48</v>
      </c>
      <c r="M337" s="15" t="str">
        <f t="shared" si="44"/>
        <v>T4</v>
      </c>
      <c r="N337" s="15" t="str">
        <f t="shared" si="45"/>
        <v>S2</v>
      </c>
      <c r="O337" s="15">
        <v>2022</v>
      </c>
    </row>
    <row r="338" spans="5:15" x14ac:dyDescent="0.2">
      <c r="E338" s="1">
        <f t="shared" si="48"/>
        <v>44896</v>
      </c>
      <c r="F338" s="2">
        <v>1</v>
      </c>
      <c r="G338" s="2">
        <f t="shared" si="46"/>
        <v>5</v>
      </c>
      <c r="H338">
        <f>WEEKDAY(TCalendar[[#This Row],[Date]])</f>
        <v>5</v>
      </c>
      <c r="I338" s="13">
        <f>MONTH(TCalendar[[#This Row],[Date]])</f>
        <v>12</v>
      </c>
      <c r="J338" s="13">
        <f>MONTH(TCalendar[[#This Row],[Date]])</f>
        <v>12</v>
      </c>
      <c r="K338" s="13">
        <f>MONTH(TCalendar[[#This Row],[Date]])</f>
        <v>12</v>
      </c>
      <c r="L338" s="17">
        <f t="shared" si="47"/>
        <v>48</v>
      </c>
      <c r="M338" s="15" t="str">
        <f t="shared" ref="M338:M368" si="49">IF(AND(K338&gt;0,K338&lt;4),"T1",IF(AND(K338&gt;3,K338&lt;7),"T2",IF(AND(K338&gt;6,K338&lt;10),"T3",IF(AND(K338&gt;9,K338&lt;13),"T4",""))))</f>
        <v>T4</v>
      </c>
      <c r="N338" s="15" t="str">
        <f t="shared" ref="N338:N368" si="50">IF(AND(K338&gt;0,K338&lt;7),"S1",IF(AND(K338&gt;6,K338&lt;13),"S2",""))</f>
        <v>S2</v>
      </c>
      <c r="O338" s="15">
        <v>2022</v>
      </c>
    </row>
    <row r="339" spans="5:15" x14ac:dyDescent="0.2">
      <c r="E339" s="1">
        <f t="shared" si="48"/>
        <v>44897</v>
      </c>
      <c r="F339" s="2">
        <v>2</v>
      </c>
      <c r="G339" s="2">
        <f t="shared" si="46"/>
        <v>6</v>
      </c>
      <c r="H339">
        <f>WEEKDAY(TCalendar[[#This Row],[Date]])</f>
        <v>6</v>
      </c>
      <c r="I339" s="13">
        <f>MONTH(TCalendar[[#This Row],[Date]])</f>
        <v>12</v>
      </c>
      <c r="J339" s="13">
        <f>MONTH(TCalendar[[#This Row],[Date]])</f>
        <v>12</v>
      </c>
      <c r="K339" s="13">
        <f>MONTH(TCalendar[[#This Row],[Date]])</f>
        <v>12</v>
      </c>
      <c r="L339" s="17">
        <f t="shared" si="47"/>
        <v>48</v>
      </c>
      <c r="M339" s="15" t="str">
        <f t="shared" si="49"/>
        <v>T4</v>
      </c>
      <c r="N339" s="15" t="str">
        <f t="shared" si="50"/>
        <v>S2</v>
      </c>
      <c r="O339" s="15">
        <v>2022</v>
      </c>
    </row>
    <row r="340" spans="5:15" x14ac:dyDescent="0.2">
      <c r="E340" s="1">
        <f t="shared" si="48"/>
        <v>44898</v>
      </c>
      <c r="F340" s="2">
        <v>3</v>
      </c>
      <c r="G340" s="2">
        <f t="shared" si="46"/>
        <v>7</v>
      </c>
      <c r="H340">
        <f>WEEKDAY(TCalendar[[#This Row],[Date]])</f>
        <v>7</v>
      </c>
      <c r="I340" s="13">
        <f>MONTH(TCalendar[[#This Row],[Date]])</f>
        <v>12</v>
      </c>
      <c r="J340" s="13">
        <f>MONTH(TCalendar[[#This Row],[Date]])</f>
        <v>12</v>
      </c>
      <c r="K340" s="13">
        <f>MONTH(TCalendar[[#This Row],[Date]])</f>
        <v>12</v>
      </c>
      <c r="L340" s="17">
        <f t="shared" si="47"/>
        <v>48</v>
      </c>
      <c r="M340" s="15" t="str">
        <f t="shared" si="49"/>
        <v>T4</v>
      </c>
      <c r="N340" s="15" t="str">
        <f t="shared" si="50"/>
        <v>S2</v>
      </c>
      <c r="O340" s="15">
        <v>2022</v>
      </c>
    </row>
    <row r="341" spans="5:15" x14ac:dyDescent="0.2">
      <c r="E341" s="1">
        <f t="shared" si="48"/>
        <v>44899</v>
      </c>
      <c r="F341" s="2">
        <v>4</v>
      </c>
      <c r="G341" s="2">
        <f t="shared" si="46"/>
        <v>1</v>
      </c>
      <c r="H341">
        <f>WEEKDAY(TCalendar[[#This Row],[Date]])</f>
        <v>1</v>
      </c>
      <c r="I341" s="13">
        <f>MONTH(TCalendar[[#This Row],[Date]])</f>
        <v>12</v>
      </c>
      <c r="J341" s="13">
        <f>MONTH(TCalendar[[#This Row],[Date]])</f>
        <v>12</v>
      </c>
      <c r="K341" s="13">
        <f>MONTH(TCalendar[[#This Row],[Date]])</f>
        <v>12</v>
      </c>
      <c r="L341" s="17">
        <f t="shared" si="47"/>
        <v>48</v>
      </c>
      <c r="M341" s="15" t="str">
        <f t="shared" si="49"/>
        <v>T4</v>
      </c>
      <c r="N341" s="15" t="str">
        <f t="shared" si="50"/>
        <v>S2</v>
      </c>
      <c r="O341" s="15">
        <v>2022</v>
      </c>
    </row>
    <row r="342" spans="5:15" x14ac:dyDescent="0.2">
      <c r="E342" s="1">
        <f t="shared" si="48"/>
        <v>44900</v>
      </c>
      <c r="F342" s="2">
        <v>5</v>
      </c>
      <c r="G342" s="2">
        <f t="shared" si="46"/>
        <v>2</v>
      </c>
      <c r="H342">
        <f>WEEKDAY(TCalendar[[#This Row],[Date]])</f>
        <v>2</v>
      </c>
      <c r="I342" s="13">
        <f>MONTH(TCalendar[[#This Row],[Date]])</f>
        <v>12</v>
      </c>
      <c r="J342" s="13">
        <f>MONTH(TCalendar[[#This Row],[Date]])</f>
        <v>12</v>
      </c>
      <c r="K342" s="13">
        <f>MONTH(TCalendar[[#This Row],[Date]])</f>
        <v>12</v>
      </c>
      <c r="L342" s="17">
        <f t="shared" si="47"/>
        <v>49</v>
      </c>
      <c r="M342" s="15" t="str">
        <f t="shared" si="49"/>
        <v>T4</v>
      </c>
      <c r="N342" s="15" t="str">
        <f t="shared" si="50"/>
        <v>S2</v>
      </c>
      <c r="O342" s="15">
        <v>2022</v>
      </c>
    </row>
    <row r="343" spans="5:15" x14ac:dyDescent="0.2">
      <c r="E343" s="1">
        <f t="shared" si="48"/>
        <v>44901</v>
      </c>
      <c r="F343" s="2">
        <v>6</v>
      </c>
      <c r="G343" s="2">
        <f t="shared" si="46"/>
        <v>3</v>
      </c>
      <c r="H343">
        <f>WEEKDAY(TCalendar[[#This Row],[Date]])</f>
        <v>3</v>
      </c>
      <c r="I343" s="13">
        <f>MONTH(TCalendar[[#This Row],[Date]])</f>
        <v>12</v>
      </c>
      <c r="J343" s="13">
        <f>MONTH(TCalendar[[#This Row],[Date]])</f>
        <v>12</v>
      </c>
      <c r="K343" s="13">
        <f>MONTH(TCalendar[[#This Row],[Date]])</f>
        <v>12</v>
      </c>
      <c r="L343" s="17">
        <f t="shared" si="47"/>
        <v>49</v>
      </c>
      <c r="M343" s="15" t="str">
        <f t="shared" si="49"/>
        <v>T4</v>
      </c>
      <c r="N343" s="15" t="str">
        <f t="shared" si="50"/>
        <v>S2</v>
      </c>
      <c r="O343" s="15">
        <v>2022</v>
      </c>
    </row>
    <row r="344" spans="5:15" x14ac:dyDescent="0.2">
      <c r="E344" s="1">
        <f t="shared" si="48"/>
        <v>44902</v>
      </c>
      <c r="F344" s="2">
        <v>7</v>
      </c>
      <c r="G344" s="2">
        <f t="shared" si="46"/>
        <v>4</v>
      </c>
      <c r="H344">
        <f>WEEKDAY(TCalendar[[#This Row],[Date]])</f>
        <v>4</v>
      </c>
      <c r="I344" s="13">
        <f>MONTH(TCalendar[[#This Row],[Date]])</f>
        <v>12</v>
      </c>
      <c r="J344" s="13">
        <f>MONTH(TCalendar[[#This Row],[Date]])</f>
        <v>12</v>
      </c>
      <c r="K344" s="13">
        <f>MONTH(TCalendar[[#This Row],[Date]])</f>
        <v>12</v>
      </c>
      <c r="L344" s="17">
        <f t="shared" si="47"/>
        <v>49</v>
      </c>
      <c r="M344" s="15" t="str">
        <f t="shared" si="49"/>
        <v>T4</v>
      </c>
      <c r="N344" s="15" t="str">
        <f t="shared" si="50"/>
        <v>S2</v>
      </c>
      <c r="O344" s="15">
        <v>2022</v>
      </c>
    </row>
    <row r="345" spans="5:15" x14ac:dyDescent="0.2">
      <c r="E345" s="1">
        <f t="shared" si="48"/>
        <v>44903</v>
      </c>
      <c r="F345" s="2">
        <v>8</v>
      </c>
      <c r="G345" s="2">
        <f t="shared" si="46"/>
        <v>5</v>
      </c>
      <c r="H345">
        <f>WEEKDAY(TCalendar[[#This Row],[Date]])</f>
        <v>5</v>
      </c>
      <c r="I345" s="13">
        <f>MONTH(TCalendar[[#This Row],[Date]])</f>
        <v>12</v>
      </c>
      <c r="J345" s="13">
        <f>MONTH(TCalendar[[#This Row],[Date]])</f>
        <v>12</v>
      </c>
      <c r="K345" s="13">
        <f>MONTH(TCalendar[[#This Row],[Date]])</f>
        <v>12</v>
      </c>
      <c r="L345" s="17">
        <f t="shared" si="47"/>
        <v>49</v>
      </c>
      <c r="M345" s="15" t="str">
        <f t="shared" si="49"/>
        <v>T4</v>
      </c>
      <c r="N345" s="15" t="str">
        <f t="shared" si="50"/>
        <v>S2</v>
      </c>
      <c r="O345" s="15">
        <v>2022</v>
      </c>
    </row>
    <row r="346" spans="5:15" x14ac:dyDescent="0.2">
      <c r="E346" s="1">
        <f t="shared" si="48"/>
        <v>44904</v>
      </c>
      <c r="F346" s="2">
        <v>9</v>
      </c>
      <c r="G346" s="2">
        <f t="shared" si="46"/>
        <v>6</v>
      </c>
      <c r="H346">
        <f>WEEKDAY(TCalendar[[#This Row],[Date]])</f>
        <v>6</v>
      </c>
      <c r="I346" s="13">
        <f>MONTH(TCalendar[[#This Row],[Date]])</f>
        <v>12</v>
      </c>
      <c r="J346" s="13">
        <f>MONTH(TCalendar[[#This Row],[Date]])</f>
        <v>12</v>
      </c>
      <c r="K346" s="13">
        <f>MONTH(TCalendar[[#This Row],[Date]])</f>
        <v>12</v>
      </c>
      <c r="L346" s="17">
        <f t="shared" si="47"/>
        <v>49</v>
      </c>
      <c r="M346" s="15" t="str">
        <f t="shared" si="49"/>
        <v>T4</v>
      </c>
      <c r="N346" s="15" t="str">
        <f t="shared" si="50"/>
        <v>S2</v>
      </c>
      <c r="O346" s="15">
        <v>2022</v>
      </c>
    </row>
    <row r="347" spans="5:15" x14ac:dyDescent="0.2">
      <c r="E347" s="1">
        <f t="shared" si="48"/>
        <v>44905</v>
      </c>
      <c r="F347" s="2">
        <v>10</v>
      </c>
      <c r="G347" s="2">
        <f t="shared" si="46"/>
        <v>7</v>
      </c>
      <c r="H347">
        <f>WEEKDAY(TCalendar[[#This Row],[Date]])</f>
        <v>7</v>
      </c>
      <c r="I347" s="13">
        <f>MONTH(TCalendar[[#This Row],[Date]])</f>
        <v>12</v>
      </c>
      <c r="J347" s="13">
        <f>MONTH(TCalendar[[#This Row],[Date]])</f>
        <v>12</v>
      </c>
      <c r="K347" s="13">
        <f>MONTH(TCalendar[[#This Row],[Date]])</f>
        <v>12</v>
      </c>
      <c r="L347" s="17">
        <f t="shared" si="47"/>
        <v>49</v>
      </c>
      <c r="M347" s="15" t="str">
        <f t="shared" si="49"/>
        <v>T4</v>
      </c>
      <c r="N347" s="15" t="str">
        <f t="shared" si="50"/>
        <v>S2</v>
      </c>
      <c r="O347" s="15">
        <v>2022</v>
      </c>
    </row>
    <row r="348" spans="5:15" x14ac:dyDescent="0.2">
      <c r="E348" s="1">
        <f t="shared" si="48"/>
        <v>44906</v>
      </c>
      <c r="F348" s="2">
        <v>11</v>
      </c>
      <c r="G348" s="2">
        <f t="shared" si="46"/>
        <v>1</v>
      </c>
      <c r="H348">
        <f>WEEKDAY(TCalendar[[#This Row],[Date]])</f>
        <v>1</v>
      </c>
      <c r="I348" s="13">
        <f>MONTH(TCalendar[[#This Row],[Date]])</f>
        <v>12</v>
      </c>
      <c r="J348" s="13">
        <f>MONTH(TCalendar[[#This Row],[Date]])</f>
        <v>12</v>
      </c>
      <c r="K348" s="13">
        <f>MONTH(TCalendar[[#This Row],[Date]])</f>
        <v>12</v>
      </c>
      <c r="L348" s="17">
        <f t="shared" si="47"/>
        <v>49</v>
      </c>
      <c r="M348" s="15" t="str">
        <f t="shared" si="49"/>
        <v>T4</v>
      </c>
      <c r="N348" s="15" t="str">
        <f t="shared" si="50"/>
        <v>S2</v>
      </c>
      <c r="O348" s="15">
        <v>2022</v>
      </c>
    </row>
    <row r="349" spans="5:15" x14ac:dyDescent="0.2">
      <c r="E349" s="1">
        <f t="shared" si="48"/>
        <v>44907</v>
      </c>
      <c r="F349" s="2">
        <v>12</v>
      </c>
      <c r="G349" s="2">
        <f t="shared" si="46"/>
        <v>2</v>
      </c>
      <c r="H349">
        <f>WEEKDAY(TCalendar[[#This Row],[Date]])</f>
        <v>2</v>
      </c>
      <c r="I349" s="13">
        <f>MONTH(TCalendar[[#This Row],[Date]])</f>
        <v>12</v>
      </c>
      <c r="J349" s="13">
        <f>MONTH(TCalendar[[#This Row],[Date]])</f>
        <v>12</v>
      </c>
      <c r="K349" s="13">
        <f>MONTH(TCalendar[[#This Row],[Date]])</f>
        <v>12</v>
      </c>
      <c r="L349" s="17">
        <f t="shared" si="47"/>
        <v>50</v>
      </c>
      <c r="M349" s="15" t="str">
        <f t="shared" si="49"/>
        <v>T4</v>
      </c>
      <c r="N349" s="15" t="str">
        <f t="shared" si="50"/>
        <v>S2</v>
      </c>
      <c r="O349" s="15">
        <v>2022</v>
      </c>
    </row>
    <row r="350" spans="5:15" x14ac:dyDescent="0.2">
      <c r="E350" s="1">
        <f t="shared" si="48"/>
        <v>44908</v>
      </c>
      <c r="F350" s="2">
        <v>13</v>
      </c>
      <c r="G350" s="2">
        <f t="shared" si="46"/>
        <v>3</v>
      </c>
      <c r="H350">
        <f>WEEKDAY(TCalendar[[#This Row],[Date]])</f>
        <v>3</v>
      </c>
      <c r="I350" s="13">
        <f>MONTH(TCalendar[[#This Row],[Date]])</f>
        <v>12</v>
      </c>
      <c r="J350" s="13">
        <f>MONTH(TCalendar[[#This Row],[Date]])</f>
        <v>12</v>
      </c>
      <c r="K350" s="13">
        <f>MONTH(TCalendar[[#This Row],[Date]])</f>
        <v>12</v>
      </c>
      <c r="L350" s="17">
        <f t="shared" si="47"/>
        <v>50</v>
      </c>
      <c r="M350" s="15" t="str">
        <f t="shared" si="49"/>
        <v>T4</v>
      </c>
      <c r="N350" s="15" t="str">
        <f t="shared" si="50"/>
        <v>S2</v>
      </c>
      <c r="O350" s="15">
        <v>2022</v>
      </c>
    </row>
    <row r="351" spans="5:15" x14ac:dyDescent="0.2">
      <c r="E351" s="1">
        <f t="shared" si="48"/>
        <v>44909</v>
      </c>
      <c r="F351" s="2">
        <v>14</v>
      </c>
      <c r="G351" s="2">
        <f t="shared" si="46"/>
        <v>4</v>
      </c>
      <c r="H351">
        <f>WEEKDAY(TCalendar[[#This Row],[Date]])</f>
        <v>4</v>
      </c>
      <c r="I351" s="13">
        <f>MONTH(TCalendar[[#This Row],[Date]])</f>
        <v>12</v>
      </c>
      <c r="J351" s="13">
        <f>MONTH(TCalendar[[#This Row],[Date]])</f>
        <v>12</v>
      </c>
      <c r="K351" s="13">
        <f>MONTH(TCalendar[[#This Row],[Date]])</f>
        <v>12</v>
      </c>
      <c r="L351" s="17">
        <f t="shared" si="47"/>
        <v>50</v>
      </c>
      <c r="M351" s="15" t="str">
        <f t="shared" si="49"/>
        <v>T4</v>
      </c>
      <c r="N351" s="15" t="str">
        <f t="shared" si="50"/>
        <v>S2</v>
      </c>
      <c r="O351" s="15">
        <v>2022</v>
      </c>
    </row>
    <row r="352" spans="5:15" x14ac:dyDescent="0.2">
      <c r="E352" s="1">
        <f t="shared" si="48"/>
        <v>44910</v>
      </c>
      <c r="F352" s="2">
        <v>15</v>
      </c>
      <c r="G352" s="2">
        <f t="shared" si="46"/>
        <v>5</v>
      </c>
      <c r="H352">
        <f>WEEKDAY(TCalendar[[#This Row],[Date]])</f>
        <v>5</v>
      </c>
      <c r="I352" s="13">
        <f>MONTH(TCalendar[[#This Row],[Date]])</f>
        <v>12</v>
      </c>
      <c r="J352" s="13">
        <f>MONTH(TCalendar[[#This Row],[Date]])</f>
        <v>12</v>
      </c>
      <c r="K352" s="13">
        <f>MONTH(TCalendar[[#This Row],[Date]])</f>
        <v>12</v>
      </c>
      <c r="L352" s="17">
        <f t="shared" si="47"/>
        <v>50</v>
      </c>
      <c r="M352" s="15" t="str">
        <f t="shared" si="49"/>
        <v>T4</v>
      </c>
      <c r="N352" s="15" t="str">
        <f t="shared" si="50"/>
        <v>S2</v>
      </c>
      <c r="O352" s="15">
        <v>2022</v>
      </c>
    </row>
    <row r="353" spans="5:15" x14ac:dyDescent="0.2">
      <c r="E353" s="1">
        <f t="shared" si="48"/>
        <v>44911</v>
      </c>
      <c r="F353" s="2">
        <v>16</v>
      </c>
      <c r="G353" s="2">
        <f t="shared" si="46"/>
        <v>6</v>
      </c>
      <c r="H353">
        <f>WEEKDAY(TCalendar[[#This Row],[Date]])</f>
        <v>6</v>
      </c>
      <c r="I353" s="13">
        <f>MONTH(TCalendar[[#This Row],[Date]])</f>
        <v>12</v>
      </c>
      <c r="J353" s="13">
        <f>MONTH(TCalendar[[#This Row],[Date]])</f>
        <v>12</v>
      </c>
      <c r="K353" s="13">
        <f>MONTH(TCalendar[[#This Row],[Date]])</f>
        <v>12</v>
      </c>
      <c r="L353" s="17">
        <f t="shared" si="47"/>
        <v>50</v>
      </c>
      <c r="M353" s="15" t="str">
        <f t="shared" si="49"/>
        <v>T4</v>
      </c>
      <c r="N353" s="15" t="str">
        <f t="shared" si="50"/>
        <v>S2</v>
      </c>
      <c r="O353" s="15">
        <v>2022</v>
      </c>
    </row>
    <row r="354" spans="5:15" x14ac:dyDescent="0.2">
      <c r="E354" s="1">
        <f t="shared" si="48"/>
        <v>44912</v>
      </c>
      <c r="F354" s="2">
        <v>17</v>
      </c>
      <c r="G354" s="2">
        <f t="shared" si="46"/>
        <v>7</v>
      </c>
      <c r="H354">
        <f>WEEKDAY(TCalendar[[#This Row],[Date]])</f>
        <v>7</v>
      </c>
      <c r="I354" s="13">
        <f>MONTH(TCalendar[[#This Row],[Date]])</f>
        <v>12</v>
      </c>
      <c r="J354" s="13">
        <f>MONTH(TCalendar[[#This Row],[Date]])</f>
        <v>12</v>
      </c>
      <c r="K354" s="13">
        <f>MONTH(TCalendar[[#This Row],[Date]])</f>
        <v>12</v>
      </c>
      <c r="L354" s="17">
        <f t="shared" si="47"/>
        <v>50</v>
      </c>
      <c r="M354" s="15" t="str">
        <f t="shared" si="49"/>
        <v>T4</v>
      </c>
      <c r="N354" s="15" t="str">
        <f t="shared" si="50"/>
        <v>S2</v>
      </c>
      <c r="O354" s="15">
        <v>2022</v>
      </c>
    </row>
    <row r="355" spans="5:15" x14ac:dyDescent="0.2">
      <c r="E355" s="1">
        <f t="shared" si="48"/>
        <v>44913</v>
      </c>
      <c r="F355" s="2">
        <v>18</v>
      </c>
      <c r="G355" s="2">
        <f t="shared" si="46"/>
        <v>1</v>
      </c>
      <c r="H355">
        <f>WEEKDAY(TCalendar[[#This Row],[Date]])</f>
        <v>1</v>
      </c>
      <c r="I355" s="13">
        <f>MONTH(TCalendar[[#This Row],[Date]])</f>
        <v>12</v>
      </c>
      <c r="J355" s="13">
        <f>MONTH(TCalendar[[#This Row],[Date]])</f>
        <v>12</v>
      </c>
      <c r="K355" s="13">
        <f>MONTH(TCalendar[[#This Row],[Date]])</f>
        <v>12</v>
      </c>
      <c r="L355" s="17">
        <f t="shared" si="47"/>
        <v>50</v>
      </c>
      <c r="M355" s="15" t="str">
        <f t="shared" si="49"/>
        <v>T4</v>
      </c>
      <c r="N355" s="15" t="str">
        <f t="shared" si="50"/>
        <v>S2</v>
      </c>
      <c r="O355" s="15">
        <v>2022</v>
      </c>
    </row>
    <row r="356" spans="5:15" x14ac:dyDescent="0.2">
      <c r="E356" s="1">
        <f t="shared" si="48"/>
        <v>44914</v>
      </c>
      <c r="F356" s="2">
        <v>19</v>
      </c>
      <c r="G356" s="2">
        <f t="shared" si="46"/>
        <v>2</v>
      </c>
      <c r="H356">
        <f>WEEKDAY(TCalendar[[#This Row],[Date]])</f>
        <v>2</v>
      </c>
      <c r="I356" s="13">
        <f>MONTH(TCalendar[[#This Row],[Date]])</f>
        <v>12</v>
      </c>
      <c r="J356" s="13">
        <f>MONTH(TCalendar[[#This Row],[Date]])</f>
        <v>12</v>
      </c>
      <c r="K356" s="13">
        <f>MONTH(TCalendar[[#This Row],[Date]])</f>
        <v>12</v>
      </c>
      <c r="L356" s="17">
        <f t="shared" si="47"/>
        <v>51</v>
      </c>
      <c r="M356" s="15" t="str">
        <f t="shared" si="49"/>
        <v>T4</v>
      </c>
      <c r="N356" s="15" t="str">
        <f t="shared" si="50"/>
        <v>S2</v>
      </c>
      <c r="O356" s="15">
        <v>2022</v>
      </c>
    </row>
    <row r="357" spans="5:15" x14ac:dyDescent="0.2">
      <c r="E357" s="1">
        <f t="shared" si="48"/>
        <v>44915</v>
      </c>
      <c r="F357" s="2">
        <v>20</v>
      </c>
      <c r="G357" s="2">
        <f t="shared" si="46"/>
        <v>3</v>
      </c>
      <c r="H357">
        <f>WEEKDAY(TCalendar[[#This Row],[Date]])</f>
        <v>3</v>
      </c>
      <c r="I357" s="13">
        <f>MONTH(TCalendar[[#This Row],[Date]])</f>
        <v>12</v>
      </c>
      <c r="J357" s="13">
        <f>MONTH(TCalendar[[#This Row],[Date]])</f>
        <v>12</v>
      </c>
      <c r="K357" s="13">
        <f>MONTH(TCalendar[[#This Row],[Date]])</f>
        <v>12</v>
      </c>
      <c r="L357" s="17">
        <f t="shared" si="47"/>
        <v>51</v>
      </c>
      <c r="M357" s="15" t="str">
        <f t="shared" si="49"/>
        <v>T4</v>
      </c>
      <c r="N357" s="15" t="str">
        <f t="shared" si="50"/>
        <v>S2</v>
      </c>
      <c r="O357" s="15">
        <v>2022</v>
      </c>
    </row>
    <row r="358" spans="5:15" x14ac:dyDescent="0.2">
      <c r="E358" s="1">
        <f t="shared" si="48"/>
        <v>44916</v>
      </c>
      <c r="F358" s="2">
        <v>21</v>
      </c>
      <c r="G358" s="2">
        <f t="shared" si="46"/>
        <v>4</v>
      </c>
      <c r="H358">
        <f>WEEKDAY(TCalendar[[#This Row],[Date]])</f>
        <v>4</v>
      </c>
      <c r="I358" s="13">
        <f>MONTH(TCalendar[[#This Row],[Date]])</f>
        <v>12</v>
      </c>
      <c r="J358" s="13">
        <f>MONTH(TCalendar[[#This Row],[Date]])</f>
        <v>12</v>
      </c>
      <c r="K358" s="13">
        <f>MONTH(TCalendar[[#This Row],[Date]])</f>
        <v>12</v>
      </c>
      <c r="L358" s="17">
        <f t="shared" si="47"/>
        <v>51</v>
      </c>
      <c r="M358" s="15" t="str">
        <f t="shared" si="49"/>
        <v>T4</v>
      </c>
      <c r="N358" s="15" t="str">
        <f t="shared" si="50"/>
        <v>S2</v>
      </c>
      <c r="O358" s="15">
        <v>2022</v>
      </c>
    </row>
    <row r="359" spans="5:15" x14ac:dyDescent="0.2">
      <c r="E359" s="1">
        <f t="shared" si="48"/>
        <v>44917</v>
      </c>
      <c r="F359" s="2">
        <v>22</v>
      </c>
      <c r="G359" s="2">
        <f t="shared" si="46"/>
        <v>5</v>
      </c>
      <c r="H359">
        <f>WEEKDAY(TCalendar[[#This Row],[Date]])</f>
        <v>5</v>
      </c>
      <c r="I359" s="13">
        <f>MONTH(TCalendar[[#This Row],[Date]])</f>
        <v>12</v>
      </c>
      <c r="J359" s="13">
        <f>MONTH(TCalendar[[#This Row],[Date]])</f>
        <v>12</v>
      </c>
      <c r="K359" s="13">
        <f>MONTH(TCalendar[[#This Row],[Date]])</f>
        <v>12</v>
      </c>
      <c r="L359" s="17">
        <f t="shared" si="47"/>
        <v>51</v>
      </c>
      <c r="M359" s="15" t="str">
        <f t="shared" si="49"/>
        <v>T4</v>
      </c>
      <c r="N359" s="15" t="str">
        <f t="shared" si="50"/>
        <v>S2</v>
      </c>
      <c r="O359" s="15">
        <v>2022</v>
      </c>
    </row>
    <row r="360" spans="5:15" x14ac:dyDescent="0.2">
      <c r="E360" s="1">
        <f t="shared" si="48"/>
        <v>44918</v>
      </c>
      <c r="F360" s="2">
        <v>23</v>
      </c>
      <c r="G360" s="2">
        <f t="shared" si="46"/>
        <v>6</v>
      </c>
      <c r="H360">
        <f>WEEKDAY(TCalendar[[#This Row],[Date]])</f>
        <v>6</v>
      </c>
      <c r="I360" s="13">
        <f>MONTH(TCalendar[[#This Row],[Date]])</f>
        <v>12</v>
      </c>
      <c r="J360" s="13">
        <f>MONTH(TCalendar[[#This Row],[Date]])</f>
        <v>12</v>
      </c>
      <c r="K360" s="13">
        <f>MONTH(TCalendar[[#This Row],[Date]])</f>
        <v>12</v>
      </c>
      <c r="L360" s="17">
        <f t="shared" si="47"/>
        <v>51</v>
      </c>
      <c r="M360" s="15" t="str">
        <f t="shared" si="49"/>
        <v>T4</v>
      </c>
      <c r="N360" s="15" t="str">
        <f t="shared" si="50"/>
        <v>S2</v>
      </c>
      <c r="O360" s="15">
        <v>2022</v>
      </c>
    </row>
    <row r="361" spans="5:15" x14ac:dyDescent="0.2">
      <c r="E361" s="1">
        <f t="shared" si="48"/>
        <v>44919</v>
      </c>
      <c r="F361" s="2">
        <v>24</v>
      </c>
      <c r="G361" s="2">
        <f t="shared" si="46"/>
        <v>7</v>
      </c>
      <c r="H361">
        <f>WEEKDAY(TCalendar[[#This Row],[Date]])</f>
        <v>7</v>
      </c>
      <c r="I361" s="13">
        <f>MONTH(TCalendar[[#This Row],[Date]])</f>
        <v>12</v>
      </c>
      <c r="J361" s="13">
        <f>MONTH(TCalendar[[#This Row],[Date]])</f>
        <v>12</v>
      </c>
      <c r="K361" s="13">
        <f>MONTH(TCalendar[[#This Row],[Date]])</f>
        <v>12</v>
      </c>
      <c r="L361" s="17">
        <f t="shared" si="47"/>
        <v>51</v>
      </c>
      <c r="M361" s="15" t="str">
        <f t="shared" si="49"/>
        <v>T4</v>
      </c>
      <c r="N361" s="15" t="str">
        <f t="shared" si="50"/>
        <v>S2</v>
      </c>
      <c r="O361" s="15">
        <v>2022</v>
      </c>
    </row>
    <row r="362" spans="5:15" x14ac:dyDescent="0.2">
      <c r="E362" s="1">
        <f t="shared" si="48"/>
        <v>44920</v>
      </c>
      <c r="F362" s="2">
        <v>25</v>
      </c>
      <c r="G362" s="2">
        <f t="shared" si="46"/>
        <v>1</v>
      </c>
      <c r="H362">
        <f>WEEKDAY(TCalendar[[#This Row],[Date]])</f>
        <v>1</v>
      </c>
      <c r="I362" s="13">
        <f>MONTH(TCalendar[[#This Row],[Date]])</f>
        <v>12</v>
      </c>
      <c r="J362" s="13">
        <f>MONTH(TCalendar[[#This Row],[Date]])</f>
        <v>12</v>
      </c>
      <c r="K362" s="13">
        <f>MONTH(TCalendar[[#This Row],[Date]])</f>
        <v>12</v>
      </c>
      <c r="L362" s="17">
        <f t="shared" si="47"/>
        <v>51</v>
      </c>
      <c r="M362" s="15" t="str">
        <f t="shared" si="49"/>
        <v>T4</v>
      </c>
      <c r="N362" s="15" t="str">
        <f t="shared" si="50"/>
        <v>S2</v>
      </c>
      <c r="O362" s="15">
        <v>2022</v>
      </c>
    </row>
    <row r="363" spans="5:15" x14ac:dyDescent="0.2">
      <c r="E363" s="1">
        <f t="shared" si="48"/>
        <v>44921</v>
      </c>
      <c r="F363" s="2">
        <v>26</v>
      </c>
      <c r="G363" s="2">
        <f t="shared" si="46"/>
        <v>2</v>
      </c>
      <c r="H363">
        <f>WEEKDAY(TCalendar[[#This Row],[Date]])</f>
        <v>2</v>
      </c>
      <c r="I363" s="13">
        <f>MONTH(TCalendar[[#This Row],[Date]])</f>
        <v>12</v>
      </c>
      <c r="J363" s="13">
        <f>MONTH(TCalendar[[#This Row],[Date]])</f>
        <v>12</v>
      </c>
      <c r="K363" s="13">
        <f>MONTH(TCalendar[[#This Row],[Date]])</f>
        <v>12</v>
      </c>
      <c r="L363" s="17">
        <f t="shared" si="47"/>
        <v>52</v>
      </c>
      <c r="M363" s="15" t="str">
        <f t="shared" si="49"/>
        <v>T4</v>
      </c>
      <c r="N363" s="15" t="str">
        <f t="shared" si="50"/>
        <v>S2</v>
      </c>
      <c r="O363" s="15">
        <v>2022</v>
      </c>
    </row>
    <row r="364" spans="5:15" x14ac:dyDescent="0.2">
      <c r="E364" s="1">
        <f t="shared" si="48"/>
        <v>44922</v>
      </c>
      <c r="F364" s="2">
        <v>27</v>
      </c>
      <c r="G364" s="2">
        <f t="shared" si="46"/>
        <v>3</v>
      </c>
      <c r="H364">
        <f>WEEKDAY(TCalendar[[#This Row],[Date]])</f>
        <v>3</v>
      </c>
      <c r="I364" s="13">
        <f>MONTH(TCalendar[[#This Row],[Date]])</f>
        <v>12</v>
      </c>
      <c r="J364" s="13">
        <f>MONTH(TCalendar[[#This Row],[Date]])</f>
        <v>12</v>
      </c>
      <c r="K364" s="13">
        <f>MONTH(TCalendar[[#This Row],[Date]])</f>
        <v>12</v>
      </c>
      <c r="L364" s="17">
        <f t="shared" si="47"/>
        <v>52</v>
      </c>
      <c r="M364" s="15" t="str">
        <f t="shared" si="49"/>
        <v>T4</v>
      </c>
      <c r="N364" s="15" t="str">
        <f t="shared" si="50"/>
        <v>S2</v>
      </c>
      <c r="O364" s="15">
        <v>2022</v>
      </c>
    </row>
    <row r="365" spans="5:15" x14ac:dyDescent="0.2">
      <c r="E365" s="1">
        <f t="shared" si="48"/>
        <v>44923</v>
      </c>
      <c r="F365" s="2">
        <v>28</v>
      </c>
      <c r="G365" s="2">
        <f t="shared" si="46"/>
        <v>4</v>
      </c>
      <c r="H365">
        <f>WEEKDAY(TCalendar[[#This Row],[Date]])</f>
        <v>4</v>
      </c>
      <c r="I365" s="13">
        <f>MONTH(TCalendar[[#This Row],[Date]])</f>
        <v>12</v>
      </c>
      <c r="J365" s="13">
        <f>MONTH(TCalendar[[#This Row],[Date]])</f>
        <v>12</v>
      </c>
      <c r="K365" s="13">
        <f>MONTH(TCalendar[[#This Row],[Date]])</f>
        <v>12</v>
      </c>
      <c r="L365" s="17">
        <f t="shared" si="47"/>
        <v>52</v>
      </c>
      <c r="M365" s="15" t="str">
        <f t="shared" si="49"/>
        <v>T4</v>
      </c>
      <c r="N365" s="15" t="str">
        <f t="shared" si="50"/>
        <v>S2</v>
      </c>
      <c r="O365" s="15">
        <v>2022</v>
      </c>
    </row>
    <row r="366" spans="5:15" x14ac:dyDescent="0.2">
      <c r="E366" s="1">
        <f t="shared" si="48"/>
        <v>44924</v>
      </c>
      <c r="F366" s="2">
        <v>29</v>
      </c>
      <c r="G366" s="2">
        <f t="shared" si="46"/>
        <v>5</v>
      </c>
      <c r="H366">
        <f>WEEKDAY(TCalendar[[#This Row],[Date]])</f>
        <v>5</v>
      </c>
      <c r="I366" s="13">
        <f>MONTH(TCalendar[[#This Row],[Date]])</f>
        <v>12</v>
      </c>
      <c r="J366" s="13">
        <f>MONTH(TCalendar[[#This Row],[Date]])</f>
        <v>12</v>
      </c>
      <c r="K366" s="13">
        <f>MONTH(TCalendar[[#This Row],[Date]])</f>
        <v>12</v>
      </c>
      <c r="L366" s="17">
        <f t="shared" si="47"/>
        <v>52</v>
      </c>
      <c r="M366" s="15" t="str">
        <f t="shared" si="49"/>
        <v>T4</v>
      </c>
      <c r="N366" s="15" t="str">
        <f t="shared" si="50"/>
        <v>S2</v>
      </c>
      <c r="O366" s="15">
        <v>2022</v>
      </c>
    </row>
    <row r="367" spans="5:15" x14ac:dyDescent="0.2">
      <c r="E367" s="1">
        <f t="shared" si="48"/>
        <v>44925</v>
      </c>
      <c r="F367" s="2">
        <v>30</v>
      </c>
      <c r="G367" s="2">
        <f t="shared" si="46"/>
        <v>6</v>
      </c>
      <c r="H367">
        <f>WEEKDAY(TCalendar[[#This Row],[Date]])</f>
        <v>6</v>
      </c>
      <c r="I367" s="13">
        <f>MONTH(TCalendar[[#This Row],[Date]])</f>
        <v>12</v>
      </c>
      <c r="J367" s="13">
        <f>MONTH(TCalendar[[#This Row],[Date]])</f>
        <v>12</v>
      </c>
      <c r="K367" s="13">
        <f>MONTH(TCalendar[[#This Row],[Date]])</f>
        <v>12</v>
      </c>
      <c r="L367" s="17">
        <f t="shared" si="47"/>
        <v>52</v>
      </c>
      <c r="M367" s="15" t="str">
        <f t="shared" si="49"/>
        <v>T4</v>
      </c>
      <c r="N367" s="15" t="str">
        <f t="shared" si="50"/>
        <v>S2</v>
      </c>
      <c r="O367" s="15">
        <v>2022</v>
      </c>
    </row>
    <row r="368" spans="5:15" x14ac:dyDescent="0.2">
      <c r="E368" s="1">
        <f t="shared" si="48"/>
        <v>44926</v>
      </c>
      <c r="F368" s="2">
        <v>31</v>
      </c>
      <c r="G368" s="2">
        <f t="shared" si="46"/>
        <v>7</v>
      </c>
      <c r="H368">
        <f>WEEKDAY(TCalendar[[#This Row],[Date]])</f>
        <v>7</v>
      </c>
      <c r="I368" s="13">
        <f>MONTH(TCalendar[[#This Row],[Date]])</f>
        <v>12</v>
      </c>
      <c r="J368" s="13">
        <f>MONTH(TCalendar[[#This Row],[Date]])</f>
        <v>12</v>
      </c>
      <c r="K368" s="13">
        <f>MONTH(TCalendar[[#This Row],[Date]])</f>
        <v>12</v>
      </c>
      <c r="L368" s="17">
        <f t="shared" si="47"/>
        <v>52</v>
      </c>
      <c r="M368" s="15" t="str">
        <f t="shared" si="49"/>
        <v>T4</v>
      </c>
      <c r="N368" s="15" t="str">
        <f t="shared" si="50"/>
        <v>S2</v>
      </c>
      <c r="O368" s="15">
        <v>2022</v>
      </c>
    </row>
  </sheetData>
  <phoneticPr fontId="1" type="noConversion"/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Devis</vt:lpstr>
      <vt:lpstr>Tableaux</vt:lpstr>
      <vt:lpstr>L_Civilite</vt:lpstr>
      <vt:lpstr>L_CP_Ville</vt:lpstr>
      <vt:lpstr>L_Devis</vt:lpstr>
      <vt:lpstr>L_RefClient</vt:lpstr>
      <vt:lpstr>listedevis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Ghislain GAUTHIER</dc:creator>
  <cp:lastModifiedBy>LAVALLEZ Pascal</cp:lastModifiedBy>
  <cp:lastPrinted>2022-05-03T16:55:49Z</cp:lastPrinted>
  <dcterms:created xsi:type="dcterms:W3CDTF">2022-05-01T07:27:32Z</dcterms:created>
  <dcterms:modified xsi:type="dcterms:W3CDTF">2022-05-09T14:53:16Z</dcterms:modified>
</cp:coreProperties>
</file>