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BDD" sheetId="1" r:id="rId1"/>
    <sheet name="Export PGD TRIGRAMMES" sheetId="4" r:id="rId2"/>
    <sheet name="TDB" sheetId="6" r:id="rId3"/>
  </sheets>
  <definedNames>
    <definedName name="_xlnm._FilterDatabase" localSheetId="0" hidden="1">BDD!$A$1:$AD$14</definedName>
    <definedName name="Segment_Année">#N/A</definedName>
    <definedName name="Segment_Jour">#N/A</definedName>
    <definedName name="Segment_Mois">#N/A</definedName>
    <definedName name="TRI">'Export PGD TRIGRAMMES'!$A$1:$C$266</definedName>
  </definedNames>
  <calcPr calcId="152511"/>
  <pivotCaches>
    <pivotCache cacheId="0" r:id="rId4"/>
    <pivotCache cacheId="1" r:id="rId5"/>
  </pivotCaches>
  <extLst>
    <ext xmlns:x14="http://schemas.microsoft.com/office/spreadsheetml/2009/9/main" uri="{876F7934-8845-4945-9796-88D515C7AA90}">
      <x14:pivotCaches>
        <pivotCache cacheId="2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L1" i="1" s="1"/>
  <c r="L3" i="1"/>
  <c r="L4" i="1"/>
  <c r="L5" i="1"/>
  <c r="L6" i="1"/>
  <c r="L7" i="1"/>
  <c r="L8" i="1"/>
  <c r="L9" i="1"/>
  <c r="L10" i="1"/>
  <c r="L11" i="1"/>
  <c r="L12" i="1"/>
  <c r="L13" i="1"/>
  <c r="L14" i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C7" i="6"/>
  <c r="E7" i="6"/>
  <c r="I3" i="1" l="1"/>
  <c r="I4" i="1"/>
  <c r="I5" i="1"/>
  <c r="I6" i="1"/>
  <c r="I7" i="1"/>
  <c r="I8" i="1"/>
  <c r="I9" i="1"/>
  <c r="I10" i="1"/>
  <c r="I11" i="1"/>
  <c r="I12" i="1"/>
  <c r="I13" i="1"/>
  <c r="I14" i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J2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2" i="1"/>
  <c r="F2" i="1"/>
  <c r="G2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A3" i="1"/>
  <c r="A4" i="1"/>
  <c r="A5" i="1"/>
  <c r="A6" i="1"/>
  <c r="A7" i="1"/>
  <c r="A8" i="1"/>
  <c r="A9" i="1"/>
  <c r="A10" i="1"/>
  <c r="A11" i="1"/>
  <c r="A12" i="1"/>
  <c r="A13" i="1"/>
  <c r="A14" i="1"/>
  <c r="A2" i="1"/>
  <c r="K7" i="1" l="1"/>
  <c r="H7" i="1" s="1"/>
  <c r="K14" i="1"/>
  <c r="H14" i="1" s="1"/>
  <c r="K6" i="1"/>
  <c r="H6" i="1" s="1"/>
  <c r="K13" i="1"/>
  <c r="H13" i="1" s="1"/>
  <c r="K5" i="1"/>
  <c r="H5" i="1" s="1"/>
  <c r="K12" i="1"/>
  <c r="H12" i="1" s="1"/>
  <c r="K4" i="1"/>
  <c r="H4" i="1" s="1"/>
  <c r="K11" i="1"/>
  <c r="H11" i="1" s="1"/>
  <c r="K3" i="1"/>
  <c r="H3" i="1" s="1"/>
  <c r="K10" i="1"/>
  <c r="H10" i="1" s="1"/>
  <c r="K9" i="1"/>
  <c r="H9" i="1" s="1"/>
  <c r="K8" i="1"/>
  <c r="H8" i="1" s="1"/>
  <c r="K2" i="1"/>
  <c r="H2" i="1" s="1"/>
</calcChain>
</file>

<file path=xl/sharedStrings.xml><?xml version="1.0" encoding="utf-8"?>
<sst xmlns="http://schemas.openxmlformats.org/spreadsheetml/2006/main" count="963" uniqueCount="866">
  <si>
    <t>Date dépôt demande</t>
  </si>
  <si>
    <t>Société</t>
  </si>
  <si>
    <t>Civilité Prénom Nom</t>
  </si>
  <si>
    <t>Résidence Bâtiment...</t>
  </si>
  <si>
    <t>N° et libellé de la voie</t>
  </si>
  <si>
    <t>Lieu dit BP...</t>
  </si>
  <si>
    <t>Code Postal et Ville</t>
  </si>
  <si>
    <t>Pays</t>
  </si>
  <si>
    <t>Code Pays</t>
  </si>
  <si>
    <t>Ref. Client du pli</t>
  </si>
  <si>
    <t>Numéro recommandé</t>
  </si>
  <si>
    <t>Statut du pli</t>
  </si>
  <si>
    <t>Identifiant utilisateur</t>
  </si>
  <si>
    <t>Ref. Maileva Demande</t>
  </si>
  <si>
    <t>Ref. Client Demande</t>
  </si>
  <si>
    <t>Affranchissement</t>
  </si>
  <si>
    <t>Date de remise en poste</t>
  </si>
  <si>
    <t>2022-03-10T18:26:32</t>
  </si>
  <si>
    <t>France</t>
  </si>
  <si>
    <t>FR</t>
  </si>
  <si>
    <t>21BI355396-GJC</t>
  </si>
  <si>
    <t>1E00542427914</t>
  </si>
  <si>
    <t>WAIT</t>
  </si>
  <si>
    <t>2020694261G</t>
  </si>
  <si>
    <t>LRE_AR</t>
  </si>
  <si>
    <t>1E00542427921</t>
  </si>
  <si>
    <t>2020694261H</t>
  </si>
  <si>
    <t>2022-03-10T18:18:15</t>
  </si>
  <si>
    <t>21BR311755-MGN</t>
  </si>
  <si>
    <t>1E00542426726</t>
  </si>
  <si>
    <t>2020694218D</t>
  </si>
  <si>
    <t>1E00542426733</t>
  </si>
  <si>
    <t>2020694218E</t>
  </si>
  <si>
    <t>1E00542426740</t>
  </si>
  <si>
    <t>2020694218F</t>
  </si>
  <si>
    <t>2022-03-10T18:17:44</t>
  </si>
  <si>
    <t>3/5 RUE MARCEL PAUL</t>
  </si>
  <si>
    <t>22BD068725-DCI</t>
  </si>
  <si>
    <t>1E00542426566</t>
  </si>
  <si>
    <t>2020694204N</t>
  </si>
  <si>
    <t>2022-03-10T18:17:15</t>
  </si>
  <si>
    <t>14 RUE L'HERMITE</t>
  </si>
  <si>
    <t>1E00542426368</t>
  </si>
  <si>
    <t>2022-03-10T18:16:56</t>
  </si>
  <si>
    <t>189 AVENUE FOCH</t>
  </si>
  <si>
    <t>1E00542426252</t>
  </si>
  <si>
    <t>2020694190K</t>
  </si>
  <si>
    <t>2022-03-10T18:08:27</t>
  </si>
  <si>
    <t>paq.toulouse</t>
  </si>
  <si>
    <t>1E00542424326</t>
  </si>
  <si>
    <t>2020694085X</t>
  </si>
  <si>
    <t>1E00542424333</t>
  </si>
  <si>
    <t>2022-03-10T18:08:19</t>
  </si>
  <si>
    <t>RD 191</t>
  </si>
  <si>
    <t>1E00542424272</t>
  </si>
  <si>
    <t>2022-03-10T18:07:42</t>
  </si>
  <si>
    <t>1E00542423817</t>
  </si>
  <si>
    <t>1E00542423831</t>
  </si>
  <si>
    <t>OK</t>
  </si>
  <si>
    <t xml:space="preserve">Année </t>
  </si>
  <si>
    <t xml:space="preserve">Mois </t>
  </si>
  <si>
    <t>GJC</t>
  </si>
  <si>
    <t>MGN</t>
  </si>
  <si>
    <t>DCI</t>
  </si>
  <si>
    <t>RHT</t>
  </si>
  <si>
    <t>KNJ</t>
  </si>
  <si>
    <t>FOE</t>
  </si>
  <si>
    <t>EIC</t>
  </si>
  <si>
    <t>STE</t>
  </si>
  <si>
    <t>TPS</t>
  </si>
  <si>
    <t>RHY</t>
  </si>
  <si>
    <t>VGH</t>
  </si>
  <si>
    <t>ARP</t>
  </si>
  <si>
    <t>BDB</t>
  </si>
  <si>
    <t>RBI</t>
  </si>
  <si>
    <t>CDP</t>
  </si>
  <si>
    <t>BEY</t>
  </si>
  <si>
    <t>GJI</t>
  </si>
  <si>
    <t>JRT</t>
  </si>
  <si>
    <t>CAY</t>
  </si>
  <si>
    <t>FMU</t>
  </si>
  <si>
    <t>LBC</t>
  </si>
  <si>
    <t>RXB</t>
  </si>
  <si>
    <t>CLQ</t>
  </si>
  <si>
    <t>LAO</t>
  </si>
  <si>
    <t>RLL</t>
  </si>
  <si>
    <t>RNE</t>
  </si>
  <si>
    <t>use</t>
  </si>
  <si>
    <t>MHF</t>
  </si>
  <si>
    <t>PAL</t>
  </si>
  <si>
    <t>VCN</t>
  </si>
  <si>
    <t>FLF</t>
  </si>
  <si>
    <t>PRE</t>
  </si>
  <si>
    <t>ABK</t>
  </si>
  <si>
    <t>DLM</t>
  </si>
  <si>
    <t>LLX</t>
  </si>
  <si>
    <t>ARD</t>
  </si>
  <si>
    <t>LPL</t>
  </si>
  <si>
    <t>TDO</t>
  </si>
  <si>
    <t>TTW</t>
  </si>
  <si>
    <t>PDE</t>
  </si>
  <si>
    <t>ESA</t>
  </si>
  <si>
    <t>FEP</t>
  </si>
  <si>
    <t>FCE</t>
  </si>
  <si>
    <t>Code</t>
  </si>
  <si>
    <t>Nom</t>
  </si>
  <si>
    <t>Agence</t>
  </si>
  <si>
    <t>ABC</t>
  </si>
  <si>
    <t>GIG</t>
  </si>
  <si>
    <t>AZC</t>
  </si>
  <si>
    <t>SAN</t>
  </si>
  <si>
    <t>AHZ</t>
  </si>
  <si>
    <t>SIU</t>
  </si>
  <si>
    <t>SAU</t>
  </si>
  <si>
    <t>ZPX09</t>
  </si>
  <si>
    <t>COB</t>
  </si>
  <si>
    <t>UEL</t>
  </si>
  <si>
    <t>SBK</t>
  </si>
  <si>
    <t>BAR</t>
  </si>
  <si>
    <t>DNB</t>
  </si>
  <si>
    <t>BQM</t>
  </si>
  <si>
    <t>LIB</t>
  </si>
  <si>
    <t>BTC</t>
  </si>
  <si>
    <t>MBH</t>
  </si>
  <si>
    <t>BSY</t>
  </si>
  <si>
    <t>BZK</t>
  </si>
  <si>
    <t>JBB</t>
  </si>
  <si>
    <t>HBM</t>
  </si>
  <si>
    <t>KBT</t>
  </si>
  <si>
    <t>DBS</t>
  </si>
  <si>
    <t>RGX</t>
  </si>
  <si>
    <t>WRB</t>
  </si>
  <si>
    <t>KBU</t>
  </si>
  <si>
    <t>VHC</t>
  </si>
  <si>
    <t>GCD</t>
  </si>
  <si>
    <t>CQR</t>
  </si>
  <si>
    <t>CSD</t>
  </si>
  <si>
    <t>CZP</t>
  </si>
  <si>
    <t>AMC</t>
  </si>
  <si>
    <t>OHM</t>
  </si>
  <si>
    <t>JOL</t>
  </si>
  <si>
    <t>MHC</t>
  </si>
  <si>
    <t>CND</t>
  </si>
  <si>
    <t>CTV</t>
  </si>
  <si>
    <t>TCU</t>
  </si>
  <si>
    <t>YCO</t>
  </si>
  <si>
    <t>DLF</t>
  </si>
  <si>
    <t>DFQ</t>
  </si>
  <si>
    <t>MDL</t>
  </si>
  <si>
    <t>DCM</t>
  </si>
  <si>
    <t>DDO</t>
  </si>
  <si>
    <t>UMD</t>
  </si>
  <si>
    <t>XFG</t>
  </si>
  <si>
    <t>DUS</t>
  </si>
  <si>
    <t>DTP</t>
  </si>
  <si>
    <t>EHM</t>
  </si>
  <si>
    <t>OFA</t>
  </si>
  <si>
    <t>FFA</t>
  </si>
  <si>
    <t>FXF</t>
  </si>
  <si>
    <t>FEK</t>
  </si>
  <si>
    <t>FFO</t>
  </si>
  <si>
    <t>FHC</t>
  </si>
  <si>
    <t>TL99</t>
  </si>
  <si>
    <t>GNC</t>
  </si>
  <si>
    <t>DGD</t>
  </si>
  <si>
    <t>GHN</t>
  </si>
  <si>
    <t>VGI</t>
  </si>
  <si>
    <t>GDL</t>
  </si>
  <si>
    <t>GFC</t>
  </si>
  <si>
    <t>GDR</t>
  </si>
  <si>
    <t>GMH</t>
  </si>
  <si>
    <t>GLM</t>
  </si>
  <si>
    <t>AIM</t>
  </si>
  <si>
    <t>AGI01</t>
  </si>
  <si>
    <t>AGS01</t>
  </si>
  <si>
    <t>BDI01</t>
  </si>
  <si>
    <t>BDI02</t>
  </si>
  <si>
    <t>BDI03</t>
  </si>
  <si>
    <t>BDS01</t>
  </si>
  <si>
    <t>BDS02</t>
  </si>
  <si>
    <t>BDS03</t>
  </si>
  <si>
    <t>BDS04</t>
  </si>
  <si>
    <t>BDS05</t>
  </si>
  <si>
    <t>BII01</t>
  </si>
  <si>
    <t>BIS01</t>
  </si>
  <si>
    <t>BRI01</t>
  </si>
  <si>
    <t>BRS01</t>
  </si>
  <si>
    <t>CAI01</t>
  </si>
  <si>
    <t>CAS01</t>
  </si>
  <si>
    <t>CHI01</t>
  </si>
  <si>
    <t>CHS01</t>
  </si>
  <si>
    <t>MTI01</t>
  </si>
  <si>
    <t>MTS01</t>
  </si>
  <si>
    <t>PXI01</t>
  </si>
  <si>
    <t>PXS01</t>
  </si>
  <si>
    <t>RZI01</t>
  </si>
  <si>
    <t>RZS01</t>
  </si>
  <si>
    <t>TAI01</t>
  </si>
  <si>
    <t>TAI02</t>
  </si>
  <si>
    <t>TAS01</t>
  </si>
  <si>
    <t>TAS02</t>
  </si>
  <si>
    <t>TLI01</t>
  </si>
  <si>
    <t>TLI02</t>
  </si>
  <si>
    <t>TLI03</t>
  </si>
  <si>
    <t>TLI04</t>
  </si>
  <si>
    <t>TLI05</t>
  </si>
  <si>
    <t>TLI06</t>
  </si>
  <si>
    <t>TLI07</t>
  </si>
  <si>
    <t>TLI08</t>
  </si>
  <si>
    <t>TLI09</t>
  </si>
  <si>
    <t>TLI10</t>
  </si>
  <si>
    <t>TLI11</t>
  </si>
  <si>
    <t>TLI12</t>
  </si>
  <si>
    <t>TLI13</t>
  </si>
  <si>
    <t>TLI14</t>
  </si>
  <si>
    <t>TLI15</t>
  </si>
  <si>
    <t>TLS01</t>
  </si>
  <si>
    <t>TLS02</t>
  </si>
  <si>
    <t>TLS03</t>
  </si>
  <si>
    <t>TLS04</t>
  </si>
  <si>
    <t>TLS05</t>
  </si>
  <si>
    <t>TLS06</t>
  </si>
  <si>
    <t>TLS07</t>
  </si>
  <si>
    <t>ZPI01</t>
  </si>
  <si>
    <t>ZPS01</t>
  </si>
  <si>
    <t>AGX01</t>
  </si>
  <si>
    <t>BDX01</t>
  </si>
  <si>
    <t>BDX02</t>
  </si>
  <si>
    <t>BIX01</t>
  </si>
  <si>
    <t>BRX01</t>
  </si>
  <si>
    <t>CAX01</t>
  </si>
  <si>
    <t>CHX01</t>
  </si>
  <si>
    <t>MTX01</t>
  </si>
  <si>
    <t>PXX01</t>
  </si>
  <si>
    <t>RZX01</t>
  </si>
  <si>
    <t>TAX01</t>
  </si>
  <si>
    <t>TLX01</t>
  </si>
  <si>
    <t>TLX02</t>
  </si>
  <si>
    <t>ZPX01</t>
  </si>
  <si>
    <t>BDS06</t>
  </si>
  <si>
    <t>ZIP</t>
  </si>
  <si>
    <t>JMJ</t>
  </si>
  <si>
    <t>JTN</t>
  </si>
  <si>
    <t>JJU</t>
  </si>
  <si>
    <t>KIC</t>
  </si>
  <si>
    <t>CLB</t>
  </si>
  <si>
    <t>HLA</t>
  </si>
  <si>
    <t>LHU</t>
  </si>
  <si>
    <t>LFY</t>
  </si>
  <si>
    <t>BBC</t>
  </si>
  <si>
    <t>SLP</t>
  </si>
  <si>
    <t>MPR</t>
  </si>
  <si>
    <t>LAU</t>
  </si>
  <si>
    <t>TXP</t>
  </si>
  <si>
    <t>ANB</t>
  </si>
  <si>
    <t>LLZ</t>
  </si>
  <si>
    <t>LNB</t>
  </si>
  <si>
    <t>KRL</t>
  </si>
  <si>
    <t>LOM</t>
  </si>
  <si>
    <t>LYO</t>
  </si>
  <si>
    <t>ENU</t>
  </si>
  <si>
    <t>HSC</t>
  </si>
  <si>
    <t>MAR</t>
  </si>
  <si>
    <t>ARZ</t>
  </si>
  <si>
    <t>TTC</t>
  </si>
  <si>
    <t>MAV</t>
  </si>
  <si>
    <t>MRR</t>
  </si>
  <si>
    <t>MCK</t>
  </si>
  <si>
    <t>RCM</t>
  </si>
  <si>
    <t>MHN</t>
  </si>
  <si>
    <t>KMO</t>
  </si>
  <si>
    <t>NML</t>
  </si>
  <si>
    <t>MMS</t>
  </si>
  <si>
    <t>CML</t>
  </si>
  <si>
    <t>NAS</t>
  </si>
  <si>
    <t>VNI</t>
  </si>
  <si>
    <t>OFE</t>
  </si>
  <si>
    <t>OUC</t>
  </si>
  <si>
    <t>CLP</t>
  </si>
  <si>
    <t>PPC</t>
  </si>
  <si>
    <t>PTY</t>
  </si>
  <si>
    <t>LSP</t>
  </si>
  <si>
    <t>MPA</t>
  </si>
  <si>
    <t>PAM</t>
  </si>
  <si>
    <t>PAU</t>
  </si>
  <si>
    <t>FXP</t>
  </si>
  <si>
    <t>PEY</t>
  </si>
  <si>
    <t>LPT</t>
  </si>
  <si>
    <t>VPI</t>
  </si>
  <si>
    <t>MPZ</t>
  </si>
  <si>
    <t>POM</t>
  </si>
  <si>
    <t>RZE</t>
  </si>
  <si>
    <t>RAN</t>
  </si>
  <si>
    <t>REE</t>
  </si>
  <si>
    <t>LRE</t>
  </si>
  <si>
    <t>HTV</t>
  </si>
  <si>
    <t>TLRAT01</t>
  </si>
  <si>
    <t>TLRAT02</t>
  </si>
  <si>
    <t>REV</t>
  </si>
  <si>
    <t>DMR</t>
  </si>
  <si>
    <t>NRI</t>
  </si>
  <si>
    <t>SRO</t>
  </si>
  <si>
    <t>VHR</t>
  </si>
  <si>
    <t>VRO</t>
  </si>
  <si>
    <t>YBG</t>
  </si>
  <si>
    <t>SAG</t>
  </si>
  <si>
    <t>NLT</t>
  </si>
  <si>
    <t>STP</t>
  </si>
  <si>
    <t>JPS</t>
  </si>
  <si>
    <t>MCT</t>
  </si>
  <si>
    <t>TBG</t>
  </si>
  <si>
    <t>TCS</t>
  </si>
  <si>
    <t>TRN</t>
  </si>
  <si>
    <t>VEF</t>
  </si>
  <si>
    <t>MVY</t>
  </si>
  <si>
    <t>VYR</t>
  </si>
  <si>
    <t>VNT</t>
  </si>
  <si>
    <t>WUR</t>
  </si>
  <si>
    <t xml:space="preserve">Trigramme </t>
  </si>
  <si>
    <t xml:space="preserve">Expert </t>
  </si>
  <si>
    <t>CP</t>
  </si>
  <si>
    <t xml:space="preserve">Conca </t>
  </si>
  <si>
    <t>Étiquettes de lignes</t>
  </si>
  <si>
    <t>Doublon</t>
  </si>
  <si>
    <t>Total général</t>
  </si>
  <si>
    <t>Jour</t>
  </si>
  <si>
    <t xml:space="preserve">Année dossier </t>
  </si>
  <si>
    <t>Dossier</t>
  </si>
  <si>
    <t>Numéro de dossier</t>
  </si>
  <si>
    <t xml:space="preserve">SUIVI DE L'AFFRANCHISSEMENT </t>
  </si>
  <si>
    <t>NB TOTAL</t>
  </si>
  <si>
    <t>NB             DOUBLONS</t>
  </si>
  <si>
    <t xml:space="preserve">Nombre de Doublon </t>
  </si>
  <si>
    <t/>
  </si>
  <si>
    <t xml:space="preserve">Agence qui ev. </t>
  </si>
  <si>
    <t xml:space="preserve">Ecart WAIT et OK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</si>
  <si>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</si>
  <si>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</si>
  <si>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</si>
  <si>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</si>
  <si>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</si>
  <si>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</si>
  <si>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</si>
  <si>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</si>
  <si>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</si>
  <si>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</si>
  <si>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</si>
  <si>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</si>
  <si>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</si>
  <si>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</si>
  <si>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</si>
  <si>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</si>
  <si>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</si>
  <si>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</si>
  <si>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</si>
  <si>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</si>
  <si>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</si>
  <si>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</si>
  <si>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</si>
  <si>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</si>
  <si>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</si>
  <si>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</si>
  <si>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</si>
  <si>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</si>
  <si>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</si>
  <si>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</si>
  <si>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</si>
  <si>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</si>
  <si>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</si>
  <si>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</si>
  <si>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</si>
  <si>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</si>
  <si>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</si>
  <si>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</si>
  <si>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</si>
  <si>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</si>
  <si>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</si>
  <si>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</si>
  <si>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</si>
  <si>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</si>
  <si>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</si>
  <si>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</si>
  <si>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</si>
  <si>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</si>
  <si>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</si>
  <si>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</si>
  <si>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</si>
  <si>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</si>
  <si>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</si>
  <si>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</si>
  <si>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</si>
  <si>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</si>
  <si>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</si>
  <si>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</si>
  <si>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</si>
  <si>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</si>
  <si>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</si>
  <si>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</si>
  <si>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</si>
  <si>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</si>
  <si>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</si>
  <si>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</si>
  <si>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</si>
  <si>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</si>
  <si>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</si>
  <si>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</si>
  <si>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</si>
  <si>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</si>
  <si>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</si>
  <si>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</si>
  <si>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</si>
  <si>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</si>
  <si>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</si>
  <si>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</si>
  <si>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</si>
  <si>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</si>
  <si>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</si>
  <si>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</si>
  <si>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</si>
  <si>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</si>
  <si>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</si>
  <si>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</si>
  <si>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</si>
  <si>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</si>
  <si>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</si>
  <si>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</si>
  <si>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</si>
  <si>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</si>
  <si>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</si>
  <si>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</si>
  <si>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</si>
  <si>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</si>
  <si>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</si>
  <si>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</si>
  <si>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</si>
  <si>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</si>
  <si>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</si>
  <si>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</si>
  <si>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</si>
  <si>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</si>
  <si>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</si>
  <si>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</si>
  <si>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</si>
  <si>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</si>
  <si>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</si>
  <si>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</si>
  <si>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</si>
  <si>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</si>
  <si>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</si>
  <si>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</si>
  <si>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</si>
  <si>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</si>
  <si>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</si>
  <si>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</si>
  <si>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</si>
  <si>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</si>
  <si>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</si>
  <si>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</si>
  <si>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</si>
  <si>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</si>
  <si>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</si>
  <si>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</si>
  <si>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</si>
  <si>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</si>
  <si>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</si>
  <si>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</si>
  <si>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</si>
  <si>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</si>
  <si>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</si>
  <si>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</si>
  <si>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</si>
  <si>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</si>
  <si>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</si>
  <si>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</si>
  <si>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</si>
  <si>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</si>
  <si>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</si>
  <si>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</si>
  <si>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</si>
  <si>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</si>
  <si>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</si>
  <si>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</si>
  <si>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</si>
  <si>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</si>
  <si>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</si>
  <si>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</si>
  <si>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</si>
  <si>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</si>
  <si>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</si>
  <si>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</si>
  <si>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</si>
  <si>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</si>
  <si>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</si>
  <si>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</si>
  <si>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</si>
  <si>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</si>
  <si>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</si>
  <si>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</si>
  <si>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</si>
  <si>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</si>
  <si>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</si>
  <si>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</si>
  <si>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</si>
  <si>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</si>
  <si>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</si>
  <si>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</si>
  <si>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</si>
  <si>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</si>
  <si>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</si>
  <si>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</si>
  <si>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</si>
  <si>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</si>
  <si>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</si>
  <si>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</si>
  <si>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</si>
  <si>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</si>
  <si>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</si>
  <si>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</si>
  <si>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</si>
  <si>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</si>
  <si>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</si>
  <si>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</si>
  <si>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</si>
  <si>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</si>
  <si>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</si>
  <si>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</si>
  <si>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</si>
  <si>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</si>
  <si>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</si>
  <si>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</si>
  <si>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</si>
  <si>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</si>
  <si>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</si>
  <si>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</si>
  <si>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</si>
  <si>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</si>
  <si>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</si>
  <si>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</si>
  <si>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</si>
  <si>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</si>
  <si>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</si>
  <si>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</si>
  <si>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</si>
  <si>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</si>
  <si>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</si>
  <si>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</si>
  <si>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</si>
  <si>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</si>
  <si>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</si>
  <si>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</si>
  <si>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</si>
  <si>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</si>
  <si>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</si>
  <si>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</si>
  <si>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</si>
  <si>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</si>
  <si>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</si>
  <si>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</si>
  <si>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</si>
  <si>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</si>
  <si>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</si>
  <si>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</si>
  <si>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</si>
  <si>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</si>
  <si>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</si>
  <si>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</si>
  <si>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</si>
  <si>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</si>
  <si>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</si>
  <si>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</si>
  <si>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</si>
  <si>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</si>
  <si>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</si>
  <si>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</si>
  <si>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</si>
  <si>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</si>
  <si>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</si>
  <si>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</si>
  <si>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</si>
  <si>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</si>
  <si>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</si>
  <si>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</si>
  <si>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</si>
  <si>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</si>
  <si>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</si>
  <si>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</si>
  <si>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</si>
  <si>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</si>
  <si>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</si>
  <si>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</si>
  <si>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</si>
  <si>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</si>
  <si>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</si>
  <si>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</si>
  <si>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</si>
  <si>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</si>
  <si>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</si>
  <si>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</si>
  <si>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</si>
  <si>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</si>
  <si>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</si>
  <si>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</si>
  <si>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</si>
  <si>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</si>
  <si>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</si>
  <si>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</si>
  <si>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</si>
  <si>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</si>
  <si>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</si>
  <si>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</si>
  <si>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</si>
  <si>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</si>
  <si>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</si>
  <si>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</si>
  <si>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</si>
  <si>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</si>
  <si>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</si>
  <si>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</si>
  <si>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</si>
  <si>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</si>
  <si>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</si>
  <si>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</si>
  <si>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</si>
  <si>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</si>
  <si>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</si>
  <si>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</si>
  <si>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</si>
  <si>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</si>
  <si>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</si>
  <si>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</si>
  <si>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</si>
  <si>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</si>
  <si>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</si>
  <si>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</si>
  <si>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</si>
  <si>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</si>
  <si>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</si>
  <si>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</si>
  <si>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</si>
  <si>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</si>
  <si>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</si>
  <si>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</si>
  <si>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</si>
  <si>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</si>
  <si>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</si>
  <si>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</si>
  <si>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</si>
  <si>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</si>
  <si>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</si>
  <si>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</si>
  <si>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</si>
  <si>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</si>
  <si>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</si>
  <si>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</si>
  <si>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</si>
  <si>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</si>
  <si>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</si>
  <si>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</si>
  <si>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</si>
  <si>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</si>
  <si>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</si>
  <si>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</si>
  <si>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</si>
  <si>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</si>
  <si>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</si>
  <si>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</si>
  <si>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</si>
  <si>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</si>
  <si>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</si>
  <si>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</si>
  <si>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</si>
  <si>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</si>
  <si>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</si>
  <si>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</si>
  <si>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</si>
  <si>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</si>
  <si>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</si>
  <si>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</si>
  <si>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</si>
  <si>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</si>
  <si>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</si>
  <si>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</si>
  <si>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</si>
  <si>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</si>
  <si>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</si>
  <si>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</si>
  <si>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</si>
  <si>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</si>
  <si>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</si>
  <si>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</si>
  <si>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</si>
  <si>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</si>
  <si>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</si>
  <si>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</si>
  <si>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</si>
  <si>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</si>
  <si>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</si>
  <si>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</si>
  <si>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</si>
  <si>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</si>
  <si>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</si>
  <si>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</si>
  <si>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</si>
  <si>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</si>
  <si>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</si>
  <si>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</si>
  <si>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</si>
  <si>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</si>
  <si>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</si>
  <si>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</si>
  <si>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</si>
  <si>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</si>
  <si>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</si>
  <si>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</si>
  <si>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</si>
  <si>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</si>
  <si>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</si>
  <si>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</si>
  <si>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</si>
  <si>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</si>
  <si>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</si>
  <si>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</si>
  <si>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</si>
  <si>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</si>
  <si>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</si>
  <si>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</si>
  <si>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</si>
  <si>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</si>
  <si>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</si>
  <si>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</si>
  <si>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</si>
  <si>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</si>
  <si>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</si>
  <si>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</si>
  <si>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</si>
  <si>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</si>
  <si>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</si>
  <si>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</si>
  <si>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</si>
  <si>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</si>
  <si>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</si>
  <si>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</si>
  <si>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</si>
  <si>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</si>
  <si>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</si>
  <si>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</si>
  <si>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</si>
  <si>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</si>
  <si>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</si>
  <si>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</si>
  <si>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</si>
  <si>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</si>
  <si>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</si>
  <si>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</si>
  <si>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</si>
  <si>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</si>
  <si>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</si>
  <si>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</si>
  <si>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</si>
  <si>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</si>
  <si>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</si>
  <si>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</si>
  <si>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</si>
  <si>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</si>
  <si>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</si>
  <si>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</si>
  <si>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</si>
  <si>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</si>
  <si>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</si>
  <si>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</si>
  <si>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</si>
  <si>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</si>
  <si>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</si>
  <si>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</si>
  <si>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</si>
  <si>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</si>
  <si>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</si>
  <si>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</si>
  <si>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</si>
  <si>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</si>
  <si>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</si>
  <si>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</si>
  <si>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</si>
  <si>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</si>
  <si>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</si>
  <si>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</si>
  <si>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</si>
  <si>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</si>
  <si>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</si>
  <si>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</si>
  <si>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</si>
  <si>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</si>
  <si>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</si>
  <si>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</si>
  <si>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</si>
  <si>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</si>
  <si>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</si>
  <si>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</si>
  <si>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</si>
  <si>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</si>
  <si>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</si>
  <si>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</si>
  <si>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</si>
  <si>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</si>
  <si>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</si>
  <si>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</si>
  <si>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</si>
  <si>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</si>
  <si>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</si>
  <si>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</si>
  <si>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</si>
  <si>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</si>
  <si>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</si>
  <si>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</si>
  <si>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</si>
  <si>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</si>
  <si>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</si>
  <si>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</si>
  <si>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</si>
  <si>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</si>
  <si>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</si>
  <si>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</si>
  <si>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</si>
  <si>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</si>
  <si>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</si>
  <si>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</si>
  <si>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</si>
  <si>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</si>
  <si>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</si>
  <si>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</si>
  <si>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</si>
  <si>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</si>
  <si>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</si>
  <si>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</si>
  <si>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</si>
  <si>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</si>
  <si>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</si>
  <si>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</si>
  <si>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</si>
  <si>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</si>
  <si>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</si>
  <si>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</si>
  <si>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</si>
  <si>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</si>
  <si>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86 DU C DARTZ</t>
  </si>
  <si>
    <t xml:space="preserve">VILLE 1 </t>
  </si>
  <si>
    <t>1 COURS FOUFOU</t>
  </si>
  <si>
    <t>21 RUE RENE PIPO</t>
  </si>
  <si>
    <t>ZI PINIOUF</t>
  </si>
  <si>
    <t>TOUTOU</t>
  </si>
  <si>
    <t>5 CHEMIN DE LOULOU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</si>
  <si>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</si>
  <si>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</si>
  <si>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</si>
  <si>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</si>
  <si>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</si>
  <si>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</si>
  <si>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</si>
  <si>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</si>
  <si>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</si>
  <si>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</si>
  <si>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</si>
  <si>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</si>
  <si>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</si>
  <si>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2 AVENUE DE L'ENERGIE FEU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</si>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</sst>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3FA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ont="0" applyFill="0" applyBorder="0" applyAlignment="0" applyProtection="0"/>
  </cellStyleXfs>
  <cellXfs count="24">
    <xf numFmtId="0" fontId="0" fillId="0" borderId="0" xfId="0"/>
    <xf numFmtId="11" fontId="0" fillId="0" borderId="0" xfId="0" applyNumberFormat="1"/>
    <xf numFmtId="0" fontId="19" fillId="0" borderId="0" xfId="42" applyFont="1" applyAlignment="1">
      <alignment vertical="center"/>
    </xf>
    <xf numFmtId="0" fontId="18" fillId="0" borderId="0" xfId="42" applyAlignment="1">
      <alignment vertical="center"/>
    </xf>
    <xf numFmtId="0" fontId="0" fillId="33" borderId="0" xfId="0" applyFill="1" applyAlignment="1">
      <alignment horizontal="center" vertical="center"/>
    </xf>
    <xf numFmtId="14" fontId="0" fillId="33" borderId="0" xfId="0" applyNumberFormat="1" applyFill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6" borderId="0" xfId="0" applyFill="1"/>
    <xf numFmtId="0" fontId="0" fillId="35" borderId="0" xfId="0" applyFill="1"/>
    <xf numFmtId="0" fontId="20" fillId="36" borderId="0" xfId="0" applyFont="1" applyFill="1" applyAlignment="1">
      <alignment vertical="center"/>
    </xf>
    <xf numFmtId="0" fontId="22" fillId="36" borderId="0" xfId="0" applyFont="1" applyFill="1" applyAlignment="1">
      <alignment vertical="center"/>
    </xf>
    <xf numFmtId="0" fontId="22" fillId="36" borderId="0" xfId="0" applyFont="1" applyFill="1" applyAlignment="1">
      <alignment horizontal="left" vertical="center"/>
    </xf>
    <xf numFmtId="0" fontId="23" fillId="35" borderId="0" xfId="0" applyFont="1" applyFill="1" applyAlignment="1">
      <alignment horizontal="center" vertical="center"/>
    </xf>
    <xf numFmtId="0" fontId="24" fillId="36" borderId="0" xfId="0" applyFont="1" applyFill="1" applyAlignment="1">
      <alignment vertical="center"/>
    </xf>
    <xf numFmtId="0" fontId="23" fillId="35" borderId="0" xfId="0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14" fillId="33" borderId="0" xfId="0" applyFont="1" applyFill="1" applyAlignment="1">
      <alignment horizontal="center" vertical="center" wrapText="1"/>
    </xf>
    <xf numFmtId="0" fontId="21" fillId="34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/>
    </xf>
    <xf numFmtId="0" fontId="22" fillId="36" borderId="0" xfId="0" applyFont="1" applyFill="1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3FA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2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3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8"/>
              <c:pt idx="0">
                <c:v>BORDEAUX</c:v>
              </c:pt>
              <c:pt idx="1">
                <c:v>BRIVE</c:v>
              </c:pt>
              <c:pt idx="2">
                <c:v>CAHORS</c:v>
              </c:pt>
              <c:pt idx="3">
                <c:v>CASTRES</c:v>
              </c:pt>
              <c:pt idx="4">
                <c:v>MONTAUBAN</c:v>
              </c:pt>
              <c:pt idx="5">
                <c:v>PERIGUEUX</c:v>
              </c:pt>
              <c:pt idx="6">
                <c:v>RODEZ</c:v>
              </c:pt>
              <c:pt idx="7">
                <c:v>TARBES</c:v>
              </c:pt>
            </c:strLit>
          </c:cat>
          <c:val>
            <c:numLit>
              <c:formatCode>General</c:formatCode>
              <c:ptCount val="8"/>
              <c:pt idx="0">
                <c:v>64</c:v>
              </c:pt>
              <c:pt idx="1">
                <c:v>17</c:v>
              </c:pt>
              <c:pt idx="2">
                <c:v>59</c:v>
              </c:pt>
              <c:pt idx="3">
                <c:v>3</c:v>
              </c:pt>
              <c:pt idx="4">
                <c:v>21</c:v>
              </c:pt>
              <c:pt idx="5">
                <c:v>15</c:v>
              </c:pt>
              <c:pt idx="6">
                <c:v>2</c:v>
              </c:pt>
              <c:pt idx="7">
                <c:v>4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9FC-494F-9ED5-620EDEC9828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744221824"/>
        <c:axId val="1744214752"/>
      </c:barChart>
      <c:catAx>
        <c:axId val="1744221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4214752"/>
        <c:crosses val="autoZero"/>
        <c:auto val="1"/>
        <c:lblAlgn val="ctr"/>
        <c:lblOffset val="100"/>
        <c:noMultiLvlLbl val="0"/>
      </c:catAx>
      <c:valAx>
        <c:axId val="1744214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744221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1095374</xdr:colOff>
      <xdr:row>6</xdr:row>
      <xdr:rowOff>83821</xdr:rowOff>
    </xdr:from>
    <xdr:to>
      <xdr:col>0</xdr:col>
      <xdr:colOff>2038349</xdr:colOff>
      <xdr:row>11</xdr:row>
      <xdr:rowOff>133352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">
              <a:extLst>
                <a:ext uri="{FF2B5EF4-FFF2-40B4-BE49-F238E27FC236}">
                  <a16:creationId xmlns="" xmlns:a16="http://schemas.microsoft.com/office/drawing/2014/main" id="{71B7082E-9ACE-4E8D-9058-986DB9754A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3469" y="1352551"/>
              <a:ext cx="954405" cy="9429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84144</xdr:colOff>
      <xdr:row>5</xdr:row>
      <xdr:rowOff>49013</xdr:rowOff>
    </xdr:from>
    <xdr:to>
      <xdr:col>0</xdr:col>
      <xdr:colOff>455015</xdr:colOff>
      <xdr:row>6</xdr:row>
      <xdr:rowOff>54315</xdr:rowOff>
    </xdr:to>
    <xdr:pic>
      <xdr:nvPicPr>
        <xdr:cNvPr id="115" name="Image 114" descr="cliquez ici ">
          <a:extLst>
            <a:ext uri="{FF2B5EF4-FFF2-40B4-BE49-F238E27FC236}">
              <a16:creationId xmlns="" xmlns:a16="http://schemas.microsoft.com/office/drawing/2014/main" id="{8B207DC9-2695-4CED-AA0F-E9176EF6E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067306">
          <a:off x="84144" y="772913"/>
          <a:ext cx="370871" cy="363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74295</xdr:rowOff>
    </xdr:from>
    <xdr:to>
      <xdr:col>2</xdr:col>
      <xdr:colOff>286449</xdr:colOff>
      <xdr:row>5</xdr:row>
      <xdr:rowOff>285750</xdr:rowOff>
    </xdr:to>
    <xdr:pic>
      <xdr:nvPicPr>
        <xdr:cNvPr id="134" name="Image 133" descr="email ">
          <a:extLst>
            <a:ext uri="{FF2B5EF4-FFF2-40B4-BE49-F238E27FC236}">
              <a16:creationId xmlns="" xmlns:a16="http://schemas.microsoft.com/office/drawing/2014/main" id="{26186812-2A30-489D-96CB-4ACD3FF85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979170"/>
          <a:ext cx="202629" cy="211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59055</xdr:colOff>
      <xdr:row>5</xdr:row>
      <xdr:rowOff>77451</xdr:rowOff>
    </xdr:from>
    <xdr:to>
      <xdr:col>4</xdr:col>
      <xdr:colOff>249421</xdr:colOff>
      <xdr:row>5</xdr:row>
      <xdr:rowOff>282231</xdr:rowOff>
    </xdr:to>
    <xdr:pic>
      <xdr:nvPicPr>
        <xdr:cNvPr id="135" name="Image 134" descr="attention ">
          <a:extLst>
            <a:ext uri="{FF2B5EF4-FFF2-40B4-BE49-F238E27FC236}">
              <a16:creationId xmlns="" xmlns:a16="http://schemas.microsoft.com/office/drawing/2014/main" id="{EB0C8DAF-6E21-4A17-84CB-0727E61E7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7055" y="982326"/>
          <a:ext cx="190366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8572</xdr:colOff>
      <xdr:row>25</xdr:row>
      <xdr:rowOff>178118</xdr:rowOff>
    </xdr:from>
    <xdr:to>
      <xdr:col>6</xdr:col>
      <xdr:colOff>1181100</xdr:colOff>
      <xdr:row>39</xdr:row>
      <xdr:rowOff>68581</xdr:rowOff>
    </xdr:to>
    <xdr:graphicFrame macro="">
      <xdr:nvGraphicFramePr>
        <xdr:cNvPr id="1029" name="Graphique 1028">
          <a:extLst>
            <a:ext uri="{FF2B5EF4-FFF2-40B4-BE49-F238E27FC236}">
              <a16:creationId xmlns="" xmlns:a16="http://schemas.microsoft.com/office/drawing/2014/main" id="{2049A1C4-A151-49C0-8693-55B8C454AF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1179195</xdr:colOff>
      <xdr:row>8</xdr:row>
      <xdr:rowOff>141869</xdr:rowOff>
    </xdr:from>
    <xdr:to>
      <xdr:col>26</xdr:col>
      <xdr:colOff>482877</xdr:colOff>
      <xdr:row>23</xdr:row>
      <xdr:rowOff>112395</xdr:rowOff>
    </xdr:to>
    <xdr:grpSp>
      <xdr:nvGrpSpPr>
        <xdr:cNvPr id="143" name="Groupe 142">
          <a:extLst>
            <a:ext uri="{FF2B5EF4-FFF2-40B4-BE49-F238E27FC236}">
              <a16:creationId xmlns="" xmlns:a16="http://schemas.microsoft.com/office/drawing/2014/main" id="{165E5D2A-129B-4AC8-AEBC-04F06A9CA625}"/>
            </a:ext>
          </a:extLst>
        </xdr:cNvPr>
        <xdr:cNvGrpSpPr/>
      </xdr:nvGrpSpPr>
      <xdr:grpSpPr>
        <a:xfrm>
          <a:off x="22715220" y="1768739"/>
          <a:ext cx="2595522" cy="2687056"/>
          <a:chOff x="1209675" y="504825"/>
          <a:chExt cx="6539072" cy="6694387"/>
        </a:xfrm>
        <a:solidFill>
          <a:srgbClr val="FFFFFF"/>
        </a:solidFill>
      </xdr:grpSpPr>
      <xdr:sp macro="" textlink="">
        <xdr:nvSpPr>
          <xdr:cNvPr id="151" name="FR-13">
            <a:extLst>
              <a:ext uri="{FF2B5EF4-FFF2-40B4-BE49-F238E27FC236}">
                <a16:creationId xmlns="" xmlns:a16="http://schemas.microsoft.com/office/drawing/2014/main" id="{78B0278A-21E4-406B-B5B1-5150F8FF4433}"/>
              </a:ext>
            </a:extLst>
          </xdr:cNvPr>
          <xdr:cNvSpPr>
            <a:spLocks noChangeArrowheads="1"/>
          </xdr:cNvSpPr>
        </xdr:nvSpPr>
        <xdr:spPr bwMode="auto">
          <a:xfrm>
            <a:off x="5876275" y="5944992"/>
            <a:ext cx="848111" cy="571193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w 850"/>
              <a:gd name="T117" fmla="*/ 0 h 569"/>
              <a:gd name="T118" fmla="*/ 850 w 850"/>
              <a:gd name="T119" fmla="*/ 569 h 5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2" name="FR-84">
            <a:extLst>
              <a:ext uri="{FF2B5EF4-FFF2-40B4-BE49-F238E27FC236}">
                <a16:creationId xmlns="" xmlns:a16="http://schemas.microsoft.com/office/drawing/2014/main" id="{AC9A533F-EFAB-4790-ACF3-2FC930B64FF3}"/>
              </a:ext>
            </a:extLst>
          </xdr:cNvPr>
          <xdr:cNvSpPr>
            <a:spLocks noChangeArrowheads="1"/>
          </xdr:cNvSpPr>
        </xdr:nvSpPr>
        <xdr:spPr bwMode="auto">
          <a:xfrm>
            <a:off x="6057162" y="5562593"/>
            <a:ext cx="627470" cy="565181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w 629"/>
              <a:gd name="T109" fmla="*/ 0 h 563"/>
              <a:gd name="T110" fmla="*/ 629 w 629"/>
              <a:gd name="T111" fmla="*/ 563 h 5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3" name="FR-83">
            <a:extLst>
              <a:ext uri="{FF2B5EF4-FFF2-40B4-BE49-F238E27FC236}">
                <a16:creationId xmlns="" xmlns:a16="http://schemas.microsoft.com/office/drawing/2014/main" id="{0C09DADE-9DC2-46E3-8A8A-E5C3E4ED3DB5}"/>
              </a:ext>
            </a:extLst>
          </xdr:cNvPr>
          <xdr:cNvSpPr>
            <a:spLocks noChangeArrowheads="1"/>
          </xdr:cNvSpPr>
        </xdr:nvSpPr>
        <xdr:spPr bwMode="auto">
          <a:xfrm>
            <a:off x="6645539" y="5988883"/>
            <a:ext cx="701680" cy="616288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w 703"/>
              <a:gd name="T75" fmla="*/ 0 h 613"/>
              <a:gd name="T76" fmla="*/ 703 w 703"/>
              <a:gd name="T77" fmla="*/ 613 h 6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4" name="FR-04">
            <a:extLst>
              <a:ext uri="{FF2B5EF4-FFF2-40B4-BE49-F238E27FC236}">
                <a16:creationId xmlns="" xmlns:a16="http://schemas.microsoft.com/office/drawing/2014/main" id="{094DF91A-F7E2-411E-AAB8-31DB8D313B95}"/>
              </a:ext>
            </a:extLst>
          </xdr:cNvPr>
          <xdr:cNvSpPr>
            <a:spLocks noChangeArrowheads="1"/>
          </xdr:cNvSpPr>
        </xdr:nvSpPr>
        <xdr:spPr bwMode="auto">
          <a:xfrm>
            <a:off x="6536875" y="5334717"/>
            <a:ext cx="786491" cy="769007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w 788"/>
              <a:gd name="T97" fmla="*/ 0 h 766"/>
              <a:gd name="T98" fmla="*/ 788 w 788"/>
              <a:gd name="T99" fmla="*/ 766 h 7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T96" t="T97" r="T98" b="T99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5" name="FR-06">
            <a:extLst>
              <a:ext uri="{FF2B5EF4-FFF2-40B4-BE49-F238E27FC236}">
                <a16:creationId xmlns="" xmlns:a16="http://schemas.microsoft.com/office/drawing/2014/main" id="{B0AF17B3-DF9A-47BA-ABB8-9BF7A17951F2}"/>
              </a:ext>
            </a:extLst>
          </xdr:cNvPr>
          <xdr:cNvSpPr>
            <a:spLocks noChangeArrowheads="1"/>
          </xdr:cNvSpPr>
        </xdr:nvSpPr>
        <xdr:spPr bwMode="auto">
          <a:xfrm>
            <a:off x="7166332" y="5570409"/>
            <a:ext cx="570487" cy="675812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w 572"/>
              <a:gd name="T121" fmla="*/ 0 h 673"/>
              <a:gd name="T122" fmla="*/ 572 w 572"/>
              <a:gd name="T123" fmla="*/ 673 h 6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6" name="FR-05">
            <a:extLst>
              <a:ext uri="{FF2B5EF4-FFF2-40B4-BE49-F238E27FC236}">
                <a16:creationId xmlns="" xmlns:a16="http://schemas.microsoft.com/office/drawing/2014/main" id="{E389545A-CA80-4554-BC98-3CF3D5233131}"/>
              </a:ext>
            </a:extLst>
          </xdr:cNvPr>
          <xdr:cNvSpPr>
            <a:spLocks noChangeArrowheads="1"/>
          </xdr:cNvSpPr>
        </xdr:nvSpPr>
        <xdr:spPr bwMode="auto">
          <a:xfrm>
            <a:off x="6490494" y="4996811"/>
            <a:ext cx="872627" cy="751570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w 874"/>
              <a:gd name="T93" fmla="*/ 0 h 748"/>
              <a:gd name="T94" fmla="*/ 874 w 874"/>
              <a:gd name="T95" fmla="*/ 748 h 7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7" name="FR-48">
            <a:extLst>
              <a:ext uri="{FF2B5EF4-FFF2-40B4-BE49-F238E27FC236}">
                <a16:creationId xmlns="" xmlns:a16="http://schemas.microsoft.com/office/drawing/2014/main" id="{77455804-1EA5-45DC-A9F8-3DD7F1EB4D7F}"/>
              </a:ext>
            </a:extLst>
          </xdr:cNvPr>
          <xdr:cNvSpPr>
            <a:spLocks noChangeArrowheads="1"/>
          </xdr:cNvSpPr>
        </xdr:nvSpPr>
        <xdr:spPr bwMode="auto">
          <a:xfrm>
            <a:off x="5157369" y="5172979"/>
            <a:ext cx="551272" cy="653566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w 553"/>
              <a:gd name="T87" fmla="*/ 0 h 651"/>
              <a:gd name="T88" fmla="*/ 553 w 553"/>
              <a:gd name="T89" fmla="*/ 651 h 6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8" name="FR-03">
            <a:extLst>
              <a:ext uri="{FF2B5EF4-FFF2-40B4-BE49-F238E27FC236}">
                <a16:creationId xmlns="" xmlns:a16="http://schemas.microsoft.com/office/drawing/2014/main" id="{C59BAB3F-6A8A-42D7-86DA-5FF697EBDC01}"/>
              </a:ext>
            </a:extLst>
          </xdr:cNvPr>
          <xdr:cNvSpPr>
            <a:spLocks noChangeArrowheads="1"/>
          </xdr:cNvSpPr>
        </xdr:nvSpPr>
        <xdr:spPr bwMode="auto">
          <a:xfrm>
            <a:off x="4773068" y="3773855"/>
            <a:ext cx="901781" cy="640939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w 903"/>
              <a:gd name="T77" fmla="*/ 0 h 638"/>
              <a:gd name="T78" fmla="*/ 903 w 903"/>
              <a:gd name="T79" fmla="*/ 638 h 6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9" name="FR-30">
            <a:extLst>
              <a:ext uri="{FF2B5EF4-FFF2-40B4-BE49-F238E27FC236}">
                <a16:creationId xmlns="" xmlns:a16="http://schemas.microsoft.com/office/drawing/2014/main" id="{36B36542-8D61-43AB-B4BD-A4CCEDAD3568}"/>
              </a:ext>
            </a:extLst>
          </xdr:cNvPr>
          <xdr:cNvSpPr>
            <a:spLocks noChangeArrowheads="1"/>
          </xdr:cNvSpPr>
        </xdr:nvSpPr>
        <xdr:spPr bwMode="auto">
          <a:xfrm>
            <a:off x="5321690" y="5558384"/>
            <a:ext cx="863351" cy="750969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w 865"/>
              <a:gd name="T73" fmla="*/ 0 h 748"/>
              <a:gd name="T74" fmla="*/ 865 w 865"/>
              <a:gd name="T75" fmla="*/ 748 h 7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0" name="FR-11">
            <a:extLst>
              <a:ext uri="{FF2B5EF4-FFF2-40B4-BE49-F238E27FC236}">
                <a16:creationId xmlns="" xmlns:a16="http://schemas.microsoft.com/office/drawing/2014/main" id="{231C20E4-41FD-4FCB-A67C-051A2B1A4335}"/>
              </a:ext>
            </a:extLst>
          </xdr:cNvPr>
          <xdr:cNvSpPr>
            <a:spLocks noChangeArrowheads="1"/>
          </xdr:cNvSpPr>
        </xdr:nvSpPr>
        <xdr:spPr bwMode="auto">
          <a:xfrm>
            <a:off x="4445087" y="6327992"/>
            <a:ext cx="831547" cy="603661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w 833"/>
              <a:gd name="T65" fmla="*/ 0 h 601"/>
              <a:gd name="T66" fmla="*/ 833 w 833"/>
              <a:gd name="T67" fmla="*/ 601 h 6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chemeClr val="accent3">
              <a:lumMod val="60000"/>
              <a:lumOff val="40000"/>
            </a:schemeClr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1" name="FR-34">
            <a:extLst>
              <a:ext uri="{FF2B5EF4-FFF2-40B4-BE49-F238E27FC236}">
                <a16:creationId xmlns="" xmlns:a16="http://schemas.microsoft.com/office/drawing/2014/main" id="{58426A53-16CE-4259-8287-5BBF91D2601D}"/>
              </a:ext>
            </a:extLst>
          </xdr:cNvPr>
          <xdr:cNvSpPr>
            <a:spLocks noChangeArrowheads="1"/>
          </xdr:cNvSpPr>
        </xdr:nvSpPr>
        <xdr:spPr bwMode="auto">
          <a:xfrm>
            <a:off x="4922150" y="5924549"/>
            <a:ext cx="903769" cy="600655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w 905"/>
              <a:gd name="T67" fmla="*/ 0 h 598"/>
              <a:gd name="T68" fmla="*/ 905 w 905"/>
              <a:gd name="T69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chemeClr val="accent3">
              <a:lumMod val="60000"/>
              <a:lumOff val="40000"/>
            </a:schemeClr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2" name="FR-66">
            <a:extLst>
              <a:ext uri="{FF2B5EF4-FFF2-40B4-BE49-F238E27FC236}">
                <a16:creationId xmlns="" xmlns:a16="http://schemas.microsoft.com/office/drawing/2014/main" id="{08346A50-AD5F-4CBF-9C74-57CC50EEC389}"/>
              </a:ext>
            </a:extLst>
          </xdr:cNvPr>
          <xdr:cNvSpPr>
            <a:spLocks noChangeArrowheads="1"/>
          </xdr:cNvSpPr>
        </xdr:nvSpPr>
        <xdr:spPr bwMode="auto">
          <a:xfrm>
            <a:off x="4460327" y="6733840"/>
            <a:ext cx="802393" cy="465372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w 804"/>
              <a:gd name="T81" fmla="*/ 0 h 464"/>
              <a:gd name="T82" fmla="*/ 804 w 804"/>
              <a:gd name="T83" fmla="*/ 464 h 4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3" name="FR-15">
            <a:extLst>
              <a:ext uri="{FF2B5EF4-FFF2-40B4-BE49-F238E27FC236}">
                <a16:creationId xmlns="" xmlns:a16="http://schemas.microsoft.com/office/drawing/2014/main" id="{9CC20001-343A-4A83-92A6-5D354B8E6F65}"/>
              </a:ext>
            </a:extLst>
          </xdr:cNvPr>
          <xdr:cNvSpPr>
            <a:spLocks noChangeArrowheads="1"/>
          </xdr:cNvSpPr>
        </xdr:nvSpPr>
        <xdr:spPr bwMode="auto">
          <a:xfrm>
            <a:off x="4671030" y="4789978"/>
            <a:ext cx="693066" cy="648154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w 694"/>
              <a:gd name="T71" fmla="*/ 0 h 646"/>
              <a:gd name="T72" fmla="*/ 694 w 694"/>
              <a:gd name="T73" fmla="*/ 646 h 6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4" name="FR-43">
            <a:extLst>
              <a:ext uri="{FF2B5EF4-FFF2-40B4-BE49-F238E27FC236}">
                <a16:creationId xmlns="" xmlns:a16="http://schemas.microsoft.com/office/drawing/2014/main" id="{16D8F5D0-3C31-4854-B045-3A5D3058A22B}"/>
              </a:ext>
            </a:extLst>
          </xdr:cNvPr>
          <xdr:cNvSpPr>
            <a:spLocks noChangeArrowheads="1"/>
          </xdr:cNvSpPr>
        </xdr:nvSpPr>
        <xdr:spPr bwMode="auto">
          <a:xfrm>
            <a:off x="5200437" y="4825453"/>
            <a:ext cx="754687" cy="517080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w 756"/>
              <a:gd name="T65" fmla="*/ 0 h 515"/>
              <a:gd name="T66" fmla="*/ 756 w 756"/>
              <a:gd name="T67" fmla="*/ 515 h 5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5" name="FR-63">
            <a:extLst>
              <a:ext uri="{FF2B5EF4-FFF2-40B4-BE49-F238E27FC236}">
                <a16:creationId xmlns="" xmlns:a16="http://schemas.microsoft.com/office/drawing/2014/main" id="{2CBCE616-8A5F-4333-B312-A7513EB18C45}"/>
              </a:ext>
            </a:extLst>
          </xdr:cNvPr>
          <xdr:cNvSpPr>
            <a:spLocks noChangeArrowheads="1"/>
          </xdr:cNvSpPr>
        </xdr:nvSpPr>
        <xdr:spPr bwMode="auto">
          <a:xfrm>
            <a:off x="4840652" y="4197741"/>
            <a:ext cx="844798" cy="716697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w 846"/>
              <a:gd name="T83" fmla="*/ 0 h 714"/>
              <a:gd name="T84" fmla="*/ 846 w 846"/>
              <a:gd name="T85" fmla="*/ 714 h 7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6" name="FR-65">
            <a:extLst>
              <a:ext uri="{FF2B5EF4-FFF2-40B4-BE49-F238E27FC236}">
                <a16:creationId xmlns="" xmlns:a16="http://schemas.microsoft.com/office/drawing/2014/main" id="{EC125A4F-7682-45D7-B125-E298B1271FDD}"/>
              </a:ext>
            </a:extLst>
          </xdr:cNvPr>
          <xdr:cNvSpPr>
            <a:spLocks noChangeArrowheads="1"/>
          </xdr:cNvSpPr>
        </xdr:nvSpPr>
        <xdr:spPr bwMode="auto">
          <a:xfrm>
            <a:off x="3320677" y="6195114"/>
            <a:ext cx="540008" cy="720906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w 541"/>
              <a:gd name="T65" fmla="*/ 0 h 718"/>
              <a:gd name="T66" fmla="*/ 541 w 541"/>
              <a:gd name="T67" fmla="*/ 718 h 7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7" name="FR-64">
            <a:extLst>
              <a:ext uri="{FF2B5EF4-FFF2-40B4-BE49-F238E27FC236}">
                <a16:creationId xmlns="" xmlns:a16="http://schemas.microsoft.com/office/drawing/2014/main" id="{0D1144F7-EFE4-4554-84F0-7FF64C8D1B10}"/>
              </a:ext>
            </a:extLst>
          </xdr:cNvPr>
          <xdr:cNvSpPr>
            <a:spLocks noChangeArrowheads="1"/>
          </xdr:cNvSpPr>
        </xdr:nvSpPr>
        <xdr:spPr bwMode="auto">
          <a:xfrm>
            <a:off x="2525573" y="6199323"/>
            <a:ext cx="1005145" cy="618091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w 1006"/>
              <a:gd name="T73" fmla="*/ 0 h 615"/>
              <a:gd name="T74" fmla="*/ 1006 w 1006"/>
              <a:gd name="T75" fmla="*/ 615 h 6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8" name="FR-40">
            <a:extLst>
              <a:ext uri="{FF2B5EF4-FFF2-40B4-BE49-F238E27FC236}">
                <a16:creationId xmlns="" xmlns:a16="http://schemas.microsoft.com/office/drawing/2014/main" id="{B9FDD34D-90B4-4F92-9824-05431490615A}"/>
              </a:ext>
            </a:extLst>
          </xdr:cNvPr>
          <xdr:cNvSpPr>
            <a:spLocks noChangeArrowheads="1"/>
          </xdr:cNvSpPr>
        </xdr:nvSpPr>
        <xdr:spPr bwMode="auto">
          <a:xfrm>
            <a:off x="2677305" y="5470601"/>
            <a:ext cx="926297" cy="788247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w 928"/>
              <a:gd name="T77" fmla="*/ 0 h 785"/>
              <a:gd name="T78" fmla="*/ 928 w 928"/>
              <a:gd name="T79" fmla="*/ 785 h 7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9" name="FR-33">
            <a:extLst>
              <a:ext uri="{FF2B5EF4-FFF2-40B4-BE49-F238E27FC236}">
                <a16:creationId xmlns="" xmlns:a16="http://schemas.microsoft.com/office/drawing/2014/main" id="{600A05A9-3674-4CFA-86B3-76857ED33EF3}"/>
              </a:ext>
            </a:extLst>
          </xdr:cNvPr>
          <xdr:cNvSpPr>
            <a:spLocks noChangeArrowheads="1"/>
          </xdr:cNvSpPr>
        </xdr:nvSpPr>
        <xdr:spPr bwMode="auto">
          <a:xfrm>
            <a:off x="2854879" y="4676341"/>
            <a:ext cx="864013" cy="1064825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w 865"/>
              <a:gd name="T103" fmla="*/ 0 h 1060"/>
              <a:gd name="T104" fmla="*/ 865 w 865"/>
              <a:gd name="T105" fmla="*/ 1060 h 10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0" name="FR-24">
            <a:extLst>
              <a:ext uri="{FF2B5EF4-FFF2-40B4-BE49-F238E27FC236}">
                <a16:creationId xmlns="" xmlns:a16="http://schemas.microsoft.com/office/drawing/2014/main" id="{A63AFE49-9309-42FC-B41C-C51D9DBE5343}"/>
              </a:ext>
            </a:extLst>
          </xdr:cNvPr>
          <xdr:cNvSpPr>
            <a:spLocks noChangeArrowheads="1"/>
          </xdr:cNvSpPr>
        </xdr:nvSpPr>
        <xdr:spPr bwMode="auto">
          <a:xfrm>
            <a:off x="3543969" y="4613209"/>
            <a:ext cx="792454" cy="840556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w 794"/>
              <a:gd name="T87" fmla="*/ 0 h 837"/>
              <a:gd name="T88" fmla="*/ 794 w 794"/>
              <a:gd name="T89" fmla="*/ 837 h 8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1" name="FR-47">
            <a:extLst>
              <a:ext uri="{FF2B5EF4-FFF2-40B4-BE49-F238E27FC236}">
                <a16:creationId xmlns="" xmlns:a16="http://schemas.microsoft.com/office/drawing/2014/main" id="{8DCF77C7-ECD4-4577-907D-2E0D4701A673}"/>
              </a:ext>
            </a:extLst>
          </xdr:cNvPr>
          <xdr:cNvSpPr>
            <a:spLocks noChangeArrowheads="1"/>
          </xdr:cNvSpPr>
        </xdr:nvSpPr>
        <xdr:spPr bwMode="auto">
          <a:xfrm>
            <a:off x="3457170" y="5321489"/>
            <a:ext cx="684452" cy="588630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w 686"/>
              <a:gd name="T75" fmla="*/ 0 h 586"/>
              <a:gd name="T76" fmla="*/ 686 w 686"/>
              <a:gd name="T77" fmla="*/ 586 h 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2" name="FR-46">
            <a:extLst>
              <a:ext uri="{FF2B5EF4-FFF2-40B4-BE49-F238E27FC236}">
                <a16:creationId xmlns="" xmlns:a16="http://schemas.microsoft.com/office/drawing/2014/main" id="{43684758-212E-4FE6-85FF-76B6BFE86A6F}"/>
              </a:ext>
            </a:extLst>
          </xdr:cNvPr>
          <xdr:cNvSpPr>
            <a:spLocks noChangeArrowheads="1"/>
          </xdr:cNvSpPr>
        </xdr:nvSpPr>
        <xdr:spPr bwMode="auto">
          <a:xfrm>
            <a:off x="4079339" y="5106840"/>
            <a:ext cx="654636" cy="634325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w 656"/>
              <a:gd name="T69" fmla="*/ 0 h 632"/>
              <a:gd name="T70" fmla="*/ 656 w 656"/>
              <a:gd name="T71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3" name="FR-09">
            <a:extLst>
              <a:ext uri="{FF2B5EF4-FFF2-40B4-BE49-F238E27FC236}">
                <a16:creationId xmlns="" xmlns:a16="http://schemas.microsoft.com/office/drawing/2014/main" id="{F556B372-529C-4190-AE91-D67206EADE02}"/>
              </a:ext>
            </a:extLst>
          </xdr:cNvPr>
          <xdr:cNvSpPr>
            <a:spLocks noChangeArrowheads="1"/>
          </xdr:cNvSpPr>
        </xdr:nvSpPr>
        <xdr:spPr bwMode="auto">
          <a:xfrm>
            <a:off x="3970013" y="6435016"/>
            <a:ext cx="750711" cy="574801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w 752"/>
              <a:gd name="T121" fmla="*/ 0 h 572"/>
              <a:gd name="T122" fmla="*/ 752 w 752"/>
              <a:gd name="T123" fmla="*/ 572 h 5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74" name="FR-32">
            <a:extLst>
              <a:ext uri="{FF2B5EF4-FFF2-40B4-BE49-F238E27FC236}">
                <a16:creationId xmlns="" xmlns:a16="http://schemas.microsoft.com/office/drawing/2014/main" id="{ADE0BB94-69E4-42A8-817D-0D59B433BF65}"/>
              </a:ext>
            </a:extLst>
          </xdr:cNvPr>
          <xdr:cNvSpPr>
            <a:spLocks noChangeArrowheads="1"/>
          </xdr:cNvSpPr>
        </xdr:nvSpPr>
        <xdr:spPr bwMode="auto">
          <a:xfrm>
            <a:off x="3371696" y="5837367"/>
            <a:ext cx="816970" cy="597047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w 818"/>
              <a:gd name="T79" fmla="*/ 0 h 595"/>
              <a:gd name="T80" fmla="*/ 818 w 818"/>
              <a:gd name="T81" fmla="*/ 595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T78" t="T79" r="T80" b="T81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5" name="FR-31">
            <a:extLst>
              <a:ext uri="{FF2B5EF4-FFF2-40B4-BE49-F238E27FC236}">
                <a16:creationId xmlns="" xmlns:a16="http://schemas.microsoft.com/office/drawing/2014/main" id="{FC275A9B-3A01-4E22-865D-0AE7BB12390D}"/>
              </a:ext>
            </a:extLst>
          </xdr:cNvPr>
          <xdr:cNvSpPr>
            <a:spLocks noChangeArrowheads="1"/>
          </xdr:cNvSpPr>
        </xdr:nvSpPr>
        <xdr:spPr bwMode="auto">
          <a:xfrm>
            <a:off x="3765273" y="5979263"/>
            <a:ext cx="871302" cy="927738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w 873"/>
              <a:gd name="T115" fmla="*/ 0 h 923"/>
              <a:gd name="T116" fmla="*/ 873 w 873"/>
              <a:gd name="T117" fmla="*/ 923 h 9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T114" t="T115" r="T116" b="T117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76" name="FR-82">
            <a:extLst>
              <a:ext uri="{FF2B5EF4-FFF2-40B4-BE49-F238E27FC236}">
                <a16:creationId xmlns="" xmlns:a16="http://schemas.microsoft.com/office/drawing/2014/main" id="{0FA94C98-6B60-4B53-BA18-230BCD855585}"/>
              </a:ext>
            </a:extLst>
          </xdr:cNvPr>
          <xdr:cNvSpPr>
            <a:spLocks noChangeArrowheads="1"/>
          </xdr:cNvSpPr>
        </xdr:nvSpPr>
        <xdr:spPr bwMode="auto">
          <a:xfrm>
            <a:off x="3924957" y="5607086"/>
            <a:ext cx="677164" cy="470182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w 679"/>
              <a:gd name="T79" fmla="*/ 0 h 469"/>
              <a:gd name="T80" fmla="*/ 679 w 679"/>
              <a:gd name="T81" fmla="*/ 469 h 4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T78" t="T79" r="T80" b="T81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7" name="FR-12">
            <a:extLst>
              <a:ext uri="{FF2B5EF4-FFF2-40B4-BE49-F238E27FC236}">
                <a16:creationId xmlns="" xmlns:a16="http://schemas.microsoft.com/office/drawing/2014/main" id="{79415AD1-7BE0-4230-B6A4-592273A93B7B}"/>
              </a:ext>
            </a:extLst>
          </xdr:cNvPr>
          <xdr:cNvSpPr>
            <a:spLocks noChangeArrowheads="1"/>
          </xdr:cNvSpPr>
        </xdr:nvSpPr>
        <xdr:spPr bwMode="auto">
          <a:xfrm>
            <a:off x="4547126" y="5187409"/>
            <a:ext cx="867989" cy="943371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w 870"/>
              <a:gd name="T81" fmla="*/ 0 h 939"/>
              <a:gd name="T82" fmla="*/ 870 w 870"/>
              <a:gd name="T83" fmla="*/ 939 h 9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8" name="FR-81">
            <a:extLst>
              <a:ext uri="{FF2B5EF4-FFF2-40B4-BE49-F238E27FC236}">
                <a16:creationId xmlns="" xmlns:a16="http://schemas.microsoft.com/office/drawing/2014/main" id="{DDB1FFCA-3C5A-41CD-AB67-5E60BF7B8B99}"/>
              </a:ext>
            </a:extLst>
          </xdr:cNvPr>
          <xdr:cNvSpPr>
            <a:spLocks noChangeArrowheads="1"/>
          </xdr:cNvSpPr>
        </xdr:nvSpPr>
        <xdr:spPr bwMode="auto">
          <a:xfrm>
            <a:off x="4368227" y="5771229"/>
            <a:ext cx="775889" cy="604263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w 777"/>
              <a:gd name="T65" fmla="*/ 0 h 602"/>
              <a:gd name="T66" fmla="*/ 777 w 777"/>
              <a:gd name="T67" fmla="*/ 602 h 6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9" name="FR-01" descr="98">
            <a:extLst>
              <a:ext uri="{FF2B5EF4-FFF2-40B4-BE49-F238E27FC236}">
                <a16:creationId xmlns="" xmlns:a16="http://schemas.microsoft.com/office/drawing/2014/main" id="{7AF94F39-A2BD-4E3C-847F-9590B83DF3B2}"/>
              </a:ext>
            </a:extLst>
          </xdr:cNvPr>
          <xdr:cNvSpPr>
            <a:spLocks noChangeArrowheads="1"/>
          </xdr:cNvSpPr>
        </xdr:nvSpPr>
        <xdr:spPr bwMode="auto">
          <a:xfrm>
            <a:off x="6073064" y="3970466"/>
            <a:ext cx="743423" cy="672205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w 745"/>
              <a:gd name="T127" fmla="*/ 0 h 669"/>
              <a:gd name="T128" fmla="*/ 745 w 745"/>
              <a:gd name="T129" fmla="*/ 669 h 6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T126" t="T127" r="T128" b="T129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80" name="FR-38">
            <a:extLst>
              <a:ext uri="{FF2B5EF4-FFF2-40B4-BE49-F238E27FC236}">
                <a16:creationId xmlns="" xmlns:a16="http://schemas.microsoft.com/office/drawing/2014/main" id="{8EAE91E3-A904-4A11-813E-3E2A06D6AA16}"/>
              </a:ext>
            </a:extLst>
          </xdr:cNvPr>
          <xdr:cNvSpPr>
            <a:spLocks noChangeArrowheads="1"/>
          </xdr:cNvSpPr>
        </xdr:nvSpPr>
        <xdr:spPr bwMode="auto">
          <a:xfrm>
            <a:off x="6096254" y="4455680"/>
            <a:ext cx="879253" cy="889258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w 881"/>
              <a:gd name="T87" fmla="*/ 0 h 886"/>
              <a:gd name="T88" fmla="*/ 881 w 881"/>
              <a:gd name="T89" fmla="*/ 886 h 8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1" name="FR-74">
            <a:extLst>
              <a:ext uri="{FF2B5EF4-FFF2-40B4-BE49-F238E27FC236}">
                <a16:creationId xmlns="" xmlns:a16="http://schemas.microsoft.com/office/drawing/2014/main" id="{87C113DC-9A12-4241-AD78-9CC7EB5E5759}"/>
              </a:ext>
            </a:extLst>
          </xdr:cNvPr>
          <xdr:cNvSpPr>
            <a:spLocks noChangeArrowheads="1"/>
          </xdr:cNvSpPr>
        </xdr:nvSpPr>
        <xdr:spPr bwMode="auto">
          <a:xfrm>
            <a:off x="6644876" y="4018567"/>
            <a:ext cx="637409" cy="558567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w 639"/>
              <a:gd name="T117" fmla="*/ 0 h 556"/>
              <a:gd name="T118" fmla="*/ 639 w 639"/>
              <a:gd name="T119" fmla="*/ 556 h 5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2" name="FR-42">
            <a:extLst>
              <a:ext uri="{FF2B5EF4-FFF2-40B4-BE49-F238E27FC236}">
                <a16:creationId xmlns="" xmlns:a16="http://schemas.microsoft.com/office/drawing/2014/main" id="{81D6CE46-C21D-43A6-A42C-70FF19175870}"/>
              </a:ext>
            </a:extLst>
          </xdr:cNvPr>
          <xdr:cNvSpPr>
            <a:spLocks noChangeArrowheads="1"/>
          </xdr:cNvSpPr>
        </xdr:nvSpPr>
        <xdr:spPr bwMode="auto">
          <a:xfrm>
            <a:off x="5525104" y="4177900"/>
            <a:ext cx="580426" cy="778026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w 582"/>
              <a:gd name="T65" fmla="*/ 0 h 775"/>
              <a:gd name="T66" fmla="*/ 582 w 582"/>
              <a:gd name="T67" fmla="*/ 775 h 7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3" name="FR-69">
            <a:extLst>
              <a:ext uri="{FF2B5EF4-FFF2-40B4-BE49-F238E27FC236}">
                <a16:creationId xmlns="" xmlns:a16="http://schemas.microsoft.com/office/drawing/2014/main" id="{51DC890F-19CD-428F-9009-2DCBF52A0522}"/>
              </a:ext>
            </a:extLst>
          </xdr:cNvPr>
          <xdr:cNvSpPr>
            <a:spLocks noChangeArrowheads="1"/>
          </xdr:cNvSpPr>
        </xdr:nvSpPr>
        <xdr:spPr bwMode="auto">
          <a:xfrm>
            <a:off x="5829232" y="4141223"/>
            <a:ext cx="471762" cy="634927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w 473"/>
              <a:gd name="T113" fmla="*/ 0 h 632"/>
              <a:gd name="T114" fmla="*/ 473 w 473"/>
              <a:gd name="T115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T112" t="T113" r="T114" b="T115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4" name="FR-73">
            <a:extLst>
              <a:ext uri="{FF2B5EF4-FFF2-40B4-BE49-F238E27FC236}">
                <a16:creationId xmlns="" xmlns:a16="http://schemas.microsoft.com/office/drawing/2014/main" id="{32FAE020-BEC0-4220-9B44-4F717767BD9F}"/>
              </a:ext>
            </a:extLst>
          </xdr:cNvPr>
          <xdr:cNvSpPr>
            <a:spLocks noChangeArrowheads="1"/>
          </xdr:cNvSpPr>
        </xdr:nvSpPr>
        <xdr:spPr bwMode="auto">
          <a:xfrm>
            <a:off x="6558740" y="4389542"/>
            <a:ext cx="830884" cy="661382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w 832"/>
              <a:gd name="T89" fmla="*/ 0 h 659"/>
              <a:gd name="T90" fmla="*/ 832 w 832"/>
              <a:gd name="T91" fmla="*/ 659 h 6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T88" t="T89" r="T90" b="T91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5" name="FR-07">
            <a:extLst>
              <a:ext uri="{FF2B5EF4-FFF2-40B4-BE49-F238E27FC236}">
                <a16:creationId xmlns="" xmlns:a16="http://schemas.microsoft.com/office/drawing/2014/main" id="{E94AA62B-6397-4E5A-9F5E-47F779443F65}"/>
              </a:ext>
            </a:extLst>
          </xdr:cNvPr>
          <xdr:cNvSpPr>
            <a:spLocks noChangeArrowheads="1"/>
          </xdr:cNvSpPr>
        </xdr:nvSpPr>
        <xdr:spPr bwMode="auto">
          <a:xfrm>
            <a:off x="5635756" y="4854313"/>
            <a:ext cx="545972" cy="839354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w 548"/>
              <a:gd name="T111" fmla="*/ 0 h 836"/>
              <a:gd name="T112" fmla="*/ 548 w 548"/>
              <a:gd name="T113" fmla="*/ 836 h 8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T110" t="T111" r="T112" b="T113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6" name="FR-26">
            <a:extLst>
              <a:ext uri="{FF2B5EF4-FFF2-40B4-BE49-F238E27FC236}">
                <a16:creationId xmlns="" xmlns:a16="http://schemas.microsoft.com/office/drawing/2014/main" id="{2FADD4CF-9BAA-42D3-B8D3-A9CD2481F576}"/>
              </a:ext>
            </a:extLst>
          </xdr:cNvPr>
          <xdr:cNvSpPr>
            <a:spLocks noChangeArrowheads="1"/>
          </xdr:cNvSpPr>
        </xdr:nvSpPr>
        <xdr:spPr bwMode="auto">
          <a:xfrm>
            <a:off x="6084328" y="4863933"/>
            <a:ext cx="614218" cy="922928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w 616"/>
              <a:gd name="T87" fmla="*/ 0 h 919"/>
              <a:gd name="T88" fmla="*/ 616 w 616"/>
              <a:gd name="T89" fmla="*/ 919 h 9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7" name="FR-17">
            <a:extLst>
              <a:ext uri="{FF2B5EF4-FFF2-40B4-BE49-F238E27FC236}">
                <a16:creationId xmlns="" xmlns:a16="http://schemas.microsoft.com/office/drawing/2014/main" id="{62FF7FE6-4129-4599-AA7C-1BE2106485C9}"/>
              </a:ext>
            </a:extLst>
          </xdr:cNvPr>
          <xdr:cNvSpPr>
            <a:spLocks noChangeArrowheads="1"/>
          </xdr:cNvSpPr>
        </xdr:nvSpPr>
        <xdr:spPr bwMode="auto">
          <a:xfrm>
            <a:off x="2749527" y="4078091"/>
            <a:ext cx="822933" cy="978244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w 824"/>
              <a:gd name="T109" fmla="*/ 0 h 974"/>
              <a:gd name="T110" fmla="*/ 824 w 824"/>
              <a:gd name="T111" fmla="*/ 974 h 9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8" name="FR-19">
            <a:extLst>
              <a:ext uri="{FF2B5EF4-FFF2-40B4-BE49-F238E27FC236}">
                <a16:creationId xmlns="" xmlns:a16="http://schemas.microsoft.com/office/drawing/2014/main" id="{9E9E6799-CD2E-47A3-AF6D-970CB983C2DD}"/>
              </a:ext>
            </a:extLst>
          </xdr:cNvPr>
          <xdr:cNvSpPr>
            <a:spLocks noChangeArrowheads="1"/>
          </xdr:cNvSpPr>
        </xdr:nvSpPr>
        <xdr:spPr bwMode="auto">
          <a:xfrm>
            <a:off x="4223121" y="4574729"/>
            <a:ext cx="685778" cy="634927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w 687"/>
              <a:gd name="T71" fmla="*/ 0 h 632"/>
              <a:gd name="T72" fmla="*/ 687 w 687"/>
              <a:gd name="T73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89" name="FR-23">
            <a:extLst>
              <a:ext uri="{FF2B5EF4-FFF2-40B4-BE49-F238E27FC236}">
                <a16:creationId xmlns="" xmlns:a16="http://schemas.microsoft.com/office/drawing/2014/main" id="{8F0A05A2-9FFB-455E-9035-CACE9239ABD5}"/>
              </a:ext>
            </a:extLst>
          </xdr:cNvPr>
          <xdr:cNvSpPr>
            <a:spLocks noChangeArrowheads="1"/>
          </xdr:cNvSpPr>
        </xdr:nvSpPr>
        <xdr:spPr bwMode="auto">
          <a:xfrm>
            <a:off x="4306607" y="4042016"/>
            <a:ext cx="649335" cy="594041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w 651"/>
              <a:gd name="T121" fmla="*/ 0 h 592"/>
              <a:gd name="T122" fmla="*/ 651 w 651"/>
              <a:gd name="T123" fmla="*/ 592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0" name="FR-87">
            <a:extLst>
              <a:ext uri="{FF2B5EF4-FFF2-40B4-BE49-F238E27FC236}">
                <a16:creationId xmlns="" xmlns:a16="http://schemas.microsoft.com/office/drawing/2014/main" id="{29FD1B7F-3038-4C75-A667-3C594B0F6F44}"/>
              </a:ext>
            </a:extLst>
          </xdr:cNvPr>
          <xdr:cNvSpPr>
            <a:spLocks noChangeArrowheads="1"/>
          </xdr:cNvSpPr>
        </xdr:nvSpPr>
        <xdr:spPr bwMode="auto">
          <a:xfrm>
            <a:off x="3907729" y="4081097"/>
            <a:ext cx="673188" cy="723913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w 674"/>
              <a:gd name="T77" fmla="*/ 0 h 721"/>
              <a:gd name="T78" fmla="*/ 674 w 674"/>
              <a:gd name="T79" fmla="*/ 721 h 7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1" name="FR-86">
            <a:extLst>
              <a:ext uri="{FF2B5EF4-FFF2-40B4-BE49-F238E27FC236}">
                <a16:creationId xmlns="" xmlns:a16="http://schemas.microsoft.com/office/drawing/2014/main" id="{9ED99CA3-5A04-4C6A-86D3-493766697DBF}"/>
              </a:ext>
            </a:extLst>
          </xdr:cNvPr>
          <xdr:cNvSpPr>
            <a:spLocks noChangeArrowheads="1"/>
          </xdr:cNvSpPr>
        </xdr:nvSpPr>
        <xdr:spPr bwMode="auto">
          <a:xfrm>
            <a:off x="3549932" y="3476233"/>
            <a:ext cx="667225" cy="858594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w 668"/>
              <a:gd name="T85" fmla="*/ 0 h 855"/>
              <a:gd name="T86" fmla="*/ 668 w 668"/>
              <a:gd name="T87" fmla="*/ 855 h 8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2" name="FR-16">
            <a:extLst>
              <a:ext uri="{FF2B5EF4-FFF2-40B4-BE49-F238E27FC236}">
                <a16:creationId xmlns="" xmlns:a16="http://schemas.microsoft.com/office/drawing/2014/main" id="{490D29B9-8FD5-4801-8270-73C38BDA6E56}"/>
              </a:ext>
            </a:extLst>
          </xdr:cNvPr>
          <xdr:cNvSpPr>
            <a:spLocks noChangeArrowheads="1"/>
          </xdr:cNvSpPr>
        </xdr:nvSpPr>
        <xdr:spPr bwMode="auto">
          <a:xfrm>
            <a:off x="3324653" y="4269291"/>
            <a:ext cx="747398" cy="707077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w 749"/>
              <a:gd name="T77" fmla="*/ 0 h 704"/>
              <a:gd name="T78" fmla="*/ 749 w 749"/>
              <a:gd name="T79" fmla="*/ 704 h 7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3" name="FR-79">
            <a:extLst>
              <a:ext uri="{FF2B5EF4-FFF2-40B4-BE49-F238E27FC236}">
                <a16:creationId xmlns="" xmlns:a16="http://schemas.microsoft.com/office/drawing/2014/main" id="{64D09CC4-2990-4A9D-A4C0-5A76DCD935B3}"/>
              </a:ext>
            </a:extLst>
          </xdr:cNvPr>
          <xdr:cNvSpPr>
            <a:spLocks noChangeArrowheads="1"/>
          </xdr:cNvSpPr>
        </xdr:nvSpPr>
        <xdr:spPr bwMode="auto">
          <a:xfrm>
            <a:off x="3140454" y="3526138"/>
            <a:ext cx="556573" cy="864607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w 558"/>
              <a:gd name="T83" fmla="*/ 0 h 861"/>
              <a:gd name="T84" fmla="*/ 558 w 558"/>
              <a:gd name="T85" fmla="*/ 861 h 8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4" name="FR-22">
            <a:extLst>
              <a:ext uri="{FF2B5EF4-FFF2-40B4-BE49-F238E27FC236}">
                <a16:creationId xmlns="" xmlns:a16="http://schemas.microsoft.com/office/drawing/2014/main" id="{380BE261-C420-48A8-AC84-820FFA18F7D4}"/>
              </a:ext>
            </a:extLst>
          </xdr:cNvPr>
          <xdr:cNvSpPr>
            <a:spLocks noChangeArrowheads="1"/>
          </xdr:cNvSpPr>
        </xdr:nvSpPr>
        <xdr:spPr bwMode="auto">
          <a:xfrm>
            <a:off x="1801365" y="2102363"/>
            <a:ext cx="867326" cy="619294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w 869"/>
              <a:gd name="T85" fmla="*/ 0 h 616"/>
              <a:gd name="T86" fmla="*/ 869 w 869"/>
              <a:gd name="T87" fmla="*/ 616 h 6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5" name="FR-85">
            <a:extLst>
              <a:ext uri="{FF2B5EF4-FFF2-40B4-BE49-F238E27FC236}">
                <a16:creationId xmlns="" xmlns:a16="http://schemas.microsoft.com/office/drawing/2014/main" id="{B305DFB2-4D37-4D6B-8B60-1A6522390976}"/>
              </a:ext>
            </a:extLst>
          </xdr:cNvPr>
          <xdr:cNvSpPr>
            <a:spLocks noChangeArrowheads="1"/>
          </xdr:cNvSpPr>
        </xdr:nvSpPr>
        <xdr:spPr bwMode="auto">
          <a:xfrm>
            <a:off x="2473891" y="3527942"/>
            <a:ext cx="828896" cy="624104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w 831"/>
              <a:gd name="T67" fmla="*/ 0 h 621"/>
              <a:gd name="T68" fmla="*/ 831 w 831"/>
              <a:gd name="T69" fmla="*/ 621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6" name="FR-50">
            <a:extLst>
              <a:ext uri="{FF2B5EF4-FFF2-40B4-BE49-F238E27FC236}">
                <a16:creationId xmlns="" xmlns:a16="http://schemas.microsoft.com/office/drawing/2014/main" id="{D5829692-D0B5-4575-AFC7-FA53E4E3E14B}"/>
              </a:ext>
            </a:extLst>
          </xdr:cNvPr>
          <xdr:cNvSpPr>
            <a:spLocks noChangeArrowheads="1"/>
          </xdr:cNvSpPr>
        </xdr:nvSpPr>
        <xdr:spPr bwMode="auto">
          <a:xfrm>
            <a:off x="2679293" y="1489082"/>
            <a:ext cx="582414" cy="983655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w 584"/>
              <a:gd name="T73" fmla="*/ 0 h 979"/>
              <a:gd name="T74" fmla="*/ 584 w 584"/>
              <a:gd name="T75" fmla="*/ 979 h 9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7" name="FR-56">
            <a:extLst>
              <a:ext uri="{FF2B5EF4-FFF2-40B4-BE49-F238E27FC236}">
                <a16:creationId xmlns="" xmlns:a16="http://schemas.microsoft.com/office/drawing/2014/main" id="{5080D52E-F914-40F8-A8C9-79B6696C8E04}"/>
              </a:ext>
            </a:extLst>
          </xdr:cNvPr>
          <xdr:cNvSpPr>
            <a:spLocks noChangeArrowheads="1"/>
          </xdr:cNvSpPr>
        </xdr:nvSpPr>
        <xdr:spPr bwMode="auto">
          <a:xfrm>
            <a:off x="1737094" y="2602608"/>
            <a:ext cx="841486" cy="609674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w 843"/>
              <a:gd name="T105" fmla="*/ 0 h 607"/>
              <a:gd name="T106" fmla="*/ 843 w 843"/>
              <a:gd name="T107" fmla="*/ 607 h 6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T104" t="T105" r="T106" b="T107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8" name="FR-29">
            <a:extLst>
              <a:ext uri="{FF2B5EF4-FFF2-40B4-BE49-F238E27FC236}">
                <a16:creationId xmlns="" xmlns:a16="http://schemas.microsoft.com/office/drawing/2014/main" id="{B68AB100-A6EA-41D4-ADE6-9E0E5F867ED7}"/>
              </a:ext>
            </a:extLst>
          </xdr:cNvPr>
          <xdr:cNvSpPr>
            <a:spLocks noChangeArrowheads="1"/>
          </xdr:cNvSpPr>
        </xdr:nvSpPr>
        <xdr:spPr bwMode="auto">
          <a:xfrm>
            <a:off x="1209675" y="2181127"/>
            <a:ext cx="691741" cy="753975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w 693"/>
              <a:gd name="T109" fmla="*/ 0 h 750"/>
              <a:gd name="T110" fmla="*/ 693 w 693"/>
              <a:gd name="T111" fmla="*/ 750 h 7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9" name="FR-35">
            <a:extLst>
              <a:ext uri="{FF2B5EF4-FFF2-40B4-BE49-F238E27FC236}">
                <a16:creationId xmlns="" xmlns:a16="http://schemas.microsoft.com/office/drawing/2014/main" id="{D2773C28-F359-437E-87A9-FE5BDFD31359}"/>
              </a:ext>
            </a:extLst>
          </xdr:cNvPr>
          <xdr:cNvSpPr>
            <a:spLocks noChangeArrowheads="1"/>
          </xdr:cNvSpPr>
        </xdr:nvSpPr>
        <xdr:spPr bwMode="auto">
          <a:xfrm>
            <a:off x="2458652" y="2272518"/>
            <a:ext cx="641384" cy="797266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w 643"/>
              <a:gd name="T69" fmla="*/ 0 h 793"/>
              <a:gd name="T70" fmla="*/ 643 w 643"/>
              <a:gd name="T71" fmla="*/ 793 h 7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0" name="FR-44">
            <a:extLst>
              <a:ext uri="{FF2B5EF4-FFF2-40B4-BE49-F238E27FC236}">
                <a16:creationId xmlns="" xmlns:a16="http://schemas.microsoft.com/office/drawing/2014/main" id="{BF789B9C-5897-4A0B-B988-01AB28A5704B}"/>
              </a:ext>
            </a:extLst>
          </xdr:cNvPr>
          <xdr:cNvSpPr>
            <a:spLocks noChangeArrowheads="1"/>
          </xdr:cNvSpPr>
        </xdr:nvSpPr>
        <xdr:spPr bwMode="auto">
          <a:xfrm>
            <a:off x="2284391" y="2942318"/>
            <a:ext cx="842148" cy="738944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w 844"/>
              <a:gd name="T91" fmla="*/ 0 h 736"/>
              <a:gd name="T92" fmla="*/ 844 w 844"/>
              <a:gd name="T93" fmla="*/ 736 h 7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T90" t="T91" r="T92" b="T93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1" name="FR-49">
            <a:extLst>
              <a:ext uri="{FF2B5EF4-FFF2-40B4-BE49-F238E27FC236}">
                <a16:creationId xmlns="" xmlns:a16="http://schemas.microsoft.com/office/drawing/2014/main" id="{D0401E3F-8299-408E-B5FC-6E178274B867}"/>
              </a:ext>
            </a:extLst>
          </xdr:cNvPr>
          <xdr:cNvSpPr>
            <a:spLocks noChangeArrowheads="1"/>
          </xdr:cNvSpPr>
        </xdr:nvSpPr>
        <xdr:spPr bwMode="auto">
          <a:xfrm>
            <a:off x="2934389" y="2980197"/>
            <a:ext cx="790466" cy="629515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w 792"/>
              <a:gd name="T71" fmla="*/ 0 h 627"/>
              <a:gd name="T72" fmla="*/ 792 w 792"/>
              <a:gd name="T73" fmla="*/ 627 h 6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2" name="FR-72">
            <a:extLst>
              <a:ext uri="{FF2B5EF4-FFF2-40B4-BE49-F238E27FC236}">
                <a16:creationId xmlns="" xmlns:a16="http://schemas.microsoft.com/office/drawing/2014/main" id="{84A0305A-B8F9-47B7-B8EB-845D02703A42}"/>
              </a:ext>
            </a:extLst>
          </xdr:cNvPr>
          <xdr:cNvSpPr>
            <a:spLocks noChangeArrowheads="1"/>
          </xdr:cNvSpPr>
        </xdr:nvSpPr>
        <xdr:spPr bwMode="auto">
          <a:xfrm>
            <a:off x="3412777" y="2486566"/>
            <a:ext cx="660599" cy="693248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w 662"/>
              <a:gd name="T117" fmla="*/ 0 h 690"/>
              <a:gd name="T118" fmla="*/ 662 w 662"/>
              <a:gd name="T119" fmla="*/ 690 h 6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3" name="FR-53">
            <a:extLst>
              <a:ext uri="{FF2B5EF4-FFF2-40B4-BE49-F238E27FC236}">
                <a16:creationId xmlns="" xmlns:a16="http://schemas.microsoft.com/office/drawing/2014/main" id="{5D375BB4-7508-4286-A5F2-B9104D994F1D}"/>
              </a:ext>
            </a:extLst>
          </xdr:cNvPr>
          <xdr:cNvSpPr>
            <a:spLocks noChangeArrowheads="1"/>
          </xdr:cNvSpPr>
        </xdr:nvSpPr>
        <xdr:spPr bwMode="auto">
          <a:xfrm>
            <a:off x="2988059" y="2413212"/>
            <a:ext cx="628133" cy="623503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w 629"/>
              <a:gd name="T125" fmla="*/ 0 h 621"/>
              <a:gd name="T126" fmla="*/ 629 w 629"/>
              <a:gd name="T127" fmla="*/ 621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T124" t="T125" r="T126" b="T127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4" name="FR-14">
            <a:extLst>
              <a:ext uri="{FF2B5EF4-FFF2-40B4-BE49-F238E27FC236}">
                <a16:creationId xmlns="" xmlns:a16="http://schemas.microsoft.com/office/drawing/2014/main" id="{301189DD-5B5F-460F-897B-D801934813DF}"/>
              </a:ext>
            </a:extLst>
          </xdr:cNvPr>
          <xdr:cNvSpPr>
            <a:spLocks noChangeArrowheads="1"/>
          </xdr:cNvSpPr>
        </xdr:nvSpPr>
        <xdr:spPr bwMode="auto">
          <a:xfrm>
            <a:off x="3070882" y="1761451"/>
            <a:ext cx="789804" cy="504454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w 791"/>
              <a:gd name="T121" fmla="*/ 0 h 502"/>
              <a:gd name="T122" fmla="*/ 791 w 791"/>
              <a:gd name="T123" fmla="*/ 502 h 5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205" name="FR-61">
            <a:extLst>
              <a:ext uri="{FF2B5EF4-FFF2-40B4-BE49-F238E27FC236}">
                <a16:creationId xmlns="" xmlns:a16="http://schemas.microsoft.com/office/drawing/2014/main" id="{B739802A-4975-4C85-9ED8-8D94E7A41D0C}"/>
              </a:ext>
            </a:extLst>
          </xdr:cNvPr>
          <xdr:cNvSpPr>
            <a:spLocks noChangeArrowheads="1"/>
          </xdr:cNvSpPr>
        </xdr:nvSpPr>
        <xdr:spPr bwMode="auto">
          <a:xfrm>
            <a:off x="3201412" y="2121603"/>
            <a:ext cx="911720" cy="593440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w 913"/>
              <a:gd name="T69" fmla="*/ 0 h 591"/>
              <a:gd name="T70" fmla="*/ 913 w 913"/>
              <a:gd name="T71" fmla="*/ 591 h 5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6" name="FR-28">
            <a:extLst>
              <a:ext uri="{FF2B5EF4-FFF2-40B4-BE49-F238E27FC236}">
                <a16:creationId xmlns="" xmlns:a16="http://schemas.microsoft.com/office/drawing/2014/main" id="{2AB67ED0-05E4-4B5F-8B32-4EBFED9BEDCC}"/>
              </a:ext>
            </a:extLst>
          </xdr:cNvPr>
          <xdr:cNvSpPr>
            <a:spLocks noChangeArrowheads="1"/>
          </xdr:cNvSpPr>
        </xdr:nvSpPr>
        <xdr:spPr bwMode="auto">
          <a:xfrm>
            <a:off x="4009768" y="2140242"/>
            <a:ext cx="627470" cy="755779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w 629"/>
              <a:gd name="T75" fmla="*/ 0 h 752"/>
              <a:gd name="T76" fmla="*/ 629 w 629"/>
              <a:gd name="T77" fmla="*/ 752 h 7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7" name="FR-89">
            <a:extLst>
              <a:ext uri="{FF2B5EF4-FFF2-40B4-BE49-F238E27FC236}">
                <a16:creationId xmlns="" xmlns:a16="http://schemas.microsoft.com/office/drawing/2014/main" id="{9ECB7A25-BE94-4723-918B-1ADE8EA4ED7D}"/>
              </a:ext>
            </a:extLst>
          </xdr:cNvPr>
          <xdr:cNvSpPr>
            <a:spLocks noChangeArrowheads="1"/>
          </xdr:cNvSpPr>
        </xdr:nvSpPr>
        <xdr:spPr bwMode="auto">
          <a:xfrm>
            <a:off x="5071895" y="2559919"/>
            <a:ext cx="759325" cy="817709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w 761"/>
              <a:gd name="T95" fmla="*/ 0 h 814"/>
              <a:gd name="T96" fmla="*/ 761 w 761"/>
              <a:gd name="T97" fmla="*/ 814 h 8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T94" t="T95" r="T96" b="T97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8" name="FR-70">
            <a:extLst>
              <a:ext uri="{FF2B5EF4-FFF2-40B4-BE49-F238E27FC236}">
                <a16:creationId xmlns="" xmlns:a16="http://schemas.microsoft.com/office/drawing/2014/main" id="{05350A33-715E-479B-BA5D-D579ABFC8701}"/>
              </a:ext>
            </a:extLst>
          </xdr:cNvPr>
          <xdr:cNvSpPr>
            <a:spLocks noChangeArrowheads="1"/>
          </xdr:cNvSpPr>
        </xdr:nvSpPr>
        <xdr:spPr bwMode="auto">
          <a:xfrm>
            <a:off x="6369903" y="2803428"/>
            <a:ext cx="740772" cy="586826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w 742"/>
              <a:gd name="T81" fmla="*/ 0 h 585"/>
              <a:gd name="T82" fmla="*/ 742 w 742"/>
              <a:gd name="T83" fmla="*/ 585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9" name="FR-76">
            <a:extLst>
              <a:ext uri="{FF2B5EF4-FFF2-40B4-BE49-F238E27FC236}">
                <a16:creationId xmlns="" xmlns:a16="http://schemas.microsoft.com/office/drawing/2014/main" id="{A2FFD47C-1B8D-4711-B6AD-E0396261E72B}"/>
              </a:ext>
            </a:extLst>
          </xdr:cNvPr>
          <xdr:cNvSpPr>
            <a:spLocks noChangeArrowheads="1"/>
          </xdr:cNvSpPr>
        </xdr:nvSpPr>
        <xdr:spPr bwMode="auto">
          <a:xfrm>
            <a:off x="3681787" y="1274433"/>
            <a:ext cx="856062" cy="622901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w 857"/>
              <a:gd name="T103" fmla="*/ 0 h 620"/>
              <a:gd name="T104" fmla="*/ 857 w 857"/>
              <a:gd name="T105" fmla="*/ 620 h 6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0" name="FR-27">
            <a:extLst>
              <a:ext uri="{FF2B5EF4-FFF2-40B4-BE49-F238E27FC236}">
                <a16:creationId xmlns="" xmlns:a16="http://schemas.microsoft.com/office/drawing/2014/main" id="{31D0D64D-B13F-49AA-BD2E-AD09F5441FB7}"/>
              </a:ext>
            </a:extLst>
          </xdr:cNvPr>
          <xdr:cNvSpPr>
            <a:spLocks noChangeArrowheads="1"/>
          </xdr:cNvSpPr>
        </xdr:nvSpPr>
        <xdr:spPr bwMode="auto">
          <a:xfrm>
            <a:off x="3797740" y="1718160"/>
            <a:ext cx="747398" cy="633123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w 749"/>
              <a:gd name="T71" fmla="*/ 0 h 630"/>
              <a:gd name="T72" fmla="*/ 749 w 749"/>
              <a:gd name="T73" fmla="*/ 630 h 6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1" name="FR-37">
            <a:extLst>
              <a:ext uri="{FF2B5EF4-FFF2-40B4-BE49-F238E27FC236}">
                <a16:creationId xmlns="" xmlns:a16="http://schemas.microsoft.com/office/drawing/2014/main" id="{37074DBB-8A14-4234-B2B9-DE14739532E4}"/>
              </a:ext>
            </a:extLst>
          </xdr:cNvPr>
          <xdr:cNvSpPr>
            <a:spLocks noChangeArrowheads="1"/>
          </xdr:cNvSpPr>
        </xdr:nvSpPr>
        <xdr:spPr bwMode="auto">
          <a:xfrm>
            <a:off x="3632093" y="3089626"/>
            <a:ext cx="678489" cy="734735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w 680"/>
              <a:gd name="T65" fmla="*/ 0 h 732"/>
              <a:gd name="T66" fmla="*/ 680 w 680"/>
              <a:gd name="T67" fmla="*/ 732 h 7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2" name="FR-45">
            <a:extLst>
              <a:ext uri="{FF2B5EF4-FFF2-40B4-BE49-F238E27FC236}">
                <a16:creationId xmlns="" xmlns:a16="http://schemas.microsoft.com/office/drawing/2014/main" id="{471E48AF-5572-4AC6-9636-0AC4DE7B33B0}"/>
              </a:ext>
            </a:extLst>
          </xdr:cNvPr>
          <xdr:cNvSpPr>
            <a:spLocks noChangeArrowheads="1"/>
          </xdr:cNvSpPr>
        </xdr:nvSpPr>
        <xdr:spPr bwMode="auto">
          <a:xfrm>
            <a:off x="4386780" y="2602608"/>
            <a:ext cx="822270" cy="655971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w 824"/>
              <a:gd name="T93" fmla="*/ 0 h 654"/>
              <a:gd name="T94" fmla="*/ 824 w 824"/>
              <a:gd name="T95" fmla="*/ 654 h 6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3" name="FR-36">
            <a:extLst>
              <a:ext uri="{FF2B5EF4-FFF2-40B4-BE49-F238E27FC236}">
                <a16:creationId xmlns="" xmlns:a16="http://schemas.microsoft.com/office/drawing/2014/main" id="{C745E217-8AD8-4516-AB9C-DDF316C89764}"/>
              </a:ext>
            </a:extLst>
          </xdr:cNvPr>
          <xdr:cNvSpPr>
            <a:spLocks noChangeArrowheads="1"/>
          </xdr:cNvSpPr>
        </xdr:nvSpPr>
        <xdr:spPr bwMode="auto">
          <a:xfrm>
            <a:off x="4056811" y="3419715"/>
            <a:ext cx="681139" cy="702869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w 683"/>
              <a:gd name="T85" fmla="*/ 0 h 700"/>
              <a:gd name="T86" fmla="*/ 683 w 683"/>
              <a:gd name="T87" fmla="*/ 700 h 7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4" name="FR-41">
            <a:extLst>
              <a:ext uri="{FF2B5EF4-FFF2-40B4-BE49-F238E27FC236}">
                <a16:creationId xmlns="" xmlns:a16="http://schemas.microsoft.com/office/drawing/2014/main" id="{8A18B92D-A10D-4D52-A213-B1E406FA5101}"/>
              </a:ext>
            </a:extLst>
          </xdr:cNvPr>
          <xdr:cNvSpPr>
            <a:spLocks noChangeArrowheads="1"/>
          </xdr:cNvSpPr>
        </xdr:nvSpPr>
        <xdr:spPr bwMode="auto">
          <a:xfrm>
            <a:off x="3915680" y="2760137"/>
            <a:ext cx="851424" cy="713691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w 853"/>
              <a:gd name="T97" fmla="*/ 0 h 711"/>
              <a:gd name="T98" fmla="*/ 853 w 853"/>
              <a:gd name="T99" fmla="*/ 711 h 7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T96" t="T97" r="T98" b="T99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5" name="FR-18">
            <a:extLst>
              <a:ext uri="{FF2B5EF4-FFF2-40B4-BE49-F238E27FC236}">
                <a16:creationId xmlns="" xmlns:a16="http://schemas.microsoft.com/office/drawing/2014/main" id="{DFB3CCAD-7DEC-4E6E-80A5-1AFA20F3FD74}"/>
              </a:ext>
            </a:extLst>
          </xdr:cNvPr>
          <xdr:cNvSpPr>
            <a:spLocks noChangeArrowheads="1"/>
          </xdr:cNvSpPr>
        </xdr:nvSpPr>
        <xdr:spPr bwMode="auto">
          <a:xfrm>
            <a:off x="4520622" y="3143138"/>
            <a:ext cx="675176" cy="924131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w 677"/>
              <a:gd name="T103" fmla="*/ 0 h 920"/>
              <a:gd name="T104" fmla="*/ 677 w 677"/>
              <a:gd name="T105" fmla="*/ 920 h 9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6" name="FR-21">
            <a:extLst>
              <a:ext uri="{FF2B5EF4-FFF2-40B4-BE49-F238E27FC236}">
                <a16:creationId xmlns="" xmlns:a16="http://schemas.microsoft.com/office/drawing/2014/main" id="{82AE4B12-FADD-4BAA-A488-3C91A22DE4D9}"/>
              </a:ext>
            </a:extLst>
          </xdr:cNvPr>
          <xdr:cNvSpPr>
            <a:spLocks noChangeArrowheads="1"/>
          </xdr:cNvSpPr>
        </xdr:nvSpPr>
        <xdr:spPr bwMode="auto">
          <a:xfrm>
            <a:off x="5697377" y="2826275"/>
            <a:ext cx="744748" cy="853784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w 746"/>
              <a:gd name="T93" fmla="*/ 0 h 850"/>
              <a:gd name="T94" fmla="*/ 746 w 746"/>
              <a:gd name="T95" fmla="*/ 850 h 8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7" name="FR-58">
            <a:extLst>
              <a:ext uri="{FF2B5EF4-FFF2-40B4-BE49-F238E27FC236}">
                <a16:creationId xmlns="" xmlns:a16="http://schemas.microsoft.com/office/drawing/2014/main" id="{99C5F1F8-1897-4D6E-826B-A4A522006834}"/>
              </a:ext>
            </a:extLst>
          </xdr:cNvPr>
          <xdr:cNvSpPr>
            <a:spLocks noChangeArrowheads="1"/>
          </xdr:cNvSpPr>
        </xdr:nvSpPr>
        <xdr:spPr bwMode="auto">
          <a:xfrm>
            <a:off x="5077195" y="3182219"/>
            <a:ext cx="713606" cy="701065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w 715"/>
              <a:gd name="T101" fmla="*/ 0 h 698"/>
              <a:gd name="T102" fmla="*/ 715 w 715"/>
              <a:gd name="T103" fmla="*/ 698 h 6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T100" t="T101" r="T102" b="T10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8" name="FR-71">
            <a:extLst>
              <a:ext uri="{FF2B5EF4-FFF2-40B4-BE49-F238E27FC236}">
                <a16:creationId xmlns="" xmlns:a16="http://schemas.microsoft.com/office/drawing/2014/main" id="{550CBAEE-C582-404C-A9CE-A476D3C05C07}"/>
              </a:ext>
            </a:extLst>
          </xdr:cNvPr>
          <xdr:cNvSpPr>
            <a:spLocks noChangeArrowheads="1"/>
          </xdr:cNvSpPr>
        </xdr:nvSpPr>
        <xdr:spPr bwMode="auto">
          <a:xfrm>
            <a:off x="5494625" y="3505094"/>
            <a:ext cx="934910" cy="753374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w 936"/>
              <a:gd name="T109" fmla="*/ 0 h 750"/>
              <a:gd name="T110" fmla="*/ 936 w 936"/>
              <a:gd name="T111" fmla="*/ 750 h 7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9" name="FR-39">
            <a:extLst>
              <a:ext uri="{FF2B5EF4-FFF2-40B4-BE49-F238E27FC236}">
                <a16:creationId xmlns="" xmlns:a16="http://schemas.microsoft.com/office/drawing/2014/main" id="{B05060F8-9AC8-4015-9B3F-315FA372836A}"/>
              </a:ext>
            </a:extLst>
          </xdr:cNvPr>
          <xdr:cNvSpPr>
            <a:spLocks noChangeArrowheads="1"/>
          </xdr:cNvSpPr>
        </xdr:nvSpPr>
        <xdr:spPr bwMode="auto">
          <a:xfrm>
            <a:off x="6322859" y="3366204"/>
            <a:ext cx="496940" cy="787646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w 498"/>
              <a:gd name="T77" fmla="*/ 0 h 784"/>
              <a:gd name="T78" fmla="*/ 498 w 498"/>
              <a:gd name="T79" fmla="*/ 784 h 7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0" name="FR-51">
            <a:extLst>
              <a:ext uri="{FF2B5EF4-FFF2-40B4-BE49-F238E27FC236}">
                <a16:creationId xmlns="" xmlns:a16="http://schemas.microsoft.com/office/drawing/2014/main" id="{3221BB53-88E0-45B5-9DE4-D5B0BF777049}"/>
              </a:ext>
            </a:extLst>
          </xdr:cNvPr>
          <xdr:cNvSpPr>
            <a:spLocks noChangeArrowheads="1"/>
          </xdr:cNvSpPr>
        </xdr:nvSpPr>
        <xdr:spPr bwMode="auto">
          <a:xfrm>
            <a:off x="5349519" y="1781292"/>
            <a:ext cx="809019" cy="657774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w 810"/>
              <a:gd name="T81" fmla="*/ 0 h 655"/>
              <a:gd name="T82" fmla="*/ 810 w 810"/>
              <a:gd name="T83" fmla="*/ 655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1" name="FR-60">
            <a:extLst>
              <a:ext uri="{FF2B5EF4-FFF2-40B4-BE49-F238E27FC236}">
                <a16:creationId xmlns="" xmlns:a16="http://schemas.microsoft.com/office/drawing/2014/main" id="{D15B40EE-7534-451E-AC9F-973FFD4E9376}"/>
              </a:ext>
            </a:extLst>
          </xdr:cNvPr>
          <xdr:cNvSpPr>
            <a:spLocks noChangeArrowheads="1"/>
          </xdr:cNvSpPr>
        </xdr:nvSpPr>
        <xdr:spPr bwMode="auto">
          <a:xfrm>
            <a:off x="4496107" y="1526359"/>
            <a:ext cx="719570" cy="527302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w 721"/>
              <a:gd name="T75" fmla="*/ 0 h 525"/>
              <a:gd name="T76" fmla="*/ 721 w 721"/>
              <a:gd name="T77" fmla="*/ 525 h 5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2" name="FR-62">
            <a:extLst>
              <a:ext uri="{FF2B5EF4-FFF2-40B4-BE49-F238E27FC236}">
                <a16:creationId xmlns="" xmlns:a16="http://schemas.microsoft.com/office/drawing/2014/main" id="{C50A9AAF-1666-490B-BD53-912D6CF5B1CA}"/>
              </a:ext>
            </a:extLst>
          </xdr:cNvPr>
          <xdr:cNvSpPr>
            <a:spLocks noChangeArrowheads="1"/>
          </xdr:cNvSpPr>
        </xdr:nvSpPr>
        <xdr:spPr bwMode="auto">
          <a:xfrm>
            <a:off x="4424547" y="566153"/>
            <a:ext cx="789141" cy="749165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w 791"/>
              <a:gd name="T81" fmla="*/ 0 h 746"/>
              <a:gd name="T82" fmla="*/ 791 w 791"/>
              <a:gd name="T83" fmla="*/ 746 h 7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3" name="FR-59">
            <a:extLst>
              <a:ext uri="{FF2B5EF4-FFF2-40B4-BE49-F238E27FC236}">
                <a16:creationId xmlns="" xmlns:a16="http://schemas.microsoft.com/office/drawing/2014/main" id="{FDF2A0F8-CCD8-4DE0-85A0-9FFB04013043}"/>
              </a:ext>
            </a:extLst>
          </xdr:cNvPr>
          <xdr:cNvSpPr>
            <a:spLocks noChangeArrowheads="1"/>
          </xdr:cNvSpPr>
        </xdr:nvSpPr>
        <xdr:spPr bwMode="auto">
          <a:xfrm>
            <a:off x="4683619" y="504825"/>
            <a:ext cx="1047550" cy="845366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w 1049"/>
              <a:gd name="T103" fmla="*/ 0 h 841"/>
              <a:gd name="T104" fmla="*/ 1049 w 1049"/>
              <a:gd name="T105" fmla="*/ 841 h 8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4" name="FR-02" descr="35">
            <a:extLst>
              <a:ext uri="{FF2B5EF4-FFF2-40B4-BE49-F238E27FC236}">
                <a16:creationId xmlns="" xmlns:a16="http://schemas.microsoft.com/office/drawing/2014/main" id="{201EDA43-D297-496F-B7BD-377B1D6937FE}"/>
              </a:ext>
            </a:extLst>
          </xdr:cNvPr>
          <xdr:cNvSpPr>
            <a:spLocks noChangeArrowheads="1"/>
          </xdr:cNvSpPr>
        </xdr:nvSpPr>
        <xdr:spPr bwMode="auto">
          <a:xfrm>
            <a:off x="5116951" y="1285256"/>
            <a:ext cx="638734" cy="922327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w 640"/>
              <a:gd name="T87" fmla="*/ 0 h 918"/>
              <a:gd name="T88" fmla="*/ 640 w 640"/>
              <a:gd name="T89" fmla="*/ 918 h 9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225" name="FR-80">
            <a:extLst>
              <a:ext uri="{FF2B5EF4-FFF2-40B4-BE49-F238E27FC236}">
                <a16:creationId xmlns="" xmlns:a16="http://schemas.microsoft.com/office/drawing/2014/main" id="{FDA4F996-62D8-4CE6-89C5-735ADA396485}"/>
              </a:ext>
            </a:extLst>
          </xdr:cNvPr>
          <xdr:cNvSpPr>
            <a:spLocks noChangeArrowheads="1"/>
          </xdr:cNvSpPr>
        </xdr:nvSpPr>
        <xdr:spPr bwMode="auto">
          <a:xfrm>
            <a:off x="4319859" y="1046557"/>
            <a:ext cx="903769" cy="600655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w 905"/>
              <a:gd name="T73" fmla="*/ 0 h 598"/>
              <a:gd name="T74" fmla="*/ 905 w 905"/>
              <a:gd name="T75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6" name="FR-08">
            <a:extLst>
              <a:ext uri="{FF2B5EF4-FFF2-40B4-BE49-F238E27FC236}">
                <a16:creationId xmlns="" xmlns:a16="http://schemas.microsoft.com/office/drawing/2014/main" id="{D79CBE0B-6361-4E06-B133-92702D71917F}"/>
              </a:ext>
            </a:extLst>
          </xdr:cNvPr>
          <xdr:cNvSpPr>
            <a:spLocks noChangeArrowheads="1"/>
          </xdr:cNvSpPr>
        </xdr:nvSpPr>
        <xdr:spPr bwMode="auto">
          <a:xfrm>
            <a:off x="5636419" y="1199276"/>
            <a:ext cx="657949" cy="702869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w 659"/>
              <a:gd name="T75" fmla="*/ 0 h 700"/>
              <a:gd name="T76" fmla="*/ 659 w 659"/>
              <a:gd name="T77" fmla="*/ 700 h 7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7" name="FR-10">
            <a:extLst>
              <a:ext uri="{FF2B5EF4-FFF2-40B4-BE49-F238E27FC236}">
                <a16:creationId xmlns="" xmlns:a16="http://schemas.microsoft.com/office/drawing/2014/main" id="{819BD1A0-1771-4CDD-85C8-448959DCEB51}"/>
              </a:ext>
            </a:extLst>
          </xdr:cNvPr>
          <xdr:cNvSpPr>
            <a:spLocks noChangeArrowheads="1"/>
          </xdr:cNvSpPr>
        </xdr:nvSpPr>
        <xdr:spPr bwMode="auto">
          <a:xfrm>
            <a:off x="5341568" y="2309195"/>
            <a:ext cx="742097" cy="601256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w 743"/>
              <a:gd name="T103" fmla="*/ 0 h 598"/>
              <a:gd name="T104" fmla="*/ 743 w 743"/>
              <a:gd name="T105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8" name="FR-52">
            <a:extLst>
              <a:ext uri="{FF2B5EF4-FFF2-40B4-BE49-F238E27FC236}">
                <a16:creationId xmlns="" xmlns:a16="http://schemas.microsoft.com/office/drawing/2014/main" id="{A70EEE82-7A92-4F01-9BA6-75C68E12B7BB}"/>
              </a:ext>
            </a:extLst>
          </xdr:cNvPr>
          <xdr:cNvSpPr>
            <a:spLocks noChangeArrowheads="1"/>
          </xdr:cNvSpPr>
        </xdr:nvSpPr>
        <xdr:spPr bwMode="auto">
          <a:xfrm>
            <a:off x="5978314" y="2323625"/>
            <a:ext cx="638071" cy="827329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w 640"/>
              <a:gd name="T67" fmla="*/ 0 h 823"/>
              <a:gd name="T68" fmla="*/ 640 w 640"/>
              <a:gd name="T69" fmla="*/ 823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9" name="FR-67">
            <a:extLst>
              <a:ext uri="{FF2B5EF4-FFF2-40B4-BE49-F238E27FC236}">
                <a16:creationId xmlns="" xmlns:a16="http://schemas.microsoft.com/office/drawing/2014/main" id="{4B3EAE9E-D3EB-416F-953B-7F4AB6B0C1D4}"/>
              </a:ext>
            </a:extLst>
          </xdr:cNvPr>
          <xdr:cNvSpPr>
            <a:spLocks noChangeArrowheads="1"/>
          </xdr:cNvSpPr>
        </xdr:nvSpPr>
        <xdr:spPr bwMode="auto">
          <a:xfrm>
            <a:off x="7114651" y="1955656"/>
            <a:ext cx="634096" cy="728121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w 635"/>
              <a:gd name="T119" fmla="*/ 0 h 725"/>
              <a:gd name="T120" fmla="*/ 635 w 635"/>
              <a:gd name="T121" fmla="*/ 725 h 7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T118" t="T119" r="T120" b="T121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0" name="FR-54">
            <a:extLst>
              <a:ext uri="{FF2B5EF4-FFF2-40B4-BE49-F238E27FC236}">
                <a16:creationId xmlns="" xmlns:a16="http://schemas.microsoft.com/office/drawing/2014/main" id="{2693E67B-A1C5-4903-B137-5763E9B1EDAF}"/>
              </a:ext>
            </a:extLst>
          </xdr:cNvPr>
          <xdr:cNvSpPr>
            <a:spLocks noChangeArrowheads="1"/>
          </xdr:cNvSpPr>
        </xdr:nvSpPr>
        <xdr:spPr bwMode="auto">
          <a:xfrm>
            <a:off x="6352013" y="1636389"/>
            <a:ext cx="879253" cy="906694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w 880"/>
              <a:gd name="T113" fmla="*/ 0 h 903"/>
              <a:gd name="T114" fmla="*/ 880 w 880"/>
              <a:gd name="T115" fmla="*/ 903 h 9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T112" t="T113" r="T114" b="T115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1" name="FR-77">
            <a:extLst>
              <a:ext uri="{FF2B5EF4-FFF2-40B4-BE49-F238E27FC236}">
                <a16:creationId xmlns="" xmlns:a16="http://schemas.microsoft.com/office/drawing/2014/main" id="{FB420C63-F790-4BF5-8487-699DEE1E6A0C}"/>
              </a:ext>
            </a:extLst>
          </xdr:cNvPr>
          <xdr:cNvSpPr>
            <a:spLocks noChangeArrowheads="1"/>
          </xdr:cNvSpPr>
        </xdr:nvSpPr>
        <xdr:spPr bwMode="auto">
          <a:xfrm>
            <a:off x="4851916" y="2011573"/>
            <a:ext cx="561874" cy="767804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w 563"/>
              <a:gd name="T65" fmla="*/ 0 h 764"/>
              <a:gd name="T66" fmla="*/ 563 w 563"/>
              <a:gd name="T67" fmla="*/ 764 h 7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2" name="FR-68">
            <a:extLst>
              <a:ext uri="{FF2B5EF4-FFF2-40B4-BE49-F238E27FC236}">
                <a16:creationId xmlns="" xmlns:a16="http://schemas.microsoft.com/office/drawing/2014/main" id="{F49E5703-2CCE-49A2-8B26-A609D69A6621}"/>
              </a:ext>
            </a:extLst>
          </xdr:cNvPr>
          <xdr:cNvSpPr>
            <a:spLocks noChangeArrowheads="1"/>
          </xdr:cNvSpPr>
        </xdr:nvSpPr>
        <xdr:spPr bwMode="auto">
          <a:xfrm>
            <a:off x="7108025" y="2548495"/>
            <a:ext cx="377675" cy="674610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w 379"/>
              <a:gd name="T83" fmla="*/ 0 h 671"/>
              <a:gd name="T84" fmla="*/ 379 w 379"/>
              <a:gd name="T85" fmla="*/ 671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3" name="FR-55">
            <a:extLst>
              <a:ext uri="{FF2B5EF4-FFF2-40B4-BE49-F238E27FC236}">
                <a16:creationId xmlns="" xmlns:a16="http://schemas.microsoft.com/office/drawing/2014/main" id="{7D975E15-34D3-429D-BA33-876520E5E9CE}"/>
              </a:ext>
            </a:extLst>
          </xdr:cNvPr>
          <xdr:cNvSpPr>
            <a:spLocks noChangeArrowheads="1"/>
          </xdr:cNvSpPr>
        </xdr:nvSpPr>
        <xdr:spPr bwMode="auto">
          <a:xfrm>
            <a:off x="6091616" y="1611137"/>
            <a:ext cx="475737" cy="911505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w 477"/>
              <a:gd name="T93" fmla="*/ 0 h 908"/>
              <a:gd name="T94" fmla="*/ 477 w 477"/>
              <a:gd name="T95" fmla="*/ 908 h 9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4" name="FR-57">
            <a:extLst>
              <a:ext uri="{FF2B5EF4-FFF2-40B4-BE49-F238E27FC236}">
                <a16:creationId xmlns="" xmlns:a16="http://schemas.microsoft.com/office/drawing/2014/main" id="{820E201B-3D51-41C1-8030-B0E66550F858}"/>
              </a:ext>
            </a:extLst>
          </xdr:cNvPr>
          <xdr:cNvSpPr>
            <a:spLocks noChangeArrowheads="1"/>
          </xdr:cNvSpPr>
        </xdr:nvSpPr>
        <xdr:spPr bwMode="auto">
          <a:xfrm>
            <a:off x="6578618" y="1661642"/>
            <a:ext cx="872627" cy="726318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w 874"/>
              <a:gd name="T91" fmla="*/ 0 h 723"/>
              <a:gd name="T92" fmla="*/ 874 w 874"/>
              <a:gd name="T93" fmla="*/ 723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T90" t="T91" r="T92" b="T93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5" name="FR-88">
            <a:extLst>
              <a:ext uri="{FF2B5EF4-FFF2-40B4-BE49-F238E27FC236}">
                <a16:creationId xmlns="" xmlns:a16="http://schemas.microsoft.com/office/drawing/2014/main" id="{B5C3C8C0-2E39-43EC-8AA1-A57A886DE09A}"/>
              </a:ext>
            </a:extLst>
          </xdr:cNvPr>
          <xdr:cNvSpPr>
            <a:spLocks noChangeArrowheads="1"/>
          </xdr:cNvSpPr>
        </xdr:nvSpPr>
        <xdr:spPr bwMode="auto">
          <a:xfrm>
            <a:off x="6355326" y="2407200"/>
            <a:ext cx="909069" cy="531511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w 911"/>
              <a:gd name="T85" fmla="*/ 0 h 529"/>
              <a:gd name="T86" fmla="*/ 911 w 911"/>
              <a:gd name="T87" fmla="*/ 529 h 5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6" name="FR-91">
            <a:extLst>
              <a:ext uri="{FF2B5EF4-FFF2-40B4-BE49-F238E27FC236}">
                <a16:creationId xmlns="" xmlns:a16="http://schemas.microsoft.com/office/drawing/2014/main" id="{CECDFBE2-9E11-4FFE-A7C8-3915304D4327}"/>
              </a:ext>
            </a:extLst>
          </xdr:cNvPr>
          <xdr:cNvSpPr>
            <a:spLocks noChangeArrowheads="1"/>
          </xdr:cNvSpPr>
        </xdr:nvSpPr>
        <xdr:spPr bwMode="auto">
          <a:xfrm>
            <a:off x="4598808" y="2279132"/>
            <a:ext cx="321355" cy="365564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w 323"/>
              <a:gd name="T69" fmla="*/ 0 h 364"/>
              <a:gd name="T70" fmla="*/ 323 w 323"/>
              <a:gd name="T71" fmla="*/ 364 h 3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7" name="FR-78">
            <a:extLst>
              <a:ext uri="{FF2B5EF4-FFF2-40B4-BE49-F238E27FC236}">
                <a16:creationId xmlns="" xmlns:a16="http://schemas.microsoft.com/office/drawing/2014/main" id="{A825D4B5-34A0-47AE-B451-0ACAA06368DC}"/>
              </a:ext>
            </a:extLst>
          </xdr:cNvPr>
          <xdr:cNvSpPr>
            <a:spLocks noChangeArrowheads="1"/>
          </xdr:cNvSpPr>
        </xdr:nvSpPr>
        <xdr:spPr bwMode="auto">
          <a:xfrm>
            <a:off x="4363589" y="2033820"/>
            <a:ext cx="390926" cy="491226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w 392"/>
              <a:gd name="T93" fmla="*/ 0 h 489"/>
              <a:gd name="T94" fmla="*/ 392 w 392"/>
              <a:gd name="T95" fmla="*/ 489 h 4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8" name="FR-95">
            <a:extLst>
              <a:ext uri="{FF2B5EF4-FFF2-40B4-BE49-F238E27FC236}">
                <a16:creationId xmlns="" xmlns:a16="http://schemas.microsoft.com/office/drawing/2014/main" id="{F139262F-528A-4A27-987B-7C73B132C04D}"/>
              </a:ext>
            </a:extLst>
          </xdr:cNvPr>
          <xdr:cNvSpPr>
            <a:spLocks noChangeArrowheads="1"/>
          </xdr:cNvSpPr>
        </xdr:nvSpPr>
        <xdr:spPr bwMode="auto">
          <a:xfrm>
            <a:off x="4447075" y="1921385"/>
            <a:ext cx="484351" cy="240503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w 485"/>
              <a:gd name="T59" fmla="*/ 0 h 240"/>
              <a:gd name="T60" fmla="*/ 485 w 485"/>
              <a:gd name="T61" fmla="*/ 240 h 2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T58" t="T59" r="T60" b="T61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9" name="FR-93">
            <a:extLst>
              <a:ext uri="{FF2B5EF4-FFF2-40B4-BE49-F238E27FC236}">
                <a16:creationId xmlns="" xmlns:a16="http://schemas.microsoft.com/office/drawing/2014/main" id="{6CA7FA7F-BCEC-4D48-B5BC-FD90CA78A283}"/>
              </a:ext>
            </a:extLst>
          </xdr:cNvPr>
          <xdr:cNvSpPr>
            <a:spLocks noChangeArrowheads="1"/>
          </xdr:cNvSpPr>
        </xdr:nvSpPr>
        <xdr:spPr bwMode="auto">
          <a:xfrm>
            <a:off x="4792283" y="2096952"/>
            <a:ext cx="144444" cy="150314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w 145"/>
              <a:gd name="T49" fmla="*/ 0 h 150"/>
              <a:gd name="T50" fmla="*/ 145 w 145"/>
              <a:gd name="T51" fmla="*/ 150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T48" t="T49" r="T50" b="T51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40" name="FR-75">
            <a:extLst>
              <a:ext uri="{FF2B5EF4-FFF2-40B4-BE49-F238E27FC236}">
                <a16:creationId xmlns="" xmlns:a16="http://schemas.microsoft.com/office/drawing/2014/main" id="{A78D0BEB-3D32-48AC-99D7-918F6D96A80B}"/>
              </a:ext>
            </a:extLst>
          </xdr:cNvPr>
          <xdr:cNvSpPr>
            <a:spLocks noChangeArrowheads="1"/>
          </xdr:cNvSpPr>
        </xdr:nvSpPr>
        <xdr:spPr bwMode="auto">
          <a:xfrm>
            <a:off x="4750540" y="2181127"/>
            <a:ext cx="118603" cy="66739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w 120"/>
              <a:gd name="T55" fmla="*/ 0 h 67"/>
              <a:gd name="T56" fmla="*/ 120 w 120"/>
              <a:gd name="T57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T54" t="T55" r="T56" b="T57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/>
          </a:p>
          <a:p>
            <a:pPr algn="ctr"/>
            <a:endParaRPr lang="fr-FR"/>
          </a:p>
        </xdr:txBody>
      </xdr:sp>
      <xdr:sp macro="" textlink="">
        <xdr:nvSpPr>
          <xdr:cNvPr id="241" name="FR-92">
            <a:extLst>
              <a:ext uri="{FF2B5EF4-FFF2-40B4-BE49-F238E27FC236}">
                <a16:creationId xmlns="" xmlns:a16="http://schemas.microsoft.com/office/drawing/2014/main" id="{A0BF5722-DAB1-402D-8AC8-19C8137226D8}"/>
              </a:ext>
            </a:extLst>
          </xdr:cNvPr>
          <xdr:cNvSpPr>
            <a:spLocks noChangeArrowheads="1"/>
          </xdr:cNvSpPr>
        </xdr:nvSpPr>
        <xdr:spPr bwMode="auto">
          <a:xfrm>
            <a:off x="4717411" y="2136635"/>
            <a:ext cx="86799" cy="170156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w 88"/>
              <a:gd name="T57" fmla="*/ 0 h 170"/>
              <a:gd name="T58" fmla="*/ 88 w 88"/>
              <a:gd name="T59" fmla="*/ 170 h 1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T56" t="T57" r="T58" b="T59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/>
          </a:p>
        </xdr:txBody>
      </xdr:sp>
      <xdr:sp macro="" textlink="">
        <xdr:nvSpPr>
          <xdr:cNvPr id="242" name="FR-94">
            <a:extLst>
              <a:ext uri="{FF2B5EF4-FFF2-40B4-BE49-F238E27FC236}">
                <a16:creationId xmlns="" xmlns:a16="http://schemas.microsoft.com/office/drawing/2014/main" id="{DFFEF3AB-089A-4C68-9E9C-CCFA84BDA2B0}"/>
              </a:ext>
            </a:extLst>
          </xdr:cNvPr>
          <xdr:cNvSpPr>
            <a:spLocks noChangeArrowheads="1"/>
          </xdr:cNvSpPr>
        </xdr:nvSpPr>
        <xdr:spPr bwMode="auto">
          <a:xfrm>
            <a:off x="4793608" y="2209988"/>
            <a:ext cx="143119" cy="114840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w 144"/>
              <a:gd name="T69" fmla="*/ 0 h 115"/>
              <a:gd name="T70" fmla="*/ 144 w 144"/>
              <a:gd name="T71" fmla="*/ 115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43" name="FR-25">
            <a:extLst>
              <a:ext uri="{FF2B5EF4-FFF2-40B4-BE49-F238E27FC236}">
                <a16:creationId xmlns="" xmlns:a16="http://schemas.microsoft.com/office/drawing/2014/main" id="{0591A5CE-5D13-42AF-B53D-F1419D5470C6}"/>
              </a:ext>
            </a:extLst>
          </xdr:cNvPr>
          <xdr:cNvSpPr>
            <a:spLocks noChangeArrowheads="1"/>
          </xdr:cNvSpPr>
        </xdr:nvSpPr>
        <xdr:spPr bwMode="auto">
          <a:xfrm>
            <a:off x="6552777" y="3128106"/>
            <a:ext cx="690416" cy="767203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w 692"/>
              <a:gd name="T119" fmla="*/ 0 h 764"/>
              <a:gd name="T120" fmla="*/ 692 w 692"/>
              <a:gd name="T121" fmla="*/ 764 h 7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T118" t="T119" r="T120" b="T121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44" name="FR-90">
            <a:extLst>
              <a:ext uri="{FF2B5EF4-FFF2-40B4-BE49-F238E27FC236}">
                <a16:creationId xmlns="" xmlns:a16="http://schemas.microsoft.com/office/drawing/2014/main" id="{63B788D0-0C4E-4F12-8904-E0CF1CEFCC1E}"/>
              </a:ext>
            </a:extLst>
          </xdr:cNvPr>
          <xdr:cNvSpPr>
            <a:spLocks noChangeArrowheads="1"/>
          </xdr:cNvSpPr>
        </xdr:nvSpPr>
        <xdr:spPr bwMode="auto">
          <a:xfrm>
            <a:off x="7057668" y="2943520"/>
            <a:ext cx="203414" cy="255534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w 205"/>
              <a:gd name="T43" fmla="*/ 0 h 255"/>
              <a:gd name="T44" fmla="*/ 205 w 205"/>
              <a:gd name="T45" fmla="*/ 255 h 2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T42" t="T43" r="T44" b="T45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</xdr:grpSp>
    <xdr:clientData/>
  </xdr:twoCellAnchor>
  <xdr:twoCellAnchor editAs="oneCell">
    <xdr:from>
      <xdr:col>10</xdr:col>
      <xdr:colOff>558165</xdr:colOff>
      <xdr:row>0</xdr:row>
      <xdr:rowOff>148590</xdr:rowOff>
    </xdr:from>
    <xdr:to>
      <xdr:col>10</xdr:col>
      <xdr:colOff>1066800</xdr:colOff>
      <xdr:row>3</xdr:row>
      <xdr:rowOff>134634</xdr:rowOff>
    </xdr:to>
    <xdr:pic macro="[0]!RefreshAll">
      <xdr:nvPicPr>
        <xdr:cNvPr id="245" name="Image 244" descr="Refresh ">
          <a:extLst>
            <a:ext uri="{FF2B5EF4-FFF2-40B4-BE49-F238E27FC236}">
              <a16:creationId xmlns="" xmlns:a16="http://schemas.microsoft.com/office/drawing/2014/main" id="{706E5506-440D-4120-9B80-AF1CCF9F9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9240" y="148590"/>
          <a:ext cx="508635" cy="517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51434</xdr:colOff>
      <xdr:row>6</xdr:row>
      <xdr:rowOff>85725</xdr:rowOff>
    </xdr:from>
    <xdr:to>
      <xdr:col>0</xdr:col>
      <xdr:colOff>1013459</xdr:colOff>
      <xdr:row>11</xdr:row>
      <xdr:rowOff>116205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30" name="Année ">
              <a:extLst>
                <a:ext uri="{FF2B5EF4-FFF2-40B4-BE49-F238E27FC236}">
                  <a16:creationId xmlns="" xmlns:a16="http://schemas.microsoft.com/office/drawing/2014/main" id="{1BBE25C1-ACCA-47B1-B6E9-310EFB711E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244" y="1354455"/>
              <a:ext cx="954405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59054</xdr:colOff>
      <xdr:row>12</xdr:row>
      <xdr:rowOff>15241</xdr:rowOff>
    </xdr:from>
    <xdr:to>
      <xdr:col>0</xdr:col>
      <xdr:colOff>2019299</xdr:colOff>
      <xdr:row>18</xdr:row>
      <xdr:rowOff>91440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32" name="Jour">
              <a:extLst>
                <a:ext uri="{FF2B5EF4-FFF2-40B4-BE49-F238E27FC236}">
                  <a16:creationId xmlns="" xmlns:a16="http://schemas.microsoft.com/office/drawing/2014/main" id="{0CD40A2B-FBE1-43C1-ACDA-B65C597BC9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244" y="2371726"/>
              <a:ext cx="1964055" cy="115442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pont Marion" refreshedDate="44634.424965046295" createdVersion="7" refreshedVersion="7" minRefreshableVersion="3" recordCount="14">
  <cacheSource type="worksheet">
    <worksheetSource ref="A1:AD1048576" sheet="BDD"/>
  </cacheSource>
  <cacheFields count="30">
    <cacheField name="Année " numFmtId="0">
      <sharedItems containsBlank="1" count="2">
        <s v="2022"/>
        <m/>
      </sharedItems>
    </cacheField>
    <cacheField name="Mois " numFmtId="0">
      <sharedItems containsBlank="1"/>
    </cacheField>
    <cacheField name="Jour" numFmtId="0">
      <sharedItems containsBlank="1" count="4">
        <s v="10"/>
        <m/>
        <s v="09" u="1"/>
        <s v="11" u="1"/>
      </sharedItems>
    </cacheField>
    <cacheField name="CP" numFmtId="0">
      <sharedItems containsString="0" containsBlank="1" containsNumber="1" containsInteger="1" minValue="31" maxValue="31"/>
    </cacheField>
    <cacheField name="Trigramme " numFmtId="0">
      <sharedItems containsBlank="1"/>
    </cacheField>
    <cacheField name="Expert " numFmtId="0">
      <sharedItems containsBlank="1"/>
    </cacheField>
    <cacheField name="Agence qui ev. " numFmtId="0">
      <sharedItems containsBlank="1"/>
    </cacheField>
    <cacheField name="Conca " numFmtId="0">
      <sharedItems containsBlank="1"/>
    </cacheField>
    <cacheField name="Année dossier " numFmtId="0">
      <sharedItems containsBlank="1"/>
    </cacheField>
    <cacheField name="Dossier" numFmtId="0">
      <sharedItems containsBlank="1"/>
    </cacheField>
    <cacheField name="Numéro de dossier" numFmtId="0">
      <sharedItems containsBlank="1"/>
    </cacheField>
    <cacheField name="Doublon " numFmtId="0">
      <sharedItems containsBlank="1" count="3">
        <s v=""/>
        <s v="Doublon"/>
        <m/>
      </sharedItems>
    </cacheField>
    <cacheField name="Ecart WAIT et OK " numFmtId="0">
      <sharedItems containsNonDate="0" containsString="0" containsBlank="1"/>
    </cacheField>
    <cacheField name="Date dépôt demande" numFmtId="0">
      <sharedItems containsBlank="1"/>
    </cacheField>
    <cacheField name="Société" numFmtId="0">
      <sharedItems containsBlank="1"/>
    </cacheField>
    <cacheField name="Civilité Prénom Nom" numFmtId="0">
      <sharedItems containsBlank="1"/>
    </cacheField>
    <cacheField name="Résidence Bâtiment..." numFmtId="0">
      <sharedItems containsNonDate="0" containsString="0" containsBlank="1"/>
    </cacheField>
    <cacheField name="N° et libellé de la voie" numFmtId="0">
      <sharedItems containsNonDate="0" containsString="0" containsBlank="1"/>
    </cacheField>
    <cacheField name="Lieu dit BP..." numFmtId="0">
      <sharedItems containsNonDate="0" containsString="0" containsBlank="1"/>
    </cacheField>
    <cacheField name="Code Postal et Ville" numFmtId="0">
      <sharedItems containsBlank="1"/>
    </cacheField>
    <cacheField name="Pays" numFmtId="0">
      <sharedItems containsBlank="1"/>
    </cacheField>
    <cacheField name="Code Pays" numFmtId="0">
      <sharedItems containsBlank="1"/>
    </cacheField>
    <cacheField name="Ref. Client du pli" numFmtId="0">
      <sharedItems containsBlank="1"/>
    </cacheField>
    <cacheField name="Numéro recommandé" numFmtId="0">
      <sharedItems containsBlank="1"/>
    </cacheField>
    <cacheField name="Statut du pli" numFmtId="0">
      <sharedItems containsBlank="1"/>
    </cacheField>
    <cacheField name="Identifiant utilisateur" numFmtId="0">
      <sharedItems containsBlank="1"/>
    </cacheField>
    <cacheField name="Ref. Maileva Demande" numFmtId="0">
      <sharedItems containsBlank="1" containsMixedTypes="1" containsNumber="1" containsInteger="1" minValue="20206940623" maxValue="20206942038"/>
    </cacheField>
    <cacheField name="Ref. Client Demande" numFmtId="0">
      <sharedItems containsBlank="1"/>
    </cacheField>
    <cacheField name="Affranchissement" numFmtId="0">
      <sharedItems containsBlank="1"/>
    </cacheField>
    <cacheField name="Date de remise en pos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7696152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upont Marion" refreshedDate="44634.424966319442" createdVersion="7" refreshedVersion="7" minRefreshableVersion="3" recordCount="14">
  <cacheSource type="worksheet">
    <worksheetSource ref="A1:AD185506" sheet="BDD"/>
  </cacheSource>
  <cacheFields count="30">
    <cacheField name="Année " numFmtId="0">
      <sharedItems containsBlank="1"/>
    </cacheField>
    <cacheField name="Mois " numFmtId="0">
      <sharedItems containsBlank="1"/>
    </cacheField>
    <cacheField name="Jour" numFmtId="0">
      <sharedItems containsBlank="1"/>
    </cacheField>
    <cacheField name="CP" numFmtId="0">
      <sharedItems containsString="0" containsBlank="1" containsNumber="1" containsInteger="1" minValue="31" maxValue="31"/>
    </cacheField>
    <cacheField name="Trigramme " numFmtId="0">
      <sharedItems containsBlank="1"/>
    </cacheField>
    <cacheField name="Expert " numFmtId="0">
      <sharedItems containsBlank="1" count="54">
        <s v="TEST 80"/>
        <s v="TEST 181"/>
        <s v="TEST 61"/>
        <s v="TEST 254"/>
        <m/>
        <s v="SARPY Guillaume" u="1"/>
        <s v="NICODEME Vincent" u="1"/>
        <s v="VANG Rudolph" u="1"/>
        <s v="PASTURAL Florian" u="1"/>
        <s v="DALLA LIBERA Bernard" u="1"/>
        <s v="BECK Alexandre" u="1"/>
        <s v="COURTOIS Théo" u="1"/>
        <s v="COULON Stéphane" u="1"/>
        <s v="LABARRE Olivier" u="1"/>
        <s v="DELPECH Aurélien" u="1"/>
        <s v="DERIN Patrick" u="1"/>
        <s v="LEFEBVRE Fabien" u="1"/>
        <s v="ROUX Benoit" u="1"/>
        <s v="CORRE Florian" u="1"/>
        <s v="MAGNE Fabrice" u="1"/>
        <s v="TAPIA Sébastien" u="1"/>
        <s v="DALLA LIBERA Maxime" u="1"/>
        <s v="MARIOT Audrey" u="1"/>
        <s v="EICHWALD Fabrice" u="1"/>
        <s v="BEYRIS Laurent" u="1"/>
        <s v="REYBET DEGAT Pierre" u="1"/>
        <s v="DANTAS Julie" u="1"/>
        <s v="MAURIES Fabrice" u="1"/>
        <s v="PAPILLON Cyril" u="1"/>
        <s v="DUNIS Cédric" u="1"/>
        <s v="MEDIMAGH Cynthia" u="1"/>
        <s v="RATIE Julien" u="1"/>
        <s v="GOMES Jean-Charles" u="1"/>
        <s v="LE GALL Alexandre" u="1"/>
        <s v="CAYUELA Antoine" u="1"/>
        <s v="SAGE Eric" u="1"/>
        <s v="JILCOT Gwénolé" u="1"/>
        <s v="RODNEY Elodie" u="1"/>
        <s v="LECLERCQ Camille" u="1"/>
        <s v="BRIAND Renaud" u="1"/>
        <s v="RIVALS Nicolas" u="1"/>
        <s v="FOURNY Eddy" u="1"/>
        <s v="PAQ " u="1"/>
        <s v="MERCIER Laurent" u="1"/>
        <s v="CORTHONDO Thomas" u="1"/>
        <s v="CLAUDE Pol-Antoine" u="1"/>
        <s v="FELTRIN Patrick" u="1"/>
        <s v="MAZIERES Vincent" u="1"/>
        <s v="KNITL-GUIDICI Julie" u="1"/>
        <s v="REBBAH Soraya" u="1"/>
        <s v="LAURENS Patrice" u="1"/>
        <s v="BOSCHER Loic" u="1"/>
        <s v="PERE Alexandre" u="1"/>
        <s v="PAILLAUGUE Louis" u="1"/>
      </sharedItems>
    </cacheField>
    <cacheField name="Agence qui ev. " numFmtId="0">
      <sharedItems containsBlank="1"/>
    </cacheField>
    <cacheField name="Conca " numFmtId="0">
      <sharedItems containsBlank="1"/>
    </cacheField>
    <cacheField name="Année dossier " numFmtId="0">
      <sharedItems containsBlank="1"/>
    </cacheField>
    <cacheField name="Dossier" numFmtId="0">
      <sharedItems containsBlank="1"/>
    </cacheField>
    <cacheField name="Numéro de dossier" numFmtId="0">
      <sharedItems containsBlank="1"/>
    </cacheField>
    <cacheField name="Doublon " numFmtId="0">
      <sharedItems containsBlank="1" count="3">
        <s v=""/>
        <s v="Doublon"/>
        <m/>
      </sharedItems>
    </cacheField>
    <cacheField name="Ecart WAIT et OK " numFmtId="0">
      <sharedItems containsNonDate="0" containsString="0" containsBlank="1"/>
    </cacheField>
    <cacheField name="Date dépôt demande" numFmtId="0">
      <sharedItems containsBlank="1"/>
    </cacheField>
    <cacheField name="Société" numFmtId="0">
      <sharedItems containsBlank="1"/>
    </cacheField>
    <cacheField name="Civilité Prénom Nom" numFmtId="0">
      <sharedItems containsBlank="1"/>
    </cacheField>
    <cacheField name="Résidence Bâtiment..." numFmtId="0">
      <sharedItems containsNonDate="0" containsString="0" containsBlank="1"/>
    </cacheField>
    <cacheField name="N° et libellé de la voie" numFmtId="0">
      <sharedItems containsNonDate="0" containsString="0" containsBlank="1"/>
    </cacheField>
    <cacheField name="Lieu dit BP..." numFmtId="0">
      <sharedItems containsNonDate="0" containsString="0" containsBlank="1"/>
    </cacheField>
    <cacheField name="Code Postal et Ville" numFmtId="0">
      <sharedItems containsBlank="1"/>
    </cacheField>
    <cacheField name="Pays" numFmtId="0">
      <sharedItems containsBlank="1"/>
    </cacheField>
    <cacheField name="Code Pays" numFmtId="0">
      <sharedItems containsBlank="1"/>
    </cacheField>
    <cacheField name="Ref. Client du pli" numFmtId="0">
      <sharedItems containsBlank="1"/>
    </cacheField>
    <cacheField name="Numéro recommandé" numFmtId="0">
      <sharedItems containsBlank="1"/>
    </cacheField>
    <cacheField name="Statut du pli" numFmtId="0">
      <sharedItems containsBlank="1"/>
    </cacheField>
    <cacheField name="Identifiant utilisateur" numFmtId="0">
      <sharedItems containsBlank="1"/>
    </cacheField>
    <cacheField name="Ref. Maileva Demande" numFmtId="0">
      <sharedItems containsBlank="1" containsMixedTypes="1" containsNumber="1" containsInteger="1" minValue="20206940623" maxValue="20206942038"/>
    </cacheField>
    <cacheField name="Ref. Client Demande" numFmtId="0">
      <sharedItems containsBlank="1"/>
    </cacheField>
    <cacheField name="Affranchissement" numFmtId="0">
      <sharedItems containsBlank="1"/>
    </cacheField>
    <cacheField name="Date de remise en pos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81662766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upont Marion" refreshedDate="44631.73817326389" createdVersion="7" refreshedVersion="7" minRefreshableVersion="3" recordCount="185">
  <cacheSource type="worksheet">
    <worksheetSource ref="A1:AD14" sheet="BDD"/>
  </cacheSource>
  <cacheFields count="29">
    <cacheField name="Année " numFmtId="14">
      <sharedItems/>
    </cacheField>
    <cacheField name="Mois " numFmtId="14">
      <sharedItems count="1">
        <s v="03"/>
      </sharedItems>
    </cacheField>
    <cacheField name="Jour" numFmtId="14">
      <sharedItems/>
    </cacheField>
    <cacheField name="CP" numFmtId="0">
      <sharedItems/>
    </cacheField>
    <cacheField name="Trigramme " numFmtId="0">
      <sharedItems/>
    </cacheField>
    <cacheField name="Expert " numFmtId="0">
      <sharedItems/>
    </cacheField>
    <cacheField name="Bureaux " numFmtId="0">
      <sharedItems/>
    </cacheField>
    <cacheField name="Conca " numFmtId="0">
      <sharedItems/>
    </cacheField>
    <cacheField name="Année dossier " numFmtId="0">
      <sharedItems/>
    </cacheField>
    <cacheField name="Dossier" numFmtId="0">
      <sharedItems/>
    </cacheField>
    <cacheField name="Numéro de dossier" numFmtId="0">
      <sharedItems/>
    </cacheField>
    <cacheField name="Doublon " numFmtId="0">
      <sharedItems containsMixedTypes="1" containsNumber="1" containsInteger="1" minValue="1" maxValue="2" count="4">
        <s v=""/>
        <s v="Doublon"/>
        <n v="2" u="1"/>
        <n v="1" u="1"/>
      </sharedItems>
    </cacheField>
    <cacheField name="Date dépôt demande" numFmtId="0">
      <sharedItems/>
    </cacheField>
    <cacheField name="Société" numFmtId="0">
      <sharedItems/>
    </cacheField>
    <cacheField name="Civilité Prénom Nom" numFmtId="0">
      <sharedItems/>
    </cacheField>
    <cacheField name="Résidence Bâtiment..." numFmtId="0">
      <sharedItems containsBlank="1"/>
    </cacheField>
    <cacheField name="N° et libellé de la voie" numFmtId="0">
      <sharedItems containsBlank="1"/>
    </cacheField>
    <cacheField name="Lieu dit BP..." numFmtId="0">
      <sharedItems containsNonDate="0" containsString="0" containsBlank="1"/>
    </cacheField>
    <cacheField name="Code Postal et Ville" numFmtId="0">
      <sharedItems/>
    </cacheField>
    <cacheField name="Pays" numFmtId="0">
      <sharedItems/>
    </cacheField>
    <cacheField name="Code Pays" numFmtId="0">
      <sharedItems/>
    </cacheField>
    <cacheField name="Ref. Client du pli" numFmtId="0">
      <sharedItems/>
    </cacheField>
    <cacheField name="Numéro recommandé" numFmtId="11">
      <sharedItems/>
    </cacheField>
    <cacheField name="Statut du pli" numFmtId="0">
      <sharedItems/>
    </cacheField>
    <cacheField name="Identifiant utilisateur" numFmtId="0">
      <sharedItems/>
    </cacheField>
    <cacheField name="Ref. Maileva Demande" numFmtId="0">
      <sharedItems containsMixedTypes="1" containsNumber="1" containsInteger="1" minValue="20206806623" maxValue="20206942038"/>
    </cacheField>
    <cacheField name="Ref. Client Demande" numFmtId="0">
      <sharedItems/>
    </cacheField>
    <cacheField name="Affranchissement" numFmtId="0">
      <sharedItems/>
    </cacheField>
    <cacheField name="Date de remise en poste" numFmtId="0">
      <sharedItems containsBlank="1"/>
    </cacheField>
  </cacheFields>
  <extLst>
    <ext xmlns:x14="http://schemas.microsoft.com/office/spreadsheetml/2009/9/main" uri="{725AE2AE-9491-48be-B2B4-4EB974FC3084}">
      <x14:pivotCacheDefinition pivotCacheId="2544042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03"/>
    <x v="0"/>
    <n v="31"/>
    <s v="GJC"/>
    <s v="TEST 80"/>
    <s v="VILLE 114"/>
    <s v="215539686 DU C DARTZWAIT"/>
    <s v="21"/>
    <s v="55396"/>
    <s v="2155396"/>
    <x v="0"/>
    <m/>
    <s v="2022-03-10T18:26:32"/>
    <s v="LAPEYRE"/>
    <s v="86 DU C DARTZ"/>
    <m/>
    <m/>
    <m/>
    <s v="VILLE 1 "/>
    <s v="France"/>
    <s v="FR"/>
    <s v="21BI355396-GJC"/>
    <s v="1E00542427914"/>
    <s v="WAIT"/>
    <s v="paq.biarritz"/>
    <s v="2020694261G"/>
    <s v="21BI355396-GJC"/>
    <s v="LRE_AR"/>
    <m/>
  </r>
  <r>
    <x v="0"/>
    <s v="03"/>
    <x v="0"/>
    <n v="31"/>
    <s v="GJC"/>
    <s v="TEST 80"/>
    <s v="VILLE 114"/>
    <s v="21553961 COURS FOUFOUWAIT"/>
    <s v="21"/>
    <s v="55396"/>
    <s v="2155396"/>
    <x v="0"/>
    <m/>
    <s v="2022-03-10T18:26:32"/>
    <s v="ALLIANZ"/>
    <s v="1 COURS FOUFOU"/>
    <m/>
    <m/>
    <m/>
    <s v="VILLE 2"/>
    <s v="France"/>
    <s v="FR"/>
    <s v="21BI355396-GJC"/>
    <s v="1E00542427921"/>
    <s v="WAIT"/>
    <s v="paq.biarritz"/>
    <s v="2020694261H"/>
    <s v="21BI355396-GJC"/>
    <s v="LRE_AR"/>
    <m/>
  </r>
  <r>
    <x v="0"/>
    <s v="03"/>
    <x v="0"/>
    <n v="31"/>
    <s v="MGN"/>
    <s v="TEST 181"/>
    <s v="VILLE 114"/>
    <s v="211175521 RUE RENE PIPOWAIT"/>
    <s v="21"/>
    <s v="11755"/>
    <s v="2111755"/>
    <x v="0"/>
    <m/>
    <s v="2022-03-10T18:18:15"/>
    <s v="CABINET LACOUR JEAN-PIERRE"/>
    <s v="21 RUE RENE PIPO"/>
    <m/>
    <m/>
    <m/>
    <s v="VILLE 3"/>
    <s v="France"/>
    <s v="FR"/>
    <s v="21BR311755-MGN"/>
    <s v="1E00542426726"/>
    <s v="WAIT"/>
    <s v="paq.brive"/>
    <s v="2020694218D"/>
    <s v="21BR311755-MGN"/>
    <s v="LRE_AR"/>
    <m/>
  </r>
  <r>
    <x v="0"/>
    <s v="03"/>
    <x v="0"/>
    <n v="31"/>
    <s v="MGN"/>
    <s v="TEST 181"/>
    <s v="VILLE 114"/>
    <s v="2111755ZI PINIOUFWAIT"/>
    <s v="21"/>
    <s v="11755"/>
    <s v="2111755"/>
    <x v="0"/>
    <m/>
    <s v="2022-03-10T18:18:15"/>
    <s v="METAL FER CREATIONS"/>
    <s v="ZI PINIOUF"/>
    <m/>
    <m/>
    <m/>
    <s v="VILLE 4"/>
    <s v="France"/>
    <s v="FR"/>
    <s v="21BR311755-MGN"/>
    <s v="1E00542426733"/>
    <s v="WAIT"/>
    <s v="paq.brive"/>
    <s v="2020694218E"/>
    <s v="21BR311755-MGN"/>
    <s v="LRE_AR"/>
    <m/>
  </r>
  <r>
    <x v="0"/>
    <s v="03"/>
    <x v="0"/>
    <n v="31"/>
    <s v="MGN"/>
    <s v="TEST 181"/>
    <s v="VILLE 114"/>
    <s v="2111755TOUTOUWAIT"/>
    <s v="21"/>
    <s v="11755"/>
    <s v="2111755"/>
    <x v="0"/>
    <m/>
    <s v="2022-03-10T18:18:15"/>
    <s v="ASSURANCES BANQUE POPULAIRE IARD"/>
    <s v="TOUTOU"/>
    <m/>
    <m/>
    <m/>
    <s v="VILLE 5"/>
    <s v="France"/>
    <s v="FR"/>
    <s v="21BR311755-MGN"/>
    <s v="1E00542426740"/>
    <s v="WAIT"/>
    <s v="paq.brive"/>
    <s v="2020694218F"/>
    <s v="21BR311755-MGN"/>
    <s v="LRE_AR"/>
    <m/>
  </r>
  <r>
    <x v="0"/>
    <s v="03"/>
    <x v="0"/>
    <n v="31"/>
    <s v="DCI"/>
    <s v="TEST 61"/>
    <s v="VILLE 114"/>
    <s v="22687253/5 RUE MARCEL PAULWAIT"/>
    <s v="22"/>
    <s v="68725"/>
    <s v="2268725"/>
    <x v="0"/>
    <m/>
    <s v="2022-03-10T18:17:44"/>
    <s v="SMA COURTAGE"/>
    <s v="3/5 RUE MARCEL PAUL"/>
    <m/>
    <m/>
    <m/>
    <s v="VILLE 6"/>
    <s v="France"/>
    <s v="FR"/>
    <s v="22BD068725-DCI"/>
    <s v="1E00542426566"/>
    <s v="WAIT"/>
    <s v="paq.toulousecgr"/>
    <s v="2020694204N"/>
    <s v="22BD068725-DCI"/>
    <s v="LRE_AR"/>
    <m/>
  </r>
  <r>
    <x v="0"/>
    <s v="03"/>
    <x v="0"/>
    <n v="31"/>
    <s v="DCI"/>
    <s v="TEST 61"/>
    <s v="VILLE 114"/>
    <s v="226872514 RUE L'HERMITEWAIT"/>
    <s v="22"/>
    <s v="68725"/>
    <s v="2268725"/>
    <x v="0"/>
    <m/>
    <s v="2022-03-10T18:17:15"/>
    <s v="SOCIÉTÉ CRFM - OPTM'HOME ISOLATION"/>
    <s v="14 RUE L'HERMITE"/>
    <m/>
    <m/>
    <m/>
    <s v="VILLE 7"/>
    <s v="France"/>
    <s v="FR"/>
    <s v="22BD068725-DCI"/>
    <s v="1E00542426368"/>
    <s v="WAIT"/>
    <s v="paq.toulousecgr"/>
    <n v="20206942038"/>
    <s v="22BD068725-DCI"/>
    <s v="LRE_AR"/>
    <m/>
  </r>
  <r>
    <x v="0"/>
    <s v="03"/>
    <x v="0"/>
    <n v="31"/>
    <s v="DCI"/>
    <s v="TEST 61"/>
    <s v="VILLE 114"/>
    <s v="2268725189 AVENUE FOCHWAIT"/>
    <s v="22"/>
    <s v="68725"/>
    <s v="2268725"/>
    <x v="0"/>
    <m/>
    <s v="2022-03-10T18:16:56"/>
    <s v="CABINET SCHULLER ASSURANCES"/>
    <s v="189 AVENUE FOCH"/>
    <m/>
    <m/>
    <m/>
    <s v="VILLE 8"/>
    <s v="France"/>
    <s v="FR"/>
    <s v="22BD068725-DCI"/>
    <s v="1E00542426252"/>
    <s v="WAIT"/>
    <s v="paq.toulousecgr"/>
    <s v="2020694190K"/>
    <s v="22BD068725-DCI"/>
    <s v="LRE_AR"/>
    <m/>
  </r>
  <r>
    <x v="0"/>
    <s v="03"/>
    <x v="0"/>
    <n v="31"/>
    <s v="use"/>
    <s v="TEST 254"/>
    <s v="VILLE 114"/>
    <s v="paoulou190 CHEMIN DE CAPVERTWAIT"/>
    <s v="pa"/>
    <s v="oulou"/>
    <s v="paoulou"/>
    <x v="1"/>
    <m/>
    <s v="2022-03-10T18:08:27"/>
    <s v="SOCIÉTÉ AP2 CONCEPT"/>
    <s v="190 CHEMIN DE CAPVERT"/>
    <m/>
    <m/>
    <m/>
    <s v="VILLE 9"/>
    <s v="France"/>
    <s v="FR"/>
    <s v="paq.toulouse"/>
    <s v="1E00542424326"/>
    <s v="WAIT"/>
    <s v="paq.toulouse"/>
    <s v="2020694085X"/>
    <s v="paq.toulouse"/>
    <s v="LRE_AR"/>
    <m/>
  </r>
  <r>
    <x v="0"/>
    <s v="03"/>
    <x v="0"/>
    <n v="31"/>
    <s v="use"/>
    <s v="TEST 254"/>
    <s v="VILLE 114"/>
    <s v="paoulou2 AVENUE DE L'ENERGIEWAIT"/>
    <s v="pa"/>
    <s v="oulou"/>
    <s v="paoulou"/>
    <x v="1"/>
    <m/>
    <s v="2022-03-10T18:08:27"/>
    <s v="OPTIMUM DECENNALE"/>
    <s v="2 AVENUE DE L'ENERGIE"/>
    <m/>
    <m/>
    <m/>
    <s v="VILLE 10"/>
    <s v="France"/>
    <s v="FR"/>
    <s v="paq.toulouse"/>
    <s v="1E00542424333"/>
    <s v="WAIT"/>
    <s v="paq.toulouse"/>
    <n v="20206940862"/>
    <s v="paq.toulouse"/>
    <s v="LRE_AR"/>
    <m/>
  </r>
  <r>
    <x v="0"/>
    <s v="03"/>
    <x v="0"/>
    <n v="31"/>
    <s v="use"/>
    <s v="TEST 254"/>
    <s v="VILLE 114"/>
    <s v="paoulouRD 191WAIT"/>
    <s v="pa"/>
    <s v="oulou"/>
    <s v="paoulou"/>
    <x v="0"/>
    <m/>
    <s v="2022-03-10T18:08:19"/>
    <s v="AXRE INSURANCE"/>
    <s v="RD 191"/>
    <m/>
    <m/>
    <m/>
    <s v="VILLE 11"/>
    <s v="France"/>
    <s v="FR"/>
    <s v="paq.toulouse"/>
    <s v="1E00542424272"/>
    <s v="WAIT"/>
    <s v="paq.toulouse"/>
    <n v="20206940762"/>
    <s v="paq.toulouse"/>
    <s v="LRE_AR"/>
    <m/>
  </r>
  <r>
    <x v="0"/>
    <s v="03"/>
    <x v="0"/>
    <n v="31"/>
    <s v="use"/>
    <s v="TEST 254"/>
    <s v="VILLE 114"/>
    <s v="paoulou190 CHEMIN DE CAPVERTWAIT"/>
    <s v="pa"/>
    <s v="oulou"/>
    <s v="paoulou"/>
    <x v="1"/>
    <m/>
    <s v="2022-03-10T18:07:42"/>
    <s v="SOCIÉTÉ AP2 CONCEPT"/>
    <s v="190 CHEMIN DE CAPVERT"/>
    <m/>
    <m/>
    <m/>
    <s v="VILLE 12"/>
    <s v="France"/>
    <s v="FR"/>
    <s v="paq.toulouse"/>
    <s v="1E00542423817"/>
    <s v="WAIT"/>
    <s v="paq.toulouse"/>
    <n v="20206940623"/>
    <s v="paq.toulouse"/>
    <s v="LRE_AR"/>
    <m/>
  </r>
  <r>
    <x v="0"/>
    <s v="03"/>
    <x v="0"/>
    <n v="31"/>
    <s v="use"/>
    <s v="TEST 254"/>
    <s v="VILLE 114"/>
    <s v="paoulou2 AVENUE DE L'ENERGIEWAIT"/>
    <s v="pa"/>
    <s v="oulou"/>
    <s v="paoulou"/>
    <x v="1"/>
    <m/>
    <s v="2022-03-10T18:07:42"/>
    <s v="OPTIMUM DECENNALE"/>
    <s v="2 AVENUE DE L'ENERGIE"/>
    <m/>
    <m/>
    <m/>
    <s v="VILLE 13"/>
    <s v="France"/>
    <s v="FR"/>
    <s v="paq.toulouse"/>
    <s v="1E00542423831"/>
    <s v="WAIT"/>
    <s v="paq.toulouse"/>
    <n v="20206940629"/>
    <s v="paq.toulouse"/>
    <s v="LRE_AR"/>
    <m/>
  </r>
  <r>
    <x v="1"/>
    <m/>
    <x v="1"/>
    <m/>
    <m/>
    <m/>
    <m/>
    <m/>
    <m/>
    <m/>
    <m/>
    <x v="2"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s v="2022"/>
    <s v="03"/>
    <s v="10"/>
    <n v="31"/>
    <s v="GJC"/>
    <x v="0"/>
    <s v="VILLE 114"/>
    <s v="215539686 DU C DARTZWAIT"/>
    <s v="21"/>
    <s v="55396"/>
    <s v="2155396"/>
    <x v="0"/>
    <m/>
    <s v="2022-03-10T18:26:32"/>
    <s v="LAPEYRE"/>
    <s v="86 DU C DARTZ"/>
    <m/>
    <m/>
    <m/>
    <s v="VILLE 1 "/>
    <s v="France"/>
    <s v="FR"/>
    <s v="21BI355396-GJC"/>
    <s v="1E00542427914"/>
    <s v="WAIT"/>
    <s v="paq.biarritz"/>
    <s v="2020694261G"/>
    <s v="21BI355396-GJC"/>
    <s v="LRE_AR"/>
    <m/>
  </r>
  <r>
    <s v="2022"/>
    <s v="03"/>
    <s v="10"/>
    <n v="31"/>
    <s v="GJC"/>
    <x v="0"/>
    <s v="VILLE 114"/>
    <s v="21553961 COURS FOUFOUWAIT"/>
    <s v="21"/>
    <s v="55396"/>
    <s v="2155396"/>
    <x v="0"/>
    <m/>
    <s v="2022-03-10T18:26:32"/>
    <s v="ALLIANZ"/>
    <s v="1 COURS FOUFOU"/>
    <m/>
    <m/>
    <m/>
    <s v="VILLE 2"/>
    <s v="France"/>
    <s v="FR"/>
    <s v="21BI355396-GJC"/>
    <s v="1E00542427921"/>
    <s v="WAIT"/>
    <s v="paq.biarritz"/>
    <s v="2020694261H"/>
    <s v="21BI355396-GJC"/>
    <s v="LRE_AR"/>
    <m/>
  </r>
  <r>
    <s v="2022"/>
    <s v="03"/>
    <s v="10"/>
    <n v="31"/>
    <s v="MGN"/>
    <x v="1"/>
    <s v="VILLE 114"/>
    <s v="211175521 RUE RENE PIPOWAIT"/>
    <s v="21"/>
    <s v="11755"/>
    <s v="2111755"/>
    <x v="0"/>
    <m/>
    <s v="2022-03-10T18:18:15"/>
    <s v="CABINET LACOUR JEAN-PIERRE"/>
    <s v="21 RUE RENE PIPO"/>
    <m/>
    <m/>
    <m/>
    <s v="VILLE 3"/>
    <s v="France"/>
    <s v="FR"/>
    <s v="21BR311755-MGN"/>
    <s v="1E00542426726"/>
    <s v="WAIT"/>
    <s v="paq.brive"/>
    <s v="2020694218D"/>
    <s v="21BR311755-MGN"/>
    <s v="LRE_AR"/>
    <m/>
  </r>
  <r>
    <s v="2022"/>
    <s v="03"/>
    <s v="10"/>
    <n v="31"/>
    <s v="MGN"/>
    <x v="1"/>
    <s v="VILLE 114"/>
    <s v="2111755ZI PINIOUFWAIT"/>
    <s v="21"/>
    <s v="11755"/>
    <s v="2111755"/>
    <x v="0"/>
    <m/>
    <s v="2022-03-10T18:18:15"/>
    <s v="METAL FER CREATIONS"/>
    <s v="ZI PINIOUF"/>
    <m/>
    <m/>
    <m/>
    <s v="VILLE 4"/>
    <s v="France"/>
    <s v="FR"/>
    <s v="21BR311755-MGN"/>
    <s v="1E00542426733"/>
    <s v="WAIT"/>
    <s v="paq.brive"/>
    <s v="2020694218E"/>
    <s v="21BR311755-MGN"/>
    <s v="LRE_AR"/>
    <m/>
  </r>
  <r>
    <s v="2022"/>
    <s v="03"/>
    <s v="10"/>
    <n v="31"/>
    <s v="MGN"/>
    <x v="1"/>
    <s v="VILLE 114"/>
    <s v="2111755TOUTOUWAIT"/>
    <s v="21"/>
    <s v="11755"/>
    <s v="2111755"/>
    <x v="0"/>
    <m/>
    <s v="2022-03-10T18:18:15"/>
    <s v="ASSURANCES BANQUE POPULAIRE IARD"/>
    <s v="TOUTOU"/>
    <m/>
    <m/>
    <m/>
    <s v="VILLE 5"/>
    <s v="France"/>
    <s v="FR"/>
    <s v="21BR311755-MGN"/>
    <s v="1E00542426740"/>
    <s v="WAIT"/>
    <s v="paq.brive"/>
    <s v="2020694218F"/>
    <s v="21BR311755-MGN"/>
    <s v="LRE_AR"/>
    <m/>
  </r>
  <r>
    <s v="2022"/>
    <s v="03"/>
    <s v="10"/>
    <n v="31"/>
    <s v="DCI"/>
    <x v="2"/>
    <s v="VILLE 114"/>
    <s v="22687253/5 RUE MARCEL PAULWAIT"/>
    <s v="22"/>
    <s v="68725"/>
    <s v="2268725"/>
    <x v="0"/>
    <m/>
    <s v="2022-03-10T18:17:44"/>
    <s v="SMA COURTAGE"/>
    <s v="3/5 RUE MARCEL PAUL"/>
    <m/>
    <m/>
    <m/>
    <s v="VILLE 6"/>
    <s v="France"/>
    <s v="FR"/>
    <s v="22BD068725-DCI"/>
    <s v="1E00542426566"/>
    <s v="WAIT"/>
    <s v="paq.toulousecgr"/>
    <s v="2020694204N"/>
    <s v="22BD068725-DCI"/>
    <s v="LRE_AR"/>
    <m/>
  </r>
  <r>
    <s v="2022"/>
    <s v="03"/>
    <s v="10"/>
    <n v="31"/>
    <s v="DCI"/>
    <x v="2"/>
    <s v="VILLE 114"/>
    <s v="226872514 RUE L'HERMITEWAIT"/>
    <s v="22"/>
    <s v="68725"/>
    <s v="2268725"/>
    <x v="0"/>
    <m/>
    <s v="2022-03-10T18:17:15"/>
    <s v="SOCIÉTÉ CRFM - OPTM'HOME ISOLATION"/>
    <s v="14 RUE L'HERMITE"/>
    <m/>
    <m/>
    <m/>
    <s v="VILLE 7"/>
    <s v="France"/>
    <s v="FR"/>
    <s v="22BD068725-DCI"/>
    <s v="1E00542426368"/>
    <s v="WAIT"/>
    <s v="paq.toulousecgr"/>
    <n v="20206942038"/>
    <s v="22BD068725-DCI"/>
    <s v="LRE_AR"/>
    <m/>
  </r>
  <r>
    <s v="2022"/>
    <s v="03"/>
    <s v="10"/>
    <n v="31"/>
    <s v="DCI"/>
    <x v="2"/>
    <s v="VILLE 114"/>
    <s v="2268725189 AVENUE FOCHWAIT"/>
    <s v="22"/>
    <s v="68725"/>
    <s v="2268725"/>
    <x v="0"/>
    <m/>
    <s v="2022-03-10T18:16:56"/>
    <s v="CABINET SCHULLER ASSURANCES"/>
    <s v="189 AVENUE FOCH"/>
    <m/>
    <m/>
    <m/>
    <s v="VILLE 8"/>
    <s v="France"/>
    <s v="FR"/>
    <s v="22BD068725-DCI"/>
    <s v="1E00542426252"/>
    <s v="WAIT"/>
    <s v="paq.toulousecgr"/>
    <s v="2020694190K"/>
    <s v="22BD068725-DCI"/>
    <s v="LRE_AR"/>
    <m/>
  </r>
  <r>
    <s v="2022"/>
    <s v="03"/>
    <s v="10"/>
    <n v="31"/>
    <s v="use"/>
    <x v="3"/>
    <s v="VILLE 114"/>
    <s v="paoulou190 CHEMIN DE CAPVERTWAIT"/>
    <s v="pa"/>
    <s v="oulou"/>
    <s v="paoulou"/>
    <x v="1"/>
    <m/>
    <s v="2022-03-10T18:08:27"/>
    <s v="SOCIÉTÉ AP2 CONCEPT"/>
    <s v="190 CHEMIN DE CAPVERT"/>
    <m/>
    <m/>
    <m/>
    <s v="VILLE 9"/>
    <s v="France"/>
    <s v="FR"/>
    <s v="paq.toulouse"/>
    <s v="1E00542424326"/>
    <s v="WAIT"/>
    <s v="paq.toulouse"/>
    <s v="2020694085X"/>
    <s v="paq.toulouse"/>
    <s v="LRE_AR"/>
    <m/>
  </r>
  <r>
    <s v="2022"/>
    <s v="03"/>
    <s v="10"/>
    <n v="31"/>
    <s v="use"/>
    <x v="3"/>
    <s v="VILLE 114"/>
    <s v="paoulou2 AVENUE DE L'ENERGIEWAIT"/>
    <s v="pa"/>
    <s v="oulou"/>
    <s v="paoulou"/>
    <x v="1"/>
    <m/>
    <s v="2022-03-10T18:08:27"/>
    <s v="OPTIMUM DECENNALE"/>
    <s v="2 AVENUE DE L'ENERGIE"/>
    <m/>
    <m/>
    <m/>
    <s v="VILLE 10"/>
    <s v="France"/>
    <s v="FR"/>
    <s v="paq.toulouse"/>
    <s v="1E00542424333"/>
    <s v="WAIT"/>
    <s v="paq.toulouse"/>
    <n v="20206940862"/>
    <s v="paq.toulouse"/>
    <s v="LRE_AR"/>
    <m/>
  </r>
  <r>
    <s v="2022"/>
    <s v="03"/>
    <s v="10"/>
    <n v="31"/>
    <s v="use"/>
    <x v="3"/>
    <s v="VILLE 114"/>
    <s v="paoulouRD 191WAIT"/>
    <s v="pa"/>
    <s v="oulou"/>
    <s v="paoulou"/>
    <x v="0"/>
    <m/>
    <s v="2022-03-10T18:08:19"/>
    <s v="AXRE INSURANCE"/>
    <s v="RD 191"/>
    <m/>
    <m/>
    <m/>
    <s v="VILLE 11"/>
    <s v="France"/>
    <s v="FR"/>
    <s v="paq.toulouse"/>
    <s v="1E00542424272"/>
    <s v="WAIT"/>
    <s v="paq.toulouse"/>
    <n v="20206940762"/>
    <s v="paq.toulouse"/>
    <s v="LRE_AR"/>
    <m/>
  </r>
  <r>
    <s v="2022"/>
    <s v="03"/>
    <s v="10"/>
    <n v="31"/>
    <s v="use"/>
    <x v="3"/>
    <s v="VILLE 114"/>
    <s v="paoulou190 CHEMIN DE CAPVERTWAIT"/>
    <s v="pa"/>
    <s v="oulou"/>
    <s v="paoulou"/>
    <x v="1"/>
    <m/>
    <s v="2022-03-10T18:07:42"/>
    <s v="SOCIÉTÉ AP2 CONCEPT"/>
    <s v="190 CHEMIN DE CAPVERT"/>
    <m/>
    <m/>
    <m/>
    <s v="VILLE 12"/>
    <s v="France"/>
    <s v="FR"/>
    <s v="paq.toulouse"/>
    <s v="1E00542423817"/>
    <s v="WAIT"/>
    <s v="paq.toulouse"/>
    <n v="20206940623"/>
    <s v="paq.toulouse"/>
    <s v="LRE_AR"/>
    <m/>
  </r>
  <r>
    <s v="2022"/>
    <s v="03"/>
    <s v="10"/>
    <n v="31"/>
    <s v="use"/>
    <x v="3"/>
    <s v="VILLE 114"/>
    <s v="paoulou2 AVENUE DE L'ENERGIEWAIT"/>
    <s v="pa"/>
    <s v="oulou"/>
    <s v="paoulou"/>
    <x v="1"/>
    <m/>
    <s v="2022-03-10T18:07:42"/>
    <s v="OPTIMUM DECENNALE"/>
    <s v="2 AVENUE DE L'ENERGIE"/>
    <m/>
    <m/>
    <m/>
    <s v="VILLE 13"/>
    <s v="France"/>
    <s v="FR"/>
    <s v="paq.toulouse"/>
    <s v="1E00542423831"/>
    <s v="WAIT"/>
    <s v="paq.toulouse"/>
    <n v="20206940629"/>
    <s v="paq.toulouse"/>
    <s v="LRE_AR"/>
    <m/>
  </r>
  <r>
    <m/>
    <m/>
    <m/>
    <m/>
    <m/>
    <x v="4"/>
    <m/>
    <m/>
    <m/>
    <m/>
    <m/>
    <x v="2"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5">
  <r>
    <s v="2022"/>
    <x v="0"/>
    <s v="10"/>
    <s v="64"/>
    <s v="GJC"/>
    <s v="GOMES Jean-Charles"/>
    <s v="CAHORS"/>
    <s v="21553965 RUE DU CHANOINE DARANATZ"/>
    <s v="21"/>
    <s v="55396"/>
    <s v="2155396"/>
    <x v="0"/>
    <s v="2022-03-10T18:26:32"/>
    <s v="LAPEYRE"/>
    <s v="5 RUE DU CHANOINE DARANATZ"/>
    <s v="BOULEVARD DU BAB"/>
    <m/>
    <m/>
    <s v="64100 BAYONNE"/>
    <s v="France"/>
    <s v="FR"/>
    <s v="21BI355396-GJC"/>
    <s v="1E00542427914"/>
    <s v="WAIT"/>
    <s v="paq.biarritz"/>
    <s v="2020694261G"/>
    <s v="21BI355396-GJC"/>
    <s v="LRE_AR"/>
    <m/>
  </r>
  <r>
    <s v="2022"/>
    <x v="0"/>
    <s v="10"/>
    <s v="92"/>
    <s v="GJC"/>
    <s v="GOMES Jean-Charles"/>
    <s v="CAHORS"/>
    <s v="21553961 COURS MICHELET"/>
    <s v="21"/>
    <s v="55396"/>
    <s v="2155396"/>
    <x v="0"/>
    <s v="2022-03-10T18:26:32"/>
    <s v="ALLIANZ"/>
    <s v="1 COURS MICHELET"/>
    <m/>
    <m/>
    <m/>
    <s v="92076 PARIS LA DEFENSE CEDEX"/>
    <s v="France"/>
    <s v="FR"/>
    <s v="21BI355396-GJC"/>
    <s v="1E00542427921"/>
    <s v="WAIT"/>
    <s v="paq.biarritz"/>
    <s v="2020694261H"/>
    <s v="21BI355396-GJC"/>
    <s v="LRE_AR"/>
    <m/>
  </r>
  <r>
    <s v="2022"/>
    <x v="0"/>
    <s v="10"/>
    <s v="46"/>
    <s v="MGN"/>
    <s v="MAGNE Fabrice"/>
    <s v="CAHORS"/>
    <s v="211175521 RUE RENE DELPECH"/>
    <s v="21"/>
    <s v="11755"/>
    <s v="2111755"/>
    <x v="0"/>
    <s v="2022-03-10T18:18:15"/>
    <s v="CABINET LACOUR JEAN-PIERRE"/>
    <s v="21 RUE RENE DELPECH"/>
    <m/>
    <m/>
    <m/>
    <s v="46090 PRADINES"/>
    <s v="France"/>
    <s v="FR"/>
    <s v="21BR311755-MGN"/>
    <s v="1E00542426726"/>
    <s v="WAIT"/>
    <s v="paq.brive"/>
    <s v="2020694218D"/>
    <s v="21BR311755-MGN"/>
    <s v="LRE_AR"/>
    <m/>
  </r>
  <r>
    <s v="2022"/>
    <x v="0"/>
    <s v="10"/>
    <s v="46"/>
    <s v="MGN"/>
    <s v="MAGNE Fabrice"/>
    <s v="CAHORS"/>
    <s v="2111755ZI SICALA"/>
    <s v="21"/>
    <s v="11755"/>
    <s v="2111755"/>
    <x v="0"/>
    <s v="2022-03-10T18:18:15"/>
    <s v="METAL FER CREATIONS"/>
    <s v="ZI SICALA"/>
    <s v="40 RUE BOUTIC"/>
    <m/>
    <m/>
    <s v="46230 FONTANES"/>
    <s v="France"/>
    <s v="FR"/>
    <s v="21BR311755-MGN"/>
    <s v="1E00542426733"/>
    <s v="WAIT"/>
    <s v="paq.brive"/>
    <s v="2020694218E"/>
    <s v="21BR311755-MGN"/>
    <s v="LRE_AR"/>
    <m/>
  </r>
  <r>
    <s v="2022"/>
    <x v="0"/>
    <s v="10"/>
    <s v="79"/>
    <s v="MGN"/>
    <s v="MAGNE Fabrice"/>
    <s v="CAHORS"/>
    <s v="2111755CHAURAY"/>
    <s v="21"/>
    <s v="11755"/>
    <s v="2111755"/>
    <x v="0"/>
    <s v="2022-03-10T18:18:15"/>
    <s v="ASSURANCES BANQUE POPULAIRE IARD"/>
    <s v="CHAURAY"/>
    <s v="BP 8410"/>
    <m/>
    <m/>
    <s v="79024 NIORT CEDEX 9"/>
    <s v="France"/>
    <s v="FR"/>
    <s v="21BR311755-MGN"/>
    <s v="1E00542426740"/>
    <s v="WAIT"/>
    <s v="paq.brive"/>
    <s v="2020694218F"/>
    <s v="21BR311755-MGN"/>
    <s v="LRE_AR"/>
    <m/>
  </r>
  <r>
    <s v="2022"/>
    <x v="0"/>
    <s v="10"/>
    <s v="91"/>
    <s v="DCI"/>
    <s v="DUNIS Cédric"/>
    <s v="BORDEAUX"/>
    <s v="22687253/5 RUE MARCEL PAUL"/>
    <s v="22"/>
    <s v="68725"/>
    <s v="2268725"/>
    <x v="0"/>
    <s v="2022-03-10T18:17:44"/>
    <s v="SMA COURTAGE"/>
    <s v="3/5 RUE MARCEL PAUL"/>
    <m/>
    <m/>
    <m/>
    <s v="91881 MASSY CEDEX"/>
    <s v="France"/>
    <s v="FR"/>
    <s v="22BD068725-DCI"/>
    <s v="1E00542426566"/>
    <s v="WAIT"/>
    <s v="paq.toulousecgr"/>
    <s v="2020694204N"/>
    <s v="22BD068725-DCI"/>
    <s v="LRE_AR"/>
    <m/>
  </r>
  <r>
    <s v="2022"/>
    <x v="0"/>
    <s v="10"/>
    <s v="33"/>
    <s v="DCI"/>
    <s v="DUNIS Cédric"/>
    <s v="BORDEAUX"/>
    <s v="226872514 RUE L'HERMITE"/>
    <s v="22"/>
    <s v="68725"/>
    <s v="2268725"/>
    <x v="0"/>
    <s v="2022-03-10T18:17:15"/>
    <s v="SOCIÉTÉ CRFM - OPTM'HOME ISOLATION"/>
    <s v="14 RUE L'HERMITE"/>
    <m/>
    <m/>
    <m/>
    <s v="33520 BRUGES"/>
    <s v="France"/>
    <s v="FR"/>
    <s v="22BD068725-DCI"/>
    <s v="1E00542426368"/>
    <s v="WAIT"/>
    <s v="paq.toulousecgr"/>
    <n v="20206942038"/>
    <s v="22BD068725-DCI"/>
    <s v="LRE_AR"/>
    <m/>
  </r>
  <r>
    <s v="2022"/>
    <x v="0"/>
    <s v="10"/>
    <s v="33"/>
    <s v="DCI"/>
    <s v="DUNIS Cédric"/>
    <s v="BORDEAUX"/>
    <s v="2268725189 AVENUE FOCH"/>
    <s v="22"/>
    <s v="68725"/>
    <s v="2268725"/>
    <x v="0"/>
    <s v="2022-03-10T18:16:56"/>
    <s v="CABINET SCHULLER ASSURANCES"/>
    <s v="189 AVENUE FOCH"/>
    <m/>
    <m/>
    <m/>
    <s v="33506 LIBOURNE CEDEX 06"/>
    <s v="France"/>
    <s v="FR"/>
    <s v="22BD068725-DCI"/>
    <s v="1E00542426252"/>
    <s v="WAIT"/>
    <s v="paq.toulousecgr"/>
    <s v="2020694190K"/>
    <s v="22BD068725-DCI"/>
    <s v="LRE_AR"/>
    <m/>
  </r>
  <r>
    <s v="2022"/>
    <x v="0"/>
    <s v="10"/>
    <s v="31"/>
    <s v="use"/>
    <s v="PAQ "/>
    <s v="MONTAUBAN"/>
    <s v="paoulou190 CHEMIN DE CAPVERT"/>
    <s v="pa"/>
    <s v="oulou"/>
    <s v="paoulou"/>
    <x v="0"/>
    <s v="2022-03-10T18:08:27"/>
    <s v="SOCIÉTÉ AP2 CONCEPT"/>
    <s v="190 CHEMIN DE CAPVERT"/>
    <m/>
    <m/>
    <m/>
    <s v="31550 CINTEGABELLE"/>
    <s v="France"/>
    <s v="FR"/>
    <s v="paq.toulouse"/>
    <s v="1E00542424326"/>
    <s v="WAIT"/>
    <s v="paq.toulouse"/>
    <s v="2020694085X"/>
    <s v="paq.toulouse"/>
    <s v="LRE_AR"/>
    <m/>
  </r>
  <r>
    <s v="2022"/>
    <x v="0"/>
    <s v="10"/>
    <s v="67"/>
    <s v="use"/>
    <s v="PAQ "/>
    <s v="MONTAUBAN"/>
    <s v="paoulou2 AVENUE DE L'ENERGIE"/>
    <s v="pa"/>
    <s v="oulou"/>
    <s v="paoulou"/>
    <x v="0"/>
    <s v="2022-03-10T18:08:27"/>
    <s v="OPTIMUM DECENNALE"/>
    <s v="2 AVENUE DE L'ENERGIE"/>
    <m/>
    <m/>
    <m/>
    <s v="67800 BISCHHEIM"/>
    <s v="France"/>
    <s v="FR"/>
    <s v="paq.toulouse"/>
    <s v="1E00542424333"/>
    <s v="WAIT"/>
    <s v="paq.toulouse"/>
    <n v="20206940862"/>
    <s v="paq.toulouse"/>
    <s v="LRE_AR"/>
    <m/>
  </r>
  <r>
    <s v="2022"/>
    <x v="0"/>
    <s v="10"/>
    <s v="78"/>
    <s v="use"/>
    <s v="PAQ "/>
    <s v="MONTAUBAN"/>
    <s v="paoulouRD 191"/>
    <s v="pa"/>
    <s v="oulou"/>
    <s v="paoulou"/>
    <x v="0"/>
    <s v="2022-03-10T18:08:19"/>
    <s v="AXRE INSURANCE"/>
    <s v="RD 191"/>
    <s v="ZONE DES BEURRONS"/>
    <m/>
    <m/>
    <s v="78680 EPONE"/>
    <s v="France"/>
    <s v="FR"/>
    <s v="paq.toulouse"/>
    <s v="1E00542424272"/>
    <s v="WAIT"/>
    <s v="paq.toulouse"/>
    <n v="20206940762"/>
    <s v="paq.toulouse"/>
    <s v="LRE_AR"/>
    <m/>
  </r>
  <r>
    <s v="2022"/>
    <x v="0"/>
    <s v="10"/>
    <s v="31"/>
    <s v="use"/>
    <s v="PAQ "/>
    <s v="MONTAUBAN"/>
    <s v="paoulou190 CHEMIN DE CAPVERT"/>
    <s v="pa"/>
    <s v="oulou"/>
    <s v="paoulou"/>
    <x v="1"/>
    <s v="2022-03-10T18:07:42"/>
    <s v="SOCIÉTÉ AP2 CONCEPT"/>
    <s v="190 CHEMIN DE CAPVERT"/>
    <m/>
    <m/>
    <m/>
    <s v="31550 CINTEGABELLE"/>
    <s v="France"/>
    <s v="FR"/>
    <s v="paq.toulouse"/>
    <s v="1E00542423817"/>
    <s v="WAIT"/>
    <s v="paq.toulouse"/>
    <n v="20206940623"/>
    <s v="paq.toulouse"/>
    <s v="LRE_AR"/>
    <m/>
  </r>
  <r>
    <s v="2022"/>
    <x v="0"/>
    <s v="10"/>
    <s v="67"/>
    <s v="use"/>
    <s v="PAQ "/>
    <s v="MONTAUBAN"/>
    <s v="paoulou2 AVENUE DE L'ENERGIE"/>
    <s v="pa"/>
    <s v="oulou"/>
    <s v="paoulou"/>
    <x v="1"/>
    <s v="2022-03-10T18:07:42"/>
    <s v="OPTIMUM DECENNALE"/>
    <s v="2 AVENUE DE L'ENERGIE"/>
    <m/>
    <m/>
    <m/>
    <s v="67800 BISCHHEIM"/>
    <s v="France"/>
    <s v="FR"/>
    <s v="paq.toulouse"/>
    <s v="1E00542423831"/>
    <s v="WAIT"/>
    <s v="paq.toulouse"/>
    <n v="20206940629"/>
    <s v="paq.toulouse"/>
    <s v="LRE_AR"/>
    <m/>
  </r>
  <r>
    <s v="2022"/>
    <x v="0"/>
    <s v="10"/>
    <s v="64"/>
    <s v="RHT"/>
    <s v="COURTOIS Théo"/>
    <s v="BORDEAUX"/>
    <s v="226814914 AVENUE FOCH"/>
    <s v="22"/>
    <s v="68149"/>
    <s v="2268149"/>
    <x v="0"/>
    <s v="2022-03-10T18:07:21"/>
    <s v="CABINET ASSUR FINANCE SARL"/>
    <s v="14 AVENUE FOCH"/>
    <m/>
    <m/>
    <m/>
    <s v="64100 BAYONNE"/>
    <s v="France"/>
    <s v="FR"/>
    <s v="22BI068149-RHT"/>
    <s v="1E00542423275"/>
    <s v="WAIT"/>
    <s v="paq.toulousecgr"/>
    <s v="2020694055H"/>
    <s v="22BI068149-RHT"/>
    <s v="LRE_AR"/>
    <m/>
  </r>
  <r>
    <s v="2022"/>
    <x v="0"/>
    <s v="10"/>
    <s v="69"/>
    <s v="RHT"/>
    <s v="COURTOIS Théo"/>
    <s v="BORDEAUX"/>
    <s v="2268149GEST SINISTRES IARD - TSA 81110"/>
    <s v="22"/>
    <s v="68149"/>
    <s v="2268149"/>
    <x v="0"/>
    <s v="2022-03-10T17:53:16"/>
    <s v="AXA FRANCE IARD"/>
    <s v="GEST SINISTRES IARD - TSA 81110"/>
    <s v="RÉGION SUD-OUEST"/>
    <m/>
    <m/>
    <s v="69836 ST PRIEST CEDEX 9"/>
    <s v="France"/>
    <s v="FR"/>
    <s v="22BI068149-RHT"/>
    <s v="1E00542422728"/>
    <s v="WAIT"/>
    <s v="paq.toulousecgr"/>
    <s v="2020694015N"/>
    <s v="22BI068149-RHT"/>
    <s v="LRE_AR"/>
    <m/>
  </r>
  <r>
    <s v="2022"/>
    <x v="0"/>
    <s v="10"/>
    <s v="92"/>
    <s v="KNJ"/>
    <s v="KNITL-GUIDICI Julie"/>
    <s v="CAHORS"/>
    <s v="2277099148 RUE ANATOLE FRANCE"/>
    <s v="22"/>
    <s v="77099"/>
    <s v="2277099"/>
    <x v="0"/>
    <s v="2022-03-10T17:51:08"/>
    <s v="GMF"/>
    <s v="148 RUE ANATOLE FRANCE"/>
    <m/>
    <m/>
    <m/>
    <s v="92597 LEVALLOIS PERRET CEDEX"/>
    <s v="France"/>
    <s v="FR"/>
    <s v="22TL077099-KNJ"/>
    <s v="1E00542422360"/>
    <s v="WAIT"/>
    <s v="paq.toulousecgr"/>
    <s v="2020693989G"/>
    <s v="22TL077099-KNJ"/>
    <s v="LRE_AR"/>
    <m/>
  </r>
  <r>
    <s v="2022"/>
    <x v="0"/>
    <s v="10"/>
    <s v="31"/>
    <s v="KNJ"/>
    <s v="KNITL-GUIDICI Julie"/>
    <s v="CAHORS"/>
    <s v="227709927 CLOS DU PECHABE"/>
    <s v="22"/>
    <s v="77099"/>
    <s v="2277099"/>
    <x v="0"/>
    <s v="2022-03-10T17:50:11"/>
    <s v="MONSIEUR GOUJON PATRICE"/>
    <s v="27 CLOS DU PECHABE"/>
    <m/>
    <m/>
    <m/>
    <s v="31620 CASTELNAU D ESTRETEFONDS"/>
    <s v="France"/>
    <s v="FR"/>
    <s v="22TL077099-KNJ"/>
    <s v="1E00542422315"/>
    <s v="WAIT"/>
    <s v="paq.toulousecgr"/>
    <n v="20206939752"/>
    <s v="22TL077099-KNJ"/>
    <s v="LRE_AR"/>
    <m/>
  </r>
  <r>
    <s v="2022"/>
    <x v="0"/>
    <s v="10"/>
    <s v="64"/>
    <s v="RHT"/>
    <s v="COURTOIS Théo"/>
    <s v="BORDEAUX"/>
    <s v="22771517 RUE POTENIA"/>
    <s v="22"/>
    <s v="77151"/>
    <s v="2277151"/>
    <x v="0"/>
    <s v="2022-03-10T16:58:17"/>
    <s v="MADAME LUDOT DOMINIQUE"/>
    <s v="7 RUE POTENIA"/>
    <s v="B2301"/>
    <m/>
    <m/>
    <s v="64700 HENDAYE"/>
    <s v="France"/>
    <s v="FR"/>
    <s v="22BI077151-RHT"/>
    <s v="1E00542420403"/>
    <s v="WAIT"/>
    <s v="paq.toulousecgr"/>
    <s v="2020693886W"/>
    <s v="22BI077151-RHT"/>
    <s v="LRE_AR"/>
    <m/>
  </r>
  <r>
    <s v="2022"/>
    <x v="0"/>
    <s v="10"/>
    <s v="64"/>
    <s v="RHT"/>
    <s v="COURTOIS Théo"/>
    <s v="BORDEAUX"/>
    <s v="227715163 BOULEVARD GÉNÉRAL DE GAULLE"/>
    <s v="22"/>
    <s v="77151"/>
    <s v="2277151"/>
    <x v="0"/>
    <s v="2022-03-10T16:58:17"/>
    <s v="CABINET FUMA DIDIER"/>
    <s v="63 BOULEVARD GÉNÉRAL DE GAULLE"/>
    <s v="BP 20306"/>
    <m/>
    <m/>
    <s v="64703 HENDAYE CEDEX"/>
    <s v="France"/>
    <s v="FR"/>
    <s v="22BI077151-RHT"/>
    <s v="1E00542420410"/>
    <s v="WAIT"/>
    <s v="paq.toulousecgr"/>
    <s v="2020693886Y"/>
    <s v="22BI077151-RHT"/>
    <s v="LRE_AR"/>
    <m/>
  </r>
  <r>
    <s v="2022"/>
    <x v="0"/>
    <s v="10"/>
    <s v="69"/>
    <s v="RHT"/>
    <s v="COURTOIS Théo"/>
    <s v="BORDEAUX"/>
    <s v="2277151GEST SINISTRES IARD - TSA 81110"/>
    <s v="22"/>
    <s v="77151"/>
    <s v="2277151"/>
    <x v="0"/>
    <s v="2022-03-10T16:58:17"/>
    <s v="AXA FRANCE IARD"/>
    <s v="GEST SINISTRES IARD - TSA 81110"/>
    <s v="RÉGION SUD-OUEST"/>
    <m/>
    <m/>
    <s v="69836 ST PRIEST CEDEX 9"/>
    <s v="France"/>
    <s v="FR"/>
    <s v="22BI077151-RHT"/>
    <s v="1E00542420427"/>
    <s v="WAIT"/>
    <s v="paq.toulousecgr"/>
    <s v="2020693886Z"/>
    <s v="22BI077151-RHT"/>
    <s v="LRE_AR"/>
    <m/>
  </r>
  <r>
    <s v="2022"/>
    <x v="0"/>
    <s v="10"/>
    <s v="35"/>
    <s v="EIC"/>
    <s v="EICHWALD Fabrice"/>
    <s v="CAHORS"/>
    <s v="227363720 RUE DU PUITS MAUGER"/>
    <s v="22"/>
    <s v="73637"/>
    <s v="2273637"/>
    <x v="0"/>
    <s v="2022-03-10T16:52:41"/>
    <s v="ALLIANZ"/>
    <s v="20 RUE DU PUITS MAUGER"/>
    <m/>
    <m/>
    <m/>
    <s v="35034 RENNES CEDEX"/>
    <s v="France"/>
    <s v="FR"/>
    <s v="22TA073637-EIC"/>
    <s v="1E00542417212"/>
    <s v="WAIT"/>
    <s v="paq.toulousecgr"/>
    <s v="2020693851G"/>
    <s v="22TA073637-EIC"/>
    <s v="LRE_AR"/>
    <m/>
  </r>
  <r>
    <s v="2022"/>
    <x v="0"/>
    <s v="10"/>
    <s v="65"/>
    <s v="EIC"/>
    <s v="EICHWALD Fabrice"/>
    <s v="CAHORS"/>
    <s v="2273637MONSIEUR PENE JEAN PAUL"/>
    <s v="22"/>
    <s v="73637"/>
    <s v="2273637"/>
    <x v="0"/>
    <s v="2022-03-10T16:52:41"/>
    <s v="SCI LE FOIREUIL"/>
    <s v="MONSIEUR PENE JEAN PAUL"/>
    <s v="30 PLACE MERCADIEU"/>
    <m/>
    <m/>
    <s v="65000 TARBES"/>
    <s v="France"/>
    <s v="FR"/>
    <s v="22TA073637-EIC"/>
    <s v="1E00542417229"/>
    <s v="WAIT"/>
    <s v="paq.toulousecgr"/>
    <s v="2020693851J"/>
    <s v="22TA073637-EIC"/>
    <s v="LRE_AR"/>
    <m/>
  </r>
  <r>
    <s v="2022"/>
    <x v="0"/>
    <s v="10"/>
    <s v="65"/>
    <s v="EIC"/>
    <s v="EICHWALD Fabrice"/>
    <s v="CAHORS"/>
    <s v="22736373 BIS PROMENADE DU PRADEAU"/>
    <s v="22"/>
    <s v="73637"/>
    <s v="2273637"/>
    <x v="0"/>
    <s v="2022-03-10T16:52:41"/>
    <s v="CABINET FOURCADE RICHARD"/>
    <s v="3 BIS PROMENADE DU PRADEAU"/>
    <s v="RÉSIDENCE DU PARC DES HARAS"/>
    <m/>
    <m/>
    <s v="65000 TARBES"/>
    <s v="France"/>
    <s v="FR"/>
    <s v="22TA073637-EIC"/>
    <s v="1E00542417236"/>
    <s v="WAIT"/>
    <s v="paq.toulousecgr"/>
    <s v="2020693851M"/>
    <s v="22TA073637-EIC"/>
    <s v="LRE_AR"/>
    <m/>
  </r>
  <r>
    <s v="2022"/>
    <x v="0"/>
    <s v="10"/>
    <s v="19"/>
    <s v="FOE"/>
    <s v="FOURNY Eddy"/>
    <s v="CAHORS"/>
    <s v="2222880331 IMPASSE DU MOULIN"/>
    <s v="22"/>
    <s v="22880"/>
    <s v="2222880"/>
    <x v="0"/>
    <s v="2022-03-10T16:46:38"/>
    <s v="MARLIN"/>
    <s v="331 IMPASSE DU MOULIN"/>
    <m/>
    <m/>
    <m/>
    <s v="19130 VOUTEZAC"/>
    <s v="France"/>
    <s v="FR"/>
    <s v="22BR022880-FOE"/>
    <s v="1E00542414747"/>
    <s v="WAIT"/>
    <s v="paq.brive"/>
    <s v="2020693812B"/>
    <s v="22BR022880-FOE"/>
    <s v="LRE_AR"/>
    <m/>
  </r>
  <r>
    <s v="2022"/>
    <x v="0"/>
    <s v="10"/>
    <s v="75"/>
    <s v="FOE"/>
    <s v="FOURNY Eddy"/>
    <s v="CAHORS"/>
    <s v="22228808 -10 BOULEVARD DE VAUGIRARD"/>
    <s v="22"/>
    <s v="22880"/>
    <s v="2222880"/>
    <x v="0"/>
    <s v="2022-03-10T16:46:38"/>
    <s v="PACIFICA"/>
    <s v="8 -10 BOULEVARD DE VAUGIRARD"/>
    <m/>
    <m/>
    <m/>
    <s v="75724 PARIS CEDEX 15"/>
    <s v="France"/>
    <s v="FR"/>
    <s v="22BR022880-FOE"/>
    <s v="1E00542414754"/>
    <s v="WAIT"/>
    <s v="paq.brive"/>
    <s v="2020693812D"/>
    <s v="22BR022880-FOE"/>
    <s v="LRE_AR"/>
    <m/>
  </r>
  <r>
    <s v="2022"/>
    <x v="0"/>
    <s v="10"/>
    <s v="92"/>
    <s v="FOE"/>
    <s v="FOURNY Eddy"/>
    <s v="CAHORS"/>
    <s v="2222880TSA 40442"/>
    <s v="22"/>
    <s v="22880"/>
    <s v="2222880"/>
    <x v="0"/>
    <s v="2022-03-10T16:46:38"/>
    <s v="PACIFICA - UGS PAU"/>
    <s v="TSA 40442"/>
    <m/>
    <m/>
    <m/>
    <s v="92883 NANTERRE CEDEX 9"/>
    <s v="France"/>
    <s v="FR"/>
    <s v="22BR022880-FOE"/>
    <s v="1E00542414778"/>
    <s v="WAIT"/>
    <s v="paq.brive"/>
    <s v="2020693812H"/>
    <s v="22BR022880-FOE"/>
    <s v="LRE_AR"/>
    <m/>
  </r>
  <r>
    <s v="2022"/>
    <x v="0"/>
    <s v="10"/>
    <s v="29"/>
    <s v="STE"/>
    <s v="COULON Stéphane"/>
    <s v="BORDEAUX"/>
    <s v="2273457DEPARTEMENT CONTENTIEUX"/>
    <s v="22"/>
    <s v="73457"/>
    <s v="2273457"/>
    <x v="0"/>
    <s v="2022-03-10T16:45:57"/>
    <s v="SOCIÉTÉ ENEDIS-DIR2S"/>
    <s v="DEPARTEMENT CONTENTIEUX"/>
    <s v="RCG LOCAL"/>
    <s v="TSA 06401"/>
    <m/>
    <s v="29519 ST BRIEC DE L ODET"/>
    <s v="France"/>
    <s v="FR"/>
    <s v="22TL073457-STE"/>
    <s v="1E00542414075"/>
    <s v="WAIT"/>
    <s v="paq.toulousecgr"/>
    <n v="20206938037"/>
    <s v="22TL073457-STE"/>
    <s v="LRE_AR"/>
    <m/>
  </r>
  <r>
    <s v="2022"/>
    <x v="0"/>
    <s v="10"/>
    <s v="69"/>
    <s v="TPS"/>
    <s v="TAPIA Sébastien"/>
    <s v="TARBES"/>
    <s v="2275173GEST SINISTRES IARD - TSA 81110"/>
    <s v="22"/>
    <s v="75173"/>
    <s v="2275173"/>
    <x v="0"/>
    <s v="2022-03-10T16:15:28"/>
    <s v="AXA FRANCE IARD"/>
    <s v="GEST SINISTRES IARD - TSA 81110"/>
    <s v="RÉGION SUD-OUEST"/>
    <m/>
    <m/>
    <s v="69836 ST PRIEST CEDEX 9"/>
    <s v="France"/>
    <s v="FR"/>
    <s v="22TL075173-TPS"/>
    <s v="1E00542405882"/>
    <s v="WAIT"/>
    <s v="paq.toulousecgr"/>
    <s v="2020693600A"/>
    <s v="22TL075173-TPS"/>
    <s v="LRE_AR"/>
    <m/>
  </r>
  <r>
    <s v="2022"/>
    <x v="0"/>
    <s v="10"/>
    <s v="81"/>
    <s v="TPS"/>
    <s v="TAPIA Sébastien"/>
    <s v="TARBES"/>
    <s v="22751738 RUE DU PONT DE CAVILLE"/>
    <s v="22"/>
    <s v="75173"/>
    <s v="2275173"/>
    <x v="0"/>
    <s v="2022-03-10T16:15:28"/>
    <s v="CABINET MARTIN SANDRA"/>
    <s v="8 RUE DU PONT DE CAVILLE"/>
    <m/>
    <m/>
    <m/>
    <s v="81200 MAZAMET"/>
    <s v="France"/>
    <s v="FR"/>
    <s v="22TL075173-TPS"/>
    <s v="1E00542405899"/>
    <s v="WAIT"/>
    <s v="paq.toulousecgr"/>
    <s v="2020693600B"/>
    <s v="22TL075173-TPS"/>
    <s v="LRE_AR"/>
    <m/>
  </r>
  <r>
    <s v="2022"/>
    <x v="0"/>
    <s v="10"/>
    <s v="81"/>
    <s v="TPS"/>
    <s v="TAPIA Sébastien"/>
    <s v="TARBES"/>
    <s v="2275173105 IMPASSE DE LA RUE DES PRÈS"/>
    <s v="22"/>
    <s v="75173"/>
    <s v="2275173"/>
    <x v="0"/>
    <s v="2022-03-10T16:15:28"/>
    <s v="MADAME MARTY LOUPIAS JOHANNE"/>
    <s v="105 IMPASSE DE LA RUE DES PRÈS"/>
    <m/>
    <m/>
    <m/>
    <s v="81660 PONT DE LARN"/>
    <s v="France"/>
    <s v="FR"/>
    <s v="22TL075173-TPS"/>
    <s v="1E00542405912"/>
    <s v="WAIT"/>
    <s v="paq.toulousecgr"/>
    <s v="2020693600E"/>
    <s v="22TL075173-TPS"/>
    <s v="LRE_AR"/>
    <m/>
  </r>
  <r>
    <s v="2022"/>
    <x v="0"/>
    <s v="10"/>
    <s v="31"/>
    <s v="use"/>
    <s v="PAQ "/>
    <s v="MONTAUBAN"/>
    <s v="paoulou80 CHEMIN D AUSSONNE"/>
    <s v="pa"/>
    <s v="oulou"/>
    <s v="paoulou"/>
    <x v="0"/>
    <s v="2022-03-10T16:01:58"/>
    <s v="MADAME FAURE"/>
    <s v="80 CHEMIN D AUSSONNE"/>
    <m/>
    <m/>
    <m/>
    <s v="31700 BLAGNAC"/>
    <s v="France"/>
    <s v="FR"/>
    <s v="paq.toulouse"/>
    <s v="1E00542401945"/>
    <s v="WAIT"/>
    <s v="paq.toulouse"/>
    <s v="2020693506O"/>
    <s v="paq.toulouse"/>
    <s v="LRE_AR"/>
    <m/>
  </r>
  <r>
    <s v="2022"/>
    <x v="0"/>
    <s v="10"/>
    <s v="79"/>
    <s v="use"/>
    <s v="PAQ "/>
    <s v="MONTAUBAN"/>
    <s v="paoulou200 AVENUE SALVADOR ALLENDÉ"/>
    <s v="pa"/>
    <s v="oulou"/>
    <s v="paoulou"/>
    <x v="0"/>
    <s v="2022-03-10T16:01:58"/>
    <s v="MAIF"/>
    <s v="200 AVENUE SALVADOR ALLENDÉ"/>
    <m/>
    <m/>
    <m/>
    <s v="79038 NIORT CEDEX 9"/>
    <s v="France"/>
    <s v="FR"/>
    <s v="paq.toulouse"/>
    <s v="1E00542401952"/>
    <s v="WAIT"/>
    <s v="paq.toulouse"/>
    <s v="2020693506P"/>
    <s v="paq.toulouse"/>
    <s v="LRE_AR"/>
    <m/>
  </r>
  <r>
    <s v="2022"/>
    <x v="0"/>
    <s v="10"/>
    <s v="64"/>
    <s v="RHT"/>
    <s v="COURTOIS Théo"/>
    <s v="BORDEAUX"/>
    <s v="226814936 AVENUE CARNOT"/>
    <s v="22"/>
    <s v="68149"/>
    <s v="2268149"/>
    <x v="0"/>
    <s v="2022-03-10T15:55:25"/>
    <s v="MAISON DU SUD OUEST"/>
    <s v="36 AVENUE CARNOT"/>
    <m/>
    <m/>
    <m/>
    <s v="64200 BIARRITZ"/>
    <s v="France"/>
    <s v="FR"/>
    <s v="22BI068149-RHT"/>
    <s v="1E00542395060"/>
    <s v="WAIT"/>
    <s v="paq.toulousecgr"/>
    <s v="2020693423R"/>
    <s v="22BI068149-RHT"/>
    <s v="LRE_AR"/>
    <m/>
  </r>
  <r>
    <s v="2022"/>
    <x v="0"/>
    <s v="10"/>
    <s v="24"/>
    <s v="FOE"/>
    <s v="FOURNY Eddy"/>
    <s v="CAHORS"/>
    <s v="22668976 AVENUE SALTGOURDE"/>
    <s v="22"/>
    <s v="66897"/>
    <s v="2266897"/>
    <x v="0"/>
    <s v="2022-03-10T15:52:18"/>
    <s v="SOCIÉTÉ NGE"/>
    <s v="6 AVENUE SALTGOURDE"/>
    <m/>
    <m/>
    <m/>
    <s v="24430 MARSAC SUR L ISLE"/>
    <s v="France"/>
    <s v="FR"/>
    <s v="22BR066897-FOE"/>
    <s v="1E00542393868"/>
    <s v="WAIT"/>
    <s v="paq.toulousecgr"/>
    <s v="2020693403T"/>
    <s v="22BR066897-FOE"/>
    <s v="LRE_AR"/>
    <m/>
  </r>
  <r>
    <s v="2022"/>
    <x v="0"/>
    <s v="10"/>
    <s v="24"/>
    <s v="FOE"/>
    <s v="FOURNY Eddy"/>
    <s v="CAHORS"/>
    <s v="2266897ZONE LA RAMPINSOLLE"/>
    <s v="22"/>
    <s v="66897"/>
    <s v="2266897"/>
    <x v="0"/>
    <s v="2022-03-10T15:52:18"/>
    <s v="SOCIÉTÉ ETPM"/>
    <s v="ZONE LA RAMPINSOLLE"/>
    <m/>
    <m/>
    <m/>
    <s v="24660 COULOUNIEIX CHAMIERS"/>
    <s v="France"/>
    <s v="FR"/>
    <s v="22BR066897-FOE"/>
    <s v="1E00542393875"/>
    <s v="WAIT"/>
    <s v="paq.toulousecgr"/>
    <s v="2020693403V"/>
    <s v="22BR066897-FOE"/>
    <s v="LRE_AR"/>
    <m/>
  </r>
  <r>
    <s v="2022"/>
    <x v="0"/>
    <s v="10"/>
    <s v="31"/>
    <s v="RHY"/>
    <s v="REBBAH Soraya"/>
    <s v="PERIGUEUX"/>
    <s v="22665096 AVENUE JEAN MERMOZ"/>
    <s v="22"/>
    <s v="66509"/>
    <s v="2266509"/>
    <x v="0"/>
    <s v="2022-03-10T15:52:10"/>
    <s v="MONSIEUR CHALLET ETIENNE"/>
    <s v="6 AVENUE JEAN MERMOZ"/>
    <m/>
    <m/>
    <m/>
    <s v="31880 LA SALVETAT SAINT GILLES"/>
    <s v="France"/>
    <s v="FR"/>
    <s v="22TL066509-RHY"/>
    <s v="1E00542393790"/>
    <s v="WAIT"/>
    <s v="paq.toulouse"/>
    <s v="2020693400Y"/>
    <s v="22TL066509-RHY"/>
    <s v="LRE_AR"/>
    <m/>
  </r>
  <r>
    <s v="2022"/>
    <x v="0"/>
    <s v="10"/>
    <s v="79"/>
    <s v="RHY"/>
    <s v="REBBAH Soraya"/>
    <s v="PERIGUEUX"/>
    <s v="2266509ENTITÉ SINISTRE"/>
    <s v="22"/>
    <s v="66509"/>
    <s v="2266509"/>
    <x v="0"/>
    <s v="2022-03-10T15:52:10"/>
    <s v="MAIF"/>
    <s v="ENTITÉ SINISTRE"/>
    <m/>
    <m/>
    <m/>
    <s v="79018 NIORT CEDEX 9"/>
    <s v="France"/>
    <s v="FR"/>
    <s v="22TL066509-RHY"/>
    <s v="1E00542393806"/>
    <s v="WAIT"/>
    <s v="paq.toulouse"/>
    <n v="20206934010"/>
    <s v="22TL066509-RHY"/>
    <s v="LRE_AR"/>
    <m/>
  </r>
  <r>
    <s v="2022"/>
    <x v="0"/>
    <s v="10"/>
    <s v="79"/>
    <s v="RHY"/>
    <s v="REBBAH Soraya"/>
    <s v="PERIGUEUX"/>
    <s v="2266509200 AVENUE SALVADOR ALLENDÉ"/>
    <s v="22"/>
    <s v="66509"/>
    <s v="2266509"/>
    <x v="0"/>
    <s v="2022-03-10T15:52:10"/>
    <s v="MAIF"/>
    <s v="200 AVENUE SALVADOR ALLENDÉ"/>
    <m/>
    <m/>
    <m/>
    <s v="79038 NIORT CEDEX 9"/>
    <s v="France"/>
    <s v="FR"/>
    <s v="22TL066509-RHY"/>
    <s v="1E00542393813"/>
    <s v="WAIT"/>
    <s v="paq.toulouse"/>
    <n v="20206934012"/>
    <s v="22TL066509-RHY"/>
    <s v="LRE_AR"/>
    <m/>
  </r>
  <r>
    <s v="2022"/>
    <x v="0"/>
    <s v="10"/>
    <s v="24"/>
    <s v="use"/>
    <s v="PAQ "/>
    <s v="MONTAUBAN"/>
    <s v="paoulouMONSIEUR FAURE"/>
    <s v="pa"/>
    <s v="oulou"/>
    <s v="paoulou"/>
    <x v="0"/>
    <s v="2022-03-10T15:43:33"/>
    <s v="SOCIÉTÉ DELZONGLE"/>
    <s v="MONSIEUR FAURE"/>
    <s v="13B RUE DU BASSIN"/>
    <m/>
    <m/>
    <s v="24000 PERIGUEUX"/>
    <s v="France"/>
    <s v="FR"/>
    <s v="paq.toulouse"/>
    <s v="1E00542391628"/>
    <s v="WAIT"/>
    <s v="paq.toulouse"/>
    <n v="20206933482"/>
    <s v="paq.toulouse"/>
    <s v="LRE_AR"/>
    <m/>
  </r>
  <r>
    <s v="2022"/>
    <x v="0"/>
    <s v="10"/>
    <s v="24"/>
    <s v="VGH"/>
    <s v="VANG Rudolph"/>
    <s v="CASTRES"/>
    <s v="2047711JAMMES JEREMIE ET ELODIE"/>
    <s v="20"/>
    <s v="47711"/>
    <s v="2047711"/>
    <x v="0"/>
    <s v="2022-03-10T15:32:56"/>
    <s v="MADAME ET/OU MONSIEUR LABICHE ET"/>
    <s v="JAMMES JEREMIE ET ELODIE"/>
    <s v="8B RUE ARNAUD DANIEL"/>
    <m/>
    <m/>
    <s v="24350 TOCANE ST APRE"/>
    <s v="France"/>
    <s v="FR"/>
    <s v="20PX347711-VGH"/>
    <s v="1E00542389519"/>
    <s v="WAIT"/>
    <s v="paq.toulousecgr"/>
    <s v="2020693275O"/>
    <s v="20PX347711-VGH"/>
    <s v="LRE_AR"/>
    <m/>
  </r>
  <r>
    <s v="2022"/>
    <x v="0"/>
    <s v="10"/>
    <s v="69"/>
    <s v="VGH"/>
    <s v="VANG Rudolph"/>
    <s v="CASTRES"/>
    <s v="2047711GEST SINISTRES IARD - TSA 81110"/>
    <s v="20"/>
    <s v="47711"/>
    <s v="2047711"/>
    <x v="0"/>
    <s v="2022-03-10T15:32:56"/>
    <s v="AXA FRANCE IARD"/>
    <s v="GEST SINISTRES IARD - TSA 81110"/>
    <s v="RÉGION SUD-OUEST"/>
    <m/>
    <m/>
    <s v="69836 ST PRIEST CEDEX 9"/>
    <s v="France"/>
    <s v="FR"/>
    <s v="20PX347711-VGH"/>
    <s v="1E00542389526"/>
    <s v="WAIT"/>
    <s v="paq.toulousecgr"/>
    <s v="2020693275P"/>
    <s v="20PX347711-VGH"/>
    <s v="LRE_AR"/>
    <m/>
  </r>
  <r>
    <s v="2022"/>
    <x v="0"/>
    <s v="10"/>
    <s v="31"/>
    <s v="RHY"/>
    <s v="REBBAH Soraya"/>
    <s v="PERIGUEUX"/>
    <s v="226847340BIS RUE ROQUELAINE"/>
    <s v="22"/>
    <s v="68473"/>
    <s v="2268473"/>
    <x v="0"/>
    <s v="2022-03-10T15:23:29"/>
    <s v="SOCIÉTÉ SCP MCP"/>
    <s v="40BIS RUE ROQUELAINE"/>
    <m/>
    <m/>
    <m/>
    <s v="31000 TOULOUSE"/>
    <s v="France"/>
    <s v="FR"/>
    <s v="22TL068473-RHY"/>
    <s v="1E00542386327"/>
    <s v="WAIT"/>
    <s v="paq.toulousecgr"/>
    <s v="2020693170Z"/>
    <s v="22TL068473-RHY"/>
    <s v="LRE_AR"/>
    <m/>
  </r>
  <r>
    <s v="2022"/>
    <x v="0"/>
    <s v="10"/>
    <s v="76"/>
    <s v="ARP"/>
    <s v="PERE Alexandre"/>
    <s v="MONTAUBAN"/>
    <s v="217291366 RUE DE SOTTEVILLE"/>
    <s v="21"/>
    <s v="72913"/>
    <s v="2172913"/>
    <x v="0"/>
    <s v="2022-03-10T15:23:27"/>
    <s v="MATMUT"/>
    <s v="66 RUE DE SOTTEVILLE"/>
    <m/>
    <m/>
    <m/>
    <s v="76100 ROUEN"/>
    <s v="France"/>
    <s v="FR"/>
    <s v="21BI372913-ARP"/>
    <s v="1E00542386358"/>
    <s v="WAIT"/>
    <s v="paq.biarritz"/>
    <s v="2020693171E"/>
    <s v="21BI372913-ARP"/>
    <s v="LRE_AR"/>
    <m/>
  </r>
  <r>
    <s v="2022"/>
    <x v="0"/>
    <s v="10"/>
    <s v="17"/>
    <s v="BDB"/>
    <s v="DALLA LIBERA Bernard"/>
    <s v="BORDEAUX"/>
    <s v="2268676SERVICE SINISTRE"/>
    <s v="22"/>
    <s v="68676"/>
    <s v="2268676"/>
    <x v="0"/>
    <s v="2022-03-10T15:07:57"/>
    <s v="CABINET APRIL PARTENAIRES"/>
    <s v="SERVICE SINISTRE"/>
    <s v="RISQUES PROFESSIONNELS"/>
    <s v="CS 90237"/>
    <m/>
    <s v="17304 ROCHEFORT CEDEX"/>
    <s v="France"/>
    <s v="FR"/>
    <s v="22TL068676-BDB"/>
    <s v="1E00542378230"/>
    <s v="WAIT"/>
    <s v="paq.toulousecgr"/>
    <s v="2020693088Z"/>
    <s v="22TL068676-BDB"/>
    <s v="LRE_AR"/>
    <m/>
  </r>
  <r>
    <s v="2022"/>
    <x v="0"/>
    <s v="10"/>
    <s v="31"/>
    <s v="BDB"/>
    <s v="DALLA LIBERA Bernard"/>
    <s v="BORDEAUX"/>
    <s v="2268676MONSIEUR LLORENS JULIEN"/>
    <s v="22"/>
    <s v="68676"/>
    <s v="2268676"/>
    <x v="0"/>
    <s v="2022-03-10T15:07:57"/>
    <s v="SOCIÉTÉ LLORENS CONSTRUCTION"/>
    <s v="MONSIEUR LLORENS JULIEN"/>
    <s v="2046 ROUTE D'AUCAMVILLE"/>
    <s v="ENS DOMAINE DE LA MOTHE"/>
    <m/>
    <s v="31330 ST CEZERT"/>
    <s v="France"/>
    <s v="FR"/>
    <s v="22TL068676-BDB"/>
    <s v="1E00542378247"/>
    <s v="WAIT"/>
    <s v="paq.toulousecgr"/>
    <n v="20206930891"/>
    <s v="22TL068676-BDB"/>
    <s v="LRE_AR"/>
    <m/>
  </r>
  <r>
    <s v="2022"/>
    <x v="0"/>
    <s v="10"/>
    <s v="92"/>
    <s v="BDB"/>
    <s v="DALLA LIBERA Bernard"/>
    <s v="BORDEAUX"/>
    <s v="2268676110 ESPLANADE DU GAL DE GAULLE"/>
    <s v="22"/>
    <s v="68676"/>
    <s v="2268676"/>
    <x v="0"/>
    <s v="2022-03-10T15:07:57"/>
    <s v="QBE"/>
    <s v="110 ESPLANADE DU GAL DE GAULLE"/>
    <s v="COEUR DÉFENSE TOUR A"/>
    <m/>
    <m/>
    <s v="92931 LA DEFENSE CEDEX"/>
    <s v="France"/>
    <s v="FR"/>
    <s v="22TL068676-BDB"/>
    <s v="1E00542378254"/>
    <s v="WAIT"/>
    <s v="paq.toulousecgr"/>
    <n v="20206930892"/>
    <s v="22TL068676-BDB"/>
    <s v="LRE_AR"/>
    <m/>
  </r>
  <r>
    <s v="2022"/>
    <x v="0"/>
    <s v="10"/>
    <s v="31"/>
    <s v="RHY"/>
    <s v="REBBAH Soraya"/>
    <s v="PERIGUEUX"/>
    <s v="2268473MADAME DUCERF SYLVIE"/>
    <s v="22"/>
    <s v="68473"/>
    <s v="2268473"/>
    <x v="0"/>
    <s v="2022-03-10T15:07:28"/>
    <s v="SCI 2MA"/>
    <s v="MADAME DUCERF SYLVIE"/>
    <s v="51 TER RUE D ASSALIT"/>
    <m/>
    <m/>
    <s v="31500 TOULOUSE"/>
    <s v="France"/>
    <s v="FR"/>
    <s v="22TL068473-RHY"/>
    <s v="1E00542378117"/>
    <s v="WAIT"/>
    <s v="paq.toulousecgr"/>
    <s v="2020693079P"/>
    <s v="22TL068473-RHY"/>
    <s v="LRE_AR"/>
    <m/>
  </r>
  <r>
    <s v="2022"/>
    <x v="0"/>
    <s v="10"/>
    <s v="64"/>
    <s v="ARP"/>
    <s v="PERE Alexandre"/>
    <s v="MONTAUBAN"/>
    <s v="2172913REPRÉSENTANT MR SAINTJUST JEAN LUC"/>
    <s v="21"/>
    <s v="72913"/>
    <s v="2172913"/>
    <x v="0"/>
    <s v="2022-03-10T15:07:01"/>
    <s v="MME SAINTJUST MARGAUX"/>
    <s v="REPRÉSENTANT MR SAINTJUST JEAN LUC"/>
    <s v="16 RUE DES MARINIÈRES"/>
    <m/>
    <m/>
    <s v="64140 BILLERE"/>
    <s v="France"/>
    <s v="FR"/>
    <s v="21BI372913-ARP"/>
    <s v="1E00542378018"/>
    <s v="WAIT"/>
    <s v="paq.biarritz"/>
    <s v="2020693074Z"/>
    <s v="21BI372913-ARP"/>
    <s v="LRE_AR"/>
    <m/>
  </r>
  <r>
    <s v="2022"/>
    <x v="0"/>
    <s v="10"/>
    <s v="64"/>
    <s v="ARP"/>
    <s v="PERE Alexandre"/>
    <s v="MONTAUBAN"/>
    <s v="21729131 ZA CHEMIN DE BERROUETA"/>
    <s v="21"/>
    <s v="72913"/>
    <s v="2172913"/>
    <x v="0"/>
    <s v="2022-03-10T15:06:31"/>
    <s v="SOCIÉTÉ AMBULANCES LUZIENNES"/>
    <s v="1 ZA CHEMIN DE BERROUETA"/>
    <m/>
    <m/>
    <m/>
    <s v="64122 URRUGNE"/>
    <s v="France"/>
    <s v="FR"/>
    <s v="21BI372913-ARP"/>
    <s v="1E00542377653"/>
    <s v="WAIT"/>
    <s v="paq.biarritz"/>
    <s v="2020693062T"/>
    <s v="21BI372913-ARP"/>
    <s v="LRE_AR"/>
    <m/>
  </r>
  <r>
    <s v="2022"/>
    <x v="0"/>
    <s v="10"/>
    <s v="92"/>
    <s v="ARP"/>
    <s v="PERE Alexandre"/>
    <s v="MONTAUBAN"/>
    <s v="21729134-8 COURS MICHELET"/>
    <s v="21"/>
    <s v="72913"/>
    <s v="2172913"/>
    <x v="0"/>
    <s v="2022-03-10T15:06:31"/>
    <s v="GAN ASSURANCES IARD"/>
    <s v="4-8 COURS MICHELET"/>
    <s v="IMMEUBLE MICHELET"/>
    <m/>
    <m/>
    <s v="92082 PARIS LA DEFENSE CEDEX"/>
    <s v="France"/>
    <s v="FR"/>
    <s v="21BI372913-ARP"/>
    <s v="1E00542377660"/>
    <s v="WAIT"/>
    <s v="paq.biarritz"/>
    <s v="2020693062W"/>
    <s v="21BI372913-ARP"/>
    <s v="LRE_AR"/>
    <m/>
  </r>
  <r>
    <s v="2022"/>
    <x v="0"/>
    <s v="10"/>
    <s v="33"/>
    <s v="RBI"/>
    <s v="BRIAND Renaud"/>
    <s v="BORDEAUX"/>
    <s v="226173229 RUE DU PORT"/>
    <s v="22"/>
    <s v="61732"/>
    <s v="2261732"/>
    <x v="0"/>
    <s v="2022-03-10T15:05:29"/>
    <s v="MCC CONSTRUCTION"/>
    <s v="29 RUE DU PORT"/>
    <m/>
    <m/>
    <m/>
    <s v="33260 LA TESTE DE BUCH"/>
    <s v="France"/>
    <s v="FR"/>
    <s v="22BD061732-RBI"/>
    <s v="1E00542377219"/>
    <s v="WAIT"/>
    <s v="paq.toulousecgr"/>
    <n v="20206930413"/>
    <s v="22BD061732-RBI"/>
    <s v="LRE_AR"/>
    <m/>
  </r>
  <r>
    <s v="2022"/>
    <x v="0"/>
    <s v="10"/>
    <s v="33"/>
    <s v="RBI"/>
    <s v="BRIAND Renaud"/>
    <s v="BORDEAUX"/>
    <s v="226173228 RUE DU GENERAL GALIENI"/>
    <s v="22"/>
    <s v="61732"/>
    <s v="2261732"/>
    <x v="0"/>
    <s v="2022-03-10T15:05:29"/>
    <s v="MONSIEUR BREZAUDY"/>
    <s v="28 RUE DU GENERAL GALIENI"/>
    <m/>
    <m/>
    <m/>
    <s v="33260 LA TESTE DE BUCH"/>
    <s v="France"/>
    <s v="FR"/>
    <s v="22BD061732-RBI"/>
    <s v="1E00542377226"/>
    <s v="WAIT"/>
    <s v="paq.toulousecgr"/>
    <n v="20206930416"/>
    <s v="22BD061732-RBI"/>
    <s v="LRE_AR"/>
    <m/>
  </r>
  <r>
    <s v="2022"/>
    <x v="0"/>
    <s v="10"/>
    <s v="12"/>
    <s v="MHF"/>
    <s v="DANTAS Julie"/>
    <s v="BORDEAUX"/>
    <s v="227571625 RUE BEAUREGARD"/>
    <s v="22"/>
    <s v="75716"/>
    <s v="2275716"/>
    <x v="0"/>
    <s v="2022-03-10T14:21:31"/>
    <s v="MADAME GAYRAUD THERESE"/>
    <s v="25 RUE BEAUREGARD"/>
    <m/>
    <m/>
    <m/>
    <s v="12740 SEBAZAC CONCOURES"/>
    <s v="France"/>
    <s v="FR"/>
    <s v="22RZ075716-MHF"/>
    <s v="1E00542371750"/>
    <s v="WAIT"/>
    <s v="paq.toulousecgr"/>
    <n v="20206927490"/>
    <s v="22RZ075716-MHF"/>
    <s v="LRE_AR"/>
    <m/>
  </r>
  <r>
    <s v="2022"/>
    <x v="0"/>
    <s v="10"/>
    <s v="79"/>
    <s v="MHF"/>
    <s v="DANTAS Julie"/>
    <s v="BORDEAUX"/>
    <s v="2275716CHABAN DE CHAURAY EUROPAC"/>
    <s v="22"/>
    <s v="75716"/>
    <s v="2275716"/>
    <x v="0"/>
    <s v="2022-03-10T14:21:31"/>
    <s v="MAAF ASSURANCES"/>
    <s v="CHABAN DE CHAURAY EUROPAC"/>
    <m/>
    <m/>
    <m/>
    <s v="79081 NIORT CEDEX 9"/>
    <s v="France"/>
    <s v="FR"/>
    <s v="22RZ075716-MHF"/>
    <s v="1E00542371767"/>
    <s v="WAIT"/>
    <s v="paq.toulousecgr"/>
    <n v="20206927492"/>
    <s v="22RZ075716-MHF"/>
    <s v="LRE_AR"/>
    <m/>
  </r>
  <r>
    <s v="2022"/>
    <x v="0"/>
    <s v="10"/>
    <s v="09"/>
    <s v="PAL"/>
    <s v="LAURENS Patrice"/>
    <s v="CAHORS"/>
    <s v="22498263 RUE SENATEUR PAUL LAFFONT"/>
    <s v="22"/>
    <s v="49826"/>
    <s v="2249826"/>
    <x v="0"/>
    <s v="2022-03-10T14:19:42"/>
    <s v="MONSIEUR CHAMBARD YANNICK"/>
    <s v="3 RUE SENATEUR PAUL LAFFONT"/>
    <s v="3ÈME ÉTAGE"/>
    <m/>
    <m/>
    <s v="09000 FOIX"/>
    <s v="France"/>
    <s v="FR"/>
    <s v="22TL049826-PAL"/>
    <s v="1E00542371415"/>
    <s v="WAIT"/>
    <s v="paq.toulousecgr"/>
    <s v="2020692732N"/>
    <s v="22TL049826-PAL"/>
    <s v="LRE_AR"/>
    <m/>
  </r>
  <r>
    <s v="2022"/>
    <x v="0"/>
    <s v="10"/>
    <s v="09"/>
    <s v="PAL"/>
    <s v="LAURENS Patrice"/>
    <s v="CAHORS"/>
    <s v="22498264 BIS RUE DE LA COUATE"/>
    <s v="22"/>
    <s v="49826"/>
    <s v="2249826"/>
    <x v="0"/>
    <s v="2022-03-10T14:19:42"/>
    <s v="MONSIEUR MONTAUD MICHEL"/>
    <s v="4 BIS RUE DE LA COUATE"/>
    <m/>
    <m/>
    <m/>
    <s v="09000 FOIX"/>
    <s v="France"/>
    <s v="FR"/>
    <s v="22TL049826-PAL"/>
    <s v="1E00542371422"/>
    <s v="WAIT"/>
    <s v="paq.toulousecgr"/>
    <s v="2020692732Q"/>
    <s v="22TL049826-PAL"/>
    <s v="LRE_AR"/>
    <m/>
  </r>
  <r>
    <s v="2022"/>
    <x v="0"/>
    <s v="10"/>
    <s v="09"/>
    <s v="PAL"/>
    <s v="LAURENS Patrice"/>
    <s v="CAHORS"/>
    <s v="2249826AVENUE DE LA BOURIETTE"/>
    <s v="22"/>
    <s v="49826"/>
    <s v="2249826"/>
    <x v="0"/>
    <s v="2022-03-10T14:19:42"/>
    <s v="CABINET DE CARA JEAN-PHILIPPE"/>
    <s v="AVENUE DE LA BOURIETTE"/>
    <m/>
    <m/>
    <m/>
    <s v="09100 PAMIERS"/>
    <s v="France"/>
    <s v="FR"/>
    <s v="22TL049826-PAL"/>
    <s v="1E00542371439"/>
    <s v="WAIT"/>
    <s v="paq.toulousecgr"/>
    <s v="2020692732S"/>
    <s v="22TL049826-PAL"/>
    <s v="LRE_AR"/>
    <m/>
  </r>
  <r>
    <s v="2022"/>
    <x v="0"/>
    <s v="10"/>
    <s v="09"/>
    <s v="PAL"/>
    <s v="LAURENS Patrice"/>
    <s v="CAHORS"/>
    <s v="2249826MONSIEUR VIDAL XAVIER"/>
    <s v="22"/>
    <s v="49826"/>
    <s v="2249826"/>
    <x v="0"/>
    <s v="2022-03-10T14:19:42"/>
    <s v="CENTURY 21 SDI"/>
    <s v="MONSIEUR VIDAL XAVIER"/>
    <s v="2 RUE MILLE HOMMES"/>
    <m/>
    <m/>
    <s v="09100 ST JEAN DU FALGA"/>
    <s v="France"/>
    <s v="FR"/>
    <s v="22TL049826-PAL"/>
    <s v="1E00542371453"/>
    <s v="WAIT"/>
    <s v="paq.toulousecgr"/>
    <s v="2020692732U"/>
    <s v="22TL049826-PAL"/>
    <s v="LRE_AR"/>
    <m/>
  </r>
  <r>
    <s v="2022"/>
    <x v="0"/>
    <s v="10"/>
    <s v="91"/>
    <s v="PAL"/>
    <s v="LAURENS Patrice"/>
    <s v="CAHORS"/>
    <s v="2249826GAN (TOULOUSE)"/>
    <s v="22"/>
    <s v="49826"/>
    <s v="2249826"/>
    <x v="0"/>
    <s v="2022-03-10T14:19:42"/>
    <s v="GAN ASSURANCES IRD"/>
    <s v="GAN (TOULOUSE)"/>
    <s v="TSA 82263"/>
    <s v="160 AVENUE CHARLES DE GAULLE"/>
    <m/>
    <s v="91426 MORANGIS CEDEX"/>
    <s v="France"/>
    <s v="FR"/>
    <s v="22TL049826-PAL"/>
    <s v="1E00542371460"/>
    <s v="WAIT"/>
    <s v="paq.toulousecgr"/>
    <s v="2020692732V"/>
    <s v="22TL049826-PAL"/>
    <s v="LRE_AR"/>
    <m/>
  </r>
  <r>
    <s v="2022"/>
    <x v="0"/>
    <s v="10"/>
    <s v="92"/>
    <s v="PAL"/>
    <s v="LAURENS Patrice"/>
    <s v="CAHORS"/>
    <s v="2249826148 RUE ANATOLE FRANCE"/>
    <s v="22"/>
    <s v="49826"/>
    <s v="2249826"/>
    <x v="0"/>
    <s v="2022-03-10T14:19:42"/>
    <s v="GMF"/>
    <s v="148 RUE ANATOLE FRANCE"/>
    <m/>
    <m/>
    <m/>
    <s v="92597 LEVALLOIS PERRET CEDEX"/>
    <s v="France"/>
    <s v="FR"/>
    <s v="22TL049826-PAL"/>
    <s v="1E00542371477"/>
    <s v="WAIT"/>
    <s v="paq.toulousecgr"/>
    <s v="2020692732X"/>
    <s v="22TL049826-PAL"/>
    <s v="LRE_AR"/>
    <m/>
  </r>
  <r>
    <s v="2022"/>
    <x v="0"/>
    <s v="10"/>
    <s v="29"/>
    <s v="VCN"/>
    <s v="MARIOT Audrey"/>
    <s v="CAHORS"/>
    <s v="2276470DEPARTEMENT CONTENTIEUX"/>
    <s v="22"/>
    <s v="76470"/>
    <s v="2276470"/>
    <x v="0"/>
    <s v="2022-03-10T14:03:29"/>
    <s v="SOCIÉTÉ ENEDIS"/>
    <s v="DEPARTEMENT CONTENTIEUX"/>
    <s v="RCG LOCAL"/>
    <s v="TSA 06401"/>
    <m/>
    <s v="29519 BRIEC"/>
    <s v="France"/>
    <s v="FR"/>
    <s v="22TL076470-VCN"/>
    <s v="1E00542369610"/>
    <s v="WAIT"/>
    <s v="paq.toulousecgr"/>
    <s v="2020692655Z"/>
    <s v="22TL076470-VCN"/>
    <s v="LRE_AR"/>
    <m/>
  </r>
  <r>
    <s v="2022"/>
    <x v="0"/>
    <s v="10"/>
    <s v="64"/>
    <s v="FLF"/>
    <s v="LEFEBVRE Fabien"/>
    <s v="CAHORS"/>
    <s v="2274416MONSIEUR SLIB AHMED"/>
    <s v="22"/>
    <s v="74416"/>
    <s v="2274416"/>
    <x v="0"/>
    <s v="2022-03-10T13:49:34"/>
    <s v="SCI SENIXEA IMMOBILIARIA"/>
    <s v="MONSIEUR SLIB AHMED"/>
    <s v="110 CHEMIN ROYAL"/>
    <m/>
    <m/>
    <s v="64300 BERENX"/>
    <s v="France"/>
    <s v="FR"/>
    <s v="22TL074416-FLF"/>
    <s v="1E00542368347"/>
    <s v="OK"/>
    <s v="paq.toulousecgr"/>
    <s v="2020692567S"/>
    <s v="22TL074416-FLF"/>
    <s v="LRE_AR"/>
    <s v="2022-03-10T00:00:00"/>
  </r>
  <r>
    <s v="2022"/>
    <x v="0"/>
    <s v="10"/>
    <s v="09"/>
    <s v="PRE"/>
    <s v="REYBET DEGAT Pierre"/>
    <s v="PERIGUEUX"/>
    <s v="22679651ER RCP"/>
    <s v="22"/>
    <s v="67965"/>
    <s v="2267965"/>
    <x v="0"/>
    <s v="2022-03-10T13:35:47"/>
    <s v="MONSIEUR PIPISEGA PITELO"/>
    <s v="1ER RCP"/>
    <s v="QUARTIER CAPITAINE BEAUMONT"/>
    <m/>
    <m/>
    <s v="09100 PAMIERS"/>
    <s v="France"/>
    <s v="FR"/>
    <s v="22TL067965-PRE"/>
    <s v="1E00542366947"/>
    <s v="OK"/>
    <s v="paq.toulousecgr"/>
    <s v="2020692497F"/>
    <s v="22TL067965-PRE"/>
    <s v="LRE_AR"/>
    <s v="2022-03-10T00:00:00"/>
  </r>
  <r>
    <s v="2022"/>
    <x v="0"/>
    <s v="10"/>
    <s v="83"/>
    <s v="PRE"/>
    <s v="REYBET DEGAT Pierre"/>
    <s v="PERIGUEUX"/>
    <s v="2267965RUE NICOLAS APPERT"/>
    <s v="22"/>
    <s v="67965"/>
    <s v="2267965"/>
    <x v="0"/>
    <s v="2022-03-10T13:35:47"/>
    <s v="AGPM ASSURANCES"/>
    <s v="RUE NICOLAS APPERT"/>
    <m/>
    <m/>
    <m/>
    <s v="83086 TOULON CEDEX 9"/>
    <s v="France"/>
    <s v="FR"/>
    <s v="22TL067965-PRE"/>
    <s v="1E00542366954"/>
    <s v="OK"/>
    <s v="paq.toulousecgr"/>
    <s v="2020692497G"/>
    <s v="22TL067965-PRE"/>
    <s v="LRE_AR"/>
    <s v="2022-03-10T00:00:00"/>
  </r>
  <r>
    <s v="2022"/>
    <x v="0"/>
    <s v="10"/>
    <s v="35"/>
    <s v="FMU"/>
    <s v="MAURIES Fabrice"/>
    <s v="CAHORS"/>
    <s v="223875320 RUE DU PUITS MAUGER"/>
    <s v="22"/>
    <s v="38753"/>
    <s v="2238753"/>
    <x v="0"/>
    <s v="2022-03-10T12:39:54"/>
    <s v="ALLIANZ"/>
    <s v="20 RUE DU PUITS MAUGER"/>
    <m/>
    <m/>
    <m/>
    <s v="35034 RENNES CEDEX"/>
    <s v="France"/>
    <s v="FR"/>
    <s v="22CA038753-FMU"/>
    <s v="1E00542352117"/>
    <s v="OK"/>
    <s v="paq.toulousecgr"/>
    <n v="20206921409"/>
    <s v="22CA038753-FMU"/>
    <s v="LRE_AR"/>
    <s v="2022-03-10T00:00:00"/>
  </r>
  <r>
    <s v="2022"/>
    <x v="0"/>
    <s v="10"/>
    <s v="81"/>
    <s v="FMU"/>
    <s v="MAURIES Fabrice"/>
    <s v="CAHORS"/>
    <s v="2238753600 CHEMIN FONTRANTOULAYRE"/>
    <s v="22"/>
    <s v="38753"/>
    <s v="2238753"/>
    <x v="0"/>
    <s v="2022-03-10T12:39:54"/>
    <s v="SOCIÉTÉ GINESTET TP"/>
    <s v="600 CHEMIN FONTRANTOULAYRE"/>
    <m/>
    <m/>
    <m/>
    <s v="81600 BRENS"/>
    <s v="France"/>
    <s v="FR"/>
    <s v="22CA038753-FMU"/>
    <s v="1E00542352124"/>
    <s v="OK"/>
    <s v="paq.toulousecgr"/>
    <s v="2020692140D"/>
    <s v="22CA038753-FMU"/>
    <s v="LRE_AR"/>
    <s v="2022-03-10T00:00:00"/>
  </r>
  <r>
    <s v="2022"/>
    <x v="0"/>
    <s v="10"/>
    <s v="81"/>
    <s v="FMU"/>
    <s v="MAURIES Fabrice"/>
    <s v="CAHORS"/>
    <s v="223875335 BOULEVARD GAMBETTA"/>
    <s v="22"/>
    <s v="38753"/>
    <s v="2238753"/>
    <x v="0"/>
    <s v="2022-03-10T12:39:54"/>
    <s v="CABINET GREUSE GILLES"/>
    <s v="35 BOULEVARD GAMBETTA"/>
    <s v="BP 25"/>
    <m/>
    <m/>
    <s v="81601 GAILLAC CEDEX"/>
    <s v="France"/>
    <s v="FR"/>
    <s v="22CA038753-FMU"/>
    <s v="1E00542352131"/>
    <s v="OK"/>
    <s v="paq.toulousecgr"/>
    <s v="2020692140I"/>
    <s v="22CA038753-FMU"/>
    <s v="LRE_AR"/>
    <s v="2022-03-10T00:00:00"/>
  </r>
  <r>
    <s v="2022"/>
    <x v="0"/>
    <s v="10"/>
    <s v="92"/>
    <s v="FMU"/>
    <s v="MAURIES Fabrice"/>
    <s v="CAHORS"/>
    <s v="22387531 COURS MICHELET"/>
    <s v="22"/>
    <s v="38753"/>
    <s v="2238753"/>
    <x v="0"/>
    <s v="2022-03-10T12:39:54"/>
    <s v="ALLIANZ"/>
    <s v="1 COURS MICHELET"/>
    <m/>
    <m/>
    <m/>
    <s v="92076 PARIS LA DEFENSE CEDEX"/>
    <s v="France"/>
    <s v="FR"/>
    <s v="22CA038753-FMU"/>
    <s v="1E00542352148"/>
    <s v="OK"/>
    <s v="paq.toulousecgr"/>
    <s v="2020692140M"/>
    <s v="22CA038753-FMU"/>
    <s v="LRE_AR"/>
    <s v="2022-03-10T00:00:00"/>
  </r>
  <r>
    <s v="2022"/>
    <x v="0"/>
    <s v="10"/>
    <s v="17"/>
    <s v="ABK"/>
    <s v="BECK Alexandre"/>
    <s v="BRIVE"/>
    <s v="2259221MONSIEUR GRUGIER JEAN MARIE"/>
    <s v="22"/>
    <s v="59221"/>
    <s v="2259221"/>
    <x v="0"/>
    <s v="2022-03-10T12:39:48"/>
    <s v="SOCIÉTÉ GRUGIER"/>
    <s v="MONSIEUR GRUGIER JEAN MARIE"/>
    <s v="LE BOURG"/>
    <m/>
    <m/>
    <s v="17270 CERCOUX"/>
    <s v="France"/>
    <s v="FR"/>
    <s v="22BD059221-ABK"/>
    <s v="1E00542352025"/>
    <s v="OK"/>
    <s v="paq.bordeaux"/>
    <s v="2020692137T"/>
    <s v="22BD059221-ABK"/>
    <s v="LRE_AR"/>
    <s v="2022-03-10T00:00:00"/>
  </r>
  <r>
    <s v="2022"/>
    <x v="0"/>
    <s v="10"/>
    <s v="79"/>
    <s v="ABK"/>
    <s v="BECK Alexandre"/>
    <s v="BRIVE"/>
    <s v="2259221CHABAN DE CHAURAY"/>
    <s v="22"/>
    <s v="59221"/>
    <s v="2259221"/>
    <x v="0"/>
    <s v="2022-03-10T12:39:48"/>
    <s v="MAAF ASSURANCES"/>
    <s v="CHABAN DE CHAURAY"/>
    <m/>
    <m/>
    <m/>
    <s v="79036 NIORT CEDEX"/>
    <s v="France"/>
    <s v="FR"/>
    <s v="22BD059221-ABK"/>
    <s v="1E00542352032"/>
    <s v="OK"/>
    <s v="paq.bordeaux"/>
    <s v="2020692137V"/>
    <s v="22BD059221-ABK"/>
    <s v="LRE_AR"/>
    <s v="2022-03-10T00:00:00"/>
  </r>
  <r>
    <s v="2022"/>
    <x v="0"/>
    <s v="10"/>
    <s v="79"/>
    <s v="ABK"/>
    <s v="BECK Alexandre"/>
    <s v="BRIVE"/>
    <s v="2259221CHABAN DE CHAURAY EUROPAC"/>
    <s v="22"/>
    <s v="59221"/>
    <s v="2259221"/>
    <x v="0"/>
    <s v="2022-03-10T12:39:48"/>
    <s v="MAAF ASSURANCES"/>
    <s v="CHABAN DE CHAURAY EUROPAC"/>
    <m/>
    <m/>
    <m/>
    <s v="79081 NIORT CEDEX 9"/>
    <s v="France"/>
    <s v="FR"/>
    <s v="22BD059221-ABK"/>
    <s v="1E00542352049"/>
    <s v="OK"/>
    <s v="paq.bordeaux"/>
    <s v="2020692137X"/>
    <s v="22BD059221-ABK"/>
    <s v="LRE_AR"/>
    <s v="2022-03-10T00:00:00"/>
  </r>
  <r>
    <s v="2022"/>
    <x v="0"/>
    <s v="10"/>
    <s v="35"/>
    <s v="DLM"/>
    <s v="DALLA LIBERA Maxime"/>
    <s v="BORDEAUX"/>
    <s v="227205120 RUE DU PUITS MAUGER"/>
    <s v="22"/>
    <s v="72051"/>
    <s v="2272051"/>
    <x v="0"/>
    <s v="2022-03-10T12:19:57"/>
    <s v="ALLIANZ"/>
    <s v="20 RUE DU PUITS MAUGER"/>
    <m/>
    <m/>
    <m/>
    <s v="35034 RENNES CEDEX"/>
    <s v="France"/>
    <s v="FR"/>
    <s v="22TL072051-DLM"/>
    <s v="1E00542346468"/>
    <s v="OK"/>
    <s v="paq.toulousecgr"/>
    <n v="20206919974"/>
    <s v="22TL072051-DLM"/>
    <s v="LRE_AR"/>
    <s v="2022-03-10T00:00:00"/>
  </r>
  <r>
    <s v="2022"/>
    <x v="0"/>
    <s v="10"/>
    <s v="82"/>
    <s v="DLM"/>
    <s v="DALLA LIBERA Maxime"/>
    <s v="BORDEAUX"/>
    <s v="22720514 RUE DES SOLIDARITES"/>
    <s v="22"/>
    <s v="72051"/>
    <s v="2272051"/>
    <x v="0"/>
    <s v="2022-03-10T12:19:57"/>
    <s v="MONSIEUR RESSAYRE CLAUDE"/>
    <s v="4 RUE DES SOLIDARITES"/>
    <m/>
    <m/>
    <m/>
    <s v="82200 MOISSAC"/>
    <s v="France"/>
    <s v="FR"/>
    <s v="22TL072051-DLM"/>
    <s v="1E00542346475"/>
    <s v="OK"/>
    <s v="paq.toulousecgr"/>
    <n v="20206919975"/>
    <s v="22TL072051-DLM"/>
    <s v="LRE_AR"/>
    <s v="2022-03-10T00:00:00"/>
  </r>
  <r>
    <s v="2022"/>
    <x v="0"/>
    <s v="10"/>
    <s v="31"/>
    <s v="LLX"/>
    <s v="LE GALL Alexandre"/>
    <s v="CAHORS"/>
    <s v="226352914 RUE VIDAILHAN"/>
    <s v="22"/>
    <s v="63529"/>
    <s v="2263529"/>
    <x v="0"/>
    <s v="2022-03-10T12:19:33"/>
    <s v="GROUPAMA D'OC"/>
    <s v="14 RUE VIDAILHAN"/>
    <s v="BP 93105"/>
    <m/>
    <m/>
    <s v="31131 BALMA CEDEX"/>
    <s v="France"/>
    <s v="FR"/>
    <s v="22TL063529-LLX"/>
    <s v="1E00542346185"/>
    <s v="OK"/>
    <s v="paq.toulousecgr"/>
    <s v="2020691994W"/>
    <s v="22TL063529-LLX"/>
    <s v="LRE_AR"/>
    <s v="2022-03-10T00:00:00"/>
  </r>
  <r>
    <s v="2022"/>
    <x v="0"/>
    <s v="10"/>
    <s v="32"/>
    <s v="LLX"/>
    <s v="LE GALL Alexandre"/>
    <s v="CAHORS"/>
    <s v="226352948 AVENUE DE LA MARNE"/>
    <s v="22"/>
    <s v="63529"/>
    <s v="2263529"/>
    <x v="0"/>
    <s v="2022-03-10T12:07:36"/>
    <s v="MADAME NUNZI JEANINE"/>
    <s v="48 AVENUE DE LA MARNE"/>
    <m/>
    <m/>
    <m/>
    <s v="32000 AUCH"/>
    <s v="France"/>
    <s v="FR"/>
    <s v="22TL063529-LLX"/>
    <s v="1E00542342668"/>
    <s v="OK"/>
    <s v="paq.toulousecgr"/>
    <s v="2020691907M"/>
    <s v="22TL063529-LLX"/>
    <s v="LRE_AR"/>
    <s v="2022-03-10T00:00:00"/>
  </r>
  <r>
    <s v="2022"/>
    <x v="0"/>
    <s v="10"/>
    <s v="29"/>
    <s v="ARD"/>
    <s v="DELPECH Aurélien"/>
    <s v="BORDEAUX"/>
    <s v="2277203DEPARTEMENT CONTENTIEUX"/>
    <s v="22"/>
    <s v="77203"/>
    <s v="2277203"/>
    <x v="0"/>
    <s v="2022-03-10T11:51:13"/>
    <s v="ENEDIS"/>
    <s v="DEPARTEMENT CONTENTIEUX"/>
    <s v="TSA 06401"/>
    <s v="RCG LOCAL"/>
    <m/>
    <s v="29519 BRIEC DE L ODET"/>
    <s v="France"/>
    <s v="FR"/>
    <s v="22TL077203-ARD"/>
    <s v="1E00542340664"/>
    <s v="OK"/>
    <s v="paq.toulousecgr"/>
    <s v="2020691801H"/>
    <s v="22TL077203-ARD"/>
    <s v="LRE_AR"/>
    <s v="2022-03-10T00:00:00"/>
  </r>
  <r>
    <s v="2022"/>
    <x v="0"/>
    <s v="10"/>
    <s v="75"/>
    <s v="VGH"/>
    <s v="VANG Rudolph"/>
    <s v="CASTRES"/>
    <s v="2217477189 BOULEVARD MALESHERBES"/>
    <s v="22"/>
    <s v="17477"/>
    <s v="2217477"/>
    <x v="0"/>
    <s v="2022-03-10T11:47:56"/>
    <s v="MAF ASSURANCES"/>
    <s v="189 BOULEVARD MALESHERBES"/>
    <m/>
    <m/>
    <m/>
    <s v="75017 PARIS"/>
    <s v="France"/>
    <s v="FR"/>
    <s v="22PX017477-VGH"/>
    <s v="1E00542340169"/>
    <s v="OK"/>
    <s v="paq.toulousecgr"/>
    <s v="2020691765U"/>
    <s v="22PX017477-VGH"/>
    <s v="LRE_AR"/>
    <s v="2022-03-10T00:00:00"/>
  </r>
  <r>
    <s v="2022"/>
    <x v="0"/>
    <s v="10"/>
    <s v="75"/>
    <s v="LPL"/>
    <s v="PAILLAUGUE Louis"/>
    <s v="MONTAUBAN"/>
    <s v="226944221 RUE DES PYRAMIDES"/>
    <s v="22"/>
    <s v="69442"/>
    <s v="2269442"/>
    <x v="0"/>
    <s v="2022-03-10T11:42:41"/>
    <s v="ERGO FRANCE"/>
    <s v="21 RUE DES PYRAMIDES"/>
    <m/>
    <m/>
    <m/>
    <s v="75001 PARIS"/>
    <s v="France"/>
    <s v="FR"/>
    <s v="22TA069442-LPL"/>
    <s v="1E00542339453"/>
    <s v="OK"/>
    <s v="paq.toulousecgr"/>
    <s v="2020691717N"/>
    <s v="22TA069442-LPL"/>
    <s v="LRE_AR"/>
    <s v="2022-03-10T00:00:00"/>
  </r>
  <r>
    <s v="2022"/>
    <x v="0"/>
    <s v="10"/>
    <s v="47"/>
    <s v="CDP"/>
    <s v="CLAUDE Pol-Antoine"/>
    <s v="BORDEAUX"/>
    <s v="2270567PLAINE DE MARTEL"/>
    <s v="22"/>
    <s v="70567"/>
    <s v="2270567"/>
    <x v="0"/>
    <s v="2022-03-10T11:36:35"/>
    <s v="SARL COLLIE JEAN CLAUDE"/>
    <s v="PLAINE DE MARTEL"/>
    <m/>
    <m/>
    <m/>
    <s v="47140 TRENTELS"/>
    <s v="France"/>
    <s v="FR"/>
    <s v="22AG070567-CDP"/>
    <s v="1E00542329300"/>
    <s v="OK"/>
    <s v="paq.toulousecgr"/>
    <s v="2020691690U"/>
    <s v="22AG070567-CDP"/>
    <s v="LRE_AR"/>
    <s v="2022-03-10T00:00:00"/>
  </r>
  <r>
    <s v="2022"/>
    <x v="0"/>
    <s v="10"/>
    <s v="65"/>
    <s v="EIC"/>
    <s v="EICHWALD Fabrice"/>
    <s v="CAHORS"/>
    <s v="2276818MADAME ARA MATHILDE"/>
    <s v="22"/>
    <s v="76818"/>
    <s v="2276818"/>
    <x v="0"/>
    <s v="2022-03-10T11:34:29"/>
    <s v="AGENCE SQUARE HABITAT"/>
    <s v="MADAME ARA MATHILDE"/>
    <s v="117 RUE MARÉCHAL FOCH"/>
    <m/>
    <m/>
    <s v="65000 TARBES"/>
    <s v="France"/>
    <s v="FR"/>
    <s v="22TA076818-EIC"/>
    <s v="1E00542328686"/>
    <s v="OK"/>
    <s v="paq.toulousecgr"/>
    <n v="20206916776"/>
    <s v="22TA076818-EIC"/>
    <s v="LRE_AR"/>
    <s v="2022-03-10T00:00:00"/>
  </r>
  <r>
    <s v="2022"/>
    <x v="0"/>
    <s v="10"/>
    <s v="47"/>
    <s v="CDP"/>
    <s v="CLAUDE Pol-Antoine"/>
    <s v="BORDEAUX"/>
    <s v="2272805838 CHEMIN DE MONCAMP"/>
    <s v="22"/>
    <s v="72805"/>
    <s v="2272805"/>
    <x v="0"/>
    <s v="2022-03-10T11:24:44"/>
    <s v="MONSIEUR GLACET DIDIER"/>
    <s v="838 CHEMIN DE MONCAMP"/>
    <m/>
    <m/>
    <m/>
    <s v="47300 PUJOLS"/>
    <s v="France"/>
    <s v="FR"/>
    <s v="22AG072805-CDP"/>
    <s v="1E00542325203"/>
    <s v="OK"/>
    <s v="paq.toulousecgr"/>
    <s v="2020691603W"/>
    <s v="22AG072805-CDP"/>
    <s v="LRE_AR"/>
    <s v="2022-03-10T00:00:00"/>
  </r>
  <r>
    <s v="2022"/>
    <x v="0"/>
    <s v="10"/>
    <s v="75"/>
    <s v="CDP"/>
    <s v="CLAUDE Pol-Antoine"/>
    <s v="BORDEAUX"/>
    <s v="227056747/49 RUE DE MIROMESNIL"/>
    <s v="22"/>
    <s v="70567"/>
    <s v="2270567"/>
    <x v="0"/>
    <s v="2022-03-10T11:22:46"/>
    <s v="AREAS ASSURANCES"/>
    <s v="47/49 RUE DE MIROMESNIL"/>
    <m/>
    <m/>
    <m/>
    <s v="75380 PARIS CEDEX 08"/>
    <s v="France"/>
    <s v="FR"/>
    <s v="22AG070567-CDP"/>
    <s v="1E00542324770"/>
    <s v="OK"/>
    <s v="paq.toulousecgr"/>
    <n v="20206915902"/>
    <s v="22AG070567-CDP"/>
    <s v="LRE_AR"/>
    <s v="2022-03-10T00:00:00"/>
  </r>
  <r>
    <s v="2022"/>
    <x v="0"/>
    <s v="10"/>
    <s v="69"/>
    <s v="CDP"/>
    <s v="CLAUDE Pol-Antoine"/>
    <s v="BORDEAUX"/>
    <s v="2272805GEST SINISTRES IARD - TSA 81110"/>
    <s v="22"/>
    <s v="72805"/>
    <s v="2272805"/>
    <x v="0"/>
    <s v="2022-03-10T11:21:12"/>
    <s v="AXA FRANCE IARD"/>
    <s v="GEST SINISTRES IARD - TSA 81110"/>
    <s v="RÉGION SUD-OUEST"/>
    <m/>
    <m/>
    <s v="69836 ST PRIEST CEDEX 9"/>
    <s v="France"/>
    <s v="FR"/>
    <s v="22AG072805-CDP"/>
    <s v="1E00542324404"/>
    <s v="OK"/>
    <s v="paq.toulousecgr"/>
    <s v="2020691581L"/>
    <s v="22AG072805-CDP"/>
    <s v="LRE_AR"/>
    <s v="2022-03-10T00:00:00"/>
  </r>
  <r>
    <s v="2022"/>
    <x v="0"/>
    <s v="10"/>
    <s v="33"/>
    <s v="ABK"/>
    <s v="BECK Alexandre"/>
    <s v="BRIVE"/>
    <s v="2235284M DU PARC"/>
    <s v="22"/>
    <s v="35284"/>
    <s v="2235284"/>
    <x v="0"/>
    <s v="2022-03-10T11:20:48"/>
    <s v="CABINET AQUITAINE PROPERTY"/>
    <s v="M DU PARC"/>
    <s v="53 RUE FONDAUDEGE"/>
    <m/>
    <m/>
    <s v="33000 BORDEAUX"/>
    <s v="France"/>
    <s v="FR"/>
    <s v="22BD035284-ABK"/>
    <s v="1E00542324053"/>
    <s v="OK"/>
    <s v="paq.bordeaux"/>
    <s v="2020691569Y"/>
    <s v="22BD035284-ABK"/>
    <s v="LRE_AR"/>
    <s v="2022-03-10T00:00:00"/>
  </r>
  <r>
    <s v="2022"/>
    <x v="0"/>
    <s v="10"/>
    <s v="33"/>
    <s v="ABK"/>
    <s v="BECK Alexandre"/>
    <s v="BRIVE"/>
    <s v="22352843 AVENUE LÉON BLUM"/>
    <s v="22"/>
    <s v="35284"/>
    <s v="2235284"/>
    <x v="0"/>
    <s v="2022-03-10T11:20:48"/>
    <s v="CABINET GIRAUDEAU MATTHIEU"/>
    <s v="3 AVENUE LÉON BLUM"/>
    <m/>
    <m/>
    <m/>
    <s v="33110 LE BOUSCAT"/>
    <s v="France"/>
    <s v="FR"/>
    <s v="22BD035284-ABK"/>
    <s v="1E00542324060"/>
    <s v="OK"/>
    <s v="paq.bordeaux"/>
    <n v="20206915700"/>
    <s v="22BD035284-ABK"/>
    <s v="LRE_AR"/>
    <s v="2022-03-10T00:00:00"/>
  </r>
  <r>
    <s v="2022"/>
    <x v="0"/>
    <s v="10"/>
    <s v="33"/>
    <s v="ABK"/>
    <s v="BECK Alexandre"/>
    <s v="BRIVE"/>
    <s v="223528410 RUE PABLO NERUDA"/>
    <s v="22"/>
    <s v="35284"/>
    <s v="2235284"/>
    <x v="0"/>
    <s v="2022-03-10T11:20:48"/>
    <s v="SOCIÉTÉ SBE"/>
    <s v="10 RUE PABLO NERUDA"/>
    <m/>
    <m/>
    <m/>
    <s v="33140 VILLENAVE D ORNON"/>
    <s v="France"/>
    <s v="FR"/>
    <s v="22BD035284-ABK"/>
    <s v="1E00542324077"/>
    <s v="OK"/>
    <s v="paq.bordeaux"/>
    <n v="20206915702"/>
    <s v="22BD035284-ABK"/>
    <s v="LRE_AR"/>
    <s v="2022-03-10T00:00:00"/>
  </r>
  <r>
    <s v="2022"/>
    <x v="0"/>
    <s v="10"/>
    <s v="92"/>
    <s v="ABK"/>
    <s v="BECK Alexandre"/>
    <s v="BRIVE"/>
    <s v="2235284313 TERRASSES DE L'ARCHE"/>
    <s v="22"/>
    <s v="35284"/>
    <s v="2235284"/>
    <x v="0"/>
    <s v="2022-03-10T11:20:48"/>
    <s v="AXA FRANCE IARD"/>
    <s v="313 TERRASSES DE L'ARCHE"/>
    <m/>
    <m/>
    <m/>
    <s v="92727 NANTERRE CEDEX"/>
    <s v="France"/>
    <s v="FR"/>
    <s v="22BD035284-ABK"/>
    <s v="1E00542324084"/>
    <s v="OK"/>
    <s v="paq.bordeaux"/>
    <n v="20206915704"/>
    <s v="22BD035284-ABK"/>
    <s v="LRE_AR"/>
    <s v="2022-03-10T00:00:00"/>
  </r>
  <r>
    <s v="2022"/>
    <x v="0"/>
    <s v="10"/>
    <s v="64"/>
    <s v="LPL"/>
    <s v="PAILLAUGUE Louis"/>
    <s v="MONTAUBAN"/>
    <s v="22756443 ALLEE DE LA CHALOSSE"/>
    <s v="22"/>
    <s v="75644"/>
    <s v="2275644"/>
    <x v="0"/>
    <s v="2022-03-10T11:01:19"/>
    <s v="MADAME CHAVES MARIA MANUELA"/>
    <s v="3 ALLEE DE LA CHALOSSE"/>
    <m/>
    <m/>
    <m/>
    <s v="64140 LONS"/>
    <s v="France"/>
    <s v="FR"/>
    <s v="22TA075644-LPL"/>
    <s v="1E00542317895"/>
    <s v="OK"/>
    <s v="paq.toulousecgr"/>
    <s v="2020691476U"/>
    <s v="22TA075644-LPL"/>
    <s v="LRE_AR"/>
    <s v="2022-03-10T00:00:00"/>
  </r>
  <r>
    <s v="2022"/>
    <x v="0"/>
    <s v="10"/>
    <s v="72"/>
    <s v="LPL"/>
    <s v="PAILLAUGUE Louis"/>
    <s v="MONTAUBAN"/>
    <s v="227564414 BLD MARIE ET ALEXANDRE OYON"/>
    <s v="22"/>
    <s v="75644"/>
    <s v="2275644"/>
    <x v="0"/>
    <s v="2022-03-10T11:01:19"/>
    <s v="MMA"/>
    <s v="14 BLD MARIE ET ALEXANDRE OYON"/>
    <m/>
    <m/>
    <m/>
    <s v="72030 LE MANS CEDEX 9"/>
    <s v="France"/>
    <s v="FR"/>
    <s v="22TA075644-LPL"/>
    <s v="1E00542317901"/>
    <s v="OK"/>
    <s v="paq.toulousecgr"/>
    <s v="2020691476W"/>
    <s v="22TA075644-LPL"/>
    <s v="LRE_AR"/>
    <s v="2022-03-10T00:00:00"/>
  </r>
  <r>
    <s v="2022"/>
    <x v="0"/>
    <s v="10"/>
    <s v="47"/>
    <s v="CDP"/>
    <s v="CLAUDE Pol-Antoine"/>
    <s v="BORDEAUX"/>
    <s v="226136437 AVENUE DU GENERAL DE GAULLE"/>
    <s v="22"/>
    <s v="61364"/>
    <s v="2261364"/>
    <x v="0"/>
    <s v="2022-03-10T11:00:50"/>
    <s v="AGENCE FONCIA ZAMBONI PORTES"/>
    <s v="37 AVENUE DU GENERAL DE GAULLE"/>
    <m/>
    <m/>
    <m/>
    <s v="47000 AGEN"/>
    <s v="France"/>
    <s v="FR"/>
    <s v="22AG061364-CDP"/>
    <s v="1E00542317697"/>
    <s v="OK"/>
    <s v="paq.toulousecgr"/>
    <s v="2020691462G"/>
    <s v="22AG061364-CDP"/>
    <s v="LRE_AR"/>
    <s v="2022-03-10T00:00:00"/>
  </r>
  <r>
    <s v="2022"/>
    <x v="0"/>
    <s v="10"/>
    <s v="47"/>
    <s v="CDP"/>
    <s v="CLAUDE Pol-Antoine"/>
    <s v="BORDEAUX"/>
    <s v="226136484 COURS VICTOR HUGO"/>
    <s v="22"/>
    <s v="61364"/>
    <s v="2261364"/>
    <x v="0"/>
    <s v="2022-03-10T11:00:50"/>
    <s v="MONSIEUR GRANDCAMPS JEAN-LOUIS"/>
    <s v="84 COURS VICTOR HUGO"/>
    <s v="1ER ETAGE"/>
    <m/>
    <m/>
    <s v="47000 AGEN"/>
    <s v="France"/>
    <s v="FR"/>
    <s v="22AG061364-CDP"/>
    <s v="1E00542317703"/>
    <s v="OK"/>
    <s v="paq.toulousecgr"/>
    <s v="2020691462H"/>
    <s v="22AG061364-CDP"/>
    <s v="LRE_AR"/>
    <s v="2022-03-10T00:00:00"/>
  </r>
  <r>
    <s v="2022"/>
    <x v="0"/>
    <s v="10"/>
    <s v="92"/>
    <s v="CDP"/>
    <s v="CLAUDE Pol-Antoine"/>
    <s v="BORDEAUX"/>
    <s v="22613642 RUE JACQUES DAGUERRE"/>
    <s v="22"/>
    <s v="61364"/>
    <s v="2261364"/>
    <x v="0"/>
    <s v="2022-03-10T11:00:50"/>
    <s v="CABINET SOGESSUR"/>
    <s v="2 RUE JACQUES DAGUERRE"/>
    <m/>
    <m/>
    <m/>
    <s v="92565 RUEIL MALMAISON CEDEX"/>
    <s v="France"/>
    <s v="FR"/>
    <s v="22AG061364-CDP"/>
    <s v="1E00542317727"/>
    <s v="OK"/>
    <s v="paq.toulousecgr"/>
    <s v="2020691462L"/>
    <s v="22AG061364-CDP"/>
    <s v="LRE_AR"/>
    <s v="2022-03-10T00:00:00"/>
  </r>
  <r>
    <s v="2022"/>
    <x v="0"/>
    <s v="10"/>
    <s v="92"/>
    <s v="CDP"/>
    <s v="CLAUDE Pol-Antoine"/>
    <s v="BORDEAUX"/>
    <s v="2261364TSA 91102"/>
    <s v="22"/>
    <s v="61364"/>
    <s v="2261364"/>
    <x v="0"/>
    <s v="2022-03-10T11:00:50"/>
    <s v="CABINET SOGESSUR"/>
    <s v="TSA 91102"/>
    <m/>
    <m/>
    <m/>
    <s v="92894 NANTERRE"/>
    <s v="France"/>
    <s v="FR"/>
    <s v="22AG061364-CDP"/>
    <s v="1E00542317734"/>
    <s v="OK"/>
    <s v="paq.toulousecgr"/>
    <s v="2020691462O"/>
    <s v="22AG061364-CDP"/>
    <s v="LRE_AR"/>
    <s v="2022-03-10T00:00:00"/>
  </r>
  <r>
    <s v="2022"/>
    <x v="0"/>
    <s v="10"/>
    <s v="92"/>
    <s v="CDP"/>
    <s v="CLAUDE Pol-Antoine"/>
    <s v="BORDEAUX"/>
    <s v="226136417 BIS PLACE DES REFLETS"/>
    <s v="22"/>
    <s v="61364"/>
    <s v="2261364"/>
    <x v="0"/>
    <s v="2022-03-10T11:00:50"/>
    <s v="SOGESSUR"/>
    <s v="17 BIS PLACE DES REFLETS"/>
    <m/>
    <m/>
    <m/>
    <s v="92919 PARIS LA DEFENSE"/>
    <s v="France"/>
    <s v="FR"/>
    <s v="22AG061364-CDP"/>
    <s v="1E00542317741"/>
    <s v="OK"/>
    <s v="paq.toulousecgr"/>
    <s v="2020691462Q"/>
    <s v="22AG061364-CDP"/>
    <s v="LRE_AR"/>
    <s v="2022-03-10T00:00:00"/>
  </r>
  <r>
    <s v="2022"/>
    <x v="0"/>
    <s v="10"/>
    <s v="33"/>
    <s v="DLM"/>
    <s v="DALLA LIBERA Maxime"/>
    <s v="BORDEAUX"/>
    <s v="2273867TSA 50003"/>
    <s v="22"/>
    <s v="73867"/>
    <s v="2273867"/>
    <x v="0"/>
    <s v="2022-03-10T11:00:43"/>
    <s v="BPCE ASSURANCES"/>
    <s v="TSA 50003"/>
    <m/>
    <m/>
    <m/>
    <s v="33689 MERIGNAC CEDEX"/>
    <s v="France"/>
    <s v="FR"/>
    <s v="22TL073867-DLM"/>
    <s v="1E00542317642"/>
    <s v="OK"/>
    <s v="paq.toulousecgr"/>
    <n v="20206914611"/>
    <s v="22TL073867-DLM"/>
    <s v="LRE_AR"/>
    <s v="2022-03-10T00:00:00"/>
  </r>
  <r>
    <s v="2022"/>
    <x v="0"/>
    <s v="10"/>
    <s v="82"/>
    <s v="DLM"/>
    <s v="DALLA LIBERA Maxime"/>
    <s v="BORDEAUX"/>
    <s v="22738673 RUE VIGILANCE"/>
    <s v="22"/>
    <s v="73867"/>
    <s v="2273867"/>
    <x v="0"/>
    <s v="2022-03-10T11:00:43"/>
    <s v="MONSIEUR VERCOGLIO"/>
    <s v="3 RUE VIGILANCE"/>
    <m/>
    <m/>
    <m/>
    <s v="82100 CASTELSARRASIN"/>
    <s v="France"/>
    <s v="FR"/>
    <s v="22TL073867-DLM"/>
    <s v="1E00542317659"/>
    <s v="OK"/>
    <s v="paq.toulousecgr"/>
    <n v="20206914613"/>
    <s v="22TL073867-DLM"/>
    <s v="LRE_AR"/>
    <s v="2022-03-10T00:00:00"/>
  </r>
  <r>
    <s v="2022"/>
    <x v="0"/>
    <s v="10"/>
    <s v="81"/>
    <s v="TPS"/>
    <s v="TAPIA Sébastien"/>
    <s v="TARBES"/>
    <s v="2272090MONSIEUR DIAZ JULIEN"/>
    <s v="22"/>
    <s v="72090"/>
    <s v="2272090"/>
    <x v="0"/>
    <s v="2022-03-10T10:50:22"/>
    <s v="MADAME THERON STÉPHANIE"/>
    <s v="MONSIEUR DIAZ JULIEN"/>
    <s v="LE CHAT O"/>
    <s v="LIEU DIT CABOT"/>
    <m/>
    <s v="81320 NAGES"/>
    <s v="France"/>
    <s v="FR"/>
    <s v="22CA072090-TPS"/>
    <s v="1E00542315150"/>
    <s v="OK"/>
    <s v="paq.toulousecgr"/>
    <s v="2020691368B"/>
    <s v="22CA072090-TPS"/>
    <s v="LRE_AR"/>
    <s v="2022-03-10T00:00:00"/>
  </r>
  <r>
    <s v="2022"/>
    <x v="0"/>
    <s v="10"/>
    <s v="33"/>
    <s v="TDO"/>
    <s v="CORTHONDO Thomas"/>
    <s v="BORDEAUX"/>
    <s v="217058413 CHEMIN DE DAGNOS"/>
    <s v="21"/>
    <s v="70584"/>
    <s v="2170584"/>
    <x v="0"/>
    <s v="2022-03-10T10:42:40"/>
    <s v="MADAME DEBORNE MICHÈLE"/>
    <s v="13 CHEMIN DE DAGNOS"/>
    <m/>
    <m/>
    <m/>
    <s v="33730 PRECHAC"/>
    <s v="France"/>
    <s v="FR"/>
    <s v="21BD370584-TDO"/>
    <s v="1E00542310131"/>
    <s v="OK"/>
    <s v="paq.bordeaux"/>
    <n v="20206911849"/>
    <s v="21BD370584-TDO"/>
    <s v="LRE_AR"/>
    <s v="2022-03-10T00:00:00"/>
  </r>
  <r>
    <s v="2022"/>
    <x v="0"/>
    <s v="10"/>
    <s v="92"/>
    <s v="TDO"/>
    <s v="CORTHONDO Thomas"/>
    <s v="BORDEAUX"/>
    <s v="21705847 RUE BELGRAND"/>
    <s v="21"/>
    <s v="70584"/>
    <s v="2170584"/>
    <x v="0"/>
    <s v="2022-03-10T10:42:40"/>
    <s v="SWISS LIFE"/>
    <s v="7 RUE BELGRAND"/>
    <m/>
    <m/>
    <m/>
    <s v="92682 LEVALLOIS PERRET"/>
    <s v="France"/>
    <s v="FR"/>
    <s v="21BD370584-TDO"/>
    <s v="1E00542310148"/>
    <s v="OK"/>
    <s v="paq.bordeaux"/>
    <s v="2020691184B"/>
    <s v="21BD370584-TDO"/>
    <s v="LRE_AR"/>
    <s v="2022-03-10T00:00:00"/>
  </r>
  <r>
    <s v="2022"/>
    <x v="0"/>
    <s v="10"/>
    <s v="32"/>
    <s v="TTW"/>
    <s v="MEDIMAGH Cynthia"/>
    <s v="CAHORS"/>
    <s v="2276731LE VILLAGE"/>
    <s v="22"/>
    <s v="76731"/>
    <s v="2276731"/>
    <x v="0"/>
    <s v="2022-03-10T10:21:54"/>
    <s v="MADAME EDWARDS MARCIA"/>
    <s v="LE VILLAGE"/>
    <m/>
    <m/>
    <m/>
    <s v="32120 AVENSAC"/>
    <s v="France"/>
    <s v="FR"/>
    <s v="22TL076731-TTW"/>
    <s v="1E00542304413"/>
    <s v="OK"/>
    <s v="paq.toulousecgr"/>
    <n v="20206910775"/>
    <s v="22TL076731-TTW"/>
    <s v="LRE_AR"/>
    <s v="2022-03-10T00:00:00"/>
  </r>
  <r>
    <s v="2022"/>
    <x v="0"/>
    <s v="10"/>
    <s v="19"/>
    <s v="PDE"/>
    <s v="DERIN Patrick"/>
    <s v="BORDEAUX"/>
    <s v="2274887COMMAGNAC"/>
    <s v="22"/>
    <s v="74887"/>
    <s v="2274887"/>
    <x v="0"/>
    <s v="2022-03-10T10:21:29"/>
    <s v="MONSIEUR TRUCHET ERIC"/>
    <s v="COMMAGNAC"/>
    <m/>
    <m/>
    <m/>
    <s v="19410 VIGEOIS"/>
    <s v="France"/>
    <s v="FR"/>
    <s v="22BR074887-PDE"/>
    <s v="1E00542303195"/>
    <s v="OK"/>
    <s v="paq.toulousecgr"/>
    <s v="2020691063T"/>
    <s v="22BR074887-PDE"/>
    <s v="LRE_AR"/>
    <s v="2022-03-10T00:00:00"/>
  </r>
  <r>
    <s v="2022"/>
    <x v="0"/>
    <s v="10"/>
    <s v="31"/>
    <s v="PDE"/>
    <s v="DERIN Patrick"/>
    <s v="BORDEAUX"/>
    <s v="227488714 RUE VIDAILHAN"/>
    <s v="22"/>
    <s v="74887"/>
    <s v="2274887"/>
    <x v="0"/>
    <s v="2022-03-10T10:21:29"/>
    <s v="GROUPAMA D'OC"/>
    <s v="14 RUE VIDAILHAN"/>
    <s v="BP 93105"/>
    <m/>
    <m/>
    <s v="31131 BALMA CEDEX"/>
    <s v="France"/>
    <s v="FR"/>
    <s v="22BR074887-PDE"/>
    <s v="1E00542303201"/>
    <s v="OK"/>
    <s v="paq.toulousecgr"/>
    <s v="2020691063U"/>
    <s v="22BR074887-PDE"/>
    <s v="LRE_AR"/>
    <s v="2022-03-10T00:00:00"/>
  </r>
  <r>
    <s v="2022"/>
    <x v="0"/>
    <s v="10"/>
    <s v="92"/>
    <s v="PDE"/>
    <s v="DERIN Patrick"/>
    <s v="BORDEAUX"/>
    <s v="2274887132 RUE DES 3 FONTANOT"/>
    <s v="22"/>
    <s v="74887"/>
    <s v="2274887"/>
    <x v="0"/>
    <s v="2022-03-10T10:21:29"/>
    <s v="GROUPAMA"/>
    <s v="132 RUE DES 3 FONTANOT"/>
    <m/>
    <m/>
    <m/>
    <s v="92000 NANTERRE"/>
    <s v="France"/>
    <s v="FR"/>
    <s v="22BR074887-PDE"/>
    <s v="1E00542303218"/>
    <s v="OK"/>
    <s v="paq.toulousecgr"/>
    <s v="2020691063V"/>
    <s v="22BR074887-PDE"/>
    <s v="LRE_AR"/>
    <s v="2022-03-10T00:00:00"/>
  </r>
  <r>
    <s v="2022"/>
    <x v="0"/>
    <s v="10"/>
    <s v="69"/>
    <s v="TTW"/>
    <s v="MEDIMAGH Cynthia"/>
    <s v="CAHORS"/>
    <s v="2276731GESTION SINISTRE IARD"/>
    <s v="22"/>
    <s v="76731"/>
    <s v="2276731"/>
    <x v="0"/>
    <s v="2022-03-10T10:21:14"/>
    <s v="AXA"/>
    <s v="GESTION SINISTRE IARD"/>
    <s v="REGION SUD OUEST"/>
    <m/>
    <m/>
    <s v="69836 SAINT PRIEST CEDEX 9"/>
    <s v="France"/>
    <s v="FR"/>
    <s v="22TL076731-TTW"/>
    <s v="1E00542303003"/>
    <s v="OK"/>
    <s v="paq.toulousecgr"/>
    <s v="2020691051B"/>
    <s v="22TL076731-TTW"/>
    <s v="LRE_AR"/>
    <s v="2022-03-10T00:00:00"/>
  </r>
  <r>
    <s v="2022"/>
    <x v="0"/>
    <s v="10"/>
    <s v="33"/>
    <s v="ABK"/>
    <s v="BECK Alexandre"/>
    <s v="BRIVE"/>
    <s v="2144794AQUITAINE"/>
    <s v="21"/>
    <s v="44794"/>
    <s v="2144794"/>
    <x v="0"/>
    <s v="2022-03-10T10:21:03"/>
    <s v="SOCIÉTÉ EIFFAGE CONSTRUCTION NORD"/>
    <s v="AQUITAINE"/>
    <s v="5 PLACE RAVEZIES"/>
    <s v="CS60237"/>
    <m/>
    <s v="33042 BORDEAUX CEDEX"/>
    <s v="France"/>
    <s v="FR"/>
    <s v="21BD344794-ABK"/>
    <s v="1E00542302501"/>
    <s v="OK"/>
    <s v="paq.bordeaux"/>
    <s v="2020691042A"/>
    <s v="21BD344794-ABK"/>
    <s v="LRE_AR"/>
    <s v="2022-03-10T00:00:00"/>
  </r>
  <r>
    <s v="2022"/>
    <x v="0"/>
    <s v="10"/>
    <s v="69"/>
    <s v="PDE"/>
    <s v="DERIN Patrick"/>
    <s v="BORDEAUX"/>
    <s v="2270420GEST SINISTRES IARD - TSA 81110"/>
    <s v="22"/>
    <s v="70420"/>
    <s v="2270420"/>
    <x v="0"/>
    <s v="2022-03-10T10:19:16"/>
    <s v="AXA FRANCE IARD"/>
    <s v="GEST SINISTRES IARD - TSA 81110"/>
    <s v="RÉGION SUD-OUEST"/>
    <m/>
    <m/>
    <s v="69836 ST PRIEST CEDEX 9"/>
    <s v="France"/>
    <s v="FR"/>
    <s v="22BR070420-PDE"/>
    <s v="1E00542300538"/>
    <s v="OK"/>
    <s v="paq.toulousecgr"/>
    <s v="2020690993I"/>
    <s v="22BR070420-PDE"/>
    <s v="LRE_AR"/>
    <s v="2022-03-10T00:00:00"/>
  </r>
  <r>
    <s v="2022"/>
    <x v="0"/>
    <s v="10"/>
    <s v="19"/>
    <s v="PDE"/>
    <s v="DERIN Patrick"/>
    <s v="BORDEAUX"/>
    <s v="2270420LE PUY LA GRAULE"/>
    <s v="22"/>
    <s v="70420"/>
    <s v="2270420"/>
    <x v="0"/>
    <s v="2022-03-10T10:19:11"/>
    <s v="MONSIEUR BACHELERIE STEPHANE"/>
    <s v="LE PUY LA GRAULE"/>
    <m/>
    <m/>
    <m/>
    <s v="19700 SEILHAC"/>
    <s v="France"/>
    <s v="FR"/>
    <s v="22BR070420-PDE"/>
    <s v="1E00542300460"/>
    <s v="OK"/>
    <s v="paq.toulousecgr"/>
    <n v="20206909938"/>
    <s v="22BR070420-PDE"/>
    <s v="LRE_AR"/>
    <s v="2022-03-10T00:00:00"/>
  </r>
  <r>
    <s v="2022"/>
    <x v="0"/>
    <s v="09"/>
    <s v="31"/>
    <s v="ESA"/>
    <s v="SAGE Eric"/>
    <s v="RODEZ"/>
    <s v="22691528 RUE DES BOUQUETINS"/>
    <s v="22"/>
    <s v="69152"/>
    <s v="2269152"/>
    <x v="0"/>
    <s v="2022-03-09T17:35:27"/>
    <s v="MADAME ET/OU MONSIEUR SY AICHETOU"/>
    <s v="8 RUE DES BOUQUETINS"/>
    <m/>
    <m/>
    <m/>
    <s v="31200 TOULOUSE"/>
    <s v="France"/>
    <s v="FR"/>
    <s v="22TL069152-ESA"/>
    <s v="1E00542254428"/>
    <s v="OK"/>
    <s v="paq.toulousecgr"/>
    <n v="20206834803"/>
    <s v="22TL069152-ESA"/>
    <s v="LRE_AR"/>
    <s v="2022-03-10T00:00:00"/>
  </r>
  <r>
    <s v="2022"/>
    <x v="0"/>
    <s v="09"/>
    <s v="86"/>
    <s v="ESA"/>
    <s v="SAGE Eric"/>
    <s v="RODEZ"/>
    <s v="2269152BOIS DU FIEF CLAIRET"/>
    <s v="22"/>
    <s v="69152"/>
    <s v="2269152"/>
    <x v="0"/>
    <s v="2022-03-09T17:35:27"/>
    <s v="MUTUELLE DE POITIERS"/>
    <s v="BOIS DU FIEF CLAIRET"/>
    <m/>
    <m/>
    <m/>
    <s v="86066 POITIERS CEDEX 9"/>
    <s v="France"/>
    <s v="FR"/>
    <s v="22TL069152-ESA"/>
    <s v="1E00542254435"/>
    <s v="OK"/>
    <s v="paq.toulousecgr"/>
    <n v="20206834806"/>
    <s v="22TL069152-ESA"/>
    <s v="LRE_AR"/>
    <s v="2022-03-10T00:00:00"/>
  </r>
  <r>
    <s v="2022"/>
    <x v="0"/>
    <s v="09"/>
    <s v="32"/>
    <s v="LLX"/>
    <s v="LE GALL Alexandre"/>
    <s v="CAHORS"/>
    <s v="2271907197 IMPASSE DES LIBELLULES"/>
    <s v="22"/>
    <s v="71907"/>
    <s v="2271907"/>
    <x v="0"/>
    <s v="2022-03-09T17:05:46"/>
    <s v="MONSIEUR BOUZIGNAC VINCENT"/>
    <s v="197 IMPASSE DES LIBELLULES"/>
    <s v="N 6"/>
    <m/>
    <m/>
    <s v="32600 PUJAUDRAN"/>
    <s v="France"/>
    <s v="FR"/>
    <s v="22TL071907-LLX"/>
    <s v="1E00542247994"/>
    <s v="OK"/>
    <s v="paq.toulousecgr"/>
    <s v="2020683258F"/>
    <s v="22TL071907-LLX"/>
    <s v="LRE_AR"/>
    <s v="2022-03-10T00:00:00"/>
  </r>
  <r>
    <s v="2022"/>
    <x v="0"/>
    <s v="09"/>
    <s v="33"/>
    <s v="RLL"/>
    <s v="PASTURAL Florian"/>
    <s v="MONTAUBAN"/>
    <s v="22756076 CLOS DE LEMY"/>
    <s v="22"/>
    <s v="75607"/>
    <s v="2275607"/>
    <x v="0"/>
    <s v="2022-03-09T17:05:40"/>
    <s v="MONSIEUR BLAZQUEZ DAVID"/>
    <s v="6 CLOS DE LEMY"/>
    <m/>
    <m/>
    <m/>
    <s v="33370 TRESSES"/>
    <s v="France"/>
    <s v="FR"/>
    <s v="22BD075607-RLL"/>
    <s v="1E00542247918"/>
    <s v="OK"/>
    <s v="paq.toulousecgr"/>
    <s v="2020683253P"/>
    <s v="22BD075607-RLL"/>
    <s v="LRE_AR"/>
    <s v="2022-03-10T00:00:00"/>
  </r>
  <r>
    <s v="2022"/>
    <x v="0"/>
    <s v="09"/>
    <s v="76"/>
    <s v="RLL"/>
    <s v="PASTURAL Florian"/>
    <s v="MONTAUBAN"/>
    <s v="227560766 RUE DE SOTTEVILLE"/>
    <s v="22"/>
    <s v="75607"/>
    <s v="2275607"/>
    <x v="0"/>
    <s v="2022-03-09T17:05:40"/>
    <s v="MATMUT"/>
    <s v="66 RUE DE SOTTEVILLE"/>
    <m/>
    <m/>
    <m/>
    <s v="76030 ROUEN"/>
    <s v="France"/>
    <s v="FR"/>
    <s v="22BD075607-RLL"/>
    <s v="1E00542247925"/>
    <s v="OK"/>
    <s v="paq.toulousecgr"/>
    <s v="2020683253T"/>
    <s v="22BD075607-RLL"/>
    <s v="LRE_AR"/>
    <s v="2022-03-10T00:00:00"/>
  </r>
  <r>
    <s v="2022"/>
    <x v="0"/>
    <s v="09"/>
    <s v="33"/>
    <s v="RBI"/>
    <s v="BRIAND Renaud"/>
    <s v="BORDEAUX"/>
    <s v="22701452 RUE DE LA LIBERTE"/>
    <s v="22"/>
    <s v="70145"/>
    <s v="2270145"/>
    <x v="0"/>
    <s v="2022-03-09T17:05:40"/>
    <s v="MADAME DUTARTRE GENEVIEVE"/>
    <s v="2 RUE DE LA LIBERTE"/>
    <s v="APT 34"/>
    <m/>
    <m/>
    <s v="33740 ARES"/>
    <s v="France"/>
    <s v="FR"/>
    <s v="22BD070145-RBI"/>
    <s v="1E00542247970"/>
    <s v="OK"/>
    <s v="paq.bordeaux"/>
    <s v="2020683256U"/>
    <s v="22BD070145-RBI"/>
    <s v="LRE_AR"/>
    <s v="2022-03-10T00:00:00"/>
  </r>
  <r>
    <s v="2022"/>
    <x v="0"/>
    <s v="09"/>
    <s v="79"/>
    <s v="RBI"/>
    <s v="BRIAND Renaud"/>
    <s v="BORDEAUX"/>
    <s v="22701452/4 RUE PIED DE FOND"/>
    <s v="22"/>
    <s v="70145"/>
    <s v="2270145"/>
    <x v="0"/>
    <s v="2022-03-09T17:05:40"/>
    <s v="MACIF"/>
    <s v="2/4 RUE PIED DE FOND"/>
    <m/>
    <m/>
    <m/>
    <s v="79000 NIORT"/>
    <s v="France"/>
    <s v="FR"/>
    <s v="22BD070145-RBI"/>
    <s v="1E00542247987"/>
    <s v="OK"/>
    <s v="paq.bordeaux"/>
    <s v="2020683256X"/>
    <s v="22BD070145-RBI"/>
    <s v="LRE_AR"/>
    <s v="2022-03-10T00:00:00"/>
  </r>
  <r>
    <s v="2022"/>
    <x v="0"/>
    <s v="09"/>
    <s v="30"/>
    <s v="DCI"/>
    <s v="DUNIS Cédric"/>
    <s v="BORDEAUX"/>
    <s v="22725084 RUE SCATISSE"/>
    <s v="22"/>
    <s v="72508"/>
    <s v="2272508"/>
    <x v="0"/>
    <s v="2022-03-09T16:43:48"/>
    <s v="SADA"/>
    <s v="4 RUE SCATISSE"/>
    <m/>
    <m/>
    <m/>
    <s v="30934 NIMES CEDEX 9"/>
    <s v="France"/>
    <s v="FR"/>
    <s v="22BD072508-DCI"/>
    <s v="1E00542243958"/>
    <s v="OK"/>
    <s v="paq.toulousecgr"/>
    <s v="2020683061K"/>
    <s v="22BD072508-DCI"/>
    <s v="LRE_AR"/>
    <s v="2022-03-10T00:00:00"/>
  </r>
  <r>
    <s v="2022"/>
    <x v="0"/>
    <s v="09"/>
    <s v="56"/>
    <s v="TDO"/>
    <s v="CORTHONDO Thomas"/>
    <s v="BORDEAUX"/>
    <s v="22522153 TER QUISTINIC"/>
    <s v="22"/>
    <s v="52215"/>
    <s v="2252215"/>
    <x v="0"/>
    <s v="2022-03-09T16:41:33"/>
    <s v="MADAME LE BRESTEC MYRIAM"/>
    <s v="3 TER QUISTINIC"/>
    <m/>
    <m/>
    <m/>
    <s v="56500 MOUSTOIR AC"/>
    <s v="France"/>
    <s v="FR"/>
    <s v="22BD052215-TDO"/>
    <s v="1E00542243880"/>
    <s v="OK"/>
    <s v="paq.bordeaux"/>
    <s v="2020683056I"/>
    <s v="22BD052215-TDO"/>
    <s v="LRE_AR"/>
    <s v="2022-03-10T00:00:00"/>
  </r>
  <r>
    <s v="2022"/>
    <x v="0"/>
    <s v="09"/>
    <s v="79"/>
    <s v="TDO"/>
    <s v="CORTHONDO Thomas"/>
    <s v="BORDEAUX"/>
    <s v="2252215CHABAN DE CHAURAY"/>
    <s v="22"/>
    <s v="52215"/>
    <s v="2252215"/>
    <x v="0"/>
    <s v="2022-03-09T16:41:33"/>
    <s v="MAAF ASSURANCES"/>
    <s v="CHABAN DE CHAURAY"/>
    <m/>
    <m/>
    <m/>
    <s v="79036 NIORT CEDEX"/>
    <s v="France"/>
    <s v="FR"/>
    <s v="22BD052215-TDO"/>
    <s v="1E00542243897"/>
    <s v="OK"/>
    <s v="paq.bordeaux"/>
    <s v="2020683056K"/>
    <s v="22BD052215-TDO"/>
    <s v="LRE_AR"/>
    <s v="2022-03-10T00:00:00"/>
  </r>
  <r>
    <s v="2022"/>
    <x v="0"/>
    <s v="09"/>
    <s v="33"/>
    <s v="ABK"/>
    <s v="BECK Alexandre"/>
    <s v="BRIVE"/>
    <s v="22690901 BELLEVUE"/>
    <s v="22"/>
    <s v="69090"/>
    <s v="2269090"/>
    <x v="0"/>
    <s v="2022-03-09T16:38:21"/>
    <s v="EARL MJ FENETEAU"/>
    <s v="1 BELLEVUE"/>
    <m/>
    <m/>
    <m/>
    <s v="33890 PESSAC SUR DORDOGNE"/>
    <s v="France"/>
    <s v="FR"/>
    <s v="22BD069090-ABK"/>
    <s v="1E00542243347"/>
    <s v="OK"/>
    <s v="paq.toulousecgr"/>
    <s v="2020683010M"/>
    <s v="22BD069090-ABK"/>
    <s v="LRE_AR"/>
    <s v="2022-03-10T00:00:00"/>
  </r>
  <r>
    <s v="2022"/>
    <x v="0"/>
    <s v="09"/>
    <s v="35"/>
    <s v="ABK"/>
    <s v="BECK Alexandre"/>
    <s v="BRIVE"/>
    <s v="22690902 AVENUE DE LIMOGES"/>
    <s v="22"/>
    <s v="69090"/>
    <s v="2269090"/>
    <x v="0"/>
    <s v="2022-03-09T16:38:21"/>
    <s v="GROUPAMA CENTRE ATLANTIQUE"/>
    <s v="2 AVENUE DE LIMOGES"/>
    <m/>
    <m/>
    <m/>
    <s v="35905 RENNES CEDEX 9"/>
    <s v="France"/>
    <s v="FR"/>
    <s v="22BD069090-ABK"/>
    <s v="1E00542243361"/>
    <s v="OK"/>
    <s v="paq.toulousecgr"/>
    <s v="2020683010Q"/>
    <s v="22BD069090-ABK"/>
    <s v="LRE_AR"/>
    <s v="2022-03-10T00:00:00"/>
  </r>
  <r>
    <s v="2022"/>
    <x v="0"/>
    <s v="09"/>
    <s v="82"/>
    <s v="BDB"/>
    <s v="DALLA LIBERA Bernard"/>
    <s v="BORDEAUX"/>
    <s v="2272244500 CHEMIN DE LA FORÊT"/>
    <s v="22"/>
    <s v="72244"/>
    <s v="2272244"/>
    <x v="0"/>
    <s v="2022-03-09T16:13:22"/>
    <s v="BOVO ET FILS"/>
    <s v="500 CHEMIN DE LA FORÊT"/>
    <m/>
    <m/>
    <m/>
    <s v="82600 VERDUN SUR GARONNE"/>
    <s v="France"/>
    <s v="FR"/>
    <s v="22TL072244-BDB"/>
    <s v="1E00542239661"/>
    <s v="OK"/>
    <s v="paq.toulousecgr"/>
    <n v="20206828363"/>
    <s v="22TL072244-BDB"/>
    <s v="LRE_AR"/>
    <s v="2022-03-10T00:00:00"/>
  </r>
  <r>
    <s v="2022"/>
    <x v="0"/>
    <s v="09"/>
    <s v="31"/>
    <s v="KNJ"/>
    <s v="KNITL-GUIDICI Julie"/>
    <s v="CAHORS"/>
    <s v="22703214 PLACE DES ORMEAUX"/>
    <s v="22"/>
    <s v="70321"/>
    <s v="2270321"/>
    <x v="0"/>
    <s v="2022-03-09T16:05:35"/>
    <s v="MADAME ET/OU MONSIEUR TOURNEBIZE"/>
    <s v="4 PLACE DES ORMEAUX"/>
    <m/>
    <m/>
    <m/>
    <s v="31180 ROUFFIAC TOLOSAN"/>
    <s v="France"/>
    <s v="FR"/>
    <s v="22TL070321-KNJ"/>
    <s v="1E00542236820"/>
    <s v="OK"/>
    <s v="paq.toulousecgr"/>
    <s v="2020682773H"/>
    <s v="22TL070321-KNJ"/>
    <s v="LRE_AR"/>
    <s v="2022-03-10T00:00:00"/>
  </r>
  <r>
    <s v="2022"/>
    <x v="0"/>
    <s v="09"/>
    <s v="79"/>
    <s v="KNJ"/>
    <s v="KNITL-GUIDICI Julie"/>
    <s v="CAHORS"/>
    <s v="2270321ENTITÉ SINISTRE"/>
    <s v="22"/>
    <s v="70321"/>
    <s v="2270321"/>
    <x v="0"/>
    <s v="2022-03-09T16:05:35"/>
    <s v="MAIF"/>
    <s v="ENTITÉ SINISTRE"/>
    <m/>
    <m/>
    <m/>
    <s v="79018 NIORT CEDEX 9"/>
    <s v="France"/>
    <s v="FR"/>
    <s v="22TL070321-KNJ"/>
    <s v="1E00542236837"/>
    <s v="OK"/>
    <s v="paq.toulousecgr"/>
    <s v="2020682773I"/>
    <s v="22TL070321-KNJ"/>
    <s v="LRE_AR"/>
    <s v="2022-03-10T00:00:00"/>
  </r>
  <r>
    <s v="2022"/>
    <x v="0"/>
    <s v="09"/>
    <s v="47"/>
    <s v="CAY"/>
    <s v="CAYUELA Antoine"/>
    <s v="BORDEAUX"/>
    <s v="2254828RUE DE POMPEYRIE"/>
    <s v="22"/>
    <s v="54828"/>
    <s v="2254828"/>
    <x v="0"/>
    <s v="2022-03-09T15:35:37"/>
    <s v="MACIF SUD OUEST PYRENEES"/>
    <s v="RUE DE POMPEYRIE"/>
    <s v="BP 20149"/>
    <m/>
    <m/>
    <s v="47030 AGEN CEDEX"/>
    <s v="France"/>
    <s v="FR"/>
    <s v="22AG054828-CAY"/>
    <s v="1E00542232365"/>
    <s v="OK"/>
    <s v="paq.agen"/>
    <s v="2020682658J"/>
    <s v="22AG054828-CAY"/>
    <s v="LRE_AR"/>
    <s v="2022-03-10T00:00:00"/>
  </r>
  <r>
    <s v="2022"/>
    <x v="0"/>
    <s v="09"/>
    <s v="79"/>
    <s v="CAY"/>
    <s v="CAYUELA Antoine"/>
    <s v="BORDEAUX"/>
    <s v="22548282/4 RUE PIED DE FOND"/>
    <s v="22"/>
    <s v="54828"/>
    <s v="2254828"/>
    <x v="0"/>
    <s v="2022-03-09T15:35:37"/>
    <s v="MACIF"/>
    <s v="2/4 RUE PIED DE FOND"/>
    <m/>
    <m/>
    <m/>
    <s v="79000 NIORT"/>
    <s v="France"/>
    <s v="FR"/>
    <s v="22AG054828-CAY"/>
    <s v="1E00542232372"/>
    <s v="OK"/>
    <s v="paq.agen"/>
    <s v="2020682658K"/>
    <s v="22AG054828-CAY"/>
    <s v="LRE_AR"/>
    <s v="2022-03-10T00:00:00"/>
  </r>
  <r>
    <s v="2022"/>
    <x v="0"/>
    <s v="09"/>
    <s v="47"/>
    <s v="CAY"/>
    <s v="CAYUELA Antoine"/>
    <s v="BORDEAUX"/>
    <s v="225482812 CHEMIN DE CAZENEUVE"/>
    <s v="22"/>
    <s v="54828"/>
    <s v="2254828"/>
    <x v="0"/>
    <s v="2022-03-09T15:32:37"/>
    <s v="MADAME POLI CYNTHIA"/>
    <s v="12 CHEMIN DE CAZENEUVE"/>
    <m/>
    <m/>
    <m/>
    <s v="47340 MONBALEN"/>
    <s v="France"/>
    <s v="FR"/>
    <s v="22AG054828-CAY"/>
    <s v="1E00542231252"/>
    <s v="OK"/>
    <s v="paq.agen"/>
    <s v="2020682646E"/>
    <s v="22AG054828-CAY"/>
    <s v="LRE_AR"/>
    <s v="2022-03-10T00:00:00"/>
  </r>
  <r>
    <s v="2022"/>
    <x v="0"/>
    <s v="09"/>
    <s v="17"/>
    <s v="RHT"/>
    <s v="COURTOIS Théo"/>
    <s v="BORDEAUX"/>
    <s v="226907917 AVENUE DE FÉTILLY"/>
    <s v="22"/>
    <s v="69079"/>
    <s v="2269079"/>
    <x v="0"/>
    <s v="2022-03-09T15:16:39"/>
    <s v="AXA QUAI MOIROUD"/>
    <s v="17 AVENUE DE FÉTILLY"/>
    <m/>
    <m/>
    <m/>
    <s v="17000 LA ROCHELLE"/>
    <s v="France"/>
    <s v="FR"/>
    <s v="22BI069079-RHT"/>
    <s v="1E00542229211"/>
    <s v="OK"/>
    <s v="paq.toulousecgr"/>
    <s v="2020682622K"/>
    <s v="22BI069079-RHT"/>
    <s v="LRE_AR"/>
    <s v="2022-03-10T00:00:00"/>
  </r>
  <r>
    <s v="2022"/>
    <x v="0"/>
    <s v="09"/>
    <s v="40"/>
    <s v="RHT"/>
    <s v="COURTOIS Théo"/>
    <s v="BORDEAUX"/>
    <s v="2269079ROUTE DE SAINT SEVER"/>
    <s v="22"/>
    <s v="69079"/>
    <s v="2269079"/>
    <x v="0"/>
    <s v="2022-03-09T15:16:39"/>
    <s v="SOCIÉTÉ GIACOMIN ET FILS"/>
    <s v="ROUTE DE SAINT SEVER"/>
    <m/>
    <m/>
    <m/>
    <s v="40280 ST PIERRE DU MONT"/>
    <s v="France"/>
    <s v="FR"/>
    <s v="22BI069079-RHT"/>
    <s v="1E00542229228"/>
    <s v="OK"/>
    <s v="paq.toulousecgr"/>
    <s v="2020682622M"/>
    <s v="22BI069079-RHT"/>
    <s v="LRE_AR"/>
    <s v="2022-03-10T00:00:00"/>
  </r>
  <r>
    <s v="2022"/>
    <x v="0"/>
    <s v="09"/>
    <s v="69"/>
    <s v="RHT"/>
    <s v="COURTOIS Théo"/>
    <s v="BORDEAUX"/>
    <s v="2269079GEST SINISTRES IARD - TSA 81110"/>
    <s v="22"/>
    <s v="69079"/>
    <s v="2269079"/>
    <x v="0"/>
    <s v="2022-03-09T15:16:39"/>
    <s v="AXA FRANCE IARD"/>
    <s v="GEST SINISTRES IARD - TSA 81110"/>
    <s v="RÉGION SUD-OUEST"/>
    <m/>
    <m/>
    <s v="69836 ST PRIEST CEDEX 9"/>
    <s v="France"/>
    <s v="FR"/>
    <s v="22BI069079-RHT"/>
    <s v="1E00542229235"/>
    <s v="OK"/>
    <s v="paq.toulousecgr"/>
    <s v="2020682622N"/>
    <s v="22BI069079-RHT"/>
    <s v="LRE_AR"/>
    <s v="2022-03-10T00:00:00"/>
  </r>
  <r>
    <s v="2022"/>
    <x v="0"/>
    <s v="09"/>
    <s v="24"/>
    <s v="FEP"/>
    <s v="FELTRIN Patrick"/>
    <s v="CAHORS"/>
    <s v="2149830343 ROUTE DE LA MOUTINE"/>
    <s v="21"/>
    <s v="49830"/>
    <s v="2149830"/>
    <x v="0"/>
    <s v="2022-03-09T15:07:43"/>
    <s v="MONSIEUR MAIGRE STEPHANE"/>
    <s v="343 ROUTE DE LA MOUTINE"/>
    <m/>
    <m/>
    <m/>
    <s v="24230 ST ANTOINE DE BREUILH"/>
    <s v="France"/>
    <s v="FR"/>
    <s v="21PX349830-FEP"/>
    <s v="1E00542228085"/>
    <s v="OK"/>
    <s v="paq.montauban"/>
    <s v="2020682571D"/>
    <s v="21PX349830-FEP"/>
    <s v="LRE_AR"/>
    <s v="2022-03-10T00:00:00"/>
  </r>
  <r>
    <s v="2022"/>
    <x v="0"/>
    <s v="09"/>
    <s v="79"/>
    <s v="FEP"/>
    <s v="FELTRIN Patrick"/>
    <s v="CAHORS"/>
    <s v="2149830CHABAN DE CHAURAY"/>
    <s v="21"/>
    <s v="49830"/>
    <s v="2149830"/>
    <x v="0"/>
    <s v="2022-03-09T15:07:43"/>
    <s v="MAAF ASSURANCES"/>
    <s v="CHABAN DE CHAURAY"/>
    <m/>
    <m/>
    <m/>
    <s v="79036 NIORT CEDEX"/>
    <s v="France"/>
    <s v="FR"/>
    <s v="21PX349830-FEP"/>
    <s v="1E00542228092"/>
    <s v="OK"/>
    <s v="paq.montauban"/>
    <s v="2020682571E"/>
    <s v="21PX349830-FEP"/>
    <s v="LRE_AR"/>
    <s v="2022-03-10T00:00:00"/>
  </r>
  <r>
    <s v="2022"/>
    <x v="0"/>
    <s v="09"/>
    <s v="13"/>
    <s v="EIC"/>
    <s v="EICHWALD Fabrice"/>
    <s v="CAHORS"/>
    <s v="2273764RUE RENÉ DESCARTES"/>
    <s v="22"/>
    <s v="73764"/>
    <s v="2273764"/>
    <x v="0"/>
    <s v="2022-03-09T14:48:31"/>
    <s v="SGIT GESTION"/>
    <s v="RUE RENÉ DESCARTES"/>
    <m/>
    <m/>
    <m/>
    <s v="13290 AIX EN PROVENCE"/>
    <s v="France"/>
    <s v="FR"/>
    <s v="22TL073764-EIC"/>
    <s v="1E00542224209"/>
    <s v="OK"/>
    <s v="paq.toulousecgr"/>
    <s v="2020682404R"/>
    <s v="22TL073764-EIC"/>
    <s v="LRE_AR"/>
    <s v="2022-03-10T00:00:00"/>
  </r>
  <r>
    <s v="2022"/>
    <x v="0"/>
    <s v="09"/>
    <s v="31"/>
    <s v="EIC"/>
    <s v="EICHWALD Fabrice"/>
    <s v="CAHORS"/>
    <s v="22737641 RUE ALSACE LORRAINE"/>
    <s v="22"/>
    <s v="73764"/>
    <s v="2273764"/>
    <x v="0"/>
    <s v="2022-03-09T14:48:31"/>
    <s v="JDG ASSURANCES"/>
    <s v="1 RUE ALSACE LORRAINE"/>
    <m/>
    <m/>
    <m/>
    <s v="31000 TOULOUSE"/>
    <s v="France"/>
    <s v="FR"/>
    <s v="22TL073764-EIC"/>
    <s v="1E00542224216"/>
    <s v="OK"/>
    <s v="paq.toulousecgr"/>
    <s v="2020682404T"/>
    <s v="22TL073764-EIC"/>
    <s v="LRE_AR"/>
    <s v="2022-03-10T00:00:00"/>
  </r>
  <r>
    <s v="2022"/>
    <x v="0"/>
    <s v="09"/>
    <s v="69"/>
    <s v="EIC"/>
    <s v="EICHWALD Fabrice"/>
    <s v="CAHORS"/>
    <s v="2273764GEST SINISTRES IARD - TSA 81110"/>
    <s v="22"/>
    <s v="73764"/>
    <s v="2273764"/>
    <x v="0"/>
    <s v="2022-03-09T14:48:31"/>
    <s v="AXA FRANCE IARD"/>
    <s v="GEST SINISTRES IARD - TSA 81110"/>
    <s v="RÉGION SUD-OUEST"/>
    <m/>
    <m/>
    <s v="69836 ST PRIEST CEDEX 9"/>
    <s v="France"/>
    <s v="FR"/>
    <s v="22TL073764-EIC"/>
    <s v="1E00542224223"/>
    <s v="OK"/>
    <s v="paq.toulousecgr"/>
    <s v="2020682404U"/>
    <s v="22TL073764-EIC"/>
    <s v="LRE_AR"/>
    <s v="2022-03-10T00:00:00"/>
  </r>
  <r>
    <s v="2022"/>
    <x v="0"/>
    <s v="09"/>
    <s v="64"/>
    <s v="RHT"/>
    <s v="COURTOIS Théo"/>
    <s v="BORDEAUX"/>
    <s v="2275110BÂTIMENT LES DÔMES"/>
    <s v="22"/>
    <s v="75110"/>
    <s v="2275110"/>
    <x v="0"/>
    <s v="2022-03-09T14:41:00"/>
    <s v="AGENCE COURTES C P E"/>
    <s v="BÂTIMENT LES DÔMES"/>
    <s v="10 ROUTE DE PITOYS"/>
    <m/>
    <m/>
    <s v="64600 ANGLET"/>
    <s v="France"/>
    <s v="FR"/>
    <s v="22BI075110-RHT"/>
    <s v="1E00542222137"/>
    <s v="OK"/>
    <s v="paq.toulousecgr"/>
    <n v="20206823768"/>
    <s v="22BI075110-RHT"/>
    <s v="LRE_AR"/>
    <s v="2022-03-10T00:00:00"/>
  </r>
  <r>
    <s v="2022"/>
    <x v="0"/>
    <s v="09"/>
    <s v="33"/>
    <s v="JRT"/>
    <s v="RATIE Julien"/>
    <s v="PERIGUEUX"/>
    <s v="226959710 AV DE L EGLISE ROMANE"/>
    <s v="22"/>
    <s v="69597"/>
    <s v="2269597"/>
    <x v="0"/>
    <s v="2022-03-09T14:38:34"/>
    <s v="SGE"/>
    <s v="10 AV DE L EGLISE ROMANE"/>
    <m/>
    <m/>
    <m/>
    <s v="33370 ARTIGUES PRES BORDEAUX"/>
    <s v="France"/>
    <s v="FR"/>
    <s v="22BD069597-JRT"/>
    <s v="1E00542221086"/>
    <s v="OK"/>
    <s v="paq.toulousecgr"/>
    <n v="20206823697"/>
    <s v="22BD069597-JRT"/>
    <s v="LRE_AR"/>
    <s v="2022-03-10T00:00:00"/>
  </r>
  <r>
    <s v="2022"/>
    <x v="0"/>
    <s v="09"/>
    <s v="47"/>
    <s v="FCE"/>
    <s v="CORRE Florian"/>
    <s v="BORDEAUX"/>
    <s v="2260285RD813"/>
    <s v="22"/>
    <s v="60285"/>
    <s v="2260285"/>
    <x v="0"/>
    <s v="2022-03-09T14:38:04"/>
    <s v="LECLERC - LE MANEGE A BIJOUX"/>
    <s v="RD813"/>
    <m/>
    <m/>
    <m/>
    <s v="47240 BON ENCONTRE"/>
    <s v="France"/>
    <s v="FR"/>
    <s v="22BD060285-FCE"/>
    <s v="1E00542220430"/>
    <s v="OK"/>
    <s v="paq.bordeaux"/>
    <s v="2020682362R"/>
    <s v="22BD060285-FCE"/>
    <s v="LRE_AR"/>
    <s v="2022-03-10T00:00:00"/>
  </r>
  <r>
    <s v="2022"/>
    <x v="0"/>
    <s v="09"/>
    <s v="65"/>
    <s v="EIC"/>
    <s v="EICHWALD Fabrice"/>
    <s v="CAHORS"/>
    <s v="2260863AXA ASSURANCES"/>
    <s v="22"/>
    <s v="60863"/>
    <s v="2260863"/>
    <x v="0"/>
    <s v="2022-03-09T14:37:39"/>
    <s v="AGENCE LALANNE BAJET"/>
    <s v="AXA ASSURANCES"/>
    <s v="1 AV DE LA MARNE"/>
    <m/>
    <m/>
    <s v="65000 TARBES"/>
    <s v="France"/>
    <s v="FR"/>
    <s v="22TA060863-EIC"/>
    <s v="1E00542219335"/>
    <s v="OK"/>
    <s v="paq.tarbes"/>
    <s v="2020682354U"/>
    <s v="22TA060863-EIC"/>
    <s v="LRE_AR"/>
    <s v="2022-03-10T00:00:00"/>
  </r>
  <r>
    <s v="2022"/>
    <x v="0"/>
    <s v="09"/>
    <s v="24"/>
    <s v="EIC"/>
    <s v="EICHWALD Fabrice"/>
    <s v="CAHORS"/>
    <s v="2260863LIEU DIT PUYBEGOUT"/>
    <s v="22"/>
    <s v="60863"/>
    <s v="2260863"/>
    <x v="0"/>
    <s v="2022-03-09T14:37:38"/>
    <s v="MONSIEUR BANUS MICHEL"/>
    <s v="LIEU DIT PUYBEGOUT"/>
    <m/>
    <m/>
    <m/>
    <s v="24300 AUGIGNAC"/>
    <s v="France"/>
    <s v="FR"/>
    <s v="22TA060863-EIC"/>
    <s v="1E00542219267"/>
    <s v="OK"/>
    <s v="paq.tarbes"/>
    <s v="2020682353K"/>
    <s v="22TA060863-EIC"/>
    <s v="LRE_AR"/>
    <s v="2022-03-10T00:00:00"/>
  </r>
  <r>
    <s v="2022"/>
    <x v="0"/>
    <s v="09"/>
    <s v="64"/>
    <s v="EIC"/>
    <s v="EICHWALD Fabrice"/>
    <s v="CAHORS"/>
    <s v="2260863MARLENE"/>
    <s v="22"/>
    <s v="60863"/>
    <s v="2260863"/>
    <x v="0"/>
    <s v="2022-03-09T14:37:38"/>
    <s v="MADAME CABEZAS ET M LASSERRE"/>
    <s v="MARLENE"/>
    <s v="1067 CHEMIN DE COOS"/>
    <m/>
    <m/>
    <s v="64300 LOUBIENG"/>
    <s v="France"/>
    <s v="FR"/>
    <s v="22TA060863-EIC"/>
    <s v="1E00542219274"/>
    <s v="OK"/>
    <s v="paq.tarbes"/>
    <s v="2020682353O"/>
    <s v="22TA060863-EIC"/>
    <s v="LRE_AR"/>
    <s v="2022-03-10T00:00:00"/>
  </r>
  <r>
    <s v="2022"/>
    <x v="0"/>
    <s v="09"/>
    <s v="64"/>
    <s v="EIC"/>
    <s v="EICHWALD Fabrice"/>
    <s v="CAHORS"/>
    <s v="22608637 RUE DES JACOBINS"/>
    <s v="22"/>
    <s v="60863"/>
    <s v="2260863"/>
    <x v="0"/>
    <s v="2022-03-09T14:37:38"/>
    <s v="CABINET BATBY MAGESTE ASSURANCES"/>
    <s v="7 RUE DES JACOBINS"/>
    <s v="BP 416"/>
    <m/>
    <m/>
    <s v="64300 ORTHEZ"/>
    <s v="France"/>
    <s v="FR"/>
    <s v="22TA060863-EIC"/>
    <s v="1E00542219281"/>
    <s v="OK"/>
    <s v="paq.tarbes"/>
    <s v="2020682353S"/>
    <s v="22TA060863-EIC"/>
    <s v="LRE_AR"/>
    <s v="2022-03-10T00:00:00"/>
  </r>
  <r>
    <s v="2022"/>
    <x v="0"/>
    <s v="09"/>
    <s v="65"/>
    <s v="EIC"/>
    <s v="EICHWALD Fabrice"/>
    <s v="CAHORS"/>
    <s v="226086314 RUE VICTOR HUGO"/>
    <s v="22"/>
    <s v="60863"/>
    <s v="2260863"/>
    <x v="0"/>
    <s v="2022-03-09T14:37:38"/>
    <s v="MONSIEUR SALIFI FOUAD"/>
    <s v="14 RUE VICTOR HUGO"/>
    <m/>
    <m/>
    <m/>
    <s v="65000 TARBES"/>
    <s v="France"/>
    <s v="FR"/>
    <s v="22TA060863-EIC"/>
    <s v="1E00542219298"/>
    <s v="OK"/>
    <s v="paq.tarbes"/>
    <s v="2020682353W"/>
    <s v="22TA060863-EIC"/>
    <s v="LRE_AR"/>
    <s v="2022-03-10T00:00:00"/>
  </r>
  <r>
    <s v="2022"/>
    <x v="0"/>
    <s v="09"/>
    <s v="72"/>
    <s v="EIC"/>
    <s v="EICHWALD Fabrice"/>
    <s v="CAHORS"/>
    <s v="226086314 BLD MARIE ET ALEXANDRE OYON"/>
    <s v="22"/>
    <s v="60863"/>
    <s v="2260863"/>
    <x v="0"/>
    <s v="2022-03-09T14:37:38"/>
    <s v="MMA"/>
    <s v="14 BLD MARIE ET ALEXANDRE OYON"/>
    <m/>
    <m/>
    <m/>
    <s v="72030 LE MANS CEDEX 9"/>
    <s v="France"/>
    <s v="FR"/>
    <s v="22TA060863-EIC"/>
    <s v="1E00542219304"/>
    <s v="OK"/>
    <s v="paq.tarbes"/>
    <n v="20206823540"/>
    <s v="22TA060863-EIC"/>
    <s v="LRE_AR"/>
    <s v="2022-03-10T00:00:00"/>
  </r>
  <r>
    <s v="2022"/>
    <x v="0"/>
    <s v="09"/>
    <s v="92"/>
    <s v="EIC"/>
    <s v="EICHWALD Fabrice"/>
    <s v="CAHORS"/>
    <s v="2260863313 TERRASSES DE L'ARCHE"/>
    <s v="22"/>
    <s v="60863"/>
    <s v="2260863"/>
    <x v="0"/>
    <s v="2022-03-09T14:37:38"/>
    <s v="AXA FRANCE IARD"/>
    <s v="313 TERRASSES DE L'ARCHE"/>
    <m/>
    <m/>
    <m/>
    <s v="92727 NANTERRE CEDEX"/>
    <s v="France"/>
    <s v="FR"/>
    <s v="22TA060863-EIC"/>
    <s v="1E00542219311"/>
    <s v="OK"/>
    <s v="paq.tarbes"/>
    <n v="20206823543"/>
    <s v="22TA060863-EIC"/>
    <s v="LRE_AR"/>
    <s v="2022-03-10T00:00:00"/>
  </r>
  <r>
    <s v="2022"/>
    <x v="0"/>
    <s v="09"/>
    <s v="92"/>
    <s v="MHF"/>
    <s v="DANTAS Julie"/>
    <s v="BORDEAUX"/>
    <s v="22729074-8 COURS MICHELET"/>
    <s v="22"/>
    <s v="72907"/>
    <s v="2272907"/>
    <x v="0"/>
    <s v="2022-03-09T14:18:51"/>
    <s v="GAN ASSURANCES IARD"/>
    <s v="4-8 COURS MICHELET"/>
    <s v="IMMEUBLE MICHELET"/>
    <m/>
    <m/>
    <s v="92082 PARIS LA DEFENSE CEDEX"/>
    <s v="France"/>
    <s v="FR"/>
    <s v="22RZ072907-MHF"/>
    <s v="1E00542214057"/>
    <s v="OK"/>
    <s v="paq.rodez"/>
    <s v="2020682260D"/>
    <s v="22RZ072907-MHF"/>
    <s v="LRE_AR"/>
    <s v="2022-03-10T00:00:00"/>
  </r>
  <r>
    <s v="2022"/>
    <x v="0"/>
    <s v="09"/>
    <s v="54"/>
    <s v="FCE"/>
    <s v="CORRE Florian"/>
    <s v="BORDEAUX"/>
    <s v="226028549 RUE THOUVENOT"/>
    <s v="22"/>
    <s v="60285"/>
    <s v="2260285"/>
    <x v="0"/>
    <s v="2022-03-09T14:18:42"/>
    <s v="CABINET ASSURANDIS"/>
    <s v="49 RUE THOUVENOT"/>
    <s v="BP 30131"/>
    <m/>
    <m/>
    <s v="54200 ECROUVES"/>
    <s v="France"/>
    <s v="FR"/>
    <s v="22BD060285-FCE"/>
    <s v="1E00542213906"/>
    <s v="OK"/>
    <s v="paq.bordeaux"/>
    <s v="2020682258R"/>
    <s v="22BD060285-FCE"/>
    <s v="LRE_AR"/>
    <s v="2022-03-10T00:00:00"/>
  </r>
  <r>
    <s v="2022"/>
    <x v="0"/>
    <s v="09"/>
    <s v="69"/>
    <s v="RNE"/>
    <s v="RODNEY Elodie"/>
    <s v="PERIGUEUX"/>
    <s v="2271911GEST SINISTRES IARD - TSA 81110"/>
    <s v="22"/>
    <s v="71911"/>
    <s v="2271911"/>
    <x v="0"/>
    <s v="2022-03-09T13:34:55"/>
    <s v="AXA FRANCE IARD"/>
    <s v="GEST SINISTRES IARD - TSA 81110"/>
    <s v="RÉGION SUD-OUEST"/>
    <m/>
    <m/>
    <s v="69836 ST PRIEST CEDEX 9"/>
    <s v="France"/>
    <s v="FR"/>
    <s v="22BD071911-RNE"/>
    <s v="1E00542208513"/>
    <s v="OK"/>
    <s v="paq.toulousecgr"/>
    <s v="2020682084H"/>
    <s v="22BD071911-RNE"/>
    <s v="LRE_AR"/>
    <s v="2022-03-09T00:00:00"/>
  </r>
  <r>
    <s v="2022"/>
    <x v="0"/>
    <s v="09"/>
    <s v="33"/>
    <s v="LBC"/>
    <s v="BOSCHER Loic"/>
    <s v="BRIVE"/>
    <s v="2266821ROUTE DE JEAN BLANC"/>
    <s v="22"/>
    <s v="66821"/>
    <s v="2266821"/>
    <x v="0"/>
    <s v="2022-03-09T13:34:40"/>
    <s v="OPAC LD TRANSPORTS"/>
    <s v="ROUTE DE JEAN BLANC"/>
    <m/>
    <m/>
    <m/>
    <s v="33210 TOULENNE"/>
    <s v="France"/>
    <s v="FR"/>
    <s v="22BD066821-LBC"/>
    <s v="1E00542207882"/>
    <s v="OK"/>
    <s v="paq.toulousecgr"/>
    <s v="2020682070S"/>
    <s v="22BD066821-LBC"/>
    <s v="LRE_AR"/>
    <s v="2022-03-09T00:00:00"/>
  </r>
  <r>
    <s v="2022"/>
    <x v="0"/>
    <s v="09"/>
    <s v="69"/>
    <s v="LBC"/>
    <s v="BOSCHER Loic"/>
    <s v="BRIVE"/>
    <s v="2266821GEST SINISTRES IARD - TSA 81110"/>
    <s v="22"/>
    <s v="66821"/>
    <s v="2266821"/>
    <x v="0"/>
    <s v="2022-03-09T13:34:40"/>
    <s v="AXA FRANCE IARD"/>
    <s v="GEST SINISTRES IARD - TSA 81110"/>
    <s v="RÉGION SUD-OUEST"/>
    <m/>
    <m/>
    <s v="69836 ST PRIEST CEDEX 9"/>
    <s v="France"/>
    <s v="FR"/>
    <s v="22BD066821-LBC"/>
    <s v="1E00542207899"/>
    <s v="OK"/>
    <s v="paq.toulousecgr"/>
    <s v="2020682070T"/>
    <s v="22BD066821-LBC"/>
    <s v="LRE_AR"/>
    <s v="2022-03-09T00:00:00"/>
  </r>
  <r>
    <s v="2022"/>
    <x v="0"/>
    <s v="09"/>
    <s v="92"/>
    <s v="LBC"/>
    <s v="BOSCHER Loic"/>
    <s v="BRIVE"/>
    <s v="2266821313 TERRASSES DE L'ARCHE"/>
    <s v="22"/>
    <s v="66821"/>
    <s v="2266821"/>
    <x v="0"/>
    <s v="2022-03-09T13:34:40"/>
    <s v="AXA FRANCE IARD"/>
    <s v="313 TERRASSES DE L'ARCHE"/>
    <m/>
    <m/>
    <m/>
    <s v="92727 NANTERRE CEDEX"/>
    <s v="France"/>
    <s v="FR"/>
    <s v="22BD066821-LBC"/>
    <s v="1E00542207905"/>
    <s v="OK"/>
    <s v="paq.toulousecgr"/>
    <s v="2020682070U"/>
    <s v="22BD066821-LBC"/>
    <s v="LRE_AR"/>
    <s v="2022-03-09T00:00:00"/>
  </r>
  <r>
    <s v="2022"/>
    <x v="0"/>
    <s v="09"/>
    <s v="33"/>
    <s v="RNE"/>
    <s v="RODNEY Elodie"/>
    <s v="PERIGUEUX"/>
    <s v="227191143 AVENUE DE L'YSER"/>
    <s v="22"/>
    <s v="71911"/>
    <s v="2271911"/>
    <x v="0"/>
    <s v="2022-03-09T13:34:36"/>
    <s v="CABINET WALGER ET RENAUDIE"/>
    <s v="43 AVENUE DE L'YSER"/>
    <m/>
    <m/>
    <m/>
    <s v="33700 MERIGNAC"/>
    <s v="France"/>
    <s v="FR"/>
    <s v="22BD071911-RNE"/>
    <s v="1E00542207684"/>
    <s v="OK"/>
    <s v="paq.toulousecgr"/>
    <s v="2020682069U"/>
    <s v="22BD071911-RNE"/>
    <s v="LRE_AR"/>
    <s v="2022-03-09T00:00:00"/>
  </r>
  <r>
    <s v="2022"/>
    <x v="0"/>
    <s v="09"/>
    <s v="24"/>
    <s v="RLL"/>
    <s v="PASTURAL Florian"/>
    <s v="MONTAUBAN"/>
    <s v="227351540 AVENUE FIRMIN BOUVIER"/>
    <s v="22"/>
    <s v="73515"/>
    <s v="2273515"/>
    <x v="0"/>
    <s v="2022-03-09T13:20:20"/>
    <s v="SAS DOUMEN"/>
    <s v="40 AVENUE FIRMIN BOUVIER"/>
    <m/>
    <m/>
    <m/>
    <s v="24750 BOULAZAC"/>
    <s v="France"/>
    <s v="FR"/>
    <s v="22BD073515-RLL"/>
    <s v="1E00542202528"/>
    <s v="OK"/>
    <s v="paq.toulousecgr"/>
    <s v="2020682015G"/>
    <s v="22BD073515-RLL"/>
    <s v="LRE_AR"/>
    <s v="2022-03-09T00:00:00"/>
  </r>
  <r>
    <s v="2022"/>
    <x v="0"/>
    <s v="09"/>
    <s v="33"/>
    <s v="LAO"/>
    <s v="LABARRE Olivier"/>
    <s v="CAHORS"/>
    <s v="227356620 RUE DES AJONCS"/>
    <s v="22"/>
    <s v="73566"/>
    <s v="2273566"/>
    <x v="0"/>
    <s v="2022-03-09T12:59:35"/>
    <s v="MONSIEUR GOYEZ BRIAN"/>
    <s v="20 RUE DES AJONCS"/>
    <m/>
    <m/>
    <m/>
    <s v="33160 ST MEDARD EN JALLES"/>
    <s v="France"/>
    <s v="FR"/>
    <s v="22TL073566-LAO"/>
    <s v="1E00542200715"/>
    <s v="OK"/>
    <s v="paq.toulousecgr"/>
    <s v="2020681950R"/>
    <s v="22TL073566-LAO"/>
    <s v="LRE_AR"/>
    <s v="2022-03-09T00:00:00"/>
  </r>
  <r>
    <s v="2022"/>
    <x v="0"/>
    <s v="09"/>
    <s v="76"/>
    <s v="LAO"/>
    <s v="LABARRE Olivier"/>
    <s v="CAHORS"/>
    <s v="227356666 RUE DE SOTTEVILLE"/>
    <s v="22"/>
    <s v="73566"/>
    <s v="2273566"/>
    <x v="0"/>
    <s v="2022-03-09T12:59:35"/>
    <s v="MATMUT"/>
    <s v="66 RUE DE SOTTEVILLE"/>
    <m/>
    <m/>
    <m/>
    <s v="76030 ROUEN"/>
    <s v="France"/>
    <s v="FR"/>
    <s v="22TL073566-LAO"/>
    <s v="1E00542200722"/>
    <s v="OK"/>
    <s v="paq.toulousecgr"/>
    <s v="2020681950T"/>
    <s v="22TL073566-LAO"/>
    <s v="LRE_AR"/>
    <s v="2022-03-09T00:00:00"/>
  </r>
  <r>
    <s v="2022"/>
    <x v="0"/>
    <s v="09"/>
    <s v="12"/>
    <s v="CLQ"/>
    <s v="LECLERCQ Camille"/>
    <s v="CAHORS"/>
    <s v="2269893100 RUE DU D' TH MATHIEU"/>
    <s v="22"/>
    <s v="69893"/>
    <s v="2269893"/>
    <x v="0"/>
    <s v="2022-03-09T12:53:28"/>
    <s v="SOCIÉTÉ CTA CONSTRUCTION"/>
    <s v="100 RUE DU D' TH MATHIEU"/>
    <m/>
    <m/>
    <m/>
    <s v="12000 RODEZ"/>
    <s v="France"/>
    <s v="FR"/>
    <s v="22RZ069893-CLQ"/>
    <s v="1E00542199354"/>
    <s v="OK"/>
    <s v="paq.toulousecgr"/>
    <s v="2020681907C"/>
    <s v="22RZ069893-CLQ"/>
    <s v="LRE_AR"/>
    <s v="2022-03-09T00:00:00"/>
  </r>
  <r>
    <s v="2022"/>
    <x v="0"/>
    <s v="09"/>
    <s v="12"/>
    <s v="CLQ"/>
    <s v="LECLERCQ Camille"/>
    <s v="CAHORS"/>
    <s v="2269893271 AVENUE DE RODEZ"/>
    <s v="22"/>
    <s v="69893"/>
    <s v="2269893"/>
    <x v="0"/>
    <s v="2022-03-09T12:53:28"/>
    <s v="SOCIÉTÉ TRUEL GILLES"/>
    <s v="271 AVENUE DE RODEZ"/>
    <m/>
    <m/>
    <m/>
    <s v="12450 LUC LA PRIMAUBE"/>
    <s v="France"/>
    <s v="FR"/>
    <s v="22RZ069893-CLQ"/>
    <s v="1E00542199361"/>
    <s v="OK"/>
    <s v="paq.toulousecgr"/>
    <s v="2020681907D"/>
    <s v="22RZ069893-CLQ"/>
    <s v="LRE_AR"/>
    <s v="2022-03-09T00:00:00"/>
  </r>
  <r>
    <s v="2022"/>
    <x v="0"/>
    <s v="09"/>
    <s v="31"/>
    <s v="RXB"/>
    <s v="ROUX Benoit"/>
    <s v="PERIGUEUX"/>
    <s v="226800514 RUE VIDAILHAN"/>
    <s v="22"/>
    <s v="68005"/>
    <s v="2268005"/>
    <x v="0"/>
    <s v="2022-03-09T12:27:43"/>
    <s v="GROUPAMA D'OC"/>
    <s v="14 RUE VIDAILHAN"/>
    <s v="BP 93105"/>
    <m/>
    <m/>
    <s v="31131 BALMA CEDEX"/>
    <s v="France"/>
    <s v="FR"/>
    <s v="22TL068005-RXB"/>
    <s v="1E00542194120"/>
    <s v="OK"/>
    <s v="paq.toulousecgr"/>
    <s v="2020681782Z"/>
    <s v="22TL068005-RXB"/>
    <s v="LRE_AR"/>
    <s v="2022-03-09T00:00:00"/>
  </r>
  <r>
    <s v="2022"/>
    <x v="0"/>
    <s v="09"/>
    <s v="31"/>
    <s v="RXB"/>
    <s v="ROUX Benoit"/>
    <s v="PERIGUEUX"/>
    <s v="226800510 CHEMIN D EN POUTET"/>
    <s v="22"/>
    <s v="68005"/>
    <s v="2268005"/>
    <x v="0"/>
    <s v="2022-03-09T12:27:43"/>
    <s v="MADAME RUBIO CAROLINE"/>
    <s v="10 CHEMIN D EN POUTET"/>
    <m/>
    <m/>
    <m/>
    <s v="31450 BELBERAUD"/>
    <s v="France"/>
    <s v="FR"/>
    <s v="22TL068005-RXB"/>
    <s v="1E00542194137"/>
    <s v="OK"/>
    <s v="paq.toulousecgr"/>
    <n v="20206817830"/>
    <s v="22TL068005-RXB"/>
    <s v="LRE_AR"/>
    <s v="2022-03-09T00:00:00"/>
  </r>
  <r>
    <s v="2022"/>
    <x v="0"/>
    <s v="09"/>
    <s v="67"/>
    <s v="LBC"/>
    <s v="BOSCHER Loic"/>
    <s v="BRIVE"/>
    <s v="225196334 RUE DU WACKEN"/>
    <s v="22"/>
    <s v="51963"/>
    <s v="2251963"/>
    <x v="0"/>
    <s v="2022-03-09T12:27:38"/>
    <s v="ACM"/>
    <s v="34 RUE DU WACKEN"/>
    <m/>
    <m/>
    <m/>
    <s v="67906 STRASBOURG CEDEX 9"/>
    <s v="France"/>
    <s v="FR"/>
    <s v="22BD051963-LBC"/>
    <s v="1E00542194076"/>
    <s v="OK"/>
    <s v="paq.bordeaux"/>
    <n v="20206817800"/>
    <s v="22BD051963-LBC"/>
    <s v="LRE_AR"/>
    <s v="2022-03-09T00:00:00"/>
  </r>
  <r>
    <s v="2022"/>
    <x v="0"/>
    <s v="09"/>
    <s v="33"/>
    <s v="LBC"/>
    <s v="BOSCHER Loic"/>
    <s v="BRIVE"/>
    <s v="2251963MONSIEUR BARTHELEMY ARTHUR"/>
    <s v="22"/>
    <s v="51963"/>
    <s v="2251963"/>
    <x v="0"/>
    <s v="2022-03-09T12:03:42"/>
    <s v="SOCIETE ARYA PERSPECTIVE"/>
    <s v="MONSIEUR BARTHELEMY ARTHUR"/>
    <s v="48 RUE CAMILLE PELLETAN"/>
    <m/>
    <m/>
    <s v="33150 CENON"/>
    <s v="France"/>
    <s v="FR"/>
    <s v="22BD051963-LBC"/>
    <s v="1E00542188723"/>
    <s v="OK"/>
    <s v="paq.bordeaux"/>
    <n v="20206815453"/>
    <s v="22BD051963-LBC"/>
    <s v="LRE_AR"/>
    <s v="2022-03-09T00:00:00"/>
  </r>
  <r>
    <s v="2022"/>
    <x v="0"/>
    <s v="09"/>
    <s v="24"/>
    <s v="MGN"/>
    <s v="MAGNE Fabrice"/>
    <s v="CAHORS"/>
    <s v="2209389LES ESCURES"/>
    <s v="22"/>
    <s v="09389"/>
    <s v="2209389"/>
    <x v="0"/>
    <s v="2022-03-09T12:02:03"/>
    <s v="SAS BAMBOU"/>
    <s v="LES ESCURES"/>
    <m/>
    <m/>
    <m/>
    <s v="24120 TERRASSON LAVILLEDIEU"/>
    <s v="France"/>
    <s v="FR"/>
    <s v="22BR009389-MGN"/>
    <s v="1E00542188556"/>
    <s v="OK"/>
    <s v="paq.brive"/>
    <n v="20206815439"/>
    <s v="22BR009389-MGN"/>
    <s v="LRE_AR"/>
    <s v="2022-03-09T00:00:00"/>
  </r>
  <r>
    <s v="2022"/>
    <x v="0"/>
    <s v="09"/>
    <s v="92"/>
    <s v="FMU"/>
    <s v="MAURIES Fabrice"/>
    <s v="CAHORS"/>
    <s v="22311194-8 COURS MICHELET"/>
    <s v="22"/>
    <s v="31119"/>
    <s v="2231119"/>
    <x v="0"/>
    <s v="2022-03-09T11:46:50"/>
    <s v="GAN ASSURANCES IARD"/>
    <s v="4-8 COURS MICHELET"/>
    <s v="IMMEUBLE MICHELET"/>
    <m/>
    <m/>
    <s v="92082 PARIS LA DEFENSE CEDEX"/>
    <s v="France"/>
    <s v="FR"/>
    <s v="22CA031119-FMU"/>
    <s v="1E00542186446"/>
    <s v="OK"/>
    <s v="paq.rodez"/>
    <s v="2020681476U"/>
    <s v="22CA031119-FMU"/>
    <s v="LRE_AR"/>
    <s v="2022-03-09T00:00:00"/>
  </r>
  <r>
    <s v="2022"/>
    <x v="0"/>
    <s v="09"/>
    <s v="47"/>
    <s v="CAY"/>
    <s v="CAYUELA Antoine"/>
    <s v="BORDEAUX"/>
    <s v="2077447LIEU-DIT OUILLÈS"/>
    <s v="20"/>
    <s v="77447"/>
    <s v="2077447"/>
    <x v="0"/>
    <s v="2022-03-09T11:27:22"/>
    <s v="MONSIEUR SEGHEZZI MICHEL"/>
    <s v="LIEU-DIT OUILLÈS"/>
    <m/>
    <m/>
    <m/>
    <s v="47110 DOLMAYRAC"/>
    <s v="France"/>
    <s v="FR"/>
    <s v="20AG277447-CAY"/>
    <s v="1E00542177161"/>
    <s v="OK"/>
    <s v="paq.agen"/>
    <s v="2020681333N"/>
    <s v="20AG277447-CAY"/>
    <s v="LRE_AR"/>
    <s v="2022-03-09T00:00:00"/>
  </r>
  <r>
    <s v="2022"/>
    <x v="0"/>
    <s v="09"/>
    <s v="33"/>
    <s v="JRT"/>
    <s v="RATIE Julien"/>
    <s v="PERIGUEUX"/>
    <s v="223743216/20 RUE HENRI EXPERT"/>
    <s v="22"/>
    <s v="37432"/>
    <s v="2237432"/>
    <x v="0"/>
    <s v="2022-03-09T11:26:48"/>
    <s v="AGENCE MESOLIA HABITAT"/>
    <s v="16/20 RUE HENRI EXPERT"/>
    <m/>
    <m/>
    <m/>
    <s v="33082 BORDEAUX CEDEX"/>
    <s v="France"/>
    <s v="FR"/>
    <s v="22BD037432-JRT"/>
    <s v="1E00542176652"/>
    <s v="OK"/>
    <s v="paq.toulousecgr"/>
    <n v="20206813288"/>
    <s v="22BD037432-JRT"/>
    <s v="LRE_AR"/>
    <s v="2022-03-09T00:00:00"/>
  </r>
  <r>
    <s v="2022"/>
    <x v="0"/>
    <s v="09"/>
    <s v="33"/>
    <s v="JRT"/>
    <s v="RATIE Julien"/>
    <s v="PERIGUEUX"/>
    <s v="22374327 RUE PIERRE MENDES FRANCE"/>
    <s v="22"/>
    <s v="37432"/>
    <s v="2237432"/>
    <x v="0"/>
    <s v="2022-03-09T11:26:48"/>
    <s v="MESOLIA HABITAT"/>
    <s v="7 RUE PIERRE MENDES FRANCE"/>
    <m/>
    <m/>
    <m/>
    <s v="33270 FLOIRAC"/>
    <s v="France"/>
    <s v="FR"/>
    <s v="22BD037432-JRT"/>
    <s v="1E00542176669"/>
    <s v="OK"/>
    <s v="paq.toulousecgr"/>
    <n v="20206813289"/>
    <s v="22BD037432-JRT"/>
    <s v="LRE_AR"/>
    <s v="2022-03-09T00:00:00"/>
  </r>
  <r>
    <s v="2022"/>
    <x v="0"/>
    <s v="09"/>
    <s v="79"/>
    <s v="use"/>
    <s v="PAQ "/>
    <s v="MONTAUBAN"/>
    <s v="paoulou141 AVENUE SALVADOR ALLENDE"/>
    <s v="pa"/>
    <s v="oulou"/>
    <s v="paoulou"/>
    <x v="0"/>
    <s v="2022-03-09T11:26:37"/>
    <s v="SMACL ASSURANCES SA"/>
    <s v="141 AVENUE SALVADOR ALLENDE"/>
    <s v="CS 20000"/>
    <m/>
    <m/>
    <s v="79031 NIORT CEDEX 9"/>
    <s v="France"/>
    <s v="FR"/>
    <s v="paq.toulouse"/>
    <s v="1E00542176485"/>
    <s v="OK"/>
    <s v="paq.toulouse"/>
    <s v="2020681325P"/>
    <s v="paq.toulouse"/>
    <s v="LRE_AR"/>
    <s v="2022-03-09T00:00:00"/>
  </r>
  <r>
    <s v="2022"/>
    <x v="0"/>
    <s v="09"/>
    <s v="81"/>
    <s v="use"/>
    <s v="PAQ "/>
    <s v="MONTAUBAN"/>
    <s v="paoulouAGGLOMERATION DE L ALBIGEOIS"/>
    <s v="pa"/>
    <s v="oulou"/>
    <s v="paoulou"/>
    <x v="0"/>
    <s v="2022-03-09T11:26:37"/>
    <s v="COMMUNAUTÉ DE COMMUNE D"/>
    <s v="AGGLOMERATION DE L ALBIGEOIS"/>
    <s v="MONSIEUR CORGNE BENJAMIN"/>
    <s v="BP 70 304"/>
    <m/>
    <s v="81009 ALBI"/>
    <s v="France"/>
    <s v="FR"/>
    <s v="paq.toulouse"/>
    <s v="1E00542176492"/>
    <s v="OK"/>
    <s v="paq.toulouse"/>
    <s v="2020681325S"/>
    <s v="paq.toulouse"/>
    <s v="LRE_AR"/>
    <s v="2022-03-09T00:00:00"/>
  </r>
  <r>
    <s v="2022"/>
    <x v="0"/>
    <s v="09"/>
    <s v="79"/>
    <s v="GJI"/>
    <s v="JILCOT Gwénolé"/>
    <s v="CAHORS"/>
    <s v="2270963CHABAN DE CHAURAY EUROPAC"/>
    <s v="22"/>
    <s v="70963"/>
    <s v="2270963"/>
    <x v="0"/>
    <s v="2022-03-09T11:06:35"/>
    <s v="MAAF ASSURANCES"/>
    <s v="CHABAN DE CHAURAY EUROPAC"/>
    <m/>
    <m/>
    <m/>
    <s v="79081 NIORT CEDEX 9"/>
    <s v="France"/>
    <s v="FR"/>
    <s v="22TL070963-GJI"/>
    <s v="1E00542172630"/>
    <s v="OK"/>
    <s v="paq.toulousecgr"/>
    <s v="2020681187P"/>
    <s v="22TL070963-GJI"/>
    <s v="LRE_AR"/>
    <s v="2022-03-09T00:00:00"/>
  </r>
  <r>
    <s v="2022"/>
    <x v="0"/>
    <s v="09"/>
    <s v="31"/>
    <s v="GJI"/>
    <s v="JILCOT Gwénolé"/>
    <s v="CAHORS"/>
    <s v="2270963765 RTE DE SAURE"/>
    <s v="22"/>
    <s v="70963"/>
    <s v="2270963"/>
    <x v="0"/>
    <s v="2022-03-09T11:04:35"/>
    <s v="MONSIEUR LIMASSET JEAN PHILIPPE"/>
    <s v="765 RTE DE SAURE"/>
    <m/>
    <m/>
    <m/>
    <s v="31380 GRAGNAGUE"/>
    <s v="France"/>
    <s v="FR"/>
    <s v="22TL070963-GJI"/>
    <s v="1E00542172470"/>
    <s v="OK"/>
    <s v="paq.toulousecgr"/>
    <s v="2020681182H"/>
    <s v="22TL070963-GJI"/>
    <s v="LRE_AR"/>
    <s v="2022-03-09T00:00:00"/>
  </r>
  <r>
    <s v="2022"/>
    <x v="0"/>
    <s v="09"/>
    <s v="06"/>
    <s v="GJC"/>
    <s v="GOMES Jean-Charles"/>
    <s v="CAHORS"/>
    <s v="226075649 CHEMIN DE FRAYER"/>
    <s v="22"/>
    <s v="60756"/>
    <s v="2260756"/>
    <x v="0"/>
    <s v="2022-03-09T10:50:36"/>
    <s v="MONSIEUR VAN EYCKEN GREGORY"/>
    <s v="49 CHEMIN DE FRAYER"/>
    <m/>
    <m/>
    <m/>
    <s v="06650 LE ROURET"/>
    <s v="France"/>
    <s v="FR"/>
    <s v="22BI060756-GJC"/>
    <s v="1E00542168640"/>
    <s v="OK"/>
    <s v="paq.toulousecgr"/>
    <s v="2020681110K"/>
    <s v="22BI060756-GJC"/>
    <s v="LRE_AR"/>
    <s v="2022-03-09T00:00:00"/>
  </r>
  <r>
    <s v="2022"/>
    <x v="0"/>
    <s v="09"/>
    <s v="19"/>
    <s v="MGN"/>
    <s v="MAGNE Fabrice"/>
    <s v="CAHORS"/>
    <s v="2271324MADAME SAINT RAYMOND PAULINE"/>
    <s v="22"/>
    <s v="71324"/>
    <s v="2271324"/>
    <x v="0"/>
    <s v="2022-03-09T10:48:03"/>
    <s v="SOCIETE POLYGONE SA BRIVE"/>
    <s v="MADAME SAINT RAYMOND PAULINE"/>
    <s v="66 AVENUE ABBE JEAN ALVITRE"/>
    <m/>
    <m/>
    <s v="19100 BRIVE LA GAILLARDE"/>
    <s v="France"/>
    <s v="FR"/>
    <s v="22BR071324-MGN"/>
    <s v="1E00542168107"/>
    <s v="OK"/>
    <s v="paq.toulousecgr"/>
    <s v="2020681099J"/>
    <s v="22BR071324-MGN"/>
    <s v="LRE_AR"/>
    <s v="2022-03-09T00:00:00"/>
  </r>
  <r>
    <s v="2022"/>
    <x v="0"/>
    <s v="09"/>
    <s v="69"/>
    <s v="MGN"/>
    <s v="MAGNE Fabrice"/>
    <s v="CAHORS"/>
    <s v="2271324GEST SINISTRES IARD - TSA 81110"/>
    <s v="22"/>
    <s v="71324"/>
    <s v="2271324"/>
    <x v="0"/>
    <s v="2022-03-09T10:48:03"/>
    <s v="AXA FRANCE IARD"/>
    <s v="GEST SINISTRES IARD - TSA 81110"/>
    <s v="RÉGION SUD-OUEST"/>
    <m/>
    <m/>
    <s v="69836 ST PRIEST CEDEX 9"/>
    <s v="France"/>
    <s v="FR"/>
    <s v="22BR071324-MGN"/>
    <s v="1E00542168121"/>
    <s v="OK"/>
    <s v="paq.toulousecgr"/>
    <s v="2020681099M"/>
    <s v="22BR071324-MGN"/>
    <s v="LRE_AR"/>
    <s v="2022-03-09T00:00:00"/>
  </r>
  <r>
    <s v="2022"/>
    <x v="0"/>
    <s v="09"/>
    <s v="33"/>
    <s v="BEY"/>
    <s v="BEYRIS Laurent"/>
    <s v="BRIVE"/>
    <s v="21276174 ALLEE JEAN BERTRAND"/>
    <s v="21"/>
    <s v="27617"/>
    <s v="2127617"/>
    <x v="0"/>
    <s v="2022-03-09T10:43:50"/>
    <s v="MONSIEUR LE COSTOEC ERIC"/>
    <s v="4 ALLEE JEAN BERTRAND"/>
    <m/>
    <m/>
    <m/>
    <s v="33170 GRADIGNAN"/>
    <s v="France"/>
    <s v="FR"/>
    <s v="21BD027617-BEY"/>
    <s v="1E00542167513"/>
    <s v="OK"/>
    <s v="paq.bordeaux"/>
    <s v="2020681071X"/>
    <s v="21BD027617-BEY"/>
    <s v="LRE_AR"/>
    <s v="2022-03-09T00:00:00"/>
  </r>
  <r>
    <s v="2022"/>
    <x v="0"/>
    <s v="09"/>
    <s v="75"/>
    <s v="BEY"/>
    <s v="BEYRIS Laurent"/>
    <s v="BRIVE"/>
    <s v="21276171 BOULEVARD HAUSSMANN"/>
    <s v="21"/>
    <s v="27617"/>
    <s v="2127617"/>
    <x v="0"/>
    <s v="2022-03-09T10:43:37"/>
    <s v="BNP PARISBAS CARDIF IARD"/>
    <s v="1 BOULEVARD HAUSSMANN"/>
    <m/>
    <m/>
    <m/>
    <s v="75009 PARIS"/>
    <s v="France"/>
    <s v="FR"/>
    <s v="21BD027617-BEY"/>
    <s v="1E00542167483"/>
    <s v="OK"/>
    <s v="paq.bordeaux"/>
    <n v="20206810714"/>
    <s v="21BD027617-BEY"/>
    <s v="LRE_AR"/>
    <s v="2022-03-09T00:00:00"/>
  </r>
  <r>
    <s v="2022"/>
    <x v="0"/>
    <s v="09"/>
    <s v="75"/>
    <s v="use"/>
    <s v="PAQ "/>
    <s v="MONTAUBAN"/>
    <s v="paoulouMONSIEUR PORTIER STÉPHANE"/>
    <s v="pa"/>
    <s v="oulou"/>
    <s v="paoulou"/>
    <x v="0"/>
    <s v="2022-03-09T10:23:51"/>
    <s v="SCCV RESIGENCE MAGNOLIAS II"/>
    <s v="MONSIEUR PORTIER STÉPHANE"/>
    <s v="22 RUE DE LUBECK"/>
    <m/>
    <m/>
    <s v="75116 PARIS 16"/>
    <s v="France"/>
    <s v="FR"/>
    <s v="paq.toulouse"/>
    <s v="1E00542160736"/>
    <s v="OK"/>
    <s v="paq.toulouse"/>
    <s v="2020680970P"/>
    <s v="paq.toulouse"/>
    <s v="LRE_AR"/>
    <s v="2022-03-09T00:00:00"/>
  </r>
  <r>
    <s v="2022"/>
    <x v="0"/>
    <s v="09"/>
    <s v="92"/>
    <s v="CDP"/>
    <s v="CLAUDE Pol-Antoine"/>
    <s v="BORDEAUX"/>
    <s v="2112642COEUR DEFENSE TA 38"/>
    <s v="21"/>
    <s v="12642"/>
    <s v="2112642"/>
    <x v="0"/>
    <s v="2022-03-09T10:21:51"/>
    <s v="QBE EUROPE SA/NV"/>
    <s v="COEUR DEFENSE TA 38"/>
    <s v="110 ESPLANADE DU GEN DE GAULLE"/>
    <m/>
    <m/>
    <s v="92931 PARIS LA DEFENSE CEDEX"/>
    <s v="France"/>
    <s v="FR"/>
    <s v="21AG212642-CDP"/>
    <s v="1E00542159471"/>
    <s v="OK"/>
    <s v="paq.bordeaux"/>
    <n v="20206809565"/>
    <s v="21AG212642-CDP"/>
    <s v="LRE_AR"/>
    <s v="2022-03-09T00:00:00"/>
  </r>
  <r>
    <s v="2022"/>
    <x v="0"/>
    <s v="09"/>
    <s v="75"/>
    <s v="CDP"/>
    <s v="CLAUDE Pol-Antoine"/>
    <s v="BORDEAUX"/>
    <s v="211264223 RUE LAUGIER"/>
    <s v="21"/>
    <s v="12642"/>
    <s v="2112642"/>
    <x v="0"/>
    <s v="2022-03-09T10:21:34"/>
    <s v="SOCIÉTÉ OPEN ENERGIE"/>
    <s v="23 RUE LAUGIER"/>
    <m/>
    <m/>
    <m/>
    <s v="75017 PARIS 17"/>
    <s v="France"/>
    <s v="FR"/>
    <s v="21AG212642-CDP"/>
    <s v="1E00542159488"/>
    <s v="OK"/>
    <s v="paq.bordeaux"/>
    <s v="2020680956D"/>
    <s v="21AG212642-CDP"/>
    <s v="LRE_AR"/>
    <s v="2022-03-09T00:00:00"/>
  </r>
  <r>
    <s v="2022"/>
    <x v="0"/>
    <s v="09"/>
    <s v="82"/>
    <s v="RHY"/>
    <s v="REBBAH Soraya"/>
    <s v="PERIGUEUX"/>
    <s v="2260094MONSIEUR COUTURIER"/>
    <s v="22"/>
    <s v="60094"/>
    <s v="2260094"/>
    <x v="0"/>
    <s v="2022-03-09T10:19:48"/>
    <s v="SOCIÉTÉ ENTREPRISE COUTURIER"/>
    <s v="MONSIEUR COUTURIER"/>
    <s v="75 CHEMIN DES DAMES NOIRES"/>
    <m/>
    <m/>
    <s v="82000 MONTAUBAN"/>
    <s v="France"/>
    <s v="FR"/>
    <s v="22TL060094-RHY"/>
    <s v="1E00542157132"/>
    <s v="OK"/>
    <s v="paq.toulousecgr"/>
    <s v="2020680932L"/>
    <s v="22TL060094-RHY"/>
    <s v="LRE_AR"/>
    <s v="2022-03-09T00:00:00"/>
  </r>
  <r>
    <s v="2022"/>
    <x v="0"/>
    <s v="09"/>
    <s v="92"/>
    <s v="CDP"/>
    <s v="CLAUDE Pol-Antoine"/>
    <s v="BORDEAUX"/>
    <s v="2112642110 ESPLANADE DU GAL DE GAULLE"/>
    <s v="21"/>
    <s v="12642"/>
    <s v="2112642"/>
    <x v="0"/>
    <s v="2022-03-09T10:19:31"/>
    <s v="QBE"/>
    <s v="110 ESPLANADE DU GAL DE GAULLE"/>
    <s v="COEUR DÉFENSE TOUR A"/>
    <m/>
    <m/>
    <s v="92931 LA DEFENSE CEDEX"/>
    <s v="France"/>
    <s v="FR"/>
    <s v="21AG212642-CDP"/>
    <s v="1E00542156906"/>
    <s v="OK"/>
    <s v="paq.bordeaux"/>
    <s v="2020680928L"/>
    <s v="21AG212642-CDP"/>
    <s v="LRE_AR"/>
    <s v="2022-03-09T00:00:00"/>
  </r>
  <r>
    <s v="2022"/>
    <x v="0"/>
    <s v="09"/>
    <s v="47"/>
    <s v="CDP"/>
    <s v="CLAUDE Pol-Antoine"/>
    <s v="BORDEAUX"/>
    <s v="2230057ZI DE LAVILLE"/>
    <s v="22"/>
    <s v="30057"/>
    <s v="2230057"/>
    <x v="0"/>
    <s v="2022-03-09T09:58:26"/>
    <s v="SOCIÉTÉ CABIROL"/>
    <s v="ZI DE LAVILLE"/>
    <s v="RUE GEORGES CLEMENCEAU"/>
    <m/>
    <m/>
    <s v="47240 BON ENCONTRE"/>
    <s v="France"/>
    <s v="FR"/>
    <s v="22AG030057-CDP"/>
    <s v="1E00542153585"/>
    <s v="OK"/>
    <s v="paq.bordeaux"/>
    <s v="2020680795M"/>
    <s v="22AG030057-CDP"/>
    <s v="LRE_AR"/>
    <s v="2022-03-09T00:00:00"/>
  </r>
  <r>
    <s v="2022"/>
    <x v="0"/>
    <s v="09"/>
    <s v="91"/>
    <s v="CDP"/>
    <s v="CLAUDE Pol-Antoine"/>
    <s v="BORDEAUX"/>
    <s v="223005711 RUE ELLA MAILLART"/>
    <s v="22"/>
    <s v="30057"/>
    <s v="2230057"/>
    <x v="0"/>
    <s v="2022-03-09T09:52:46"/>
    <s v="SMABTP"/>
    <s v="11 RUE ELLA MAILLART"/>
    <s v="CS 65001"/>
    <s v="CS 11055"/>
    <m/>
    <s v="91745 MASSY CEDEX"/>
    <s v="France"/>
    <s v="FR"/>
    <s v="22AG030057-CDP"/>
    <s v="1E00542152885"/>
    <s v="OK"/>
    <s v="paq.bordeaux"/>
    <n v="20206807664"/>
    <s v="22AG030057-CDP"/>
    <s v="LRE_AR"/>
    <s v="2022-03-09T00:00:00"/>
  </r>
  <r>
    <s v="2022"/>
    <x v="0"/>
    <s v="09"/>
    <s v="33"/>
    <s v="DCI"/>
    <s v="DUNIS Cédric"/>
    <s v="BORDEAUX"/>
    <s v="2272508MONSIEUR DONNIO LOIC"/>
    <s v="22"/>
    <s v="72508"/>
    <s v="2272508"/>
    <x v="0"/>
    <s v="2022-03-09T09:36:49"/>
    <s v="AGENCE IMMO DE FRANCE AQUITAINE"/>
    <s v="MONSIEUR DONNIO LOIC"/>
    <s v="122 COURS DU MÉDOC"/>
    <m/>
    <m/>
    <s v="33110 LE BOUSCAT"/>
    <s v="France"/>
    <s v="FR"/>
    <s v="22TL072508-DCI"/>
    <s v="1E00542147706"/>
    <s v="OK"/>
    <s v="paq.toulousecgr"/>
    <n v="20206806623"/>
    <s v="22TL072508-DCI"/>
    <s v="LRE_AR"/>
    <s v="2022-03-09T00:00:00"/>
  </r>
  <r>
    <s v="2022"/>
    <x v="0"/>
    <s v="09"/>
    <s v="33"/>
    <s v="DCI"/>
    <s v="DUNIS Cédric"/>
    <s v="BORDEAUX"/>
    <s v="22725081 LOTISSEMENT DOMAINE D HOSTEIN"/>
    <s v="22"/>
    <s v="72508"/>
    <s v="2272508"/>
    <x v="0"/>
    <s v="2022-03-09T09:36:49"/>
    <s v="MONSIEUR TOUZEAU YVAN"/>
    <s v="1 LOTISSEMENT DOMAINE D HOSTEIN"/>
    <m/>
    <m/>
    <m/>
    <s v="33440 AMBARES ET LAGRAVE"/>
    <s v="France"/>
    <s v="FR"/>
    <s v="22TL072508-DCI"/>
    <s v="1E00542147713"/>
    <s v="OK"/>
    <s v="paq.toulousecgr"/>
    <n v="20206806624"/>
    <s v="22TL072508-DCI"/>
    <s v="LRE_AR"/>
    <s v="2022-03-09T00:00:00"/>
  </r>
  <r>
    <s v="2022"/>
    <x v="0"/>
    <s v="09"/>
    <s v="79"/>
    <s v="DCI"/>
    <s v="DUNIS Cédric"/>
    <s v="BORDEAUX"/>
    <s v="2272508CHABAN DE CHAURAY EUROPAC"/>
    <s v="22"/>
    <s v="72508"/>
    <s v="2272508"/>
    <x v="0"/>
    <s v="2022-03-09T09:36:49"/>
    <s v="MAAF ASSURANCES"/>
    <s v="CHABAN DE CHAURAY EUROPAC"/>
    <m/>
    <m/>
    <m/>
    <s v="79081 NIORT CEDEX 9"/>
    <s v="France"/>
    <s v="FR"/>
    <s v="22TL072508-DCI"/>
    <s v="1E00542147720"/>
    <s v="OK"/>
    <s v="paq.toulousecgr"/>
    <n v="20206806626"/>
    <s v="22TL072508-DCI"/>
    <s v="LRE_AR"/>
    <s v="2022-03-09T00:00:00"/>
  </r>
  <r>
    <s v="2022"/>
    <x v="0"/>
    <s v="09"/>
    <s v="75"/>
    <s v="CDP"/>
    <s v="CLAUDE Pol-Antoine"/>
    <s v="BORDEAUX"/>
    <s v="22300578 RUE LOUIS ARMAND"/>
    <s v="22"/>
    <s v="30057"/>
    <s v="2230057"/>
    <x v="0"/>
    <s v="2022-03-09T09:36:45"/>
    <s v="SMABTP"/>
    <s v="8 RUE LOUIS ARMAND"/>
    <s v="CS 71201"/>
    <m/>
    <m/>
    <s v="75738 PARIS CEDEX 15"/>
    <s v="France"/>
    <s v="FR"/>
    <s v="22AG030057-CDP"/>
    <s v="1E00542147690"/>
    <s v="OK"/>
    <s v="paq.bordeaux"/>
    <s v="2020680659P"/>
    <s v="22AG030057-CDP"/>
    <s v="LRE_AR"/>
    <s v="2022-03-09T00:00:00"/>
  </r>
  <r>
    <s v="2022"/>
    <x v="0"/>
    <s v="09"/>
    <s v="35"/>
    <s v="KNJ"/>
    <s v="KNITL-GUIDICI Julie"/>
    <s v="CAHORS"/>
    <s v="226988020 RUE DU PUITS MAUGER"/>
    <s v="22"/>
    <s v="69880"/>
    <s v="2269880"/>
    <x v="0"/>
    <s v="2022-03-09T08:52:44"/>
    <s v="ALLIANZ"/>
    <s v="20 RUE DU PUITS MAUGER"/>
    <m/>
    <m/>
    <m/>
    <s v="35034 RENNES CEDEX"/>
    <s v="France"/>
    <s v="FR"/>
    <s v="22TL069880-KNJ"/>
    <s v="1E00542142732"/>
    <s v="OK"/>
    <s v="paq.toulousecgr"/>
    <s v="2020680438Z"/>
    <s v="22TL069880-KNJ"/>
    <s v="LRE_AR"/>
    <s v="2022-03-0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G3:AH6" firstHeaderRow="1" firstDataRow="1" firstDataCol="1"/>
  <pivotFields count="30">
    <pivotField showAll="0">
      <items count="3">
        <item x="0"/>
        <item x="1"/>
        <item t="default"/>
      </items>
    </pivotField>
    <pivotField showAll="0"/>
    <pivotField showAll="0">
      <items count="5">
        <item m="1" x="2"/>
        <item x="0"/>
        <item m="1"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Nombre de Doublon 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G10:AH18" firstHeaderRow="1" firstDataRow="1" firstDataCol="1"/>
  <pivotFields count="30">
    <pivotField showAll="0"/>
    <pivotField showAll="0"/>
    <pivotField showAll="0"/>
    <pivotField showAll="0"/>
    <pivotField showAll="0"/>
    <pivotField axis="axisRow" showAll="0">
      <items count="55">
        <item m="1" x="10"/>
        <item m="1" x="24"/>
        <item m="1" x="51"/>
        <item m="1" x="39"/>
        <item m="1" x="34"/>
        <item m="1" x="45"/>
        <item m="1" x="18"/>
        <item m="1" x="44"/>
        <item m="1" x="12"/>
        <item m="1" x="11"/>
        <item m="1" x="9"/>
        <item m="1" x="21"/>
        <item m="1" x="26"/>
        <item m="1" x="14"/>
        <item m="1" x="15"/>
        <item m="1" x="29"/>
        <item m="1" x="23"/>
        <item m="1" x="46"/>
        <item m="1" x="41"/>
        <item m="1" x="32"/>
        <item m="1" x="36"/>
        <item m="1" x="48"/>
        <item m="1" x="13"/>
        <item m="1" x="50"/>
        <item m="1" x="33"/>
        <item m="1" x="38"/>
        <item m="1" x="16"/>
        <item m="1" x="19"/>
        <item m="1" x="22"/>
        <item m="1" x="27"/>
        <item m="1" x="30"/>
        <item m="1" x="53"/>
        <item m="1" x="42"/>
        <item m="1" x="8"/>
        <item m="1" x="52"/>
        <item m="1" x="31"/>
        <item m="1" x="49"/>
        <item m="1" x="25"/>
        <item m="1" x="37"/>
        <item m="1" x="17"/>
        <item m="1" x="35"/>
        <item m="1" x="20"/>
        <item m="1" x="7"/>
        <item x="4"/>
        <item m="1" x="6"/>
        <item m="1" x="40"/>
        <item m="1" x="5"/>
        <item m="1" x="28"/>
        <item m="1" x="43"/>
        <item m="1" x="47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1"/>
    <field x="5"/>
  </rowFields>
  <rowItems count="8">
    <i>
      <x/>
    </i>
    <i r="1">
      <x v="50"/>
    </i>
    <i r="1">
      <x v="51"/>
    </i>
    <i r="1">
      <x v="52"/>
    </i>
    <i r="1">
      <x v="53"/>
    </i>
    <i>
      <x v="1"/>
    </i>
    <i r="1">
      <x v="53"/>
    </i>
    <i t="grand">
      <x/>
    </i>
  </rowItems>
  <colItems count="1">
    <i/>
  </colItems>
  <dataFields count="1">
    <dataField name="Nombre de Doublon 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 ">
  <data>
    <tabular pivotCacheId="254404239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 ">
  <pivotTables>
    <pivotTable tabId="6" name="Tableau croisé dynamique4"/>
  </pivotTables>
  <data>
    <tabular pivotCacheId="176961526">
      <items count="2">
        <i x="0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pivotTables>
    <pivotTable tabId="6" name="Tableau croisé dynamique4"/>
  </pivotTables>
  <data>
    <tabular pivotCacheId="176961526">
      <items count="4">
        <i x="0" s="1"/>
        <i x="2" s="1" nd="1"/>
        <i x="3" s="1" nd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" cache="Segment_Mois" caption="Mois " rowHeight="234950"/>
  <slicer name="Année " cache="Segment_Année" caption="Année " rowHeight="234950"/>
  <slicer name="Jour" cache="Segment_Jour" caption="Jour" columnCount="3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tabSelected="1" topLeftCell="H1" workbookViewId="0">
      <selection activeCell="N19" sqref="N19"/>
    </sheetView>
  </sheetViews>
  <sheetFormatPr baseColWidth="10" defaultColWidth="28.7109375" defaultRowHeight="15" x14ac:dyDescent="0.25"/>
  <cols>
    <col min="1" max="1" width="11" style="4" customWidth="1"/>
    <col min="2" max="2" width="9.28515625" style="4" customWidth="1"/>
    <col min="3" max="3" width="8.7109375" style="4" customWidth="1"/>
    <col min="4" max="4" width="7.7109375" style="4" bestFit="1" customWidth="1"/>
    <col min="5" max="5" width="14" style="4" bestFit="1" customWidth="1"/>
    <col min="6" max="6" width="25.42578125" style="4" customWidth="1"/>
    <col min="7" max="7" width="16.5703125" style="4" customWidth="1"/>
    <col min="8" max="8" width="51.5703125" style="4" customWidth="1"/>
    <col min="9" max="11" width="16.5703125" style="4" customWidth="1"/>
    <col min="12" max="13" width="14.140625" style="4" customWidth="1"/>
    <col min="14" max="14" width="21.5703125" customWidth="1"/>
    <col min="15" max="15" width="30.85546875" customWidth="1"/>
    <col min="18" max="19" width="15.42578125" customWidth="1"/>
    <col min="21" max="21" width="13.7109375" customWidth="1"/>
    <col min="27" max="27" width="28.7109375" style="9"/>
  </cols>
  <sheetData>
    <row r="1" spans="1:30" ht="45.75" customHeight="1" x14ac:dyDescent="0.25">
      <c r="A1" s="4" t="s">
        <v>59</v>
      </c>
      <c r="B1" s="4" t="s">
        <v>60</v>
      </c>
      <c r="C1" s="4" t="s">
        <v>325</v>
      </c>
      <c r="D1" s="4" t="s">
        <v>320</v>
      </c>
      <c r="E1" s="4" t="s">
        <v>318</v>
      </c>
      <c r="F1" s="4" t="s">
        <v>319</v>
      </c>
      <c r="G1" s="4" t="s">
        <v>334</v>
      </c>
      <c r="H1" s="4" t="s">
        <v>321</v>
      </c>
      <c r="I1" s="4" t="s">
        <v>326</v>
      </c>
      <c r="J1" s="4" t="s">
        <v>327</v>
      </c>
      <c r="K1" s="4" t="s">
        <v>328</v>
      </c>
      <c r="L1" s="19" t="str">
        <f>"Courriers en trop : "&amp;(COUNTIF((L2:L9999),"DOUBLON"))</f>
        <v>Courriers en trop : 2</v>
      </c>
      <c r="M1" s="4" t="s">
        <v>335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11</v>
      </c>
      <c r="Z1" t="s">
        <v>12</v>
      </c>
      <c r="AA1" s="9" t="s">
        <v>13</v>
      </c>
      <c r="AB1" t="s">
        <v>14</v>
      </c>
      <c r="AC1" t="s">
        <v>15</v>
      </c>
      <c r="AD1" t="s">
        <v>16</v>
      </c>
    </row>
    <row r="2" spans="1:30" x14ac:dyDescent="0.25">
      <c r="A2" s="5" t="str">
        <f>LEFT(N2,4)</f>
        <v>2022</v>
      </c>
      <c r="B2" s="5" t="str">
        <f>MID(N2,6,2)</f>
        <v>03</v>
      </c>
      <c r="C2" s="5" t="str">
        <f>MID(N2,9,2)</f>
        <v>10</v>
      </c>
      <c r="D2" s="4">
        <v>31</v>
      </c>
      <c r="E2" s="4" t="str">
        <f>RIGHT(W2,3)</f>
        <v>GJC</v>
      </c>
      <c r="F2" s="4" t="str">
        <f t="shared" ref="F2:F14" si="0">IFERROR(VLOOKUP(E2,TRI,2,FALSE),0)</f>
        <v>TEST 80</v>
      </c>
      <c r="G2" s="4" t="str">
        <f>VLOOKUP(BDD!F2,TRI,3)</f>
        <v>VILLE 114</v>
      </c>
      <c r="H2" s="4" t="str">
        <f>K2&amp;P2&amp;Y2</f>
        <v>215539686 DU C DARTZWAIT</v>
      </c>
      <c r="I2" s="4" t="str">
        <f>LEFT(AB2,2)</f>
        <v>21</v>
      </c>
      <c r="J2" s="4" t="str">
        <f>MID(AB2,6,5)</f>
        <v>55396</v>
      </c>
      <c r="K2" s="4" t="str">
        <f>I2&amp;J2</f>
        <v>2155396</v>
      </c>
      <c r="L2" s="4" t="str">
        <f>IF(COUNTIF($H$2:$H2,H2)&gt;1,"Doublon","")</f>
        <v/>
      </c>
      <c r="N2" t="s">
        <v>17</v>
      </c>
      <c r="O2" t="s">
        <v>851</v>
      </c>
      <c r="P2" t="s">
        <v>844</v>
      </c>
      <c r="T2" t="s">
        <v>845</v>
      </c>
      <c r="U2" t="s">
        <v>18</v>
      </c>
      <c r="V2" t="s">
        <v>19</v>
      </c>
      <c r="W2" t="s">
        <v>20</v>
      </c>
      <c r="X2" s="1" t="s">
        <v>21</v>
      </c>
      <c r="Y2" t="s">
        <v>22</v>
      </c>
      <c r="AA2" s="9" t="s">
        <v>23</v>
      </c>
      <c r="AB2" t="s">
        <v>20</v>
      </c>
      <c r="AC2" t="s">
        <v>24</v>
      </c>
    </row>
    <row r="3" spans="1:30" x14ac:dyDescent="0.25">
      <c r="A3" s="5" t="str">
        <f t="shared" ref="A3:A14" si="1">LEFT(N3,4)</f>
        <v>2022</v>
      </c>
      <c r="B3" s="5" t="str">
        <f t="shared" ref="B3:B14" si="2">MID(N3,6,2)</f>
        <v>03</v>
      </c>
      <c r="C3" s="5" t="str">
        <f t="shared" ref="C3:C14" si="3">MID(N3,9,2)</f>
        <v>10</v>
      </c>
      <c r="D3" s="4">
        <v>31</v>
      </c>
      <c r="E3" s="4" t="str">
        <f t="shared" ref="E3:E14" si="4">RIGHT(W3,3)</f>
        <v>GJC</v>
      </c>
      <c r="F3" s="4" t="str">
        <f t="shared" si="0"/>
        <v>TEST 80</v>
      </c>
      <c r="G3" s="4" t="str">
        <f>VLOOKUP(BDD!F3,TRI,3)</f>
        <v>VILLE 114</v>
      </c>
      <c r="H3" s="4" t="str">
        <f t="shared" ref="H3:H14" si="5">K3&amp;P3&amp;Y3</f>
        <v>21553961 COURS FOUFOUWAIT</v>
      </c>
      <c r="I3" s="4" t="str">
        <f t="shared" ref="I3:I14" si="6">LEFT(AB3,2)</f>
        <v>21</v>
      </c>
      <c r="J3" s="4" t="str">
        <f>MID(AB3,6,5)</f>
        <v>55396</v>
      </c>
      <c r="K3" s="4" t="str">
        <f t="shared" ref="K3:K14" si="7">I3&amp;J3</f>
        <v>2155396</v>
      </c>
      <c r="L3" s="4" t="str">
        <f>IF(COUNTIF($H$2:$H3,H3)&gt;1,"Doublon","")</f>
        <v/>
      </c>
      <c r="N3" t="s">
        <v>17</v>
      </c>
      <c r="O3" t="s">
        <v>852</v>
      </c>
      <c r="P3" t="s">
        <v>846</v>
      </c>
      <c r="T3" t="s">
        <v>591</v>
      </c>
      <c r="U3" t="s">
        <v>18</v>
      </c>
      <c r="V3" t="s">
        <v>19</v>
      </c>
      <c r="W3" t="s">
        <v>20</v>
      </c>
      <c r="X3" s="1" t="s">
        <v>25</v>
      </c>
      <c r="Y3" t="s">
        <v>22</v>
      </c>
      <c r="AA3" s="9" t="s">
        <v>26</v>
      </c>
      <c r="AB3" t="s">
        <v>20</v>
      </c>
      <c r="AC3" t="s">
        <v>24</v>
      </c>
    </row>
    <row r="4" spans="1:30" x14ac:dyDescent="0.25">
      <c r="A4" s="5" t="str">
        <f t="shared" si="1"/>
        <v>2022</v>
      </c>
      <c r="B4" s="5" t="str">
        <f t="shared" si="2"/>
        <v>03</v>
      </c>
      <c r="C4" s="5" t="str">
        <f t="shared" si="3"/>
        <v>10</v>
      </c>
      <c r="D4" s="4">
        <v>31</v>
      </c>
      <c r="E4" s="4" t="str">
        <f t="shared" si="4"/>
        <v>MGN</v>
      </c>
      <c r="F4" s="4" t="str">
        <f t="shared" si="0"/>
        <v>TEST 181</v>
      </c>
      <c r="G4" s="4" t="str">
        <f>VLOOKUP(BDD!F4,TRI,3)</f>
        <v>VILLE 114</v>
      </c>
      <c r="H4" s="4" t="str">
        <f t="shared" si="5"/>
        <v>211175521 RUE RENE PIPOWAIT</v>
      </c>
      <c r="I4" s="4" t="str">
        <f t="shared" si="6"/>
        <v>21</v>
      </c>
      <c r="J4" s="4" t="str">
        <f t="shared" ref="J4:J14" si="8">MID(AB4,6,5)</f>
        <v>11755</v>
      </c>
      <c r="K4" s="4" t="str">
        <f t="shared" si="7"/>
        <v>2111755</v>
      </c>
      <c r="L4" s="4" t="str">
        <f>IF(COUNTIF($H$2:$H4,H4)&gt;1,"Doublon","")</f>
        <v/>
      </c>
      <c r="N4" t="s">
        <v>27</v>
      </c>
      <c r="O4" t="s">
        <v>853</v>
      </c>
      <c r="P4" t="s">
        <v>847</v>
      </c>
      <c r="T4" t="s">
        <v>592</v>
      </c>
      <c r="U4" t="s">
        <v>18</v>
      </c>
      <c r="V4" t="s">
        <v>19</v>
      </c>
      <c r="W4" t="s">
        <v>28</v>
      </c>
      <c r="X4" s="1" t="s">
        <v>29</v>
      </c>
      <c r="Y4" t="s">
        <v>22</v>
      </c>
      <c r="AA4" s="9" t="s">
        <v>30</v>
      </c>
      <c r="AB4" t="s">
        <v>28</v>
      </c>
      <c r="AC4" t="s">
        <v>24</v>
      </c>
    </row>
    <row r="5" spans="1:30" x14ac:dyDescent="0.25">
      <c r="A5" s="5" t="str">
        <f t="shared" si="1"/>
        <v>2022</v>
      </c>
      <c r="B5" s="5" t="str">
        <f t="shared" si="2"/>
        <v>03</v>
      </c>
      <c r="C5" s="5" t="str">
        <f t="shared" si="3"/>
        <v>10</v>
      </c>
      <c r="D5" s="4">
        <v>31</v>
      </c>
      <c r="E5" s="4" t="str">
        <f t="shared" si="4"/>
        <v>MGN</v>
      </c>
      <c r="F5" s="4" t="str">
        <f t="shared" si="0"/>
        <v>TEST 181</v>
      </c>
      <c r="G5" s="4" t="str">
        <f>VLOOKUP(BDD!F5,TRI,3)</f>
        <v>VILLE 114</v>
      </c>
      <c r="H5" s="4" t="str">
        <f t="shared" si="5"/>
        <v>2111755ZI PINIOUFWAIT</v>
      </c>
      <c r="I5" s="4" t="str">
        <f t="shared" si="6"/>
        <v>21</v>
      </c>
      <c r="J5" s="4" t="str">
        <f t="shared" si="8"/>
        <v>11755</v>
      </c>
      <c r="K5" s="4" t="str">
        <f t="shared" si="7"/>
        <v>2111755</v>
      </c>
      <c r="L5" s="4" t="str">
        <f>IF(COUNTIF($H$2:$H5,H5)&gt;1,"Doublon","")</f>
        <v/>
      </c>
      <c r="N5" t="s">
        <v>27</v>
      </c>
      <c r="O5" t="s">
        <v>854</v>
      </c>
      <c r="P5" t="s">
        <v>848</v>
      </c>
      <c r="T5" t="s">
        <v>593</v>
      </c>
      <c r="U5" t="s">
        <v>18</v>
      </c>
      <c r="V5" t="s">
        <v>19</v>
      </c>
      <c r="W5" t="s">
        <v>28</v>
      </c>
      <c r="X5" s="1" t="s">
        <v>31</v>
      </c>
      <c r="Y5" t="s">
        <v>22</v>
      </c>
      <c r="AA5" s="9" t="s">
        <v>32</v>
      </c>
      <c r="AB5" t="s">
        <v>28</v>
      </c>
      <c r="AC5" t="s">
        <v>24</v>
      </c>
    </row>
    <row r="6" spans="1:30" x14ac:dyDescent="0.25">
      <c r="A6" s="5" t="str">
        <f t="shared" si="1"/>
        <v>2022</v>
      </c>
      <c r="B6" s="5" t="str">
        <f t="shared" si="2"/>
        <v>03</v>
      </c>
      <c r="C6" s="5" t="str">
        <f t="shared" si="3"/>
        <v>10</v>
      </c>
      <c r="D6" s="4">
        <v>31</v>
      </c>
      <c r="E6" s="4" t="str">
        <f t="shared" si="4"/>
        <v>MGN</v>
      </c>
      <c r="F6" s="4" t="str">
        <f t="shared" si="0"/>
        <v>TEST 181</v>
      </c>
      <c r="G6" s="4" t="str">
        <f>VLOOKUP(BDD!F6,TRI,3)</f>
        <v>VILLE 114</v>
      </c>
      <c r="H6" s="4" t="str">
        <f t="shared" si="5"/>
        <v>2111755TOUTOUWAIT</v>
      </c>
      <c r="I6" s="4" t="str">
        <f t="shared" si="6"/>
        <v>21</v>
      </c>
      <c r="J6" s="4" t="str">
        <f t="shared" si="8"/>
        <v>11755</v>
      </c>
      <c r="K6" s="4" t="str">
        <f t="shared" si="7"/>
        <v>2111755</v>
      </c>
      <c r="L6" s="4" t="str">
        <f>IF(COUNTIF($H$2:$H6,H6)&gt;1,"Doublon","")</f>
        <v/>
      </c>
      <c r="N6" t="s">
        <v>27</v>
      </c>
      <c r="O6" t="s">
        <v>855</v>
      </c>
      <c r="P6" t="s">
        <v>849</v>
      </c>
      <c r="T6" t="s">
        <v>594</v>
      </c>
      <c r="U6" t="s">
        <v>18</v>
      </c>
      <c r="V6" t="s">
        <v>19</v>
      </c>
      <c r="W6" t="s">
        <v>28</v>
      </c>
      <c r="X6" s="1" t="s">
        <v>33</v>
      </c>
      <c r="Y6" t="s">
        <v>22</v>
      </c>
      <c r="AA6" s="9" t="s">
        <v>34</v>
      </c>
      <c r="AB6" t="s">
        <v>28</v>
      </c>
      <c r="AC6" t="s">
        <v>24</v>
      </c>
    </row>
    <row r="7" spans="1:30" x14ac:dyDescent="0.25">
      <c r="A7" s="5" t="str">
        <f t="shared" si="1"/>
        <v>2022</v>
      </c>
      <c r="B7" s="5" t="str">
        <f t="shared" si="2"/>
        <v>03</v>
      </c>
      <c r="C7" s="5" t="str">
        <f t="shared" si="3"/>
        <v>10</v>
      </c>
      <c r="D7" s="4">
        <v>31</v>
      </c>
      <c r="E7" s="4" t="str">
        <f t="shared" si="4"/>
        <v>DCI</v>
      </c>
      <c r="F7" s="4" t="str">
        <f t="shared" si="0"/>
        <v>TEST 61</v>
      </c>
      <c r="G7" s="4" t="str">
        <f>VLOOKUP(BDD!F7,TRI,3)</f>
        <v>VILLE 114</v>
      </c>
      <c r="H7" s="4" t="str">
        <f t="shared" si="5"/>
        <v>22687253/5 RUE MARCEL PAULWAIT</v>
      </c>
      <c r="I7" s="4" t="str">
        <f t="shared" si="6"/>
        <v>22</v>
      </c>
      <c r="J7" s="4" t="str">
        <f t="shared" si="8"/>
        <v>68725</v>
      </c>
      <c r="K7" s="4" t="str">
        <f t="shared" si="7"/>
        <v>2268725</v>
      </c>
      <c r="L7" s="4" t="str">
        <f>IF(COUNTIF($H$2:$H7,H7)&gt;1,"Doublon","")</f>
        <v/>
      </c>
      <c r="N7" t="s">
        <v>35</v>
      </c>
      <c r="O7" t="s">
        <v>856</v>
      </c>
      <c r="P7" t="s">
        <v>36</v>
      </c>
      <c r="T7" t="s">
        <v>595</v>
      </c>
      <c r="U7" t="s">
        <v>18</v>
      </c>
      <c r="V7" t="s">
        <v>19</v>
      </c>
      <c r="W7" t="s">
        <v>37</v>
      </c>
      <c r="X7" s="1" t="s">
        <v>38</v>
      </c>
      <c r="Y7" t="s">
        <v>22</v>
      </c>
      <c r="AA7" s="9" t="s">
        <v>39</v>
      </c>
      <c r="AB7" t="s">
        <v>37</v>
      </c>
      <c r="AC7" t="s">
        <v>24</v>
      </c>
    </row>
    <row r="8" spans="1:30" x14ac:dyDescent="0.25">
      <c r="A8" s="5" t="str">
        <f t="shared" si="1"/>
        <v>2022</v>
      </c>
      <c r="B8" s="5" t="str">
        <f t="shared" si="2"/>
        <v>03</v>
      </c>
      <c r="C8" s="5" t="str">
        <f t="shared" si="3"/>
        <v>10</v>
      </c>
      <c r="D8" s="4">
        <v>31</v>
      </c>
      <c r="E8" s="4" t="str">
        <f t="shared" si="4"/>
        <v>DCI</v>
      </c>
      <c r="F8" s="4" t="str">
        <f t="shared" si="0"/>
        <v>TEST 61</v>
      </c>
      <c r="G8" s="4" t="str">
        <f>VLOOKUP(BDD!F8,TRI,3)</f>
        <v>VILLE 114</v>
      </c>
      <c r="H8" s="4" t="str">
        <f t="shared" si="5"/>
        <v>226872514 RUE L'HERMITEWAIT</v>
      </c>
      <c r="I8" s="4" t="str">
        <f t="shared" si="6"/>
        <v>22</v>
      </c>
      <c r="J8" s="4" t="str">
        <f t="shared" si="8"/>
        <v>68725</v>
      </c>
      <c r="K8" s="4" t="str">
        <f t="shared" si="7"/>
        <v>2268725</v>
      </c>
      <c r="L8" s="4" t="str">
        <f>IF(COUNTIF($H$2:$H8,H8)&gt;1,"Doublon","")</f>
        <v/>
      </c>
      <c r="N8" t="s">
        <v>40</v>
      </c>
      <c r="O8" t="s">
        <v>857</v>
      </c>
      <c r="P8" t="s">
        <v>41</v>
      </c>
      <c r="T8" t="s">
        <v>596</v>
      </c>
      <c r="U8" t="s">
        <v>18</v>
      </c>
      <c r="V8" t="s">
        <v>19</v>
      </c>
      <c r="W8" t="s">
        <v>37</v>
      </c>
      <c r="X8" s="1" t="s">
        <v>42</v>
      </c>
      <c r="Y8" t="s">
        <v>22</v>
      </c>
      <c r="AA8" s="9">
        <v>20206942038</v>
      </c>
      <c r="AB8" t="s">
        <v>37</v>
      </c>
      <c r="AC8" t="s">
        <v>24</v>
      </c>
    </row>
    <row r="9" spans="1:30" x14ac:dyDescent="0.25">
      <c r="A9" s="5" t="str">
        <f t="shared" si="1"/>
        <v>2022</v>
      </c>
      <c r="B9" s="5" t="str">
        <f t="shared" si="2"/>
        <v>03</v>
      </c>
      <c r="C9" s="5" t="str">
        <f t="shared" si="3"/>
        <v>10</v>
      </c>
      <c r="D9" s="4">
        <v>31</v>
      </c>
      <c r="E9" s="4" t="str">
        <f t="shared" si="4"/>
        <v>DCI</v>
      </c>
      <c r="F9" s="4" t="str">
        <f t="shared" si="0"/>
        <v>TEST 61</v>
      </c>
      <c r="G9" s="4" t="str">
        <f>VLOOKUP(BDD!F9,TRI,3)</f>
        <v>VILLE 114</v>
      </c>
      <c r="H9" s="4" t="str">
        <f t="shared" si="5"/>
        <v>2268725189 AVENUE FOCHWAIT</v>
      </c>
      <c r="I9" s="4" t="str">
        <f t="shared" si="6"/>
        <v>22</v>
      </c>
      <c r="J9" s="4" t="str">
        <f t="shared" si="8"/>
        <v>68725</v>
      </c>
      <c r="K9" s="4" t="str">
        <f t="shared" si="7"/>
        <v>2268725</v>
      </c>
      <c r="L9" s="4" t="str">
        <f>IF(COUNTIF($H$2:$H9,H9)&gt;1,"Doublon","")</f>
        <v/>
      </c>
      <c r="N9" t="s">
        <v>43</v>
      </c>
      <c r="O9" t="s">
        <v>858</v>
      </c>
      <c r="P9" t="s">
        <v>44</v>
      </c>
      <c r="T9" t="s">
        <v>597</v>
      </c>
      <c r="U9" t="s">
        <v>18</v>
      </c>
      <c r="V9" t="s">
        <v>19</v>
      </c>
      <c r="W9" t="s">
        <v>37</v>
      </c>
      <c r="X9" s="1" t="s">
        <v>45</v>
      </c>
      <c r="Y9" t="s">
        <v>22</v>
      </c>
      <c r="AA9" s="9" t="s">
        <v>46</v>
      </c>
      <c r="AB9" t="s">
        <v>37</v>
      </c>
      <c r="AC9" t="s">
        <v>24</v>
      </c>
    </row>
    <row r="10" spans="1:30" x14ac:dyDescent="0.25">
      <c r="A10" s="5" t="str">
        <f t="shared" si="1"/>
        <v>2022</v>
      </c>
      <c r="B10" s="5" t="str">
        <f t="shared" si="2"/>
        <v>03</v>
      </c>
      <c r="C10" s="5" t="str">
        <f t="shared" si="3"/>
        <v>10</v>
      </c>
      <c r="D10" s="4">
        <v>31</v>
      </c>
      <c r="E10" s="4" t="str">
        <f t="shared" si="4"/>
        <v>use</v>
      </c>
      <c r="F10" s="4" t="str">
        <f t="shared" si="0"/>
        <v>TEST 254</v>
      </c>
      <c r="G10" s="4" t="str">
        <f>VLOOKUP(BDD!F10,TRI,3)</f>
        <v>VILLE 114</v>
      </c>
      <c r="H10" s="4" t="str">
        <f>K10&amp;P10&amp;Y10</f>
        <v>paoulou5 CHEMIN DE LOULOUWAIT</v>
      </c>
      <c r="I10" s="4" t="str">
        <f t="shared" si="6"/>
        <v>pa</v>
      </c>
      <c r="J10" s="4" t="str">
        <f t="shared" si="8"/>
        <v>oulou</v>
      </c>
      <c r="K10" s="4" t="str">
        <f t="shared" si="7"/>
        <v>paoulou</v>
      </c>
      <c r="L10" s="4" t="str">
        <f>IF(COUNTIF($H$2:$H10,H10)&gt;1,"Doublon","")</f>
        <v/>
      </c>
      <c r="N10" t="s">
        <v>47</v>
      </c>
      <c r="O10" t="s">
        <v>859</v>
      </c>
      <c r="P10" t="s">
        <v>850</v>
      </c>
      <c r="T10" t="s">
        <v>598</v>
      </c>
      <c r="U10" t="s">
        <v>18</v>
      </c>
      <c r="V10" t="s">
        <v>19</v>
      </c>
      <c r="W10" t="s">
        <v>48</v>
      </c>
      <c r="X10" s="1" t="s">
        <v>49</v>
      </c>
      <c r="Y10" t="s">
        <v>22</v>
      </c>
      <c r="AA10" s="9" t="s">
        <v>50</v>
      </c>
      <c r="AB10" t="s">
        <v>48</v>
      </c>
      <c r="AC10" t="s">
        <v>24</v>
      </c>
    </row>
    <row r="11" spans="1:30" x14ac:dyDescent="0.25">
      <c r="A11" s="5" t="str">
        <f t="shared" si="1"/>
        <v>2022</v>
      </c>
      <c r="B11" s="5" t="str">
        <f t="shared" si="2"/>
        <v>03</v>
      </c>
      <c r="C11" s="5" t="str">
        <f t="shared" si="3"/>
        <v>10</v>
      </c>
      <c r="D11" s="4">
        <v>31</v>
      </c>
      <c r="E11" s="4" t="str">
        <f t="shared" si="4"/>
        <v>use</v>
      </c>
      <c r="F11" s="4" t="str">
        <f t="shared" si="0"/>
        <v>TEST 254</v>
      </c>
      <c r="G11" s="4" t="str">
        <f>VLOOKUP(BDD!F11,TRI,3)</f>
        <v>VILLE 114</v>
      </c>
      <c r="H11" s="4" t="str">
        <f t="shared" si="5"/>
        <v>paoulou2 AVENUE DE L'ENERGIE FEUOK</v>
      </c>
      <c r="I11" s="4" t="str">
        <f t="shared" si="6"/>
        <v>pa</v>
      </c>
      <c r="J11" s="4" t="str">
        <f t="shared" si="8"/>
        <v>oulou</v>
      </c>
      <c r="K11" s="4" t="str">
        <f t="shared" si="7"/>
        <v>paoulou</v>
      </c>
      <c r="L11" s="4" t="str">
        <f>IF(COUNTIF($H$2:$H11,H11)&gt;1,"Doublon","")</f>
        <v/>
      </c>
      <c r="N11" t="s">
        <v>47</v>
      </c>
      <c r="O11" t="s">
        <v>860</v>
      </c>
      <c r="P11" t="s">
        <v>864</v>
      </c>
      <c r="T11" t="s">
        <v>599</v>
      </c>
      <c r="U11" t="s">
        <v>18</v>
      </c>
      <c r="V11" t="s">
        <v>19</v>
      </c>
      <c r="W11" t="s">
        <v>48</v>
      </c>
      <c r="X11" s="1" t="s">
        <v>51</v>
      </c>
      <c r="Y11" t="s">
        <v>58</v>
      </c>
      <c r="AA11" s="9">
        <v>20206940862</v>
      </c>
      <c r="AB11" t="s">
        <v>48</v>
      </c>
      <c r="AC11" t="s">
        <v>24</v>
      </c>
    </row>
    <row r="12" spans="1:30" x14ac:dyDescent="0.25">
      <c r="A12" s="5" t="str">
        <f t="shared" si="1"/>
        <v>2022</v>
      </c>
      <c r="B12" s="5" t="str">
        <f t="shared" si="2"/>
        <v>03</v>
      </c>
      <c r="C12" s="5" t="str">
        <f t="shared" si="3"/>
        <v>10</v>
      </c>
      <c r="D12" s="4">
        <v>31</v>
      </c>
      <c r="E12" s="4" t="str">
        <f t="shared" si="4"/>
        <v>use</v>
      </c>
      <c r="F12" s="4" t="str">
        <f t="shared" si="0"/>
        <v>TEST 254</v>
      </c>
      <c r="G12" s="4" t="str">
        <f>VLOOKUP(BDD!F12,TRI,3)</f>
        <v>VILLE 114</v>
      </c>
      <c r="H12" s="4" t="str">
        <f t="shared" si="5"/>
        <v>paoulouRD 191WAIT</v>
      </c>
      <c r="I12" s="4" t="str">
        <f t="shared" si="6"/>
        <v>pa</v>
      </c>
      <c r="J12" s="4" t="str">
        <f t="shared" si="8"/>
        <v>oulou</v>
      </c>
      <c r="K12" s="4" t="str">
        <f t="shared" si="7"/>
        <v>paoulou</v>
      </c>
      <c r="L12" s="4" t="str">
        <f>IF(COUNTIF($H$2:$H12,H12)&gt;1,"Doublon","")</f>
        <v/>
      </c>
      <c r="N12" t="s">
        <v>52</v>
      </c>
      <c r="O12" t="s">
        <v>861</v>
      </c>
      <c r="P12" t="s">
        <v>53</v>
      </c>
      <c r="T12" t="s">
        <v>600</v>
      </c>
      <c r="U12" t="s">
        <v>18</v>
      </c>
      <c r="V12" t="s">
        <v>19</v>
      </c>
      <c r="W12" t="s">
        <v>48</v>
      </c>
      <c r="X12" s="1" t="s">
        <v>54</v>
      </c>
      <c r="Y12" t="s">
        <v>22</v>
      </c>
      <c r="AA12" s="9">
        <v>20206940762</v>
      </c>
      <c r="AB12" t="s">
        <v>48</v>
      </c>
      <c r="AC12" t="s">
        <v>24</v>
      </c>
    </row>
    <row r="13" spans="1:30" x14ac:dyDescent="0.25">
      <c r="A13" s="5" t="str">
        <f t="shared" si="1"/>
        <v>2022</v>
      </c>
      <c r="B13" s="5" t="str">
        <f t="shared" si="2"/>
        <v>03</v>
      </c>
      <c r="C13" s="5" t="str">
        <f t="shared" si="3"/>
        <v>10</v>
      </c>
      <c r="D13" s="4">
        <v>31</v>
      </c>
      <c r="E13" s="4" t="str">
        <f t="shared" si="4"/>
        <v>use</v>
      </c>
      <c r="F13" s="4" t="str">
        <f t="shared" si="0"/>
        <v>TEST 254</v>
      </c>
      <c r="G13" s="4" t="str">
        <f>VLOOKUP(BDD!F13,TRI,3)</f>
        <v>VILLE 114</v>
      </c>
      <c r="H13" s="4" t="str">
        <f t="shared" si="5"/>
        <v>paoulou5 CHEMIN DE LOULOUWAIT</v>
      </c>
      <c r="I13" s="4" t="str">
        <f t="shared" si="6"/>
        <v>pa</v>
      </c>
      <c r="J13" s="4" t="str">
        <f t="shared" si="8"/>
        <v>oulou</v>
      </c>
      <c r="K13" s="4" t="str">
        <f t="shared" si="7"/>
        <v>paoulou</v>
      </c>
      <c r="L13" s="4" t="str">
        <f>IF(COUNTIF($H$2:$H13,H13)&gt;1,"Doublon","")</f>
        <v>Doublon</v>
      </c>
      <c r="N13" t="s">
        <v>55</v>
      </c>
      <c r="O13" t="s">
        <v>862</v>
      </c>
      <c r="P13" t="s">
        <v>850</v>
      </c>
      <c r="T13" t="s">
        <v>601</v>
      </c>
      <c r="U13" t="s">
        <v>18</v>
      </c>
      <c r="V13" t="s">
        <v>19</v>
      </c>
      <c r="W13" t="s">
        <v>48</v>
      </c>
      <c r="X13" s="1" t="s">
        <v>56</v>
      </c>
      <c r="Y13" t="s">
        <v>22</v>
      </c>
      <c r="AA13" s="9">
        <v>20206940623</v>
      </c>
      <c r="AB13" t="s">
        <v>48</v>
      </c>
      <c r="AC13" t="s">
        <v>24</v>
      </c>
    </row>
    <row r="14" spans="1:30" x14ac:dyDescent="0.25">
      <c r="A14" s="5" t="str">
        <f t="shared" si="1"/>
        <v>2022</v>
      </c>
      <c r="B14" s="5" t="str">
        <f t="shared" si="2"/>
        <v>03</v>
      </c>
      <c r="C14" s="5" t="str">
        <f t="shared" si="3"/>
        <v>10</v>
      </c>
      <c r="D14" s="4">
        <v>31</v>
      </c>
      <c r="E14" s="4" t="str">
        <f t="shared" si="4"/>
        <v>use</v>
      </c>
      <c r="F14" s="4" t="str">
        <f t="shared" si="0"/>
        <v>TEST 254</v>
      </c>
      <c r="G14" s="4" t="str">
        <f>VLOOKUP(BDD!F14,TRI,3)</f>
        <v>VILLE 114</v>
      </c>
      <c r="H14" s="4" t="str">
        <f t="shared" si="5"/>
        <v>paoulou2 AVENUE DE L'ENERGIE FEUOK</v>
      </c>
      <c r="I14" s="4" t="str">
        <f t="shared" si="6"/>
        <v>pa</v>
      </c>
      <c r="J14" s="4" t="str">
        <f t="shared" si="8"/>
        <v>oulou</v>
      </c>
      <c r="K14" s="4" t="str">
        <f t="shared" si="7"/>
        <v>paoulou</v>
      </c>
      <c r="L14" s="4" t="str">
        <f>IF(COUNTIF($H$2:$H14,H14)&gt;1,"Doublon","")</f>
        <v>Doublon</v>
      </c>
      <c r="N14" t="s">
        <v>55</v>
      </c>
      <c r="O14" t="s">
        <v>863</v>
      </c>
      <c r="P14" t="s">
        <v>864</v>
      </c>
      <c r="T14" t="s">
        <v>602</v>
      </c>
      <c r="U14" t="s">
        <v>18</v>
      </c>
      <c r="V14" t="s">
        <v>19</v>
      </c>
      <c r="W14" t="s">
        <v>48</v>
      </c>
      <c r="X14" s="1" t="s">
        <v>57</v>
      </c>
      <c r="Y14" t="s">
        <v>58</v>
      </c>
      <c r="AA14" s="9">
        <v>20206940629</v>
      </c>
      <c r="AB14" t="s">
        <v>48</v>
      </c>
      <c r="AC14" t="s">
        <v>24</v>
      </c>
    </row>
    <row r="32" spans="30:30" x14ac:dyDescent="0.25">
      <c r="AD32" t="s">
        <v>865</v>
      </c>
    </row>
  </sheetData>
  <autoFilter ref="A1:AD14"/>
  <phoneticPr fontId="2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5"/>
  <sheetViews>
    <sheetView workbookViewId="0">
      <selection activeCell="E10" sqref="E10"/>
    </sheetView>
  </sheetViews>
  <sheetFormatPr baseColWidth="10" defaultRowHeight="15" x14ac:dyDescent="0.25"/>
  <cols>
    <col min="1" max="3" width="26" customWidth="1"/>
  </cols>
  <sheetData>
    <row r="1" spans="1:3" x14ac:dyDescent="0.25">
      <c r="A1" s="2" t="s">
        <v>104</v>
      </c>
      <c r="B1" s="2" t="s">
        <v>105</v>
      </c>
      <c r="C1" s="2" t="s">
        <v>106</v>
      </c>
    </row>
    <row r="2" spans="1:3" x14ac:dyDescent="0.25">
      <c r="A2" s="3" t="s">
        <v>107</v>
      </c>
      <c r="B2" s="3" t="s">
        <v>336</v>
      </c>
      <c r="C2" s="3" t="s">
        <v>590</v>
      </c>
    </row>
    <row r="3" spans="1:3" x14ac:dyDescent="0.25">
      <c r="A3" s="3" t="s">
        <v>108</v>
      </c>
      <c r="B3" s="3" t="s">
        <v>337</v>
      </c>
      <c r="C3" s="3" t="s">
        <v>591</v>
      </c>
    </row>
    <row r="4" spans="1:3" x14ac:dyDescent="0.25">
      <c r="A4" s="3" t="s">
        <v>109</v>
      </c>
      <c r="B4" s="3" t="s">
        <v>338</v>
      </c>
      <c r="C4" s="3" t="s">
        <v>592</v>
      </c>
    </row>
    <row r="5" spans="1:3" x14ac:dyDescent="0.25">
      <c r="A5" s="3" t="s">
        <v>110</v>
      </c>
      <c r="B5" s="3" t="s">
        <v>339</v>
      </c>
      <c r="C5" s="3" t="s">
        <v>593</v>
      </c>
    </row>
    <row r="6" spans="1:3" x14ac:dyDescent="0.25">
      <c r="A6" s="3" t="s">
        <v>111</v>
      </c>
      <c r="B6" s="3" t="s">
        <v>340</v>
      </c>
      <c r="C6" s="3" t="s">
        <v>594</v>
      </c>
    </row>
    <row r="7" spans="1:3" x14ac:dyDescent="0.25">
      <c r="A7" s="3" t="s">
        <v>112</v>
      </c>
      <c r="B7" s="3" t="s">
        <v>341</v>
      </c>
      <c r="C7" s="3" t="s">
        <v>595</v>
      </c>
    </row>
    <row r="8" spans="1:3" x14ac:dyDescent="0.25">
      <c r="A8" s="3" t="s">
        <v>113</v>
      </c>
      <c r="B8" s="3" t="s">
        <v>342</v>
      </c>
      <c r="C8" s="3" t="s">
        <v>596</v>
      </c>
    </row>
    <row r="9" spans="1:3" x14ac:dyDescent="0.25">
      <c r="A9" s="3" t="s">
        <v>114</v>
      </c>
      <c r="B9" s="3" t="s">
        <v>343</v>
      </c>
      <c r="C9" s="3" t="s">
        <v>597</v>
      </c>
    </row>
    <row r="10" spans="1:3" x14ac:dyDescent="0.25">
      <c r="A10" s="3" t="s">
        <v>115</v>
      </c>
      <c r="B10" s="3" t="s">
        <v>344</v>
      </c>
      <c r="C10" s="3" t="s">
        <v>598</v>
      </c>
    </row>
    <row r="11" spans="1:3" x14ac:dyDescent="0.25">
      <c r="A11" s="3" t="s">
        <v>116</v>
      </c>
      <c r="B11" s="3" t="s">
        <v>345</v>
      </c>
      <c r="C11" s="3" t="s">
        <v>599</v>
      </c>
    </row>
    <row r="12" spans="1:3" x14ac:dyDescent="0.25">
      <c r="A12" s="3" t="s">
        <v>117</v>
      </c>
      <c r="B12" s="3" t="s">
        <v>346</v>
      </c>
      <c r="C12" s="3" t="s">
        <v>600</v>
      </c>
    </row>
    <row r="13" spans="1:3" x14ac:dyDescent="0.25">
      <c r="A13" s="3" t="s">
        <v>118</v>
      </c>
      <c r="B13" s="3" t="s">
        <v>347</v>
      </c>
      <c r="C13" s="3" t="s">
        <v>601</v>
      </c>
    </row>
    <row r="14" spans="1:3" x14ac:dyDescent="0.25">
      <c r="A14" s="3" t="s">
        <v>119</v>
      </c>
      <c r="B14" s="3" t="s">
        <v>348</v>
      </c>
      <c r="C14" s="3" t="s">
        <v>602</v>
      </c>
    </row>
    <row r="15" spans="1:3" x14ac:dyDescent="0.25">
      <c r="A15" s="3" t="s">
        <v>93</v>
      </c>
      <c r="B15" s="3" t="s">
        <v>349</v>
      </c>
      <c r="C15" s="3" t="s">
        <v>603</v>
      </c>
    </row>
    <row r="16" spans="1:3" x14ac:dyDescent="0.25">
      <c r="A16" s="3" t="s">
        <v>120</v>
      </c>
      <c r="B16" s="3" t="s">
        <v>350</v>
      </c>
      <c r="C16" s="3" t="s">
        <v>604</v>
      </c>
    </row>
    <row r="17" spans="1:3" x14ac:dyDescent="0.25">
      <c r="A17" s="3" t="s">
        <v>121</v>
      </c>
      <c r="B17" s="3" t="s">
        <v>351</v>
      </c>
      <c r="C17" s="3" t="s">
        <v>605</v>
      </c>
    </row>
    <row r="18" spans="1:3" x14ac:dyDescent="0.25">
      <c r="A18" s="3" t="s">
        <v>122</v>
      </c>
      <c r="B18" s="3" t="s">
        <v>352</v>
      </c>
      <c r="C18" s="3" t="s">
        <v>606</v>
      </c>
    </row>
    <row r="19" spans="1:3" x14ac:dyDescent="0.25">
      <c r="A19" s="3" t="s">
        <v>76</v>
      </c>
      <c r="B19" s="3" t="s">
        <v>353</v>
      </c>
      <c r="C19" s="3" t="s">
        <v>607</v>
      </c>
    </row>
    <row r="20" spans="1:3" x14ac:dyDescent="0.25">
      <c r="A20" s="3" t="s">
        <v>123</v>
      </c>
      <c r="B20" s="3" t="s">
        <v>354</v>
      </c>
      <c r="C20" s="3" t="s">
        <v>608</v>
      </c>
    </row>
    <row r="21" spans="1:3" x14ac:dyDescent="0.25">
      <c r="A21" s="3" t="s">
        <v>124</v>
      </c>
      <c r="B21" s="3" t="s">
        <v>355</v>
      </c>
      <c r="C21" s="3" t="s">
        <v>609</v>
      </c>
    </row>
    <row r="22" spans="1:3" x14ac:dyDescent="0.25">
      <c r="A22" s="3" t="s">
        <v>125</v>
      </c>
      <c r="B22" s="3" t="s">
        <v>356</v>
      </c>
      <c r="C22" s="3" t="s">
        <v>610</v>
      </c>
    </row>
    <row r="23" spans="1:3" x14ac:dyDescent="0.25">
      <c r="A23" s="3" t="s">
        <v>126</v>
      </c>
      <c r="B23" s="3" t="s">
        <v>357</v>
      </c>
      <c r="C23" s="3" t="s">
        <v>611</v>
      </c>
    </row>
    <row r="24" spans="1:3" x14ac:dyDescent="0.25">
      <c r="A24" s="3" t="s">
        <v>127</v>
      </c>
      <c r="B24" s="3" t="s">
        <v>358</v>
      </c>
      <c r="C24" s="3" t="s">
        <v>612</v>
      </c>
    </row>
    <row r="25" spans="1:3" x14ac:dyDescent="0.25">
      <c r="A25" s="3" t="s">
        <v>81</v>
      </c>
      <c r="B25" s="3" t="s">
        <v>359</v>
      </c>
      <c r="C25" s="3" t="s">
        <v>613</v>
      </c>
    </row>
    <row r="26" spans="1:3" x14ac:dyDescent="0.25">
      <c r="A26" s="3" t="s">
        <v>128</v>
      </c>
      <c r="B26" s="3" t="s">
        <v>360</v>
      </c>
      <c r="C26" s="3" t="s">
        <v>614</v>
      </c>
    </row>
    <row r="27" spans="1:3" x14ac:dyDescent="0.25">
      <c r="A27" s="3" t="s">
        <v>74</v>
      </c>
      <c r="B27" s="3" t="s">
        <v>361</v>
      </c>
      <c r="C27" s="3" t="s">
        <v>615</v>
      </c>
    </row>
    <row r="28" spans="1:3" x14ac:dyDescent="0.25">
      <c r="A28" s="3" t="s">
        <v>129</v>
      </c>
      <c r="B28" s="3" t="s">
        <v>362</v>
      </c>
      <c r="C28" s="3" t="s">
        <v>616</v>
      </c>
    </row>
    <row r="29" spans="1:3" x14ac:dyDescent="0.25">
      <c r="A29" s="3" t="s">
        <v>130</v>
      </c>
      <c r="B29" s="3" t="s">
        <v>363</v>
      </c>
      <c r="C29" s="3" t="s">
        <v>617</v>
      </c>
    </row>
    <row r="30" spans="1:3" x14ac:dyDescent="0.25">
      <c r="A30" s="3" t="s">
        <v>131</v>
      </c>
      <c r="B30" s="3" t="s">
        <v>364</v>
      </c>
      <c r="C30" s="3" t="s">
        <v>618</v>
      </c>
    </row>
    <row r="31" spans="1:3" x14ac:dyDescent="0.25">
      <c r="A31" s="3" t="s">
        <v>132</v>
      </c>
      <c r="B31" s="3" t="s">
        <v>365</v>
      </c>
      <c r="C31" s="3" t="s">
        <v>619</v>
      </c>
    </row>
    <row r="32" spans="1:3" x14ac:dyDescent="0.25">
      <c r="A32" s="3" t="s">
        <v>133</v>
      </c>
      <c r="B32" s="3" t="s">
        <v>366</v>
      </c>
      <c r="C32" s="3" t="s">
        <v>620</v>
      </c>
    </row>
    <row r="33" spans="1:3" x14ac:dyDescent="0.25">
      <c r="A33" s="3" t="s">
        <v>134</v>
      </c>
      <c r="B33" s="3" t="s">
        <v>367</v>
      </c>
      <c r="C33" s="3" t="s">
        <v>621</v>
      </c>
    </row>
    <row r="34" spans="1:3" x14ac:dyDescent="0.25">
      <c r="A34" s="3" t="s">
        <v>135</v>
      </c>
      <c r="B34" s="3" t="s">
        <v>368</v>
      </c>
      <c r="C34" s="3" t="s">
        <v>622</v>
      </c>
    </row>
    <row r="35" spans="1:3" x14ac:dyDescent="0.25">
      <c r="A35" s="3" t="s">
        <v>79</v>
      </c>
      <c r="B35" s="3" t="s">
        <v>369</v>
      </c>
      <c r="C35" s="3" t="s">
        <v>623</v>
      </c>
    </row>
    <row r="36" spans="1:3" x14ac:dyDescent="0.25">
      <c r="A36" s="3" t="s">
        <v>136</v>
      </c>
      <c r="B36" s="3" t="s">
        <v>370</v>
      </c>
      <c r="C36" s="3" t="s">
        <v>624</v>
      </c>
    </row>
    <row r="37" spans="1:3" x14ac:dyDescent="0.25">
      <c r="A37" s="3" t="s">
        <v>137</v>
      </c>
      <c r="B37" s="3" t="s">
        <v>371</v>
      </c>
      <c r="C37" s="3" t="s">
        <v>625</v>
      </c>
    </row>
    <row r="38" spans="1:3" x14ac:dyDescent="0.25">
      <c r="A38" s="3" t="s">
        <v>75</v>
      </c>
      <c r="B38" s="3" t="s">
        <v>372</v>
      </c>
      <c r="C38" s="3" t="s">
        <v>626</v>
      </c>
    </row>
    <row r="39" spans="1:3" x14ac:dyDescent="0.25">
      <c r="A39" s="3" t="s">
        <v>138</v>
      </c>
      <c r="B39" s="3" t="s">
        <v>373</v>
      </c>
      <c r="C39" s="3" t="s">
        <v>627</v>
      </c>
    </row>
    <row r="40" spans="1:3" x14ac:dyDescent="0.25">
      <c r="A40" s="3" t="s">
        <v>139</v>
      </c>
      <c r="B40" s="3" t="s">
        <v>374</v>
      </c>
      <c r="C40" s="3" t="s">
        <v>628</v>
      </c>
    </row>
    <row r="41" spans="1:3" x14ac:dyDescent="0.25">
      <c r="A41" s="3" t="s">
        <v>140</v>
      </c>
      <c r="B41" s="3" t="s">
        <v>375</v>
      </c>
      <c r="C41" s="3" t="s">
        <v>629</v>
      </c>
    </row>
    <row r="42" spans="1:3" x14ac:dyDescent="0.25">
      <c r="A42" s="3" t="s">
        <v>141</v>
      </c>
      <c r="B42" s="3" t="s">
        <v>376</v>
      </c>
      <c r="C42" s="3" t="s">
        <v>630</v>
      </c>
    </row>
    <row r="43" spans="1:3" x14ac:dyDescent="0.25">
      <c r="A43" s="3" t="s">
        <v>103</v>
      </c>
      <c r="B43" s="3" t="s">
        <v>377</v>
      </c>
      <c r="C43" s="3" t="s">
        <v>631</v>
      </c>
    </row>
    <row r="44" spans="1:3" x14ac:dyDescent="0.25">
      <c r="A44" s="3" t="s">
        <v>98</v>
      </c>
      <c r="B44" s="3" t="s">
        <v>378</v>
      </c>
      <c r="C44" s="3" t="s">
        <v>632</v>
      </c>
    </row>
    <row r="45" spans="1:3" x14ac:dyDescent="0.25">
      <c r="A45" s="3" t="s">
        <v>142</v>
      </c>
      <c r="B45" s="3" t="s">
        <v>379</v>
      </c>
      <c r="C45" s="3" t="s">
        <v>633</v>
      </c>
    </row>
    <row r="46" spans="1:3" x14ac:dyDescent="0.25">
      <c r="A46" s="3" t="s">
        <v>68</v>
      </c>
      <c r="B46" s="3" t="s">
        <v>380</v>
      </c>
      <c r="C46" s="3" t="s">
        <v>634</v>
      </c>
    </row>
    <row r="47" spans="1:3" x14ac:dyDescent="0.25">
      <c r="A47" s="3" t="s">
        <v>143</v>
      </c>
      <c r="B47" s="3" t="s">
        <v>381</v>
      </c>
      <c r="C47" s="3" t="s">
        <v>635</v>
      </c>
    </row>
    <row r="48" spans="1:3" x14ac:dyDescent="0.25">
      <c r="A48" s="3" t="s">
        <v>144</v>
      </c>
      <c r="B48" s="3" t="s">
        <v>382</v>
      </c>
      <c r="C48" s="3" t="s">
        <v>636</v>
      </c>
    </row>
    <row r="49" spans="1:3" x14ac:dyDescent="0.25">
      <c r="A49" s="3" t="s">
        <v>64</v>
      </c>
      <c r="B49" s="3" t="s">
        <v>383</v>
      </c>
      <c r="C49" s="3" t="s">
        <v>637</v>
      </c>
    </row>
    <row r="50" spans="1:3" x14ac:dyDescent="0.25">
      <c r="A50" s="3" t="s">
        <v>145</v>
      </c>
      <c r="B50" s="3" t="s">
        <v>384</v>
      </c>
      <c r="C50" s="3" t="s">
        <v>638</v>
      </c>
    </row>
    <row r="51" spans="1:3" x14ac:dyDescent="0.25">
      <c r="A51" s="3" t="s">
        <v>73</v>
      </c>
      <c r="B51" s="3" t="s">
        <v>385</v>
      </c>
      <c r="C51" s="3" t="s">
        <v>639</v>
      </c>
    </row>
    <row r="52" spans="1:3" x14ac:dyDescent="0.25">
      <c r="A52" s="3" t="s">
        <v>146</v>
      </c>
      <c r="B52" s="3" t="s">
        <v>386</v>
      </c>
      <c r="C52" s="3" t="s">
        <v>640</v>
      </c>
    </row>
    <row r="53" spans="1:3" x14ac:dyDescent="0.25">
      <c r="A53" s="3" t="s">
        <v>94</v>
      </c>
      <c r="B53" s="3" t="s">
        <v>387</v>
      </c>
      <c r="C53" s="3" t="s">
        <v>641</v>
      </c>
    </row>
    <row r="54" spans="1:3" x14ac:dyDescent="0.25">
      <c r="A54" s="3" t="s">
        <v>88</v>
      </c>
      <c r="B54" s="3" t="s">
        <v>388</v>
      </c>
      <c r="C54" s="3" t="s">
        <v>642</v>
      </c>
    </row>
    <row r="55" spans="1:3" x14ac:dyDescent="0.25">
      <c r="A55" s="3" t="s">
        <v>147</v>
      </c>
      <c r="B55" s="3" t="s">
        <v>389</v>
      </c>
      <c r="C55" s="3" t="s">
        <v>643</v>
      </c>
    </row>
    <row r="56" spans="1:3" x14ac:dyDescent="0.25">
      <c r="A56" s="3" t="s">
        <v>96</v>
      </c>
      <c r="B56" s="3" t="s">
        <v>390</v>
      </c>
      <c r="C56" s="3" t="s">
        <v>644</v>
      </c>
    </row>
    <row r="57" spans="1:3" x14ac:dyDescent="0.25">
      <c r="A57" s="3" t="s">
        <v>100</v>
      </c>
      <c r="B57" s="3" t="s">
        <v>391</v>
      </c>
      <c r="C57" s="3" t="s">
        <v>645</v>
      </c>
    </row>
    <row r="58" spans="1:3" x14ac:dyDescent="0.25">
      <c r="A58" s="3" t="s">
        <v>148</v>
      </c>
      <c r="B58" s="3" t="s">
        <v>392</v>
      </c>
      <c r="C58" s="3" t="s">
        <v>646</v>
      </c>
    </row>
    <row r="59" spans="1:3" x14ac:dyDescent="0.25">
      <c r="A59" s="3" t="s">
        <v>149</v>
      </c>
      <c r="B59" s="3" t="s">
        <v>393</v>
      </c>
      <c r="C59" s="3" t="s">
        <v>647</v>
      </c>
    </row>
    <row r="60" spans="1:3" x14ac:dyDescent="0.25">
      <c r="A60" s="3" t="s">
        <v>150</v>
      </c>
      <c r="B60" s="3" t="s">
        <v>394</v>
      </c>
      <c r="C60" s="3" t="s">
        <v>648</v>
      </c>
    </row>
    <row r="61" spans="1:3" x14ac:dyDescent="0.25">
      <c r="A61" s="3" t="s">
        <v>151</v>
      </c>
      <c r="B61" s="3" t="s">
        <v>395</v>
      </c>
      <c r="C61" s="3" t="s">
        <v>649</v>
      </c>
    </row>
    <row r="62" spans="1:3" x14ac:dyDescent="0.25">
      <c r="A62" s="3" t="s">
        <v>63</v>
      </c>
      <c r="B62" s="3" t="s">
        <v>396</v>
      </c>
      <c r="C62" s="3" t="s">
        <v>650</v>
      </c>
    </row>
    <row r="63" spans="1:3" x14ac:dyDescent="0.25">
      <c r="A63" s="3" t="s">
        <v>152</v>
      </c>
      <c r="B63" s="3" t="s">
        <v>397</v>
      </c>
      <c r="C63" s="3" t="s">
        <v>651</v>
      </c>
    </row>
    <row r="64" spans="1:3" x14ac:dyDescent="0.25">
      <c r="A64" s="3" t="s">
        <v>153</v>
      </c>
      <c r="B64" s="3" t="s">
        <v>398</v>
      </c>
      <c r="C64" s="3" t="s">
        <v>652</v>
      </c>
    </row>
    <row r="65" spans="1:3" x14ac:dyDescent="0.25">
      <c r="A65" s="3" t="s">
        <v>154</v>
      </c>
      <c r="B65" s="3" t="s">
        <v>399</v>
      </c>
      <c r="C65" s="3" t="s">
        <v>653</v>
      </c>
    </row>
    <row r="66" spans="1:3" x14ac:dyDescent="0.25">
      <c r="A66" s="3" t="s">
        <v>155</v>
      </c>
      <c r="B66" s="3" t="s">
        <v>400</v>
      </c>
      <c r="C66" s="3" t="s">
        <v>654</v>
      </c>
    </row>
    <row r="67" spans="1:3" x14ac:dyDescent="0.25">
      <c r="A67" s="3" t="s">
        <v>67</v>
      </c>
      <c r="B67" s="3" t="s">
        <v>401</v>
      </c>
      <c r="C67" s="3" t="s">
        <v>655</v>
      </c>
    </row>
    <row r="68" spans="1:3" x14ac:dyDescent="0.25">
      <c r="A68" s="3" t="s">
        <v>156</v>
      </c>
      <c r="B68" s="3" t="s">
        <v>402</v>
      </c>
      <c r="C68" s="3" t="s">
        <v>656</v>
      </c>
    </row>
    <row r="69" spans="1:3" x14ac:dyDescent="0.25">
      <c r="A69" s="3" t="s">
        <v>157</v>
      </c>
      <c r="B69" s="3" t="s">
        <v>403</v>
      </c>
      <c r="C69" s="3" t="s">
        <v>657</v>
      </c>
    </row>
    <row r="70" spans="1:3" x14ac:dyDescent="0.25">
      <c r="A70" s="3" t="s">
        <v>158</v>
      </c>
      <c r="B70" s="3" t="s">
        <v>404</v>
      </c>
      <c r="C70" s="3" t="s">
        <v>658</v>
      </c>
    </row>
    <row r="71" spans="1:3" x14ac:dyDescent="0.25">
      <c r="A71" s="3" t="s">
        <v>159</v>
      </c>
      <c r="B71" s="3" t="s">
        <v>405</v>
      </c>
      <c r="C71" s="3" t="s">
        <v>659</v>
      </c>
    </row>
    <row r="72" spans="1:3" x14ac:dyDescent="0.25">
      <c r="A72" s="3" t="s">
        <v>102</v>
      </c>
      <c r="B72" s="3" t="s">
        <v>406</v>
      </c>
      <c r="C72" s="3" t="s">
        <v>660</v>
      </c>
    </row>
    <row r="73" spans="1:3" x14ac:dyDescent="0.25">
      <c r="A73" s="3" t="s">
        <v>160</v>
      </c>
      <c r="B73" s="3" t="s">
        <v>407</v>
      </c>
      <c r="C73" s="3" t="s">
        <v>661</v>
      </c>
    </row>
    <row r="74" spans="1:3" x14ac:dyDescent="0.25">
      <c r="A74" s="3" t="s">
        <v>161</v>
      </c>
      <c r="B74" s="3" t="s">
        <v>408</v>
      </c>
      <c r="C74" s="3" t="s">
        <v>662</v>
      </c>
    </row>
    <row r="75" spans="1:3" x14ac:dyDescent="0.25">
      <c r="A75" s="3" t="s">
        <v>66</v>
      </c>
      <c r="B75" s="3" t="s">
        <v>409</v>
      </c>
      <c r="C75" s="3" t="s">
        <v>663</v>
      </c>
    </row>
    <row r="76" spans="1:3" x14ac:dyDescent="0.25">
      <c r="A76" s="3" t="s">
        <v>162</v>
      </c>
      <c r="B76" s="3" t="s">
        <v>410</v>
      </c>
      <c r="C76" s="3" t="s">
        <v>664</v>
      </c>
    </row>
    <row r="77" spans="1:3" x14ac:dyDescent="0.25">
      <c r="A77" s="3" t="s">
        <v>163</v>
      </c>
      <c r="B77" s="3" t="s">
        <v>411</v>
      </c>
      <c r="C77" s="3" t="s">
        <v>665</v>
      </c>
    </row>
    <row r="78" spans="1:3" x14ac:dyDescent="0.25">
      <c r="A78" s="3" t="s">
        <v>164</v>
      </c>
      <c r="B78" s="3" t="s">
        <v>412</v>
      </c>
      <c r="C78" s="3" t="s">
        <v>666</v>
      </c>
    </row>
    <row r="79" spans="1:3" x14ac:dyDescent="0.25">
      <c r="A79" s="3" t="s">
        <v>165</v>
      </c>
      <c r="B79" s="3" t="s">
        <v>413</v>
      </c>
      <c r="C79" s="3" t="s">
        <v>667</v>
      </c>
    </row>
    <row r="80" spans="1:3" x14ac:dyDescent="0.25">
      <c r="A80" s="3" t="s">
        <v>166</v>
      </c>
      <c r="B80" s="3" t="s">
        <v>414</v>
      </c>
      <c r="C80" s="3" t="s">
        <v>668</v>
      </c>
    </row>
    <row r="81" spans="1:3" x14ac:dyDescent="0.25">
      <c r="A81" s="3" t="s">
        <v>61</v>
      </c>
      <c r="B81" s="3" t="s">
        <v>415</v>
      </c>
      <c r="C81" s="3" t="s">
        <v>669</v>
      </c>
    </row>
    <row r="82" spans="1:3" x14ac:dyDescent="0.25">
      <c r="A82" s="3" t="s">
        <v>167</v>
      </c>
      <c r="B82" s="3" t="s">
        <v>416</v>
      </c>
      <c r="C82" s="3" t="s">
        <v>670</v>
      </c>
    </row>
    <row r="83" spans="1:3" x14ac:dyDescent="0.25">
      <c r="A83" s="3" t="s">
        <v>168</v>
      </c>
      <c r="B83" s="3" t="s">
        <v>417</v>
      </c>
      <c r="C83" s="3" t="s">
        <v>671</v>
      </c>
    </row>
    <row r="84" spans="1:3" x14ac:dyDescent="0.25">
      <c r="A84" s="3" t="s">
        <v>169</v>
      </c>
      <c r="B84" s="3" t="s">
        <v>418</v>
      </c>
      <c r="C84" s="3" t="s">
        <v>672</v>
      </c>
    </row>
    <row r="85" spans="1:3" x14ac:dyDescent="0.25">
      <c r="A85" s="3" t="s">
        <v>170</v>
      </c>
      <c r="B85" s="3" t="s">
        <v>419</v>
      </c>
      <c r="C85" s="3" t="s">
        <v>673</v>
      </c>
    </row>
    <row r="86" spans="1:3" x14ac:dyDescent="0.25">
      <c r="A86" s="3" t="s">
        <v>171</v>
      </c>
      <c r="B86" s="3" t="s">
        <v>420</v>
      </c>
      <c r="C86" s="3" t="s">
        <v>674</v>
      </c>
    </row>
    <row r="87" spans="1:3" x14ac:dyDescent="0.25">
      <c r="A87" s="3" t="s">
        <v>172</v>
      </c>
      <c r="B87" s="3" t="s">
        <v>421</v>
      </c>
      <c r="C87" s="3" t="s">
        <v>675</v>
      </c>
    </row>
    <row r="88" spans="1:3" x14ac:dyDescent="0.25">
      <c r="A88" s="3" t="s">
        <v>173</v>
      </c>
      <c r="B88" s="3" t="s">
        <v>422</v>
      </c>
      <c r="C88" s="3" t="s">
        <v>676</v>
      </c>
    </row>
    <row r="89" spans="1:3" x14ac:dyDescent="0.25">
      <c r="A89" s="3" t="s">
        <v>174</v>
      </c>
      <c r="B89" s="3" t="s">
        <v>423</v>
      </c>
      <c r="C89" s="3" t="s">
        <v>677</v>
      </c>
    </row>
    <row r="90" spans="1:3" x14ac:dyDescent="0.25">
      <c r="A90" s="3" t="s">
        <v>175</v>
      </c>
      <c r="B90" s="3" t="s">
        <v>424</v>
      </c>
      <c r="C90" s="3" t="s">
        <v>678</v>
      </c>
    </row>
    <row r="91" spans="1:3" x14ac:dyDescent="0.25">
      <c r="A91" s="3" t="s">
        <v>176</v>
      </c>
      <c r="B91" s="3" t="s">
        <v>425</v>
      </c>
      <c r="C91" s="3" t="s">
        <v>679</v>
      </c>
    </row>
    <row r="92" spans="1:3" x14ac:dyDescent="0.25">
      <c r="A92" s="3" t="s">
        <v>177</v>
      </c>
      <c r="B92" s="3" t="s">
        <v>426</v>
      </c>
      <c r="C92" s="3" t="s">
        <v>680</v>
      </c>
    </row>
    <row r="93" spans="1:3" x14ac:dyDescent="0.25">
      <c r="A93" s="3" t="s">
        <v>178</v>
      </c>
      <c r="B93" s="3" t="s">
        <v>427</v>
      </c>
      <c r="C93" s="3" t="s">
        <v>681</v>
      </c>
    </row>
    <row r="94" spans="1:3" x14ac:dyDescent="0.25">
      <c r="A94" s="3" t="s">
        <v>179</v>
      </c>
      <c r="B94" s="3" t="s">
        <v>428</v>
      </c>
      <c r="C94" s="3" t="s">
        <v>682</v>
      </c>
    </row>
    <row r="95" spans="1:3" x14ac:dyDescent="0.25">
      <c r="A95" s="3" t="s">
        <v>180</v>
      </c>
      <c r="B95" s="3" t="s">
        <v>429</v>
      </c>
      <c r="C95" s="3" t="s">
        <v>683</v>
      </c>
    </row>
    <row r="96" spans="1:3" x14ac:dyDescent="0.25">
      <c r="A96" s="3" t="s">
        <v>181</v>
      </c>
      <c r="B96" s="3" t="s">
        <v>430</v>
      </c>
      <c r="C96" s="3" t="s">
        <v>684</v>
      </c>
    </row>
    <row r="97" spans="1:3" x14ac:dyDescent="0.25">
      <c r="A97" s="3" t="s">
        <v>182</v>
      </c>
      <c r="B97" s="3" t="s">
        <v>431</v>
      </c>
      <c r="C97" s="3" t="s">
        <v>685</v>
      </c>
    </row>
    <row r="98" spans="1:3" x14ac:dyDescent="0.25">
      <c r="A98" s="3" t="s">
        <v>183</v>
      </c>
      <c r="B98" s="3" t="s">
        <v>432</v>
      </c>
      <c r="C98" s="3" t="s">
        <v>686</v>
      </c>
    </row>
    <row r="99" spans="1:3" x14ac:dyDescent="0.25">
      <c r="A99" s="3" t="s">
        <v>184</v>
      </c>
      <c r="B99" s="3" t="s">
        <v>433</v>
      </c>
      <c r="C99" s="3" t="s">
        <v>687</v>
      </c>
    </row>
    <row r="100" spans="1:3" x14ac:dyDescent="0.25">
      <c r="A100" s="3" t="s">
        <v>185</v>
      </c>
      <c r="B100" s="3" t="s">
        <v>434</v>
      </c>
      <c r="C100" s="3" t="s">
        <v>688</v>
      </c>
    </row>
    <row r="101" spans="1:3" x14ac:dyDescent="0.25">
      <c r="A101" s="3" t="s">
        <v>186</v>
      </c>
      <c r="B101" s="3" t="s">
        <v>435</v>
      </c>
      <c r="C101" s="3" t="s">
        <v>689</v>
      </c>
    </row>
    <row r="102" spans="1:3" x14ac:dyDescent="0.25">
      <c r="A102" s="3" t="s">
        <v>187</v>
      </c>
      <c r="B102" s="3" t="s">
        <v>436</v>
      </c>
      <c r="C102" s="3" t="s">
        <v>690</v>
      </c>
    </row>
    <row r="103" spans="1:3" x14ac:dyDescent="0.25">
      <c r="A103" s="3" t="s">
        <v>188</v>
      </c>
      <c r="B103" s="3" t="s">
        <v>437</v>
      </c>
      <c r="C103" s="3" t="s">
        <v>691</v>
      </c>
    </row>
    <row r="104" spans="1:3" x14ac:dyDescent="0.25">
      <c r="A104" s="3" t="s">
        <v>189</v>
      </c>
      <c r="B104" s="3" t="s">
        <v>438</v>
      </c>
      <c r="C104" s="3" t="s">
        <v>692</v>
      </c>
    </row>
    <row r="105" spans="1:3" x14ac:dyDescent="0.25">
      <c r="A105" s="3" t="s">
        <v>190</v>
      </c>
      <c r="B105" s="3" t="s">
        <v>439</v>
      </c>
      <c r="C105" s="3" t="s">
        <v>693</v>
      </c>
    </row>
    <row r="106" spans="1:3" x14ac:dyDescent="0.25">
      <c r="A106" s="3" t="s">
        <v>191</v>
      </c>
      <c r="B106" s="3" t="s">
        <v>440</v>
      </c>
      <c r="C106" s="3" t="s">
        <v>694</v>
      </c>
    </row>
    <row r="107" spans="1:3" x14ac:dyDescent="0.25">
      <c r="A107" s="3" t="s">
        <v>192</v>
      </c>
      <c r="B107" s="3" t="s">
        <v>441</v>
      </c>
      <c r="C107" s="3" t="s">
        <v>695</v>
      </c>
    </row>
    <row r="108" spans="1:3" x14ac:dyDescent="0.25">
      <c r="A108" s="3" t="s">
        <v>193</v>
      </c>
      <c r="B108" s="3" t="s">
        <v>442</v>
      </c>
      <c r="C108" s="3" t="s">
        <v>696</v>
      </c>
    </row>
    <row r="109" spans="1:3" x14ac:dyDescent="0.25">
      <c r="A109" s="3" t="s">
        <v>194</v>
      </c>
      <c r="B109" s="3" t="s">
        <v>443</v>
      </c>
      <c r="C109" s="3" t="s">
        <v>697</v>
      </c>
    </row>
    <row r="110" spans="1:3" x14ac:dyDescent="0.25">
      <c r="A110" s="3" t="s">
        <v>195</v>
      </c>
      <c r="B110" s="3" t="s">
        <v>444</v>
      </c>
      <c r="C110" s="3" t="s">
        <v>698</v>
      </c>
    </row>
    <row r="111" spans="1:3" x14ac:dyDescent="0.25">
      <c r="A111" s="3" t="s">
        <v>196</v>
      </c>
      <c r="B111" s="3" t="s">
        <v>445</v>
      </c>
      <c r="C111" s="3" t="s">
        <v>699</v>
      </c>
    </row>
    <row r="112" spans="1:3" x14ac:dyDescent="0.25">
      <c r="A112" s="3" t="s">
        <v>197</v>
      </c>
      <c r="B112" s="3" t="s">
        <v>446</v>
      </c>
      <c r="C112" s="3" t="s">
        <v>700</v>
      </c>
    </row>
    <row r="113" spans="1:3" x14ac:dyDescent="0.25">
      <c r="A113" s="3" t="s">
        <v>198</v>
      </c>
      <c r="B113" s="3" t="s">
        <v>447</v>
      </c>
      <c r="C113" s="3" t="s">
        <v>701</v>
      </c>
    </row>
    <row r="114" spans="1:3" x14ac:dyDescent="0.25">
      <c r="A114" s="3" t="s">
        <v>199</v>
      </c>
      <c r="B114" s="3" t="s">
        <v>448</v>
      </c>
      <c r="C114" s="3" t="s">
        <v>702</v>
      </c>
    </row>
    <row r="115" spans="1:3" x14ac:dyDescent="0.25">
      <c r="A115" s="3" t="s">
        <v>200</v>
      </c>
      <c r="B115" s="3" t="s">
        <v>449</v>
      </c>
      <c r="C115" s="3" t="s">
        <v>703</v>
      </c>
    </row>
    <row r="116" spans="1:3" x14ac:dyDescent="0.25">
      <c r="A116" s="3" t="s">
        <v>201</v>
      </c>
      <c r="B116" s="3" t="s">
        <v>450</v>
      </c>
      <c r="C116" s="3" t="s">
        <v>704</v>
      </c>
    </row>
    <row r="117" spans="1:3" x14ac:dyDescent="0.25">
      <c r="A117" s="3" t="s">
        <v>202</v>
      </c>
      <c r="B117" s="3" t="s">
        <v>451</v>
      </c>
      <c r="C117" s="3" t="s">
        <v>705</v>
      </c>
    </row>
    <row r="118" spans="1:3" x14ac:dyDescent="0.25">
      <c r="A118" s="3" t="s">
        <v>203</v>
      </c>
      <c r="B118" s="3" t="s">
        <v>452</v>
      </c>
      <c r="C118" s="3" t="s">
        <v>706</v>
      </c>
    </row>
    <row r="119" spans="1:3" x14ac:dyDescent="0.25">
      <c r="A119" s="3" t="s">
        <v>204</v>
      </c>
      <c r="B119" s="3" t="s">
        <v>453</v>
      </c>
      <c r="C119" s="3" t="s">
        <v>707</v>
      </c>
    </row>
    <row r="120" spans="1:3" x14ac:dyDescent="0.25">
      <c r="A120" s="3" t="s">
        <v>205</v>
      </c>
      <c r="B120" s="3" t="s">
        <v>454</v>
      </c>
      <c r="C120" s="3" t="s">
        <v>708</v>
      </c>
    </row>
    <row r="121" spans="1:3" x14ac:dyDescent="0.25">
      <c r="A121" s="3" t="s">
        <v>206</v>
      </c>
      <c r="B121" s="3" t="s">
        <v>455</v>
      </c>
      <c r="C121" s="3" t="s">
        <v>709</v>
      </c>
    </row>
    <row r="122" spans="1:3" x14ac:dyDescent="0.25">
      <c r="A122" s="3" t="s">
        <v>207</v>
      </c>
      <c r="B122" s="3" t="s">
        <v>456</v>
      </c>
      <c r="C122" s="3" t="s">
        <v>710</v>
      </c>
    </row>
    <row r="123" spans="1:3" x14ac:dyDescent="0.25">
      <c r="A123" s="3" t="s">
        <v>208</v>
      </c>
      <c r="B123" s="3" t="s">
        <v>457</v>
      </c>
      <c r="C123" s="3" t="s">
        <v>711</v>
      </c>
    </row>
    <row r="124" spans="1:3" x14ac:dyDescent="0.25">
      <c r="A124" s="3" t="s">
        <v>209</v>
      </c>
      <c r="B124" s="3" t="s">
        <v>458</v>
      </c>
      <c r="C124" s="3" t="s">
        <v>712</v>
      </c>
    </row>
    <row r="125" spans="1:3" x14ac:dyDescent="0.25">
      <c r="A125" s="3" t="s">
        <v>210</v>
      </c>
      <c r="B125" s="3" t="s">
        <v>459</v>
      </c>
      <c r="C125" s="3" t="s">
        <v>713</v>
      </c>
    </row>
    <row r="126" spans="1:3" x14ac:dyDescent="0.25">
      <c r="A126" s="3" t="s">
        <v>211</v>
      </c>
      <c r="B126" s="3" t="s">
        <v>460</v>
      </c>
      <c r="C126" s="3" t="s">
        <v>714</v>
      </c>
    </row>
    <row r="127" spans="1:3" x14ac:dyDescent="0.25">
      <c r="A127" s="3" t="s">
        <v>212</v>
      </c>
      <c r="B127" s="3" t="s">
        <v>461</v>
      </c>
      <c r="C127" s="3" t="s">
        <v>715</v>
      </c>
    </row>
    <row r="128" spans="1:3" x14ac:dyDescent="0.25">
      <c r="A128" s="3" t="s">
        <v>213</v>
      </c>
      <c r="B128" s="3" t="s">
        <v>462</v>
      </c>
      <c r="C128" s="3" t="s">
        <v>716</v>
      </c>
    </row>
    <row r="129" spans="1:3" x14ac:dyDescent="0.25">
      <c r="A129" s="3" t="s">
        <v>214</v>
      </c>
      <c r="B129" s="3" t="s">
        <v>463</v>
      </c>
      <c r="C129" s="3" t="s">
        <v>717</v>
      </c>
    </row>
    <row r="130" spans="1:3" x14ac:dyDescent="0.25">
      <c r="A130" s="3" t="s">
        <v>215</v>
      </c>
      <c r="B130" s="3" t="s">
        <v>464</v>
      </c>
      <c r="C130" s="3" t="s">
        <v>718</v>
      </c>
    </row>
    <row r="131" spans="1:3" x14ac:dyDescent="0.25">
      <c r="A131" s="3" t="s">
        <v>216</v>
      </c>
      <c r="B131" s="3" t="s">
        <v>465</v>
      </c>
      <c r="C131" s="3" t="s">
        <v>719</v>
      </c>
    </row>
    <row r="132" spans="1:3" x14ac:dyDescent="0.25">
      <c r="A132" s="3" t="s">
        <v>217</v>
      </c>
      <c r="B132" s="3" t="s">
        <v>466</v>
      </c>
      <c r="C132" s="3" t="s">
        <v>720</v>
      </c>
    </row>
    <row r="133" spans="1:3" x14ac:dyDescent="0.25">
      <c r="A133" s="3" t="s">
        <v>218</v>
      </c>
      <c r="B133" s="3" t="s">
        <v>467</v>
      </c>
      <c r="C133" s="3" t="s">
        <v>721</v>
      </c>
    </row>
    <row r="134" spans="1:3" x14ac:dyDescent="0.25">
      <c r="A134" s="3" t="s">
        <v>219</v>
      </c>
      <c r="B134" s="3" t="s">
        <v>468</v>
      </c>
      <c r="C134" s="3" t="s">
        <v>722</v>
      </c>
    </row>
    <row r="135" spans="1:3" x14ac:dyDescent="0.25">
      <c r="A135" s="3" t="s">
        <v>220</v>
      </c>
      <c r="B135" s="3" t="s">
        <v>469</v>
      </c>
      <c r="C135" s="3" t="s">
        <v>723</v>
      </c>
    </row>
    <row r="136" spans="1:3" x14ac:dyDescent="0.25">
      <c r="A136" s="3" t="s">
        <v>221</v>
      </c>
      <c r="B136" s="3" t="s">
        <v>470</v>
      </c>
      <c r="C136" s="3" t="s">
        <v>724</v>
      </c>
    </row>
    <row r="137" spans="1:3" x14ac:dyDescent="0.25">
      <c r="A137" s="3" t="s">
        <v>222</v>
      </c>
      <c r="B137" s="3" t="s">
        <v>471</v>
      </c>
      <c r="C137" s="3" t="s">
        <v>725</v>
      </c>
    </row>
    <row r="138" spans="1:3" x14ac:dyDescent="0.25">
      <c r="A138" s="3" t="s">
        <v>223</v>
      </c>
      <c r="B138" s="3" t="s">
        <v>472</v>
      </c>
      <c r="C138" s="3" t="s">
        <v>726</v>
      </c>
    </row>
    <row r="139" spans="1:3" x14ac:dyDescent="0.25">
      <c r="A139" s="3" t="s">
        <v>224</v>
      </c>
      <c r="B139" s="3" t="s">
        <v>473</v>
      </c>
      <c r="C139" s="3" t="s">
        <v>727</v>
      </c>
    </row>
    <row r="140" spans="1:3" x14ac:dyDescent="0.25">
      <c r="A140" s="3" t="s">
        <v>225</v>
      </c>
      <c r="B140" s="3" t="s">
        <v>474</v>
      </c>
      <c r="C140" s="3" t="s">
        <v>728</v>
      </c>
    </row>
    <row r="141" spans="1:3" x14ac:dyDescent="0.25">
      <c r="A141" s="3" t="s">
        <v>226</v>
      </c>
      <c r="B141" s="3" t="s">
        <v>475</v>
      </c>
      <c r="C141" s="3" t="s">
        <v>729</v>
      </c>
    </row>
    <row r="142" spans="1:3" x14ac:dyDescent="0.25">
      <c r="A142" s="3" t="s">
        <v>227</v>
      </c>
      <c r="B142" s="3" t="s">
        <v>476</v>
      </c>
      <c r="C142" s="3" t="s">
        <v>730</v>
      </c>
    </row>
    <row r="143" spans="1:3" x14ac:dyDescent="0.25">
      <c r="A143" s="3" t="s">
        <v>228</v>
      </c>
      <c r="B143" s="3" t="s">
        <v>477</v>
      </c>
      <c r="C143" s="3" t="s">
        <v>731</v>
      </c>
    </row>
    <row r="144" spans="1:3" x14ac:dyDescent="0.25">
      <c r="A144" s="3" t="s">
        <v>229</v>
      </c>
      <c r="B144" s="3" t="s">
        <v>478</v>
      </c>
      <c r="C144" s="3" t="s">
        <v>732</v>
      </c>
    </row>
    <row r="145" spans="1:3" x14ac:dyDescent="0.25">
      <c r="A145" s="3" t="s">
        <v>230</v>
      </c>
      <c r="B145" s="3" t="s">
        <v>479</v>
      </c>
      <c r="C145" s="3" t="s">
        <v>733</v>
      </c>
    </row>
    <row r="146" spans="1:3" x14ac:dyDescent="0.25">
      <c r="A146" s="3" t="s">
        <v>231</v>
      </c>
      <c r="B146" s="3" t="s">
        <v>480</v>
      </c>
      <c r="C146" s="3" t="s">
        <v>734</v>
      </c>
    </row>
    <row r="147" spans="1:3" x14ac:dyDescent="0.25">
      <c r="A147" s="3" t="s">
        <v>232</v>
      </c>
      <c r="B147" s="3" t="s">
        <v>481</v>
      </c>
      <c r="C147" s="3" t="s">
        <v>735</v>
      </c>
    </row>
    <row r="148" spans="1:3" x14ac:dyDescent="0.25">
      <c r="A148" s="3" t="s">
        <v>233</v>
      </c>
      <c r="B148" s="3" t="s">
        <v>482</v>
      </c>
      <c r="C148" s="3" t="s">
        <v>736</v>
      </c>
    </row>
    <row r="149" spans="1:3" x14ac:dyDescent="0.25">
      <c r="A149" s="3" t="s">
        <v>234</v>
      </c>
      <c r="B149" s="3" t="s">
        <v>483</v>
      </c>
      <c r="C149" s="3" t="s">
        <v>737</v>
      </c>
    </row>
    <row r="150" spans="1:3" x14ac:dyDescent="0.25">
      <c r="A150" s="3" t="s">
        <v>235</v>
      </c>
      <c r="B150" s="3" t="s">
        <v>484</v>
      </c>
      <c r="C150" s="3" t="s">
        <v>738</v>
      </c>
    </row>
    <row r="151" spans="1:3" x14ac:dyDescent="0.25">
      <c r="A151" s="3" t="s">
        <v>236</v>
      </c>
      <c r="B151" s="3" t="s">
        <v>485</v>
      </c>
      <c r="C151" s="3" t="s">
        <v>739</v>
      </c>
    </row>
    <row r="152" spans="1:3" x14ac:dyDescent="0.25">
      <c r="A152" s="3" t="s">
        <v>237</v>
      </c>
      <c r="B152" s="3" t="s">
        <v>486</v>
      </c>
      <c r="C152" s="3" t="s">
        <v>740</v>
      </c>
    </row>
    <row r="153" spans="1:3" x14ac:dyDescent="0.25">
      <c r="A153" s="3" t="s">
        <v>238</v>
      </c>
      <c r="B153" s="3" t="s">
        <v>487</v>
      </c>
      <c r="C153" s="3" t="s">
        <v>741</v>
      </c>
    </row>
    <row r="154" spans="1:3" x14ac:dyDescent="0.25">
      <c r="A154" s="3" t="s">
        <v>239</v>
      </c>
      <c r="B154" s="3" t="s">
        <v>488</v>
      </c>
      <c r="C154" s="3" t="s">
        <v>742</v>
      </c>
    </row>
    <row r="155" spans="1:3" x14ac:dyDescent="0.25">
      <c r="A155" s="3" t="s">
        <v>240</v>
      </c>
      <c r="B155" s="3" t="s">
        <v>489</v>
      </c>
      <c r="C155" s="3" t="s">
        <v>743</v>
      </c>
    </row>
    <row r="156" spans="1:3" x14ac:dyDescent="0.25">
      <c r="A156" s="3" t="s">
        <v>241</v>
      </c>
      <c r="B156" s="3" t="s">
        <v>490</v>
      </c>
      <c r="C156" s="3" t="s">
        <v>744</v>
      </c>
    </row>
    <row r="157" spans="1:3" x14ac:dyDescent="0.25">
      <c r="A157" s="3" t="s">
        <v>242</v>
      </c>
      <c r="B157" s="3" t="s">
        <v>491</v>
      </c>
      <c r="C157" s="3" t="s">
        <v>745</v>
      </c>
    </row>
    <row r="158" spans="1:3" x14ac:dyDescent="0.25">
      <c r="A158" s="3" t="s">
        <v>77</v>
      </c>
      <c r="B158" s="3" t="s">
        <v>492</v>
      </c>
      <c r="C158" s="3" t="s">
        <v>746</v>
      </c>
    </row>
    <row r="159" spans="1:3" x14ac:dyDescent="0.25">
      <c r="A159" s="3" t="s">
        <v>243</v>
      </c>
      <c r="B159" s="3" t="s">
        <v>493</v>
      </c>
      <c r="C159" s="3" t="s">
        <v>747</v>
      </c>
    </row>
    <row r="160" spans="1:3" x14ac:dyDescent="0.25">
      <c r="A160" s="3" t="s">
        <v>65</v>
      </c>
      <c r="B160" s="3" t="s">
        <v>494</v>
      </c>
      <c r="C160" s="3" t="s">
        <v>748</v>
      </c>
    </row>
    <row r="161" spans="1:3" x14ac:dyDescent="0.25">
      <c r="A161" s="3" t="s">
        <v>244</v>
      </c>
      <c r="B161" s="3" t="s">
        <v>495</v>
      </c>
      <c r="C161" s="3" t="s">
        <v>749</v>
      </c>
    </row>
    <row r="162" spans="1:3" x14ac:dyDescent="0.25">
      <c r="A162" s="3" t="s">
        <v>245</v>
      </c>
      <c r="B162" s="3" t="s">
        <v>496</v>
      </c>
      <c r="C162" s="3" t="s">
        <v>750</v>
      </c>
    </row>
    <row r="163" spans="1:3" x14ac:dyDescent="0.25">
      <c r="A163" s="3" t="s">
        <v>84</v>
      </c>
      <c r="B163" s="3" t="s">
        <v>497</v>
      </c>
      <c r="C163" s="3" t="s">
        <v>751</v>
      </c>
    </row>
    <row r="164" spans="1:3" x14ac:dyDescent="0.25">
      <c r="A164" s="3" t="s">
        <v>246</v>
      </c>
      <c r="B164" s="3" t="s">
        <v>498</v>
      </c>
      <c r="C164" s="3" t="s">
        <v>752</v>
      </c>
    </row>
    <row r="165" spans="1:3" x14ac:dyDescent="0.25">
      <c r="A165" s="3" t="s">
        <v>247</v>
      </c>
      <c r="B165" s="3" t="s">
        <v>499</v>
      </c>
      <c r="C165" s="3" t="s">
        <v>753</v>
      </c>
    </row>
    <row r="166" spans="1:3" x14ac:dyDescent="0.25">
      <c r="A166" s="3" t="s">
        <v>248</v>
      </c>
      <c r="B166" s="3" t="s">
        <v>500</v>
      </c>
      <c r="C166" s="3" t="s">
        <v>754</v>
      </c>
    </row>
    <row r="167" spans="1:3" x14ac:dyDescent="0.25">
      <c r="A167" s="3" t="s">
        <v>249</v>
      </c>
      <c r="B167" s="3" t="s">
        <v>501</v>
      </c>
      <c r="C167" s="3" t="s">
        <v>755</v>
      </c>
    </row>
    <row r="168" spans="1:3" x14ac:dyDescent="0.25">
      <c r="A168" s="3" t="s">
        <v>250</v>
      </c>
      <c r="B168" s="3" t="s">
        <v>502</v>
      </c>
      <c r="C168" s="3" t="s">
        <v>756</v>
      </c>
    </row>
    <row r="169" spans="1:3" x14ac:dyDescent="0.25">
      <c r="A169" s="3" t="s">
        <v>251</v>
      </c>
      <c r="B169" s="3" t="s">
        <v>503</v>
      </c>
      <c r="C169" s="3" t="s">
        <v>757</v>
      </c>
    </row>
    <row r="170" spans="1:3" x14ac:dyDescent="0.25">
      <c r="A170" s="3" t="s">
        <v>89</v>
      </c>
      <c r="B170" s="3" t="s">
        <v>504</v>
      </c>
      <c r="C170" s="3" t="s">
        <v>758</v>
      </c>
    </row>
    <row r="171" spans="1:3" x14ac:dyDescent="0.25">
      <c r="A171" s="3" t="s">
        <v>252</v>
      </c>
      <c r="B171" s="3" t="s">
        <v>505</v>
      </c>
      <c r="C171" s="3" t="s">
        <v>759</v>
      </c>
    </row>
    <row r="172" spans="1:3" x14ac:dyDescent="0.25">
      <c r="A172" s="3" t="s">
        <v>95</v>
      </c>
      <c r="B172" s="3" t="s">
        <v>506</v>
      </c>
      <c r="C172" s="3" t="s">
        <v>760</v>
      </c>
    </row>
    <row r="173" spans="1:3" x14ac:dyDescent="0.25">
      <c r="A173" s="3" t="s">
        <v>253</v>
      </c>
      <c r="B173" s="3" t="s">
        <v>507</v>
      </c>
      <c r="C173" s="3" t="s">
        <v>761</v>
      </c>
    </row>
    <row r="174" spans="1:3" x14ac:dyDescent="0.25">
      <c r="A174" s="3" t="s">
        <v>254</v>
      </c>
      <c r="B174" s="3" t="s">
        <v>508</v>
      </c>
      <c r="C174" s="3" t="s">
        <v>762</v>
      </c>
    </row>
    <row r="175" spans="1:3" x14ac:dyDescent="0.25">
      <c r="A175" s="3" t="s">
        <v>83</v>
      </c>
      <c r="B175" s="3" t="s">
        <v>509</v>
      </c>
      <c r="C175" s="3" t="s">
        <v>763</v>
      </c>
    </row>
    <row r="176" spans="1:3" x14ac:dyDescent="0.25">
      <c r="A176" s="3" t="s">
        <v>91</v>
      </c>
      <c r="B176" s="3" t="s">
        <v>510</v>
      </c>
      <c r="C176" s="3" t="s">
        <v>764</v>
      </c>
    </row>
    <row r="177" spans="1:3" x14ac:dyDescent="0.25">
      <c r="A177" s="3" t="s">
        <v>255</v>
      </c>
      <c r="B177" s="3" t="s">
        <v>511</v>
      </c>
      <c r="C177" s="3" t="s">
        <v>765</v>
      </c>
    </row>
    <row r="178" spans="1:3" x14ac:dyDescent="0.25">
      <c r="A178" s="3" t="s">
        <v>256</v>
      </c>
      <c r="B178" s="3" t="s">
        <v>512</v>
      </c>
      <c r="C178" s="3" t="s">
        <v>766</v>
      </c>
    </row>
    <row r="179" spans="1:3" x14ac:dyDescent="0.25">
      <c r="A179" s="3" t="s">
        <v>257</v>
      </c>
      <c r="B179" s="3" t="s">
        <v>513</v>
      </c>
      <c r="C179" s="3" t="s">
        <v>767</v>
      </c>
    </row>
    <row r="180" spans="1:3" x14ac:dyDescent="0.25">
      <c r="A180" s="3" t="s">
        <v>258</v>
      </c>
      <c r="B180" s="3" t="s">
        <v>514</v>
      </c>
      <c r="C180" s="3" t="s">
        <v>768</v>
      </c>
    </row>
    <row r="181" spans="1:3" x14ac:dyDescent="0.25">
      <c r="A181" s="3" t="s">
        <v>259</v>
      </c>
      <c r="B181" s="3" t="s">
        <v>515</v>
      </c>
      <c r="C181" s="3" t="s">
        <v>769</v>
      </c>
    </row>
    <row r="182" spans="1:3" x14ac:dyDescent="0.25">
      <c r="A182" s="3" t="s">
        <v>62</v>
      </c>
      <c r="B182" s="3" t="s">
        <v>516</v>
      </c>
      <c r="C182" s="3" t="s">
        <v>770</v>
      </c>
    </row>
    <row r="183" spans="1:3" x14ac:dyDescent="0.25">
      <c r="A183" s="3" t="s">
        <v>260</v>
      </c>
      <c r="B183" s="3" t="s">
        <v>517</v>
      </c>
      <c r="C183" s="3" t="s">
        <v>771</v>
      </c>
    </row>
    <row r="184" spans="1:3" x14ac:dyDescent="0.25">
      <c r="A184" s="3" t="s">
        <v>90</v>
      </c>
      <c r="B184" s="3" t="s">
        <v>518</v>
      </c>
      <c r="C184" s="3" t="s">
        <v>772</v>
      </c>
    </row>
    <row r="185" spans="1:3" x14ac:dyDescent="0.25">
      <c r="A185" s="3" t="s">
        <v>261</v>
      </c>
      <c r="B185" s="3" t="s">
        <v>519</v>
      </c>
      <c r="C185" s="3" t="s">
        <v>773</v>
      </c>
    </row>
    <row r="186" spans="1:3" x14ac:dyDescent="0.25">
      <c r="A186" s="3" t="s">
        <v>262</v>
      </c>
      <c r="B186" s="3" t="s">
        <v>520</v>
      </c>
      <c r="C186" s="3" t="s">
        <v>774</v>
      </c>
    </row>
    <row r="187" spans="1:3" x14ac:dyDescent="0.25">
      <c r="A187" s="3" t="s">
        <v>263</v>
      </c>
      <c r="B187" s="3" t="s">
        <v>521</v>
      </c>
      <c r="C187" s="3" t="s">
        <v>775</v>
      </c>
    </row>
    <row r="188" spans="1:3" x14ac:dyDescent="0.25">
      <c r="A188" s="3" t="s">
        <v>264</v>
      </c>
      <c r="B188" s="3" t="s">
        <v>522</v>
      </c>
      <c r="C188" s="3" t="s">
        <v>776</v>
      </c>
    </row>
    <row r="189" spans="1:3" x14ac:dyDescent="0.25">
      <c r="A189" s="3" t="s">
        <v>80</v>
      </c>
      <c r="B189" s="3" t="s">
        <v>523</v>
      </c>
      <c r="C189" s="3" t="s">
        <v>777</v>
      </c>
    </row>
    <row r="190" spans="1:3" x14ac:dyDescent="0.25">
      <c r="A190" s="3" t="s">
        <v>265</v>
      </c>
      <c r="B190" s="3" t="s">
        <v>524</v>
      </c>
      <c r="C190" s="3" t="s">
        <v>778</v>
      </c>
    </row>
    <row r="191" spans="1:3" x14ac:dyDescent="0.25">
      <c r="A191" s="3" t="s">
        <v>99</v>
      </c>
      <c r="B191" s="3" t="s">
        <v>525</v>
      </c>
      <c r="C191" s="3" t="s">
        <v>779</v>
      </c>
    </row>
    <row r="192" spans="1:3" x14ac:dyDescent="0.25">
      <c r="A192" s="3" t="s">
        <v>266</v>
      </c>
      <c r="B192" s="3" t="s">
        <v>526</v>
      </c>
      <c r="C192" s="3" t="s">
        <v>780</v>
      </c>
    </row>
    <row r="193" spans="1:3" x14ac:dyDescent="0.25">
      <c r="A193" s="3" t="s">
        <v>267</v>
      </c>
      <c r="B193" s="3" t="s">
        <v>527</v>
      </c>
      <c r="C193" s="3" t="s">
        <v>781</v>
      </c>
    </row>
    <row r="194" spans="1:3" x14ac:dyDescent="0.25">
      <c r="A194" s="3" t="s">
        <v>268</v>
      </c>
      <c r="B194" s="3" t="s">
        <v>528</v>
      </c>
      <c r="C194" s="3" t="s">
        <v>782</v>
      </c>
    </row>
    <row r="195" spans="1:3" x14ac:dyDescent="0.25">
      <c r="A195" s="3" t="s">
        <v>269</v>
      </c>
      <c r="B195" s="3" t="s">
        <v>529</v>
      </c>
      <c r="C195" s="3" t="s">
        <v>783</v>
      </c>
    </row>
    <row r="196" spans="1:3" x14ac:dyDescent="0.25">
      <c r="A196" s="3" t="s">
        <v>270</v>
      </c>
      <c r="B196" s="3" t="s">
        <v>530</v>
      </c>
      <c r="C196" s="3" t="s">
        <v>784</v>
      </c>
    </row>
    <row r="197" spans="1:3" x14ac:dyDescent="0.25">
      <c r="A197" s="3" t="s">
        <v>271</v>
      </c>
      <c r="B197" s="3" t="s">
        <v>531</v>
      </c>
      <c r="C197" s="3" t="s">
        <v>785</v>
      </c>
    </row>
    <row r="198" spans="1:3" x14ac:dyDescent="0.25">
      <c r="A198" s="3" t="s">
        <v>272</v>
      </c>
      <c r="B198" s="3" t="s">
        <v>532</v>
      </c>
      <c r="C198" s="3" t="s">
        <v>786</v>
      </c>
    </row>
    <row r="199" spans="1:3" x14ac:dyDescent="0.25">
      <c r="A199" s="3" t="s">
        <v>273</v>
      </c>
      <c r="B199" s="3" t="s">
        <v>533</v>
      </c>
      <c r="C199" s="3" t="s">
        <v>787</v>
      </c>
    </row>
    <row r="200" spans="1:3" x14ac:dyDescent="0.25">
      <c r="A200" s="3" t="s">
        <v>274</v>
      </c>
      <c r="B200" s="3" t="s">
        <v>534</v>
      </c>
      <c r="C200" s="3" t="s">
        <v>788</v>
      </c>
    </row>
    <row r="201" spans="1:3" x14ac:dyDescent="0.25">
      <c r="A201" s="3" t="s">
        <v>275</v>
      </c>
      <c r="B201" s="3" t="s">
        <v>535</v>
      </c>
      <c r="C201" s="3" t="s">
        <v>789</v>
      </c>
    </row>
    <row r="202" spans="1:3" x14ac:dyDescent="0.25">
      <c r="A202" s="3" t="s">
        <v>276</v>
      </c>
      <c r="B202" s="3" t="s">
        <v>536</v>
      </c>
      <c r="C202" s="3" t="s">
        <v>790</v>
      </c>
    </row>
    <row r="203" spans="1:3" x14ac:dyDescent="0.25">
      <c r="A203" s="3" t="s">
        <v>277</v>
      </c>
      <c r="B203" s="3" t="s">
        <v>537</v>
      </c>
      <c r="C203" s="3" t="s">
        <v>791</v>
      </c>
    </row>
    <row r="204" spans="1:3" x14ac:dyDescent="0.25">
      <c r="A204" s="3" t="s">
        <v>278</v>
      </c>
      <c r="B204" s="3" t="s">
        <v>538</v>
      </c>
      <c r="C204" s="3" t="s">
        <v>792</v>
      </c>
    </row>
    <row r="205" spans="1:3" x14ac:dyDescent="0.25">
      <c r="A205" s="3" t="s">
        <v>97</v>
      </c>
      <c r="B205" s="3" t="s">
        <v>539</v>
      </c>
      <c r="C205" s="3" t="s">
        <v>793</v>
      </c>
    </row>
    <row r="206" spans="1:3" x14ac:dyDescent="0.25">
      <c r="A206" s="3" t="s">
        <v>279</v>
      </c>
      <c r="B206" s="3" t="s">
        <v>540</v>
      </c>
      <c r="C206" s="3" t="s">
        <v>794</v>
      </c>
    </row>
    <row r="207" spans="1:3" x14ac:dyDescent="0.25">
      <c r="A207" s="3" t="s">
        <v>280</v>
      </c>
      <c r="B207" s="3" t="s">
        <v>541</v>
      </c>
      <c r="C207" s="3" t="s">
        <v>795</v>
      </c>
    </row>
    <row r="208" spans="1:3" x14ac:dyDescent="0.25">
      <c r="A208" s="3" t="s">
        <v>85</v>
      </c>
      <c r="B208" s="3" t="s">
        <v>542</v>
      </c>
      <c r="C208" s="3" t="s">
        <v>796</v>
      </c>
    </row>
    <row r="209" spans="1:3" x14ac:dyDescent="0.25">
      <c r="A209" s="3" t="s">
        <v>281</v>
      </c>
      <c r="B209" s="3" t="s">
        <v>543</v>
      </c>
      <c r="C209" s="3" t="s">
        <v>797</v>
      </c>
    </row>
    <row r="210" spans="1:3" x14ac:dyDescent="0.25">
      <c r="A210" s="3" t="s">
        <v>282</v>
      </c>
      <c r="B210" s="3" t="s">
        <v>544</v>
      </c>
      <c r="C210" s="3" t="s">
        <v>798</v>
      </c>
    </row>
    <row r="211" spans="1:3" x14ac:dyDescent="0.25">
      <c r="A211" s="3" t="s">
        <v>283</v>
      </c>
      <c r="B211" s="3" t="s">
        <v>545</v>
      </c>
      <c r="C211" s="3" t="s">
        <v>799</v>
      </c>
    </row>
    <row r="212" spans="1:3" x14ac:dyDescent="0.25">
      <c r="A212" s="3" t="s">
        <v>284</v>
      </c>
      <c r="B212" s="3" t="s">
        <v>546</v>
      </c>
      <c r="C212" s="3" t="s">
        <v>800</v>
      </c>
    </row>
    <row r="213" spans="1:3" x14ac:dyDescent="0.25">
      <c r="A213" s="3" t="s">
        <v>72</v>
      </c>
      <c r="B213" s="3" t="s">
        <v>547</v>
      </c>
      <c r="C213" s="3" t="s">
        <v>801</v>
      </c>
    </row>
    <row r="214" spans="1:3" x14ac:dyDescent="0.25">
      <c r="A214" s="3" t="s">
        <v>285</v>
      </c>
      <c r="B214" s="3" t="s">
        <v>548</v>
      </c>
      <c r="C214" s="3" t="s">
        <v>802</v>
      </c>
    </row>
    <row r="215" spans="1:3" x14ac:dyDescent="0.25">
      <c r="A215" s="3" t="s">
        <v>286</v>
      </c>
      <c r="B215" s="3" t="s">
        <v>549</v>
      </c>
      <c r="C215" s="3" t="s">
        <v>803</v>
      </c>
    </row>
    <row r="216" spans="1:3" x14ac:dyDescent="0.25">
      <c r="A216" s="3" t="s">
        <v>287</v>
      </c>
      <c r="B216" s="3" t="s">
        <v>550</v>
      </c>
      <c r="C216" s="3" t="s">
        <v>804</v>
      </c>
    </row>
    <row r="217" spans="1:3" x14ac:dyDescent="0.25">
      <c r="A217" s="3" t="s">
        <v>288</v>
      </c>
      <c r="B217" s="3" t="s">
        <v>551</v>
      </c>
      <c r="C217" s="3" t="s">
        <v>805</v>
      </c>
    </row>
    <row r="218" spans="1:3" x14ac:dyDescent="0.25">
      <c r="A218" s="3" t="s">
        <v>289</v>
      </c>
      <c r="B218" s="3" t="s">
        <v>552</v>
      </c>
      <c r="C218" s="3" t="s">
        <v>806</v>
      </c>
    </row>
    <row r="219" spans="1:3" x14ac:dyDescent="0.25">
      <c r="A219" s="3" t="s">
        <v>290</v>
      </c>
      <c r="B219" s="3" t="s">
        <v>553</v>
      </c>
      <c r="C219" s="3" t="s">
        <v>807</v>
      </c>
    </row>
    <row r="220" spans="1:3" x14ac:dyDescent="0.25">
      <c r="A220" s="3" t="s">
        <v>291</v>
      </c>
      <c r="B220" s="3" t="s">
        <v>554</v>
      </c>
      <c r="C220" s="3" t="s">
        <v>808</v>
      </c>
    </row>
    <row r="221" spans="1:3" x14ac:dyDescent="0.25">
      <c r="A221" s="3" t="s">
        <v>292</v>
      </c>
      <c r="B221" s="3" t="s">
        <v>555</v>
      </c>
      <c r="C221" s="3" t="s">
        <v>809</v>
      </c>
    </row>
    <row r="222" spans="1:3" x14ac:dyDescent="0.25">
      <c r="A222" s="3" t="s">
        <v>78</v>
      </c>
      <c r="B222" s="3" t="s">
        <v>556</v>
      </c>
      <c r="C222" s="3" t="s">
        <v>810</v>
      </c>
    </row>
    <row r="223" spans="1:3" x14ac:dyDescent="0.25">
      <c r="A223" s="3" t="s">
        <v>70</v>
      </c>
      <c r="B223" s="3" t="s">
        <v>557</v>
      </c>
      <c r="C223" s="3" t="s">
        <v>811</v>
      </c>
    </row>
    <row r="224" spans="1:3" x14ac:dyDescent="0.25">
      <c r="A224" s="3" t="s">
        <v>293</v>
      </c>
      <c r="B224" s="3" t="s">
        <v>558</v>
      </c>
      <c r="C224" s="3" t="s">
        <v>812</v>
      </c>
    </row>
    <row r="225" spans="1:3" x14ac:dyDescent="0.25">
      <c r="A225" s="3" t="s">
        <v>294</v>
      </c>
      <c r="B225" s="3" t="s">
        <v>559</v>
      </c>
      <c r="C225" s="3" t="s">
        <v>813</v>
      </c>
    </row>
    <row r="226" spans="1:3" x14ac:dyDescent="0.25">
      <c r="A226" s="3" t="s">
        <v>295</v>
      </c>
      <c r="B226" s="3" t="s">
        <v>560</v>
      </c>
      <c r="C226" s="3" t="s">
        <v>814</v>
      </c>
    </row>
    <row r="227" spans="1:3" x14ac:dyDescent="0.25">
      <c r="A227" s="3" t="s">
        <v>296</v>
      </c>
      <c r="B227" s="3" t="s">
        <v>561</v>
      </c>
      <c r="C227" s="3" t="s">
        <v>815</v>
      </c>
    </row>
    <row r="228" spans="1:3" x14ac:dyDescent="0.25">
      <c r="A228" s="3" t="s">
        <v>297</v>
      </c>
      <c r="B228" s="3" t="s">
        <v>562</v>
      </c>
      <c r="C228" s="3" t="s">
        <v>816</v>
      </c>
    </row>
    <row r="229" spans="1:3" x14ac:dyDescent="0.25">
      <c r="A229" s="3" t="s">
        <v>298</v>
      </c>
      <c r="B229" s="3" t="s">
        <v>563</v>
      </c>
      <c r="C229" s="3" t="s">
        <v>817</v>
      </c>
    </row>
    <row r="230" spans="1:3" x14ac:dyDescent="0.25">
      <c r="A230" s="3" t="s">
        <v>92</v>
      </c>
      <c r="B230" s="3" t="s">
        <v>564</v>
      </c>
      <c r="C230" s="3" t="s">
        <v>818</v>
      </c>
    </row>
    <row r="231" spans="1:3" x14ac:dyDescent="0.25">
      <c r="A231" s="3" t="s">
        <v>299</v>
      </c>
      <c r="B231" s="3" t="s">
        <v>565</v>
      </c>
      <c r="C231" s="3" t="s">
        <v>819</v>
      </c>
    </row>
    <row r="232" spans="1:3" x14ac:dyDescent="0.25">
      <c r="A232" s="3" t="s">
        <v>300</v>
      </c>
      <c r="B232" s="3" t="s">
        <v>566</v>
      </c>
      <c r="C232" s="3" t="s">
        <v>820</v>
      </c>
    </row>
    <row r="233" spans="1:3" x14ac:dyDescent="0.25">
      <c r="A233" s="3" t="s">
        <v>301</v>
      </c>
      <c r="B233" s="3" t="s">
        <v>567</v>
      </c>
      <c r="C233" s="3" t="s">
        <v>821</v>
      </c>
    </row>
    <row r="234" spans="1:3" x14ac:dyDescent="0.25">
      <c r="A234" s="3" t="s">
        <v>86</v>
      </c>
      <c r="B234" s="3" t="s">
        <v>568</v>
      </c>
      <c r="C234" s="3" t="s">
        <v>822</v>
      </c>
    </row>
    <row r="235" spans="1:3" x14ac:dyDescent="0.25">
      <c r="A235" s="3" t="s">
        <v>302</v>
      </c>
      <c r="B235" s="3" t="s">
        <v>569</v>
      </c>
      <c r="C235" s="3" t="s">
        <v>823</v>
      </c>
    </row>
    <row r="236" spans="1:3" x14ac:dyDescent="0.25">
      <c r="A236" s="3" t="s">
        <v>303</v>
      </c>
      <c r="B236" s="3" t="s">
        <v>570</v>
      </c>
      <c r="C236" s="3" t="s">
        <v>824</v>
      </c>
    </row>
    <row r="237" spans="1:3" x14ac:dyDescent="0.25">
      <c r="A237" s="3" t="s">
        <v>304</v>
      </c>
      <c r="B237" s="3" t="s">
        <v>571</v>
      </c>
      <c r="C237" s="3" t="s">
        <v>825</v>
      </c>
    </row>
    <row r="238" spans="1:3" x14ac:dyDescent="0.25">
      <c r="A238" s="3" t="s">
        <v>82</v>
      </c>
      <c r="B238" s="3" t="s">
        <v>572</v>
      </c>
      <c r="C238" s="3" t="s">
        <v>826</v>
      </c>
    </row>
    <row r="239" spans="1:3" x14ac:dyDescent="0.25">
      <c r="A239" s="3" t="s">
        <v>101</v>
      </c>
      <c r="B239" s="3" t="s">
        <v>573</v>
      </c>
      <c r="C239" s="3" t="s">
        <v>827</v>
      </c>
    </row>
    <row r="240" spans="1:3" x14ac:dyDescent="0.25">
      <c r="A240" s="3" t="s">
        <v>305</v>
      </c>
      <c r="B240" s="3" t="s">
        <v>574</v>
      </c>
      <c r="C240" s="3" t="s">
        <v>828</v>
      </c>
    </row>
    <row r="241" spans="1:3" x14ac:dyDescent="0.25">
      <c r="A241" s="3" t="s">
        <v>306</v>
      </c>
      <c r="B241" s="3" t="s">
        <v>575</v>
      </c>
      <c r="C241" s="3" t="s">
        <v>829</v>
      </c>
    </row>
    <row r="242" spans="1:3" x14ac:dyDescent="0.25">
      <c r="A242" s="3" t="s">
        <v>307</v>
      </c>
      <c r="B242" s="3" t="s">
        <v>576</v>
      </c>
      <c r="C242" s="3" t="s">
        <v>830</v>
      </c>
    </row>
    <row r="243" spans="1:3" x14ac:dyDescent="0.25">
      <c r="A243" s="3" t="s">
        <v>308</v>
      </c>
      <c r="B243" s="3" t="s">
        <v>577</v>
      </c>
      <c r="C243" s="3" t="s">
        <v>831</v>
      </c>
    </row>
    <row r="244" spans="1:3" x14ac:dyDescent="0.25">
      <c r="A244" s="3" t="s">
        <v>69</v>
      </c>
      <c r="B244" s="3" t="s">
        <v>578</v>
      </c>
      <c r="C244" s="3" t="s">
        <v>832</v>
      </c>
    </row>
    <row r="245" spans="1:3" x14ac:dyDescent="0.25">
      <c r="A245" s="3" t="s">
        <v>309</v>
      </c>
      <c r="B245" s="3" t="s">
        <v>579</v>
      </c>
      <c r="C245" s="3" t="s">
        <v>833</v>
      </c>
    </row>
    <row r="246" spans="1:3" x14ac:dyDescent="0.25">
      <c r="A246" s="3" t="s">
        <v>310</v>
      </c>
      <c r="B246" s="3" t="s">
        <v>580</v>
      </c>
      <c r="C246" s="3" t="s">
        <v>834</v>
      </c>
    </row>
    <row r="247" spans="1:3" x14ac:dyDescent="0.25">
      <c r="A247" s="3" t="s">
        <v>311</v>
      </c>
      <c r="B247" s="3" t="s">
        <v>581</v>
      </c>
      <c r="C247" s="3" t="s">
        <v>835</v>
      </c>
    </row>
    <row r="248" spans="1:3" x14ac:dyDescent="0.25">
      <c r="A248" s="3" t="s">
        <v>312</v>
      </c>
      <c r="B248" s="3" t="s">
        <v>582</v>
      </c>
      <c r="C248" s="3" t="s">
        <v>836</v>
      </c>
    </row>
    <row r="249" spans="1:3" x14ac:dyDescent="0.25">
      <c r="A249" s="3" t="s">
        <v>71</v>
      </c>
      <c r="B249" s="3" t="s">
        <v>583</v>
      </c>
      <c r="C249" s="3" t="s">
        <v>837</v>
      </c>
    </row>
    <row r="250" spans="1:3" x14ac:dyDescent="0.25">
      <c r="A250" s="3" t="s">
        <v>313</v>
      </c>
      <c r="B250" s="3" t="s">
        <v>584</v>
      </c>
      <c r="C250" s="3" t="s">
        <v>838</v>
      </c>
    </row>
    <row r="251" spans="1:3" x14ac:dyDescent="0.25">
      <c r="A251" s="3" t="s">
        <v>314</v>
      </c>
      <c r="B251" s="3" t="s">
        <v>585</v>
      </c>
      <c r="C251" s="3" t="s">
        <v>839</v>
      </c>
    </row>
    <row r="252" spans="1:3" x14ac:dyDescent="0.25">
      <c r="A252" s="3" t="s">
        <v>315</v>
      </c>
      <c r="B252" s="3" t="s">
        <v>586</v>
      </c>
      <c r="C252" s="3" t="s">
        <v>840</v>
      </c>
    </row>
    <row r="253" spans="1:3" x14ac:dyDescent="0.25">
      <c r="A253" s="3" t="s">
        <v>316</v>
      </c>
      <c r="B253" s="3" t="s">
        <v>587</v>
      </c>
      <c r="C253" s="3" t="s">
        <v>841</v>
      </c>
    </row>
    <row r="254" spans="1:3" x14ac:dyDescent="0.25">
      <c r="A254" s="3" t="s">
        <v>317</v>
      </c>
      <c r="B254" s="3" t="s">
        <v>588</v>
      </c>
      <c r="C254" s="3" t="s">
        <v>842</v>
      </c>
    </row>
    <row r="255" spans="1:3" x14ac:dyDescent="0.25">
      <c r="A255" s="3" t="s">
        <v>87</v>
      </c>
      <c r="B255" s="3" t="s">
        <v>589</v>
      </c>
      <c r="C255" s="3" t="s">
        <v>843</v>
      </c>
    </row>
  </sheetData>
  <sortState ref="A1:A186">
    <sortCondition ref="A1:A186"/>
  </sortState>
  <phoneticPr fontId="2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98"/>
  <sheetViews>
    <sheetView workbookViewId="0">
      <selection activeCell="I21" sqref="I21"/>
    </sheetView>
  </sheetViews>
  <sheetFormatPr baseColWidth="10" defaultColWidth="11.5703125" defaultRowHeight="15" x14ac:dyDescent="0.25"/>
  <cols>
    <col min="1" max="1" width="30.7109375" style="11" customWidth="1"/>
    <col min="2" max="2" width="2.85546875" style="10" customWidth="1"/>
    <col min="3" max="3" width="20.42578125" style="10" bestFit="1" customWidth="1"/>
    <col min="4" max="4" width="2.85546875" style="10" customWidth="1"/>
    <col min="5" max="5" width="20.42578125" style="10" bestFit="1" customWidth="1"/>
    <col min="6" max="6" width="2.85546875" style="10" customWidth="1"/>
    <col min="7" max="7" width="20.42578125" style="10" bestFit="1" customWidth="1"/>
    <col min="8" max="8" width="2.85546875" style="10" customWidth="1"/>
    <col min="9" max="9" width="20.42578125" style="10" bestFit="1" customWidth="1"/>
    <col min="10" max="10" width="2.85546875" style="10" customWidth="1"/>
    <col min="11" max="11" width="20.42578125" style="10" bestFit="1" customWidth="1"/>
    <col min="12" max="12" width="19" style="10" bestFit="1" customWidth="1"/>
    <col min="13" max="13" width="20.42578125" style="10" bestFit="1" customWidth="1"/>
    <col min="14" max="14" width="2.85546875" style="10" customWidth="1"/>
    <col min="15" max="15" width="20.42578125" style="10" bestFit="1" customWidth="1"/>
    <col min="16" max="16" width="2.85546875" style="10" customWidth="1"/>
    <col min="17" max="17" width="20.42578125" style="10" bestFit="1" customWidth="1"/>
    <col min="18" max="18" width="2.85546875" style="10" customWidth="1"/>
    <col min="19" max="19" width="20.42578125" style="10" bestFit="1" customWidth="1"/>
    <col min="20" max="20" width="2.85546875" style="10" customWidth="1"/>
    <col min="21" max="21" width="20.42578125" style="10" bestFit="1" customWidth="1"/>
    <col min="22" max="22" width="19" style="10" bestFit="1" customWidth="1"/>
    <col min="23" max="23" width="14.85546875" style="10" bestFit="1" customWidth="1"/>
    <col min="24" max="24" width="17.85546875" style="10" bestFit="1" customWidth="1"/>
    <col min="25" max="25" width="14.85546875" style="10" bestFit="1" customWidth="1"/>
    <col min="26" max="26" width="15.28515625" style="10" bestFit="1" customWidth="1"/>
    <col min="27" max="27" width="16.85546875" style="10" bestFit="1" customWidth="1"/>
    <col min="28" max="28" width="16.28515625" style="10" bestFit="1" customWidth="1"/>
    <col min="29" max="29" width="15.42578125" style="10" bestFit="1" customWidth="1"/>
    <col min="30" max="30" width="14.42578125" style="10" bestFit="1" customWidth="1"/>
    <col min="31" max="31" width="14.7109375" style="10" bestFit="1" customWidth="1"/>
    <col min="32" max="32" width="15.7109375" style="10" bestFit="1" customWidth="1"/>
    <col min="33" max="33" width="20.42578125" style="10" bestFit="1" customWidth="1"/>
    <col min="34" max="34" width="19" style="10" bestFit="1" customWidth="1"/>
    <col min="35" max="35" width="5.140625" style="10" bestFit="1" customWidth="1"/>
    <col min="36" max="36" width="20.42578125" style="10" bestFit="1" customWidth="1"/>
    <col min="37" max="37" width="19" style="10" bestFit="1" customWidth="1"/>
    <col min="38" max="38" width="11.28515625" style="10" bestFit="1" customWidth="1"/>
    <col min="39" max="39" width="14" style="10" bestFit="1" customWidth="1"/>
    <col min="40" max="40" width="19.28515625" style="10" bestFit="1" customWidth="1"/>
    <col min="41" max="41" width="14" style="10" bestFit="1" customWidth="1"/>
    <col min="42" max="42" width="12.140625" style="10" bestFit="1" customWidth="1"/>
    <col min="43" max="43" width="9" style="10" bestFit="1" customWidth="1"/>
    <col min="44" max="44" width="15" style="10" bestFit="1" customWidth="1"/>
    <col min="45" max="45" width="13.85546875" style="10" bestFit="1" customWidth="1"/>
    <col min="46" max="46" width="12.28515625" style="10" bestFit="1" customWidth="1"/>
    <col min="47" max="16384" width="11.5703125" style="10"/>
  </cols>
  <sheetData>
    <row r="1" spans="1:34" ht="14.45" customHeight="1" x14ac:dyDescent="0.25">
      <c r="A1" s="13"/>
      <c r="D1" s="23" t="s">
        <v>329</v>
      </c>
      <c r="E1" s="23"/>
      <c r="F1" s="23"/>
      <c r="G1" s="23"/>
      <c r="H1" s="23"/>
      <c r="I1" s="23"/>
    </row>
    <row r="2" spans="1:34" ht="14.45" customHeight="1" x14ac:dyDescent="0.25">
      <c r="A2" s="13"/>
      <c r="C2" s="13"/>
      <c r="D2" s="23"/>
      <c r="E2" s="23"/>
      <c r="F2" s="23"/>
      <c r="G2" s="23"/>
      <c r="H2" s="23"/>
      <c r="I2" s="23"/>
      <c r="K2" s="13"/>
      <c r="M2" s="13"/>
      <c r="O2" s="13"/>
      <c r="Q2" s="13"/>
      <c r="S2" s="13"/>
      <c r="U2" s="13"/>
    </row>
    <row r="3" spans="1:34" ht="14.45" customHeight="1" x14ac:dyDescent="0.25">
      <c r="A3" s="13"/>
      <c r="C3" s="13"/>
      <c r="D3" s="23"/>
      <c r="E3" s="23"/>
      <c r="F3" s="23"/>
      <c r="G3" s="23"/>
      <c r="H3" s="23"/>
      <c r="I3" s="23"/>
      <c r="K3" s="13"/>
      <c r="M3" s="13"/>
      <c r="O3" s="13"/>
      <c r="Q3" s="13"/>
      <c r="S3" s="13"/>
      <c r="U3" s="13"/>
      <c r="AG3" s="7" t="s">
        <v>322</v>
      </c>
      <c r="AH3" t="s">
        <v>332</v>
      </c>
    </row>
    <row r="4" spans="1:34" ht="14.45" customHeight="1" x14ac:dyDescent="0.25">
      <c r="A4" s="13"/>
      <c r="C4" s="13"/>
      <c r="D4" s="23"/>
      <c r="E4" s="23"/>
      <c r="F4" s="23"/>
      <c r="G4" s="23"/>
      <c r="H4" s="23"/>
      <c r="I4" s="23"/>
      <c r="K4" s="13"/>
      <c r="M4" s="13"/>
      <c r="O4" s="13"/>
      <c r="Q4" s="13"/>
      <c r="S4" s="13"/>
      <c r="U4" s="13"/>
      <c r="AG4" s="8"/>
      <c r="AH4" s="6">
        <v>9</v>
      </c>
    </row>
    <row r="5" spans="1:34" ht="14.45" customHeight="1" x14ac:dyDescent="0.25">
      <c r="A5" s="13"/>
      <c r="C5" s="13"/>
      <c r="D5" s="14"/>
      <c r="E5" s="14"/>
      <c r="F5" s="14"/>
      <c r="G5" s="14"/>
      <c r="H5" s="14"/>
      <c r="I5" s="14"/>
      <c r="K5" s="13"/>
      <c r="M5" s="13"/>
      <c r="O5" s="13"/>
      <c r="Q5" s="13"/>
      <c r="S5" s="13"/>
      <c r="U5" s="13"/>
      <c r="AG5" s="8" t="s">
        <v>323</v>
      </c>
      <c r="AH5" s="6">
        <v>4</v>
      </c>
    </row>
    <row r="6" spans="1:34" ht="28.9" customHeight="1" x14ac:dyDescent="0.25">
      <c r="C6" s="17" t="s">
        <v>330</v>
      </c>
      <c r="D6" s="16"/>
      <c r="E6" s="17" t="s">
        <v>331</v>
      </c>
      <c r="F6" s="16"/>
      <c r="G6" s="15"/>
      <c r="H6" s="16"/>
      <c r="I6" s="15"/>
      <c r="O6" s="12"/>
      <c r="Q6" s="12"/>
      <c r="S6" s="12"/>
      <c r="U6" s="12"/>
      <c r="AG6" s="8" t="s">
        <v>324</v>
      </c>
      <c r="AH6" s="6">
        <v>13</v>
      </c>
    </row>
    <row r="7" spans="1:34" x14ac:dyDescent="0.25">
      <c r="C7" s="20">
        <f>IFERROR(GETPIVOTDATA("Doublon ",$AG$3,"Doublon ",""),0)</f>
        <v>9</v>
      </c>
      <c r="E7" s="21">
        <f>IFERROR(GETPIVOTDATA("Doublon ",$AG$3,"Doublon ","Doublon"),0)</f>
        <v>4</v>
      </c>
      <c r="G7" s="22"/>
      <c r="I7" s="22"/>
    </row>
    <row r="8" spans="1:34" x14ac:dyDescent="0.25">
      <c r="C8" s="20"/>
      <c r="E8" s="21"/>
      <c r="G8" s="22"/>
      <c r="I8" s="22"/>
    </row>
    <row r="9" spans="1:34" x14ac:dyDescent="0.25">
      <c r="C9" s="20"/>
      <c r="E9" s="21"/>
      <c r="G9" s="22"/>
      <c r="I9" s="22"/>
    </row>
    <row r="10" spans="1:34" x14ac:dyDescent="0.25">
      <c r="C10" s="20"/>
      <c r="E10" s="21"/>
      <c r="G10" s="22"/>
      <c r="I10" s="22"/>
      <c r="AG10" s="7" t="s">
        <v>322</v>
      </c>
      <c r="AH10" t="s">
        <v>332</v>
      </c>
    </row>
    <row r="11" spans="1:34" x14ac:dyDescent="0.25">
      <c r="AG11" s="8" t="s">
        <v>333</v>
      </c>
      <c r="AH11" s="6">
        <v>9</v>
      </c>
    </row>
    <row r="12" spans="1:34" x14ac:dyDescent="0.25">
      <c r="AG12" s="18" t="s">
        <v>415</v>
      </c>
      <c r="AH12" s="6">
        <v>2</v>
      </c>
    </row>
    <row r="13" spans="1:34" x14ac:dyDescent="0.25">
      <c r="AG13" s="18" t="s">
        <v>516</v>
      </c>
      <c r="AH13" s="6">
        <v>3</v>
      </c>
    </row>
    <row r="14" spans="1:34" x14ac:dyDescent="0.25">
      <c r="AG14" s="18" t="s">
        <v>396</v>
      </c>
      <c r="AH14" s="6">
        <v>3</v>
      </c>
    </row>
    <row r="15" spans="1:34" x14ac:dyDescent="0.25">
      <c r="AG15" s="18" t="s">
        <v>589</v>
      </c>
      <c r="AH15" s="6">
        <v>1</v>
      </c>
    </row>
    <row r="16" spans="1:34" x14ac:dyDescent="0.25">
      <c r="AG16" s="8" t="s">
        <v>323</v>
      </c>
      <c r="AH16" s="6">
        <v>4</v>
      </c>
    </row>
    <row r="17" spans="33:34" x14ac:dyDescent="0.25">
      <c r="AG17" s="18" t="s">
        <v>589</v>
      </c>
      <c r="AH17" s="6">
        <v>4</v>
      </c>
    </row>
    <row r="18" spans="33:34" x14ac:dyDescent="0.25">
      <c r="AG18" s="8" t="s">
        <v>324</v>
      </c>
      <c r="AH18" s="6">
        <v>13</v>
      </c>
    </row>
    <row r="19" spans="33:34" x14ac:dyDescent="0.25">
      <c r="AG19"/>
      <c r="AH19"/>
    </row>
    <row r="20" spans="33:34" x14ac:dyDescent="0.25">
      <c r="AG20"/>
      <c r="AH20"/>
    </row>
    <row r="21" spans="33:34" x14ac:dyDescent="0.25">
      <c r="AG21"/>
      <c r="AH21"/>
    </row>
    <row r="22" spans="33:34" x14ac:dyDescent="0.25">
      <c r="AG22"/>
      <c r="AH22"/>
    </row>
    <row r="23" spans="33:34" x14ac:dyDescent="0.25">
      <c r="AG23"/>
      <c r="AH23"/>
    </row>
    <row r="24" spans="33:34" x14ac:dyDescent="0.25">
      <c r="AG24"/>
      <c r="AH24"/>
    </row>
    <row r="25" spans="33:34" x14ac:dyDescent="0.25">
      <c r="AG25"/>
      <c r="AH25"/>
    </row>
    <row r="26" spans="33:34" x14ac:dyDescent="0.25">
      <c r="AG26"/>
      <c r="AH26"/>
    </row>
    <row r="27" spans="33:34" x14ac:dyDescent="0.25">
      <c r="AG27"/>
      <c r="AH27"/>
    </row>
    <row r="28" spans="33:34" x14ac:dyDescent="0.25">
      <c r="AG28"/>
      <c r="AH28"/>
    </row>
    <row r="29" spans="33:34" x14ac:dyDescent="0.25">
      <c r="AG29"/>
      <c r="AH29"/>
    </row>
    <row r="30" spans="33:34" x14ac:dyDescent="0.25">
      <c r="AG30"/>
      <c r="AH30"/>
    </row>
    <row r="31" spans="33:34" x14ac:dyDescent="0.25">
      <c r="AG31"/>
      <c r="AH31"/>
    </row>
    <row r="32" spans="33:34" x14ac:dyDescent="0.25">
      <c r="AG32"/>
      <c r="AH32"/>
    </row>
    <row r="33" spans="33:34" x14ac:dyDescent="0.25">
      <c r="AG33"/>
      <c r="AH33"/>
    </row>
    <row r="34" spans="33:34" x14ac:dyDescent="0.25">
      <c r="AG34"/>
      <c r="AH34"/>
    </row>
    <row r="35" spans="33:34" x14ac:dyDescent="0.25">
      <c r="AG35"/>
      <c r="AH35"/>
    </row>
    <row r="36" spans="33:34" x14ac:dyDescent="0.25">
      <c r="AG36"/>
      <c r="AH36"/>
    </row>
    <row r="37" spans="33:34" x14ac:dyDescent="0.25">
      <c r="AG37"/>
      <c r="AH37"/>
    </row>
    <row r="38" spans="33:34" x14ac:dyDescent="0.25">
      <c r="AG38"/>
      <c r="AH38"/>
    </row>
    <row r="39" spans="33:34" x14ac:dyDescent="0.25">
      <c r="AG39"/>
      <c r="AH39"/>
    </row>
    <row r="40" spans="33:34" x14ac:dyDescent="0.25">
      <c r="AG40"/>
      <c r="AH40"/>
    </row>
    <row r="41" spans="33:34" x14ac:dyDescent="0.25">
      <c r="AG41"/>
      <c r="AH41"/>
    </row>
    <row r="42" spans="33:34" x14ac:dyDescent="0.25">
      <c r="AG42"/>
      <c r="AH42"/>
    </row>
    <row r="43" spans="33:34" x14ac:dyDescent="0.25">
      <c r="AG43"/>
      <c r="AH43"/>
    </row>
    <row r="44" spans="33:34" x14ac:dyDescent="0.25">
      <c r="AG44"/>
      <c r="AH44"/>
    </row>
    <row r="45" spans="33:34" x14ac:dyDescent="0.25">
      <c r="AG45"/>
      <c r="AH45"/>
    </row>
    <row r="46" spans="33:34" x14ac:dyDescent="0.25">
      <c r="AG46"/>
      <c r="AH46"/>
    </row>
    <row r="47" spans="33:34" x14ac:dyDescent="0.25">
      <c r="AG47"/>
      <c r="AH47"/>
    </row>
    <row r="48" spans="33:34" x14ac:dyDescent="0.25">
      <c r="AG48"/>
      <c r="AH48"/>
    </row>
    <row r="49" spans="33:34" x14ac:dyDescent="0.25">
      <c r="AG49"/>
      <c r="AH49"/>
    </row>
    <row r="50" spans="33:34" x14ac:dyDescent="0.25">
      <c r="AG50"/>
      <c r="AH50"/>
    </row>
    <row r="51" spans="33:34" x14ac:dyDescent="0.25">
      <c r="AG51"/>
      <c r="AH51"/>
    </row>
    <row r="52" spans="33:34" x14ac:dyDescent="0.25">
      <c r="AG52"/>
      <c r="AH52"/>
    </row>
    <row r="53" spans="33:34" x14ac:dyDescent="0.25">
      <c r="AG53"/>
      <c r="AH53"/>
    </row>
    <row r="54" spans="33:34" x14ac:dyDescent="0.25">
      <c r="AG54"/>
      <c r="AH54"/>
    </row>
    <row r="55" spans="33:34" x14ac:dyDescent="0.25">
      <c r="AG55"/>
      <c r="AH55"/>
    </row>
    <row r="56" spans="33:34" x14ac:dyDescent="0.25">
      <c r="AG56"/>
      <c r="AH56"/>
    </row>
    <row r="57" spans="33:34" x14ac:dyDescent="0.25">
      <c r="AG57"/>
      <c r="AH57"/>
    </row>
    <row r="58" spans="33:34" x14ac:dyDescent="0.25">
      <c r="AG58"/>
      <c r="AH58"/>
    </row>
    <row r="59" spans="33:34" x14ac:dyDescent="0.25">
      <c r="AG59"/>
      <c r="AH59"/>
    </row>
    <row r="60" spans="33:34" x14ac:dyDescent="0.25">
      <c r="AG60"/>
      <c r="AH60"/>
    </row>
    <row r="61" spans="33:34" x14ac:dyDescent="0.25">
      <c r="AG61"/>
      <c r="AH61"/>
    </row>
    <row r="62" spans="33:34" x14ac:dyDescent="0.25">
      <c r="AG62"/>
      <c r="AH62"/>
    </row>
    <row r="63" spans="33:34" x14ac:dyDescent="0.25">
      <c r="AG63"/>
      <c r="AH63"/>
    </row>
    <row r="64" spans="33:34" x14ac:dyDescent="0.25">
      <c r="AG64"/>
      <c r="AH64"/>
    </row>
    <row r="65" spans="33:34" x14ac:dyDescent="0.25">
      <c r="AG65"/>
      <c r="AH65"/>
    </row>
    <row r="66" spans="33:34" x14ac:dyDescent="0.25">
      <c r="AG66"/>
      <c r="AH66"/>
    </row>
    <row r="67" spans="33:34" x14ac:dyDescent="0.25">
      <c r="AG67"/>
      <c r="AH67"/>
    </row>
    <row r="68" spans="33:34" x14ac:dyDescent="0.25">
      <c r="AG68"/>
      <c r="AH68"/>
    </row>
    <row r="69" spans="33:34" x14ac:dyDescent="0.25">
      <c r="AG69"/>
      <c r="AH69"/>
    </row>
    <row r="70" spans="33:34" x14ac:dyDescent="0.25">
      <c r="AG70"/>
      <c r="AH70"/>
    </row>
    <row r="71" spans="33:34" x14ac:dyDescent="0.25">
      <c r="AG71"/>
      <c r="AH71"/>
    </row>
    <row r="72" spans="33:34" x14ac:dyDescent="0.25">
      <c r="AG72"/>
      <c r="AH72"/>
    </row>
    <row r="73" spans="33:34" x14ac:dyDescent="0.25">
      <c r="AG73"/>
      <c r="AH73"/>
    </row>
    <row r="74" spans="33:34" x14ac:dyDescent="0.25">
      <c r="AG74"/>
      <c r="AH74"/>
    </row>
    <row r="75" spans="33:34" x14ac:dyDescent="0.25">
      <c r="AG75"/>
      <c r="AH75"/>
    </row>
    <row r="76" spans="33:34" x14ac:dyDescent="0.25">
      <c r="AG76"/>
      <c r="AH76"/>
    </row>
    <row r="77" spans="33:34" x14ac:dyDescent="0.25">
      <c r="AG77"/>
      <c r="AH77"/>
    </row>
    <row r="78" spans="33:34" x14ac:dyDescent="0.25">
      <c r="AG78"/>
      <c r="AH78"/>
    </row>
    <row r="79" spans="33:34" x14ac:dyDescent="0.25">
      <c r="AG79"/>
      <c r="AH79"/>
    </row>
    <row r="80" spans="33:34" x14ac:dyDescent="0.25">
      <c r="AG80"/>
      <c r="AH80"/>
    </row>
    <row r="81" spans="33:34" x14ac:dyDescent="0.25">
      <c r="AG81"/>
      <c r="AH81"/>
    </row>
    <row r="82" spans="33:34" x14ac:dyDescent="0.25">
      <c r="AG82"/>
      <c r="AH82"/>
    </row>
    <row r="83" spans="33:34" x14ac:dyDescent="0.25">
      <c r="AG83"/>
      <c r="AH83"/>
    </row>
    <row r="84" spans="33:34" x14ac:dyDescent="0.25">
      <c r="AG84"/>
      <c r="AH84"/>
    </row>
    <row r="85" spans="33:34" x14ac:dyDescent="0.25">
      <c r="AG85"/>
      <c r="AH85"/>
    </row>
    <row r="86" spans="33:34" x14ac:dyDescent="0.25">
      <c r="AG86"/>
      <c r="AH86"/>
    </row>
    <row r="87" spans="33:34" x14ac:dyDescent="0.25">
      <c r="AG87"/>
      <c r="AH87"/>
    </row>
    <row r="88" spans="33:34" x14ac:dyDescent="0.25">
      <c r="AG88"/>
      <c r="AH88"/>
    </row>
    <row r="89" spans="33:34" x14ac:dyDescent="0.25">
      <c r="AG89"/>
      <c r="AH89"/>
    </row>
    <row r="90" spans="33:34" x14ac:dyDescent="0.25">
      <c r="AG90"/>
      <c r="AH90"/>
    </row>
    <row r="91" spans="33:34" x14ac:dyDescent="0.25">
      <c r="AG91"/>
      <c r="AH91"/>
    </row>
    <row r="92" spans="33:34" x14ac:dyDescent="0.25">
      <c r="AG92"/>
      <c r="AH92"/>
    </row>
    <row r="93" spans="33:34" x14ac:dyDescent="0.25">
      <c r="AG93"/>
      <c r="AH93"/>
    </row>
    <row r="94" spans="33:34" x14ac:dyDescent="0.25">
      <c r="AG94"/>
      <c r="AH94"/>
    </row>
    <row r="95" spans="33:34" x14ac:dyDescent="0.25">
      <c r="AG95"/>
      <c r="AH95"/>
    </row>
    <row r="96" spans="33:34" x14ac:dyDescent="0.25">
      <c r="AG96"/>
      <c r="AH96"/>
    </row>
    <row r="97" spans="33:34" x14ac:dyDescent="0.25">
      <c r="AG97"/>
      <c r="AH97"/>
    </row>
    <row r="98" spans="33:34" x14ac:dyDescent="0.25">
      <c r="AG98"/>
      <c r="AH98"/>
    </row>
    <row r="99" spans="33:34" x14ac:dyDescent="0.25">
      <c r="AG99"/>
      <c r="AH99"/>
    </row>
    <row r="100" spans="33:34" x14ac:dyDescent="0.25">
      <c r="AG100"/>
      <c r="AH100"/>
    </row>
    <row r="101" spans="33:34" x14ac:dyDescent="0.25">
      <c r="AG101"/>
      <c r="AH101"/>
    </row>
    <row r="102" spans="33:34" x14ac:dyDescent="0.25">
      <c r="AG102"/>
      <c r="AH102"/>
    </row>
    <row r="103" spans="33:34" x14ac:dyDescent="0.25">
      <c r="AG103"/>
      <c r="AH103"/>
    </row>
    <row r="104" spans="33:34" x14ac:dyDescent="0.25">
      <c r="AG104"/>
      <c r="AH104"/>
    </row>
    <row r="105" spans="33:34" x14ac:dyDescent="0.25">
      <c r="AG105"/>
      <c r="AH105"/>
    </row>
    <row r="106" spans="33:34" x14ac:dyDescent="0.25">
      <c r="AG106"/>
      <c r="AH106"/>
    </row>
    <row r="107" spans="33:34" x14ac:dyDescent="0.25">
      <c r="AG107"/>
      <c r="AH107"/>
    </row>
    <row r="108" spans="33:34" x14ac:dyDescent="0.25">
      <c r="AG108"/>
      <c r="AH108"/>
    </row>
    <row r="109" spans="33:34" x14ac:dyDescent="0.25">
      <c r="AG109"/>
      <c r="AH109"/>
    </row>
    <row r="110" spans="33:34" x14ac:dyDescent="0.25">
      <c r="AG110"/>
      <c r="AH110"/>
    </row>
    <row r="111" spans="33:34" x14ac:dyDescent="0.25">
      <c r="AG111"/>
      <c r="AH111"/>
    </row>
    <row r="112" spans="33:34" x14ac:dyDescent="0.25">
      <c r="AG112"/>
      <c r="AH112"/>
    </row>
    <row r="113" spans="33:34" x14ac:dyDescent="0.25">
      <c r="AG113"/>
      <c r="AH113"/>
    </row>
    <row r="114" spans="33:34" x14ac:dyDescent="0.25">
      <c r="AG114"/>
      <c r="AH114"/>
    </row>
    <row r="115" spans="33:34" x14ac:dyDescent="0.25">
      <c r="AG115"/>
      <c r="AH115"/>
    </row>
    <row r="116" spans="33:34" x14ac:dyDescent="0.25">
      <c r="AG116"/>
      <c r="AH116"/>
    </row>
    <row r="117" spans="33:34" x14ac:dyDescent="0.25">
      <c r="AG117"/>
      <c r="AH117"/>
    </row>
    <row r="118" spans="33:34" x14ac:dyDescent="0.25">
      <c r="AG118"/>
      <c r="AH118"/>
    </row>
    <row r="119" spans="33:34" x14ac:dyDescent="0.25">
      <c r="AG119"/>
      <c r="AH119"/>
    </row>
    <row r="120" spans="33:34" x14ac:dyDescent="0.25">
      <c r="AG120"/>
      <c r="AH120"/>
    </row>
    <row r="121" spans="33:34" x14ac:dyDescent="0.25">
      <c r="AG121"/>
      <c r="AH121"/>
    </row>
    <row r="122" spans="33:34" x14ac:dyDescent="0.25">
      <c r="AG122"/>
      <c r="AH122"/>
    </row>
    <row r="123" spans="33:34" x14ac:dyDescent="0.25">
      <c r="AG123"/>
      <c r="AH123"/>
    </row>
    <row r="124" spans="33:34" x14ac:dyDescent="0.25">
      <c r="AG124"/>
      <c r="AH124"/>
    </row>
    <row r="125" spans="33:34" x14ac:dyDescent="0.25">
      <c r="AG125"/>
      <c r="AH125"/>
    </row>
    <row r="126" spans="33:34" x14ac:dyDescent="0.25">
      <c r="AG126"/>
      <c r="AH126"/>
    </row>
    <row r="127" spans="33:34" x14ac:dyDescent="0.25">
      <c r="AG127"/>
      <c r="AH127"/>
    </row>
    <row r="128" spans="33:34" x14ac:dyDescent="0.25">
      <c r="AG128"/>
      <c r="AH128"/>
    </row>
    <row r="129" spans="33:34" x14ac:dyDescent="0.25">
      <c r="AG129"/>
      <c r="AH129"/>
    </row>
    <row r="130" spans="33:34" x14ac:dyDescent="0.25">
      <c r="AG130"/>
      <c r="AH130"/>
    </row>
    <row r="131" spans="33:34" x14ac:dyDescent="0.25">
      <c r="AG131"/>
      <c r="AH131"/>
    </row>
    <row r="132" spans="33:34" x14ac:dyDescent="0.25">
      <c r="AG132"/>
      <c r="AH132"/>
    </row>
    <row r="133" spans="33:34" x14ac:dyDescent="0.25">
      <c r="AG133"/>
      <c r="AH133"/>
    </row>
    <row r="134" spans="33:34" x14ac:dyDescent="0.25">
      <c r="AG134"/>
      <c r="AH134"/>
    </row>
    <row r="135" spans="33:34" x14ac:dyDescent="0.25">
      <c r="AG135"/>
      <c r="AH135"/>
    </row>
    <row r="136" spans="33:34" x14ac:dyDescent="0.25">
      <c r="AG136"/>
      <c r="AH136"/>
    </row>
    <row r="137" spans="33:34" x14ac:dyDescent="0.25">
      <c r="AG137"/>
      <c r="AH137"/>
    </row>
    <row r="138" spans="33:34" x14ac:dyDescent="0.25">
      <c r="AG138"/>
      <c r="AH138"/>
    </row>
    <row r="139" spans="33:34" x14ac:dyDescent="0.25">
      <c r="AG139"/>
      <c r="AH139"/>
    </row>
    <row r="140" spans="33:34" x14ac:dyDescent="0.25">
      <c r="AG140"/>
      <c r="AH140"/>
    </row>
    <row r="141" spans="33:34" x14ac:dyDescent="0.25">
      <c r="AG141"/>
      <c r="AH141"/>
    </row>
    <row r="142" spans="33:34" x14ac:dyDescent="0.25">
      <c r="AG142"/>
      <c r="AH142"/>
    </row>
    <row r="143" spans="33:34" x14ac:dyDescent="0.25">
      <c r="AG143"/>
      <c r="AH143"/>
    </row>
    <row r="144" spans="33:34" x14ac:dyDescent="0.25">
      <c r="AG144"/>
      <c r="AH144"/>
    </row>
    <row r="145" spans="33:34" x14ac:dyDescent="0.25">
      <c r="AG145"/>
      <c r="AH145"/>
    </row>
    <row r="146" spans="33:34" x14ac:dyDescent="0.25">
      <c r="AG146"/>
      <c r="AH146"/>
    </row>
    <row r="147" spans="33:34" x14ac:dyDescent="0.25">
      <c r="AG147"/>
      <c r="AH147"/>
    </row>
    <row r="148" spans="33:34" x14ac:dyDescent="0.25">
      <c r="AG148"/>
      <c r="AH148"/>
    </row>
    <row r="149" spans="33:34" x14ac:dyDescent="0.25">
      <c r="AG149"/>
      <c r="AH149"/>
    </row>
    <row r="150" spans="33:34" x14ac:dyDescent="0.25">
      <c r="AG150"/>
      <c r="AH150"/>
    </row>
    <row r="151" spans="33:34" x14ac:dyDescent="0.25">
      <c r="AG151"/>
      <c r="AH151"/>
    </row>
    <row r="152" spans="33:34" x14ac:dyDescent="0.25">
      <c r="AG152"/>
      <c r="AH152"/>
    </row>
    <row r="153" spans="33:34" x14ac:dyDescent="0.25">
      <c r="AG153"/>
      <c r="AH153"/>
    </row>
    <row r="154" spans="33:34" x14ac:dyDescent="0.25">
      <c r="AG154"/>
      <c r="AH154"/>
    </row>
    <row r="155" spans="33:34" x14ac:dyDescent="0.25">
      <c r="AG155"/>
      <c r="AH155"/>
    </row>
    <row r="156" spans="33:34" x14ac:dyDescent="0.25">
      <c r="AG156"/>
      <c r="AH156"/>
    </row>
    <row r="157" spans="33:34" x14ac:dyDescent="0.25">
      <c r="AG157"/>
      <c r="AH157"/>
    </row>
    <row r="158" spans="33:34" x14ac:dyDescent="0.25">
      <c r="AG158"/>
      <c r="AH158"/>
    </row>
    <row r="159" spans="33:34" x14ac:dyDescent="0.25">
      <c r="AG159"/>
      <c r="AH159"/>
    </row>
    <row r="160" spans="33:34" x14ac:dyDescent="0.25">
      <c r="AG160"/>
      <c r="AH160"/>
    </row>
    <row r="161" spans="33:34" x14ac:dyDescent="0.25">
      <c r="AG161"/>
      <c r="AH161"/>
    </row>
    <row r="162" spans="33:34" x14ac:dyDescent="0.25">
      <c r="AG162"/>
      <c r="AH162"/>
    </row>
    <row r="163" spans="33:34" x14ac:dyDescent="0.25">
      <c r="AG163"/>
      <c r="AH163"/>
    </row>
    <row r="164" spans="33:34" x14ac:dyDescent="0.25">
      <c r="AG164"/>
      <c r="AH164"/>
    </row>
    <row r="165" spans="33:34" x14ac:dyDescent="0.25">
      <c r="AG165"/>
      <c r="AH165"/>
    </row>
    <row r="166" spans="33:34" x14ac:dyDescent="0.25">
      <c r="AG166"/>
      <c r="AH166"/>
    </row>
    <row r="167" spans="33:34" x14ac:dyDescent="0.25">
      <c r="AG167"/>
      <c r="AH167"/>
    </row>
    <row r="168" spans="33:34" x14ac:dyDescent="0.25">
      <c r="AG168"/>
      <c r="AH168"/>
    </row>
    <row r="169" spans="33:34" x14ac:dyDescent="0.25">
      <c r="AG169"/>
      <c r="AH169"/>
    </row>
    <row r="170" spans="33:34" x14ac:dyDescent="0.25">
      <c r="AG170"/>
      <c r="AH170"/>
    </row>
    <row r="171" spans="33:34" x14ac:dyDescent="0.25">
      <c r="AG171"/>
      <c r="AH171"/>
    </row>
    <row r="172" spans="33:34" x14ac:dyDescent="0.25">
      <c r="AG172"/>
      <c r="AH172"/>
    </row>
    <row r="173" spans="33:34" x14ac:dyDescent="0.25">
      <c r="AG173"/>
      <c r="AH173"/>
    </row>
    <row r="174" spans="33:34" x14ac:dyDescent="0.25">
      <c r="AG174"/>
      <c r="AH174"/>
    </row>
    <row r="175" spans="33:34" x14ac:dyDescent="0.25">
      <c r="AG175"/>
      <c r="AH175"/>
    </row>
    <row r="176" spans="33:34" x14ac:dyDescent="0.25">
      <c r="AG176"/>
      <c r="AH176"/>
    </row>
    <row r="177" spans="33:34" x14ac:dyDescent="0.25">
      <c r="AG177"/>
      <c r="AH177"/>
    </row>
    <row r="178" spans="33:34" x14ac:dyDescent="0.25">
      <c r="AG178"/>
      <c r="AH178"/>
    </row>
    <row r="179" spans="33:34" x14ac:dyDescent="0.25">
      <c r="AG179"/>
      <c r="AH179"/>
    </row>
    <row r="180" spans="33:34" x14ac:dyDescent="0.25">
      <c r="AG180"/>
      <c r="AH180"/>
    </row>
    <row r="181" spans="33:34" x14ac:dyDescent="0.25">
      <c r="AG181"/>
      <c r="AH181"/>
    </row>
    <row r="182" spans="33:34" x14ac:dyDescent="0.25">
      <c r="AG182"/>
      <c r="AH182"/>
    </row>
    <row r="183" spans="33:34" x14ac:dyDescent="0.25">
      <c r="AG183"/>
      <c r="AH183"/>
    </row>
    <row r="184" spans="33:34" x14ac:dyDescent="0.25">
      <c r="AG184"/>
      <c r="AH184"/>
    </row>
    <row r="185" spans="33:34" x14ac:dyDescent="0.25">
      <c r="AG185"/>
      <c r="AH185"/>
    </row>
    <row r="186" spans="33:34" x14ac:dyDescent="0.25">
      <c r="AG186"/>
      <c r="AH186"/>
    </row>
    <row r="187" spans="33:34" x14ac:dyDescent="0.25">
      <c r="AG187"/>
      <c r="AH187"/>
    </row>
    <row r="188" spans="33:34" x14ac:dyDescent="0.25">
      <c r="AG188"/>
      <c r="AH188"/>
    </row>
    <row r="189" spans="33:34" x14ac:dyDescent="0.25">
      <c r="AG189"/>
      <c r="AH189"/>
    </row>
    <row r="190" spans="33:34" x14ac:dyDescent="0.25">
      <c r="AG190"/>
      <c r="AH190"/>
    </row>
    <row r="191" spans="33:34" x14ac:dyDescent="0.25">
      <c r="AG191"/>
      <c r="AH191"/>
    </row>
    <row r="192" spans="33:34" x14ac:dyDescent="0.25">
      <c r="AG192"/>
      <c r="AH192"/>
    </row>
    <row r="193" spans="33:34" x14ac:dyDescent="0.25">
      <c r="AG193"/>
      <c r="AH193"/>
    </row>
    <row r="194" spans="33:34" x14ac:dyDescent="0.25">
      <c r="AG194"/>
      <c r="AH194"/>
    </row>
    <row r="195" spans="33:34" x14ac:dyDescent="0.25">
      <c r="AG195"/>
      <c r="AH195"/>
    </row>
    <row r="196" spans="33:34" x14ac:dyDescent="0.25">
      <c r="AG196"/>
      <c r="AH196"/>
    </row>
    <row r="197" spans="33:34" x14ac:dyDescent="0.25">
      <c r="AG197"/>
      <c r="AH197"/>
    </row>
    <row r="198" spans="33:34" x14ac:dyDescent="0.25">
      <c r="AG198"/>
      <c r="AH198"/>
    </row>
  </sheetData>
  <mergeCells count="5">
    <mergeCell ref="C7:C10"/>
    <mergeCell ref="E7:E10"/>
    <mergeCell ref="G7:G10"/>
    <mergeCell ref="I7:I10"/>
    <mergeCell ref="D1:I4"/>
  </mergeCell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Export PGD TRIGRAMMES</vt:lpstr>
      <vt:lpstr>TDB</vt:lpstr>
      <vt:lpstr>TRI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Marion</dc:creator>
  <cp:lastModifiedBy>LAVALLEZ Pascal</cp:lastModifiedBy>
  <dcterms:created xsi:type="dcterms:W3CDTF">2022-03-11T09:49:24Z</dcterms:created>
  <dcterms:modified xsi:type="dcterms:W3CDTF">2022-03-14T15:21:40Z</dcterms:modified>
</cp:coreProperties>
</file>