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 activeTab="1"/>
  </bookViews>
  <sheets>
    <sheet name="Feuil1" sheetId="1" r:id="rId1"/>
    <sheet name="Feuil2" sheetId="2" r:id="rId2"/>
  </sheets>
  <definedNames>
    <definedName name="_xlnm._FilterDatabase" localSheetId="0" hidden="1">Feuil1!$A$2:$E$64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2" i="2" l="1"/>
  <c r="E3" i="2"/>
  <c r="E4" i="2" s="1"/>
  <c r="E2" i="2"/>
  <c r="I3" i="1" a="1"/>
  <c r="I3" i="1" s="1"/>
  <c r="H33" i="1"/>
  <c r="I4" i="1" a="1"/>
  <c r="I4" i="1"/>
  <c r="I5" i="1" a="1"/>
  <c r="I5" i="1" s="1"/>
  <c r="I6" i="1" a="1"/>
  <c r="I6" i="1"/>
  <c r="I7" i="1" a="1"/>
  <c r="I7" i="1" s="1"/>
  <c r="I8" i="1" a="1"/>
  <c r="I8" i="1"/>
  <c r="I9" i="1" a="1"/>
  <c r="I9" i="1" s="1"/>
  <c r="I10" i="1" a="1"/>
  <c r="I10" i="1"/>
  <c r="I11" i="1" a="1"/>
  <c r="I11" i="1" s="1"/>
  <c r="I12" i="1" a="1"/>
  <c r="I12" i="1"/>
  <c r="I13" i="1" a="1"/>
  <c r="I13" i="1" s="1"/>
  <c r="I14" i="1" a="1"/>
  <c r="I14" i="1"/>
  <c r="I15" i="1" a="1"/>
  <c r="I15" i="1" s="1"/>
  <c r="I16" i="1" a="1"/>
  <c r="I16" i="1"/>
  <c r="I17" i="1" a="1"/>
  <c r="I17" i="1" s="1"/>
  <c r="I18" i="1" a="1"/>
  <c r="I18" i="1"/>
  <c r="I19" i="1" a="1"/>
  <c r="I19" i="1" s="1"/>
  <c r="I20" i="1" a="1"/>
  <c r="I20" i="1"/>
  <c r="I21" i="1" a="1"/>
  <c r="I21" i="1" s="1"/>
  <c r="I22" i="1" a="1"/>
  <c r="I22" i="1"/>
  <c r="I23" i="1" a="1"/>
  <c r="I23" i="1" s="1"/>
  <c r="I24" i="1" a="1"/>
  <c r="I24" i="1"/>
  <c r="I25" i="1" a="1"/>
  <c r="I25" i="1" s="1"/>
  <c r="I26" i="1" a="1"/>
  <c r="I26" i="1"/>
  <c r="I27" i="1" a="1"/>
  <c r="I27" i="1" s="1"/>
  <c r="I28" i="1" a="1"/>
  <c r="I28" i="1"/>
  <c r="I29" i="1" a="1"/>
  <c r="I29" i="1" s="1"/>
  <c r="I30" i="1" a="1"/>
  <c r="I30" i="1"/>
  <c r="I31" i="1" a="1"/>
  <c r="I31" i="1" s="1"/>
  <c r="I32" i="1" a="1"/>
  <c r="I32" i="1"/>
  <c r="I33" i="1" a="1"/>
  <c r="I33" i="1" s="1"/>
  <c r="I34" i="1" a="1"/>
  <c r="I34" i="1"/>
  <c r="I35" i="1" a="1"/>
  <c r="I35" i="1" s="1"/>
  <c r="I36" i="1" a="1"/>
  <c r="I36" i="1"/>
  <c r="I37" i="1" a="1"/>
  <c r="I37" i="1" s="1"/>
  <c r="I38" i="1" a="1"/>
  <c r="I38" i="1"/>
  <c r="I39" i="1" a="1"/>
  <c r="I39" i="1" s="1"/>
  <c r="I40" i="1" a="1"/>
  <c r="I40" i="1"/>
  <c r="I41" i="1" a="1"/>
  <c r="I41" i="1" s="1"/>
  <c r="I42" i="1" a="1"/>
  <c r="I42" i="1"/>
  <c r="I43" i="1" a="1"/>
  <c r="I43" i="1" s="1"/>
  <c r="I44" i="1" a="1"/>
  <c r="I44" i="1"/>
  <c r="I45" i="1" a="1"/>
  <c r="I45" i="1" s="1"/>
  <c r="I46" i="1" a="1"/>
  <c r="I46" i="1"/>
  <c r="I47" i="1" a="1"/>
  <c r="I47" i="1" s="1"/>
  <c r="I48" i="1" a="1"/>
  <c r="I48" i="1"/>
  <c r="I49" i="1" a="1"/>
  <c r="I49" i="1" s="1"/>
  <c r="I50" i="1" a="1"/>
  <c r="I50" i="1"/>
  <c r="I51" i="1" a="1"/>
  <c r="I51" i="1" s="1"/>
  <c r="I52" i="1" a="1"/>
  <c r="I52" i="1"/>
  <c r="I53" i="1" a="1"/>
  <c r="I53" i="1" s="1"/>
  <c r="I54" i="1" a="1"/>
  <c r="I54" i="1"/>
  <c r="I55" i="1" a="1"/>
  <c r="I55" i="1" s="1"/>
  <c r="I56" i="1" a="1"/>
  <c r="I56" i="1"/>
  <c r="I57" i="1" a="1"/>
  <c r="I57" i="1" s="1"/>
  <c r="I58" i="1" a="1"/>
  <c r="I58" i="1"/>
  <c r="I59" i="1" a="1"/>
  <c r="I59" i="1" s="1"/>
  <c r="I60" i="1" a="1"/>
  <c r="I60" i="1"/>
  <c r="I61" i="1" a="1"/>
  <c r="I61" i="1" s="1"/>
  <c r="I62" i="1" a="1"/>
  <c r="I62" i="1"/>
  <c r="I63" i="1" a="1"/>
  <c r="I63" i="1" s="1"/>
  <c r="I64" i="1" a="1"/>
  <c r="I64" i="1"/>
  <c r="H4" i="1" a="1"/>
  <c r="H4" i="1" s="1"/>
  <c r="H5" i="1" a="1"/>
  <c r="H5" i="1"/>
  <c r="H6" i="1" a="1"/>
  <c r="H6" i="1" s="1"/>
  <c r="H7" i="1" a="1"/>
  <c r="H7" i="1"/>
  <c r="H8" i="1" a="1"/>
  <c r="H8" i="1" s="1"/>
  <c r="H9" i="1" a="1"/>
  <c r="H9" i="1"/>
  <c r="H10" i="1" a="1"/>
  <c r="H10" i="1" s="1"/>
  <c r="H11" i="1" a="1"/>
  <c r="H11" i="1"/>
  <c r="H12" i="1" a="1"/>
  <c r="H12" i="1" s="1"/>
  <c r="H13" i="1" a="1"/>
  <c r="H13" i="1"/>
  <c r="H14" i="1" a="1"/>
  <c r="H14" i="1" s="1"/>
  <c r="H15" i="1" a="1"/>
  <c r="H15" i="1"/>
  <c r="H16" i="1" a="1"/>
  <c r="H16" i="1" s="1"/>
  <c r="H17" i="1" a="1"/>
  <c r="H17" i="1"/>
  <c r="H18" i="1" a="1"/>
  <c r="H18" i="1" s="1"/>
  <c r="H19" i="1" a="1"/>
  <c r="H19" i="1"/>
  <c r="H20" i="1" a="1"/>
  <c r="H20" i="1" s="1"/>
  <c r="H21" i="1" a="1"/>
  <c r="H21" i="1"/>
  <c r="H22" i="1" a="1"/>
  <c r="H22" i="1" s="1"/>
  <c r="H23" i="1" a="1"/>
  <c r="H23" i="1"/>
  <c r="H24" i="1" a="1"/>
  <c r="H24" i="1" s="1"/>
  <c r="H25" i="1" a="1"/>
  <c r="H25" i="1"/>
  <c r="H26" i="1" a="1"/>
  <c r="H26" i="1" s="1"/>
  <c r="H27" i="1" a="1"/>
  <c r="H27" i="1"/>
  <c r="H28" i="1" a="1"/>
  <c r="H28" i="1" s="1"/>
  <c r="H29" i="1" a="1"/>
  <c r="H29" i="1"/>
  <c r="H30" i="1" a="1"/>
  <c r="H30" i="1" s="1"/>
  <c r="H31" i="1" a="1"/>
  <c r="H31" i="1"/>
  <c r="H32" i="1" a="1"/>
  <c r="H32" i="1" s="1"/>
  <c r="H34" i="1" a="1"/>
  <c r="H34" i="1" s="1"/>
  <c r="H35" i="1" a="1"/>
  <c r="H35" i="1"/>
  <c r="H36" i="1" a="1"/>
  <c r="H36" i="1" s="1"/>
  <c r="H37" i="1" a="1"/>
  <c r="H37" i="1"/>
  <c r="H38" i="1" a="1"/>
  <c r="H38" i="1" s="1"/>
  <c r="H39" i="1" a="1"/>
  <c r="H39" i="1"/>
  <c r="H40" i="1" a="1"/>
  <c r="H40" i="1" s="1"/>
  <c r="H41" i="1" a="1"/>
  <c r="H41" i="1"/>
  <c r="H42" i="1" a="1"/>
  <c r="H42" i="1" s="1"/>
  <c r="H43" i="1" a="1"/>
  <c r="H43" i="1"/>
  <c r="H44" i="1" a="1"/>
  <c r="H44" i="1" s="1"/>
  <c r="H45" i="1" a="1"/>
  <c r="H45" i="1"/>
  <c r="H46" i="1" a="1"/>
  <c r="H46" i="1" s="1"/>
  <c r="H47" i="1" a="1"/>
  <c r="H47" i="1"/>
  <c r="H48" i="1" a="1"/>
  <c r="H48" i="1" s="1"/>
  <c r="H49" i="1" a="1"/>
  <c r="H49" i="1"/>
  <c r="H50" i="1" a="1"/>
  <c r="H50" i="1" s="1"/>
  <c r="H51" i="1" a="1"/>
  <c r="H51" i="1"/>
  <c r="H52" i="1" a="1"/>
  <c r="H52" i="1" s="1"/>
  <c r="H53" i="1" a="1"/>
  <c r="H53" i="1"/>
  <c r="H54" i="1" a="1"/>
  <c r="H54" i="1" s="1"/>
  <c r="H55" i="1" a="1"/>
  <c r="H55" i="1"/>
  <c r="H56" i="1" a="1"/>
  <c r="H56" i="1" s="1"/>
  <c r="H57" i="1" a="1"/>
  <c r="H57" i="1"/>
  <c r="H58" i="1" a="1"/>
  <c r="H58" i="1" s="1"/>
  <c r="H59" i="1" a="1"/>
  <c r="H59" i="1"/>
  <c r="H60" i="1" a="1"/>
  <c r="H60" i="1" s="1"/>
  <c r="H61" i="1" a="1"/>
  <c r="H61" i="1"/>
  <c r="H62" i="1" a="1"/>
  <c r="H62" i="1" s="1"/>
  <c r="H63" i="1" a="1"/>
  <c r="H63" i="1"/>
  <c r="H64" i="1" a="1"/>
  <c r="H64" i="1" s="1"/>
  <c r="H3" i="1" a="1"/>
  <c r="H3" i="1"/>
  <c r="G3" i="1"/>
  <c r="G4" i="1" s="1"/>
  <c r="G5" i="1" s="1"/>
  <c r="E5" i="2" l="1"/>
  <c r="G6" i="1"/>
  <c r="E6" i="2" l="1"/>
  <c r="G7" i="1"/>
  <c r="G8" i="1" s="1"/>
  <c r="E7" i="2" l="1"/>
  <c r="G9" i="1"/>
  <c r="E8" i="2" l="1"/>
  <c r="E9" i="2"/>
  <c r="G10" i="1"/>
  <c r="E10" i="2" l="1"/>
  <c r="G11" i="1"/>
  <c r="E11" i="2" l="1"/>
  <c r="G12" i="1"/>
  <c r="G13" i="1" s="1"/>
  <c r="E12" i="2" l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 s="1"/>
  <c r="E32" i="2" s="1"/>
  <c r="E33" i="2" s="1"/>
  <c r="E34" i="2" s="1"/>
  <c r="E35" i="2" s="1"/>
  <c r="E36" i="2" s="1"/>
  <c r="E37" i="2" s="1"/>
  <c r="E38" i="2" s="1"/>
  <c r="E39" i="2" s="1"/>
  <c r="E40" i="2" s="1"/>
  <c r="E41" i="2" s="1"/>
  <c r="E42" i="2" s="1"/>
  <c r="E43" i="2" s="1"/>
  <c r="E44" i="2" s="1"/>
  <c r="E45" i="2" s="1"/>
  <c r="E46" i="2" s="1"/>
  <c r="E47" i="2" s="1"/>
  <c r="E48" i="2" s="1"/>
  <c r="E49" i="2" s="1"/>
  <c r="E50" i="2" s="1"/>
  <c r="E51" i="2" s="1"/>
  <c r="E52" i="2" s="1"/>
  <c r="E53" i="2" s="1"/>
  <c r="E54" i="2" s="1"/>
  <c r="E55" i="2" s="1"/>
  <c r="E56" i="2" s="1"/>
  <c r="E57" i="2" s="1"/>
  <c r="E58" i="2" s="1"/>
  <c r="E59" i="2" s="1"/>
  <c r="E60" i="2" s="1"/>
  <c r="E61" i="2" s="1"/>
  <c r="E62" i="2" s="1"/>
  <c r="E63" i="2" s="1"/>
  <c r="G14" i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</calcChain>
</file>

<file path=xl/sharedStrings.xml><?xml version="1.0" encoding="utf-8"?>
<sst xmlns="http://schemas.openxmlformats.org/spreadsheetml/2006/main" count="351" uniqueCount="114">
  <si>
    <t>FRANS BONHOMME</t>
  </si>
  <si>
    <t>VOIRIE</t>
  </si>
  <si>
    <t>Prix U HT</t>
  </si>
  <si>
    <t xml:space="preserve">02.01.05 </t>
  </si>
  <si>
    <t xml:space="preserve">ML   </t>
  </si>
  <si>
    <t>1 400</t>
  </si>
  <si>
    <t xml:space="preserve">03.01.02 </t>
  </si>
  <si>
    <t xml:space="preserve">M²   </t>
  </si>
  <si>
    <t>2 200</t>
  </si>
  <si>
    <t xml:space="preserve">04.02 </t>
  </si>
  <si>
    <t>BORDURES T2 BETON</t>
  </si>
  <si>
    <t> 125</t>
  </si>
  <si>
    <t xml:space="preserve">04.01 </t>
  </si>
  <si>
    <t>BORDURE GRANIT T2</t>
  </si>
  <si>
    <t> 105</t>
  </si>
  <si>
    <t>RESEAU EU</t>
  </si>
  <si>
    <t xml:space="preserve">05.01 </t>
  </si>
  <si>
    <t>CANALISATION PVC CR8 Ø160</t>
  </si>
  <si>
    <t> 60</t>
  </si>
  <si>
    <t>JONCTION Droite CR8 Ø 160</t>
  </si>
  <si>
    <t xml:space="preserve">U    </t>
  </si>
  <si>
    <t> 15</t>
  </si>
  <si>
    <t xml:space="preserve">05.02 </t>
  </si>
  <si>
    <t>CANALISATION PVC CR8 Ø200</t>
  </si>
  <si>
    <t> 35</t>
  </si>
  <si>
    <t>JONCTION Droite CR8 Ø 200</t>
  </si>
  <si>
    <t> 9</t>
  </si>
  <si>
    <t xml:space="preserve">05.03 </t>
  </si>
  <si>
    <t>BOITES DE BRANCHEMENT 50X50</t>
  </si>
  <si>
    <t> 5</t>
  </si>
  <si>
    <t xml:space="preserve">05.04 </t>
  </si>
  <si>
    <t>REGARD Ø800</t>
  </si>
  <si>
    <t> 2</t>
  </si>
  <si>
    <t>REHAUSSE Ø800</t>
  </si>
  <si>
    <t>CADRE Ø800</t>
  </si>
  <si>
    <t>TAMPON Ø800</t>
  </si>
  <si>
    <t>RESEAU EP</t>
  </si>
  <si>
    <t xml:space="preserve">06.01 </t>
  </si>
  <si>
    <t> 190</t>
  </si>
  <si>
    <t> 50</t>
  </si>
  <si>
    <t xml:space="preserve">06.02 </t>
  </si>
  <si>
    <t>CANALISATION PVC CR8 Ø250</t>
  </si>
  <si>
    <t> 170</t>
  </si>
  <si>
    <t>JONCTION Droite CR8 Ø 250</t>
  </si>
  <si>
    <t> 42</t>
  </si>
  <si>
    <t xml:space="preserve">06.03 </t>
  </si>
  <si>
    <t>CANALISATION PVC CR8 Ø400</t>
  </si>
  <si>
    <t> 12</t>
  </si>
  <si>
    <t>JONCTION Droite CR8 Ø 400</t>
  </si>
  <si>
    <t> 3</t>
  </si>
  <si>
    <t xml:space="preserve">06.04 </t>
  </si>
  <si>
    <t>REGARD BOITE EP 40X40</t>
  </si>
  <si>
    <t xml:space="preserve">REHAUSSE 40X40 ht 20cm </t>
  </si>
  <si>
    <t>TAMPON BETON 40X40</t>
  </si>
  <si>
    <t xml:space="preserve">06.05 </t>
  </si>
  <si>
    <t>REGARD BOITE EP 60X60</t>
  </si>
  <si>
    <t> 11</t>
  </si>
  <si>
    <t xml:space="preserve">REHAUSSE 60X60 ht 20cm </t>
  </si>
  <si>
    <t>TAMPON BETON 60X60</t>
  </si>
  <si>
    <t xml:space="preserve">06.06 </t>
  </si>
  <si>
    <t>REGARD 50X50</t>
  </si>
  <si>
    <t> 1</t>
  </si>
  <si>
    <t>GRILLE FONTE CONCAVE 50X50 C250 VEROUILLABLE</t>
  </si>
  <si>
    <t xml:space="preserve">06.07 </t>
  </si>
  <si>
    <t>REGARD 75x30</t>
  </si>
  <si>
    <t>GRILLE FONTE 75x30 C250 VEROUILLABLE</t>
  </si>
  <si>
    <t xml:space="preserve">06.08 </t>
  </si>
  <si>
    <t xml:space="preserve">CANIVEAU A GRILLE C250 LARGEUR 100 </t>
  </si>
  <si>
    <t xml:space="preserve">06.09 </t>
  </si>
  <si>
    <t>FOND DE REGARD Ø800</t>
  </si>
  <si>
    <t>REHAUSSE Ø 800</t>
  </si>
  <si>
    <t>TAMPON D400 Ø800</t>
  </si>
  <si>
    <t xml:space="preserve">06.10 </t>
  </si>
  <si>
    <t>REGARD D'ACCES ET ENTRETIEN Ø800 AVEC ECHELLONS</t>
  </si>
  <si>
    <t xml:space="preserve">06.11 </t>
  </si>
  <si>
    <t>REGARD SIPHOIDE 1000X1000  ( POUR RECUPERATION DES MATIERES EN SUSPENSION )</t>
  </si>
  <si>
    <t>RESEAU ELECTRICITE</t>
  </si>
  <si>
    <t xml:space="preserve">08.01 </t>
  </si>
  <si>
    <t xml:space="preserve">FOURREAUX TPCØ160 ROUGE </t>
  </si>
  <si>
    <t> 150</t>
  </si>
  <si>
    <t xml:space="preserve">08.02 </t>
  </si>
  <si>
    <t>CHAMBRE DE TIRAGE 60X60</t>
  </si>
  <si>
    <t>RESEAU TELECOM</t>
  </si>
  <si>
    <t xml:space="preserve">09.01 </t>
  </si>
  <si>
    <t>FOURREAUX GAINE DE COMMUNICATION 4 LST Ø45 PVC</t>
  </si>
  <si>
    <t> 185</t>
  </si>
  <si>
    <t>COUDES LST Ø45</t>
  </si>
  <si>
    <t> 30</t>
  </si>
  <si>
    <t xml:space="preserve">09.02 </t>
  </si>
  <si>
    <t>CHAMBRE K2C</t>
  </si>
  <si>
    <t>CADRE  POUR CHAMBRE K2C</t>
  </si>
  <si>
    <t>TAMPON FONTE K2C D400</t>
  </si>
  <si>
    <t xml:space="preserve">09.03 </t>
  </si>
  <si>
    <t>CHAMBRE L3T</t>
  </si>
  <si>
    <t> 4</t>
  </si>
  <si>
    <t>CADRE  POUR CHAMBRE L3T</t>
  </si>
  <si>
    <t>TAMPON FONTE L3T C250</t>
  </si>
  <si>
    <t>RESEAU CFA</t>
  </si>
  <si>
    <t xml:space="preserve">10.01 </t>
  </si>
  <si>
    <t>FOURREAUX TPC Ø63</t>
  </si>
  <si>
    <t> 445</t>
  </si>
  <si>
    <t xml:space="preserve">10.02 </t>
  </si>
  <si>
    <t>CHAMBRE DE TIRAGE 30X30</t>
  </si>
  <si>
    <t> 34</t>
  </si>
  <si>
    <t xml:space="preserve">REHAUSSE 30x30 </t>
  </si>
  <si>
    <t>TAMPON FONTE 30x30 C400</t>
  </si>
  <si>
    <t>RESEAU ECLAIRAGE</t>
  </si>
  <si>
    <t xml:space="preserve">11.01 </t>
  </si>
  <si>
    <t>FOURREAUX TPCØ63 ROUGE</t>
  </si>
  <si>
    <t> 440</t>
  </si>
  <si>
    <t xml:space="preserve">11.02 </t>
  </si>
  <si>
    <t>CABLETTE DE TERRE 29MM2 CUIVRE NU</t>
  </si>
  <si>
    <t>GEOTEXTILE CLASSE 3 125g/m2</t>
  </si>
  <si>
    <t>GRILLAGE AVERTISSEUR ROUGE/VERT/BLEU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</si>
</sst>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rgb="FF000000"/>
      <name val="Calibri"/>
      <family val="2"/>
    </font>
    <font>
      <b/>
      <sz val="11"/>
      <color rgb="FF000000"/>
      <name val="Futura PT Book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Futura PT Book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1" fillId="0" borderId="0" xfId="0" applyFont="1" applyAlignment="1"/>
    <xf numFmtId="0" fontId="3" fillId="2" borderId="4" xfId="0" applyFont="1" applyFill="1" applyBorder="1" applyAlignment="1">
      <alignment vertical="center"/>
    </xf>
    <xf numFmtId="0" fontId="4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6" fillId="0" borderId="4" xfId="0" applyFont="1" applyBorder="1" applyAlignment="1">
      <alignment vertical="center"/>
    </xf>
    <xf numFmtId="2" fontId="2" fillId="2" borderId="2" xfId="0" applyNumberFormat="1" applyFont="1" applyFill="1" applyBorder="1" applyAlignment="1">
      <alignment vertical="center"/>
    </xf>
    <xf numFmtId="2" fontId="2" fillId="2" borderId="4" xfId="0" applyNumberFormat="1" applyFont="1" applyFill="1" applyBorder="1" applyAlignment="1">
      <alignment vertical="center"/>
    </xf>
    <xf numFmtId="2" fontId="2" fillId="0" borderId="4" xfId="0" applyNumberFormat="1" applyFont="1" applyBorder="1" applyAlignment="1">
      <alignment horizontal="center" vertical="center"/>
    </xf>
    <xf numFmtId="2" fontId="2" fillId="2" borderId="4" xfId="0" applyNumberFormat="1" applyFont="1" applyFill="1" applyBorder="1" applyAlignment="1">
      <alignment horizontal="center" vertic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opLeftCell="C1" workbookViewId="0">
      <selection activeCell="I3" sqref="I3"/>
    </sheetView>
  </sheetViews>
  <sheetFormatPr baseColWidth="10" defaultRowHeight="15"/>
  <cols>
    <col min="1" max="1" width="7.42578125" bestFit="1" customWidth="1"/>
    <col min="2" max="2" width="91.5703125" bestFit="1" customWidth="1"/>
    <col min="3" max="3" width="4.85546875" bestFit="1" customWidth="1"/>
    <col min="4" max="4" width="5.42578125" style="19" bestFit="1" customWidth="1"/>
    <col min="5" max="5" width="8.85546875" bestFit="1" customWidth="1"/>
    <col min="7" max="7" width="77.85546875" bestFit="1" customWidth="1"/>
  </cols>
  <sheetData>
    <row r="1" spans="1:9" ht="15.75" thickBot="1">
      <c r="A1" s="1"/>
      <c r="B1" s="8" t="s">
        <v>0</v>
      </c>
      <c r="C1" s="2"/>
      <c r="D1" s="15"/>
      <c r="E1" s="9"/>
    </row>
    <row r="2" spans="1:9" ht="15.75" thickBot="1">
      <c r="A2" s="3"/>
      <c r="B2" s="10" t="s">
        <v>1</v>
      </c>
      <c r="C2" s="4"/>
      <c r="D2" s="16"/>
      <c r="E2" s="2" t="s">
        <v>2</v>
      </c>
    </row>
    <row r="3" spans="1:9" ht="15.75" thickBot="1">
      <c r="A3" s="11" t="s">
        <v>27</v>
      </c>
      <c r="B3" s="12" t="s">
        <v>28</v>
      </c>
      <c r="C3" s="5" t="s">
        <v>20</v>
      </c>
      <c r="D3" s="17" t="s">
        <v>29</v>
      </c>
      <c r="E3" s="6"/>
      <c r="G3" t="str">
        <f>IFERROR(INDEX($B$3:$B$64,MATCH(0,INDEX(COUNTIF($G$2:G2,$B$3:$B$64),0,0),0)),"")</f>
        <v>BOITES DE BRANCHEMENT 50X50</v>
      </c>
      <c r="H3">
        <f t="array" ref="H3">SUMIF($B$3:$B$64,G3,$D$3:$D$64)</f>
        <v>0</v>
      </c>
      <c r="I3" t="e">
        <f t="array" ref="I3">SUM(_xlfn.NUMBERVALUE(INDEX($D$3:$D$64,MATCH(G3,$B$3:$B$64,0))))</f>
        <v>#VALUE!</v>
      </c>
    </row>
    <row r="4" spans="1:9" ht="15.75" thickBot="1">
      <c r="A4" s="11" t="s">
        <v>12</v>
      </c>
      <c r="B4" s="12" t="s">
        <v>13</v>
      </c>
      <c r="C4" s="5" t="s">
        <v>4</v>
      </c>
      <c r="D4" s="17" t="s">
        <v>14</v>
      </c>
      <c r="E4" s="6"/>
      <c r="G4" t="str">
        <f>IFERROR(INDEX($B$3:$B$64,MATCH(0,INDEX(COUNTIF($G$2:G3,$B$3:$B$64),0,0),0)),"")</f>
        <v>BORDURE GRANIT T2</v>
      </c>
      <c r="H4">
        <f t="array" ref="H4">SUMIF($B$3:$B$64,G4,$D$3:$D$64)</f>
        <v>0</v>
      </c>
      <c r="I4">
        <f t="array" ref="I4">SUM(INDEX($D$3:$D$64,MATCH(G4,$B$3:$B$64,0)))</f>
        <v>0</v>
      </c>
    </row>
    <row r="5" spans="1:9" ht="15.75" thickBot="1">
      <c r="A5" s="11" t="s">
        <v>9</v>
      </c>
      <c r="B5" s="12" t="s">
        <v>10</v>
      </c>
      <c r="C5" s="5" t="s">
        <v>4</v>
      </c>
      <c r="D5" s="17" t="s">
        <v>11</v>
      </c>
      <c r="E5" s="6"/>
      <c r="G5" t="str">
        <f>IFERROR(INDEX($B$3:$B$64,MATCH(0,INDEX(COUNTIF($G$2:G4,$B$3:$B$64),0,0),0)),"")</f>
        <v>BORDURES T2 BETON</v>
      </c>
      <c r="H5">
        <f t="array" ref="H5">SUMIF($B$3:$B$64,G5,$D$3:$D$64)</f>
        <v>0</v>
      </c>
      <c r="I5">
        <f t="array" ref="I5">SUM(INDEX($D$3:$D$64,MATCH(G5,$B$3:$B$64,0)))</f>
        <v>0</v>
      </c>
    </row>
    <row r="6" spans="1:9" ht="15.75" thickBot="1">
      <c r="A6" s="11" t="s">
        <v>110</v>
      </c>
      <c r="B6" s="12" t="s">
        <v>111</v>
      </c>
      <c r="C6" s="5" t="s">
        <v>4</v>
      </c>
      <c r="D6" s="17" t="s">
        <v>109</v>
      </c>
      <c r="E6" s="6"/>
      <c r="G6" t="str">
        <f>IFERROR(INDEX($B$3:$B$64,MATCH(0,INDEX(COUNTIF($G$2:G5,$B$3:$B$64),0,0),0)),"")</f>
        <v>CABLETTE DE TERRE 29MM2 CUIVRE NU</v>
      </c>
      <c r="H6">
        <f t="array" ref="H6">SUMIF($B$3:$B$64,G6,$D$3:$D$64)</f>
        <v>0</v>
      </c>
      <c r="I6">
        <f t="array" ref="I6">SUM(INDEX($D$3:$D$64,MATCH(G6,$B$3:$B$64,0)))</f>
        <v>0</v>
      </c>
    </row>
    <row r="7" spans="1:9" ht="15.75" thickBot="1">
      <c r="A7" s="11"/>
      <c r="B7" s="12" t="s">
        <v>34</v>
      </c>
      <c r="C7" s="5" t="s">
        <v>20</v>
      </c>
      <c r="D7" s="17" t="s">
        <v>32</v>
      </c>
      <c r="E7" s="6"/>
      <c r="G7" t="str">
        <f>IFERROR(INDEX($B$3:$B$64,MATCH(0,INDEX(COUNTIF($G$2:G6,$B$3:$B$64),0,0),0)),"")</f>
        <v>CADRE Ø800</v>
      </c>
      <c r="H7">
        <f t="array" ref="H7">SUMIF($B$3:$B$64,G7,$D$3:$D$64)</f>
        <v>0</v>
      </c>
      <c r="I7">
        <f t="array" ref="I7">SUM(INDEX($D$3:$D$64,MATCH(G7,$B$3:$B$64,0)))</f>
        <v>0</v>
      </c>
    </row>
    <row r="8" spans="1:9" ht="15.75" thickBot="1">
      <c r="A8" s="11"/>
      <c r="B8" s="14" t="s">
        <v>34</v>
      </c>
      <c r="C8" s="5" t="s">
        <v>20</v>
      </c>
      <c r="D8" s="17" t="s">
        <v>49</v>
      </c>
      <c r="E8" s="6"/>
      <c r="G8" t="str">
        <f>IFERROR(INDEX($B$3:$B$64,MATCH(0,INDEX(COUNTIF($G$2:G7,$B$3:$B$64),0,0),0)),"")</f>
        <v>CADRE  POUR CHAMBRE K2C</v>
      </c>
      <c r="H8">
        <f t="array" ref="H8">SUMIF($B$3:$B$64,G8,$D$3:$D$64)</f>
        <v>0</v>
      </c>
      <c r="I8">
        <f t="array" ref="I8">SUM(INDEX($D$3:$D$64,MATCH(G8,$B$3:$B$64,0)))</f>
        <v>0</v>
      </c>
    </row>
    <row r="9" spans="1:9" ht="15.75" thickBot="1">
      <c r="A9" s="11"/>
      <c r="B9" s="14" t="s">
        <v>34</v>
      </c>
      <c r="C9" s="5" t="s">
        <v>20</v>
      </c>
      <c r="D9" s="17" t="s">
        <v>29</v>
      </c>
      <c r="E9" s="6"/>
      <c r="G9" t="str">
        <f>IFERROR(INDEX($B$3:$B$64,MATCH(0,INDEX(COUNTIF($G$2:G8,$B$3:$B$64),0,0),0)),"")</f>
        <v>CADRE  POUR CHAMBRE L3T</v>
      </c>
      <c r="H9">
        <f t="array" ref="H9">SUMIF($B$3:$B$64,G9,$D$3:$D$64)</f>
        <v>0</v>
      </c>
      <c r="I9">
        <f t="array" ref="I9">SUM(INDEX($D$3:$D$64,MATCH(G9,$B$3:$B$64,0)))</f>
        <v>0</v>
      </c>
    </row>
    <row r="10" spans="1:9" ht="15.75" thickBot="1">
      <c r="A10" s="11"/>
      <c r="B10" s="12" t="s">
        <v>90</v>
      </c>
      <c r="C10" s="5" t="s">
        <v>20</v>
      </c>
      <c r="D10" s="17" t="s">
        <v>32</v>
      </c>
      <c r="E10" s="6"/>
      <c r="G10" t="str">
        <f>IFERROR(INDEX($B$3:$B$64,MATCH(0,INDEX(COUNTIF($G$2:G9,$B$3:$B$64),0,0),0)),"")</f>
        <v>CANALISATION PVC CR8 Ø160</v>
      </c>
      <c r="H10">
        <f t="array" ref="H10">SUMIF($B$3:$B$64,G10,$D$3:$D$64)</f>
        <v>0</v>
      </c>
      <c r="I10">
        <f t="array" ref="I10">SUM(INDEX($D$3:$D$64,MATCH(G10,$B$3:$B$64,0)))</f>
        <v>0</v>
      </c>
    </row>
    <row r="11" spans="1:9" ht="15.75" thickBot="1">
      <c r="A11" s="11"/>
      <c r="B11" s="12" t="s">
        <v>95</v>
      </c>
      <c r="C11" s="5" t="s">
        <v>20</v>
      </c>
      <c r="D11" s="17" t="s">
        <v>94</v>
      </c>
      <c r="E11" s="6"/>
      <c r="G11" t="str">
        <f>IFERROR(INDEX($B$3:$B$64,MATCH(0,INDEX(COUNTIF($G$2:G10,$B$3:$B$64),0,0),0)),"")</f>
        <v>CANALISATION PVC CR8 Ø200</v>
      </c>
      <c r="H11">
        <f t="array" ref="H11">SUMIF($B$3:$B$64,G11,$D$3:$D$64)</f>
        <v>0</v>
      </c>
      <c r="I11">
        <f t="array" ref="I11">SUM(INDEX($D$3:$D$64,MATCH(G11,$B$3:$B$64,0)))</f>
        <v>0</v>
      </c>
    </row>
    <row r="12" spans="1:9" ht="15.75" thickBot="1">
      <c r="A12" s="11" t="s">
        <v>16</v>
      </c>
      <c r="B12" s="12" t="s">
        <v>17</v>
      </c>
      <c r="C12" s="5" t="s">
        <v>4</v>
      </c>
      <c r="D12" s="17" t="s">
        <v>18</v>
      </c>
      <c r="E12" s="6"/>
      <c r="G12" t="str">
        <f>IFERROR(INDEX($B$3:$B$64,MATCH(0,INDEX(COUNTIF($G$2:G11,$B$3:$B$64),0,0),0)),"")</f>
        <v>CANALISATION PVC CR8 Ø250</v>
      </c>
      <c r="H12">
        <f t="array" ref="H12">SUMIF($B$3:$B$64,G12,$D$3:$D$64)</f>
        <v>0</v>
      </c>
      <c r="I12">
        <f t="array" ref="I12">SUM(INDEX($D$3:$D$64,MATCH(G12,$B$3:$B$64,0)))</f>
        <v>0</v>
      </c>
    </row>
    <row r="13" spans="1:9" ht="15.75" thickBot="1">
      <c r="A13" s="11" t="s">
        <v>22</v>
      </c>
      <c r="B13" s="12" t="s">
        <v>23</v>
      </c>
      <c r="C13" s="5" t="s">
        <v>4</v>
      </c>
      <c r="D13" s="17" t="s">
        <v>24</v>
      </c>
      <c r="E13" s="6"/>
      <c r="G13" t="str">
        <f>IFERROR(INDEX($B$3:$B$64,MATCH(0,INDEX(COUNTIF($G$2:G12,$B$3:$B$64),0,0),0)),"")</f>
        <v>CANALISATION PVC CR8 Ø400</v>
      </c>
      <c r="H13">
        <f t="array" ref="H13">SUMIF($B$3:$B$64,G13,$D$3:$D$64)</f>
        <v>0</v>
      </c>
      <c r="I13">
        <f t="array" ref="I13">SUM(INDEX($D$3:$D$64,MATCH(G13,$B$3:$B$64,0)))</f>
        <v>0</v>
      </c>
    </row>
    <row r="14" spans="1:9" ht="15.75" thickBot="1">
      <c r="A14" s="11" t="s">
        <v>37</v>
      </c>
      <c r="B14" s="12" t="s">
        <v>23</v>
      </c>
      <c r="C14" s="5" t="s">
        <v>4</v>
      </c>
      <c r="D14" s="17" t="s">
        <v>38</v>
      </c>
      <c r="E14" s="6"/>
      <c r="G14" t="str">
        <f>IFERROR(INDEX($B$3:$B$64,MATCH(0,INDEX(COUNTIF($G$2:G13,$B$3:$B$64),0,0),0)),"")</f>
        <v xml:space="preserve">CANIVEAU A GRILLE C250 LARGEUR 100 </v>
      </c>
      <c r="H14">
        <f t="array" ref="H14">SUMIF($B$3:$B$64,G14,$D$3:$D$64)</f>
        <v>0</v>
      </c>
      <c r="I14">
        <f t="array" ref="I14">SUM(INDEX($D$3:$D$64,MATCH(G14,$B$3:$B$64,0)))</f>
        <v>0</v>
      </c>
    </row>
    <row r="15" spans="1:9" ht="15.75" thickBot="1">
      <c r="A15" s="11" t="s">
        <v>40</v>
      </c>
      <c r="B15" s="12" t="s">
        <v>41</v>
      </c>
      <c r="C15" s="5" t="s">
        <v>4</v>
      </c>
      <c r="D15" s="17" t="s">
        <v>42</v>
      </c>
      <c r="E15" s="6"/>
      <c r="G15" t="str">
        <f>IFERROR(INDEX($B$3:$B$64,MATCH(0,INDEX(COUNTIF($G$2:G14,$B$3:$B$64),0,0),0)),"")</f>
        <v>CHAMBRE DE TIRAGE 30X30</v>
      </c>
      <c r="H15">
        <f t="array" ref="H15">SUMIF($B$3:$B$64,G15,$D$3:$D$64)</f>
        <v>0</v>
      </c>
      <c r="I15">
        <f t="array" ref="I15">SUM(INDEX($D$3:$D$64,MATCH(G15,$B$3:$B$64,0)))</f>
        <v>0</v>
      </c>
    </row>
    <row r="16" spans="1:9" ht="15.75" thickBot="1">
      <c r="A16" s="11" t="s">
        <v>45</v>
      </c>
      <c r="B16" s="12" t="s">
        <v>46</v>
      </c>
      <c r="C16" s="5" t="s">
        <v>4</v>
      </c>
      <c r="D16" s="17" t="s">
        <v>47</v>
      </c>
      <c r="E16" s="6"/>
      <c r="G16" t="str">
        <f>IFERROR(INDEX($B$3:$B$64,MATCH(0,INDEX(COUNTIF($G$2:G15,$B$3:$B$64),0,0),0)),"")</f>
        <v>CHAMBRE DE TIRAGE 60X60</v>
      </c>
      <c r="H16">
        <f t="array" ref="H16">SUMIF($B$3:$B$64,G16,$D$3:$D$64)</f>
        <v>0</v>
      </c>
      <c r="I16">
        <f t="array" ref="I16">SUM(INDEX($D$3:$D$64,MATCH(G16,$B$3:$B$64,0)))</f>
        <v>0</v>
      </c>
    </row>
    <row r="17" spans="1:9" ht="15.75" thickBot="1">
      <c r="A17" s="11" t="s">
        <v>66</v>
      </c>
      <c r="B17" s="12" t="s">
        <v>67</v>
      </c>
      <c r="C17" s="5" t="s">
        <v>4</v>
      </c>
      <c r="D17" s="17" t="s">
        <v>26</v>
      </c>
      <c r="E17" s="6"/>
      <c r="G17" t="str">
        <f>IFERROR(INDEX($B$3:$B$64,MATCH(0,INDEX(COUNTIF($G$2:G16,$B$3:$B$64),0,0),0)),"")</f>
        <v>CHAMBRE K2C</v>
      </c>
      <c r="H17">
        <f t="array" ref="H17">SUMIF($B$3:$B$64,G17,$D$3:$D$64)</f>
        <v>0</v>
      </c>
      <c r="I17">
        <f t="array" ref="I17">SUM(INDEX($D$3:$D$64,MATCH(G17,$B$3:$B$64,0)))</f>
        <v>0</v>
      </c>
    </row>
    <row r="18" spans="1:9" ht="15.75" thickBot="1">
      <c r="A18" s="11" t="s">
        <v>101</v>
      </c>
      <c r="B18" s="12" t="s">
        <v>102</v>
      </c>
      <c r="C18" s="5" t="s">
        <v>20</v>
      </c>
      <c r="D18" s="17" t="s">
        <v>103</v>
      </c>
      <c r="E18" s="6"/>
      <c r="G18" t="str">
        <f>IFERROR(INDEX($B$3:$B$64,MATCH(0,INDEX(COUNTIF($G$2:G17,$B$3:$B$64),0,0),0)),"")</f>
        <v>CHAMBRE L3T</v>
      </c>
      <c r="H18">
        <f t="array" ref="H18">SUMIF($B$3:$B$64,G18,$D$3:$D$64)</f>
        <v>0</v>
      </c>
      <c r="I18">
        <f t="array" ref="I18">SUM(INDEX($D$3:$D$64,MATCH(G18,$B$3:$B$64,0)))</f>
        <v>0</v>
      </c>
    </row>
    <row r="19" spans="1:9" ht="15.75" thickBot="1">
      <c r="A19" s="11" t="s">
        <v>80</v>
      </c>
      <c r="B19" s="12" t="s">
        <v>81</v>
      </c>
      <c r="C19" s="5" t="s">
        <v>20</v>
      </c>
      <c r="D19" s="17" t="s">
        <v>49</v>
      </c>
      <c r="E19" s="6"/>
      <c r="G19" t="str">
        <f>IFERROR(INDEX($B$3:$B$64,MATCH(0,INDEX(COUNTIF($G$2:G18,$B$3:$B$64),0,0),0)),"")</f>
        <v>COUDES LST Ø45</v>
      </c>
      <c r="H19">
        <f t="array" ref="H19">SUMIF($B$3:$B$64,G19,$D$3:$D$64)</f>
        <v>0</v>
      </c>
      <c r="I19">
        <f t="array" ref="I19">SUM(INDEX($D$3:$D$64,MATCH(G19,$B$3:$B$64,0)))</f>
        <v>0</v>
      </c>
    </row>
    <row r="20" spans="1:9" ht="15.75" thickBot="1">
      <c r="A20" s="11" t="s">
        <v>88</v>
      </c>
      <c r="B20" s="12" t="s">
        <v>89</v>
      </c>
      <c r="C20" s="5" t="s">
        <v>20</v>
      </c>
      <c r="D20" s="17" t="s">
        <v>32</v>
      </c>
      <c r="E20" s="6"/>
      <c r="G20" t="str">
        <f>IFERROR(INDEX($B$3:$B$64,MATCH(0,INDEX(COUNTIF($G$2:G19,$B$3:$B$64),0,0),0)),"")</f>
        <v>FOND DE REGARD Ø800</v>
      </c>
      <c r="H20">
        <f t="array" ref="H20">SUMIF($B$3:$B$64,G20,$D$3:$D$64)</f>
        <v>0</v>
      </c>
      <c r="I20">
        <f t="array" ref="I20">SUM(INDEX($D$3:$D$64,MATCH(G20,$B$3:$B$64,0)))</f>
        <v>0</v>
      </c>
    </row>
    <row r="21" spans="1:9" ht="15.75" thickBot="1">
      <c r="A21" s="11" t="s">
        <v>92</v>
      </c>
      <c r="B21" s="12" t="s">
        <v>93</v>
      </c>
      <c r="C21" s="5" t="s">
        <v>20</v>
      </c>
      <c r="D21" s="17" t="s">
        <v>94</v>
      </c>
      <c r="E21" s="6"/>
      <c r="G21" t="str">
        <f>IFERROR(INDEX($B$3:$B$64,MATCH(0,INDEX(COUNTIF($G$2:G20,$B$3:$B$64),0,0),0)),"")</f>
        <v>FOURREAUX GAINE DE COMMUNICATION 4 LST Ø45 PVC</v>
      </c>
      <c r="H21">
        <f t="array" ref="H21">SUMIF($B$3:$B$64,G21,$D$3:$D$64)</f>
        <v>0</v>
      </c>
      <c r="I21">
        <f t="array" ref="I21">SUM(INDEX($D$3:$D$64,MATCH(G21,$B$3:$B$64,0)))</f>
        <v>0</v>
      </c>
    </row>
    <row r="22" spans="1:9" ht="15.75" thickBot="1">
      <c r="A22" s="11"/>
      <c r="B22" s="12" t="s">
        <v>86</v>
      </c>
      <c r="C22" s="5" t="s">
        <v>20</v>
      </c>
      <c r="D22" s="17" t="s">
        <v>87</v>
      </c>
      <c r="E22" s="6"/>
      <c r="G22" t="str">
        <f>IFERROR(INDEX($B$3:$B$64,MATCH(0,INDEX(COUNTIF($G$2:G21,$B$3:$B$64),0,0),0)),"")</f>
        <v>FOURREAUX TPC Ø63</v>
      </c>
      <c r="H22">
        <f t="array" ref="H22">SUMIF($B$3:$B$64,G22,$D$3:$D$64)</f>
        <v>0</v>
      </c>
      <c r="I22">
        <f t="array" ref="I22">SUM(INDEX($D$3:$D$64,MATCH(G22,$B$3:$B$64,0)))</f>
        <v>0</v>
      </c>
    </row>
    <row r="23" spans="1:9" ht="15.75" thickBot="1">
      <c r="A23" s="11" t="s">
        <v>68</v>
      </c>
      <c r="B23" s="14" t="s">
        <v>69</v>
      </c>
      <c r="C23" s="5" t="s">
        <v>20</v>
      </c>
      <c r="D23" s="17" t="s">
        <v>49</v>
      </c>
      <c r="E23" s="6"/>
      <c r="G23" t="str">
        <f>IFERROR(INDEX($B$3:$B$64,MATCH(0,INDEX(COUNTIF($G$2:G22,$B$3:$B$64),0,0),0)),"")</f>
        <v xml:space="preserve">FOURREAUX TPCØ160 ROUGE </v>
      </c>
      <c r="H23">
        <f t="array" ref="H23">SUMIF($B$3:$B$64,G23,$D$3:$D$64)</f>
        <v>0</v>
      </c>
      <c r="I23">
        <f t="array" ref="I23">SUM(INDEX($D$3:$D$64,MATCH(G23,$B$3:$B$64,0)))</f>
        <v>0</v>
      </c>
    </row>
    <row r="24" spans="1:9" ht="15.75" thickBot="1">
      <c r="A24" s="11" t="s">
        <v>83</v>
      </c>
      <c r="B24" s="12" t="s">
        <v>84</v>
      </c>
      <c r="C24" s="5" t="s">
        <v>4</v>
      </c>
      <c r="D24" s="17" t="s">
        <v>85</v>
      </c>
      <c r="E24" s="6"/>
      <c r="G24" t="str">
        <f>IFERROR(INDEX($B$3:$B$64,MATCH(0,INDEX(COUNTIF($G$2:G23,$B$3:$B$64),0,0),0)),"")</f>
        <v>FOURREAUX TPCØ63 ROUGE</v>
      </c>
      <c r="H24">
        <f t="array" ref="H24">SUMIF($B$3:$B$64,G24,$D$3:$D$64)</f>
        <v>0</v>
      </c>
      <c r="I24">
        <f t="array" ref="I24">SUM(INDEX($D$3:$D$64,MATCH(G24,$B$3:$B$64,0)))</f>
        <v>0</v>
      </c>
    </row>
    <row r="25" spans="1:9" ht="15.75" thickBot="1">
      <c r="A25" s="11" t="s">
        <v>98</v>
      </c>
      <c r="B25" s="12" t="s">
        <v>99</v>
      </c>
      <c r="C25" s="5" t="s">
        <v>4</v>
      </c>
      <c r="D25" s="17" t="s">
        <v>100</v>
      </c>
      <c r="E25" s="6"/>
      <c r="G25" t="str">
        <f>IFERROR(INDEX($B$3:$B$64,MATCH(0,INDEX(COUNTIF($G$2:G24,$B$3:$B$64),0,0),0)),"")</f>
        <v>GEOTEXTILE CLASSE 3 125g/m2</v>
      </c>
      <c r="H25">
        <f t="array" ref="H25">SUMIF($B$3:$B$64,G25,$D$3:$D$64)</f>
        <v>0</v>
      </c>
      <c r="I25">
        <f t="array" ref="I25">SUM(INDEX($D$3:$D$64,MATCH(G25,$B$3:$B$64,0)))</f>
        <v>0</v>
      </c>
    </row>
    <row r="26" spans="1:9" ht="15.75" thickBot="1">
      <c r="A26" s="11" t="s">
        <v>77</v>
      </c>
      <c r="B26" s="12" t="s">
        <v>78</v>
      </c>
      <c r="C26" s="5" t="s">
        <v>4</v>
      </c>
      <c r="D26" s="17" t="s">
        <v>79</v>
      </c>
      <c r="E26" s="6"/>
      <c r="G26" t="str">
        <f>IFERROR(INDEX($B$3:$B$64,MATCH(0,INDEX(COUNTIF($G$2:G25,$B$3:$B$64),0,0),0)),"")</f>
        <v>GRILLAGE AVERTISSEUR ROUGE/VERT/BLEU</v>
      </c>
      <c r="H26">
        <f t="array" ref="H26">SUMIF($B$3:$B$64,G26,$D$3:$D$64)</f>
        <v>0</v>
      </c>
      <c r="I26">
        <f t="array" ref="I26">SUM(INDEX($D$3:$D$64,MATCH(G26,$B$3:$B$64,0)))</f>
        <v>0</v>
      </c>
    </row>
    <row r="27" spans="1:9" ht="15.75" thickBot="1">
      <c r="A27" s="11" t="s">
        <v>107</v>
      </c>
      <c r="B27" s="12" t="s">
        <v>108</v>
      </c>
      <c r="C27" s="5" t="s">
        <v>4</v>
      </c>
      <c r="D27" s="17" t="s">
        <v>109</v>
      </c>
      <c r="E27" s="6"/>
      <c r="G27" t="str">
        <f>IFERROR(INDEX($B$3:$B$64,MATCH(0,INDEX(COUNTIF($G$2:G26,$B$3:$B$64),0,0),0)),"")</f>
        <v>GRILLE FONTE 75x30 C250 VEROUILLABLE</v>
      </c>
      <c r="H27">
        <f t="array" ref="H27">SUMIF($B$3:$B$64,G27,$D$3:$D$64)</f>
        <v>0</v>
      </c>
      <c r="I27">
        <f t="array" ref="I27">SUM(INDEX($D$3:$D$64,MATCH(G27,$B$3:$B$64,0)))</f>
        <v>0</v>
      </c>
    </row>
    <row r="28" spans="1:9" ht="15.75" thickBot="1">
      <c r="A28" s="11" t="s">
        <v>6</v>
      </c>
      <c r="B28" s="12" t="s">
        <v>112</v>
      </c>
      <c r="C28" s="5" t="s">
        <v>7</v>
      </c>
      <c r="D28" s="17" t="s">
        <v>8</v>
      </c>
      <c r="E28" s="6"/>
      <c r="G28" t="str">
        <f>IFERROR(INDEX($B$3:$B$64,MATCH(0,INDEX(COUNTIF($G$2:G27,$B$3:$B$64),0,0),0)),"")</f>
        <v>GRILLE FONTE CONCAVE 50X50 C250 VEROUILLABLE</v>
      </c>
      <c r="H28">
        <f t="array" ref="H28">SUMIF($B$3:$B$64,G28,$D$3:$D$64)</f>
        <v>0</v>
      </c>
      <c r="I28">
        <f t="array" ref="I28">SUM(INDEX($D$3:$D$64,MATCH(G28,$B$3:$B$64,0)))</f>
        <v>0</v>
      </c>
    </row>
    <row r="29" spans="1:9" ht="15.75" thickBot="1">
      <c r="A29" s="11" t="s">
        <v>3</v>
      </c>
      <c r="B29" s="12" t="s">
        <v>113</v>
      </c>
      <c r="C29" s="5" t="s">
        <v>4</v>
      </c>
      <c r="D29" s="17" t="s">
        <v>5</v>
      </c>
      <c r="E29" s="6"/>
      <c r="G29" t="str">
        <f>IFERROR(INDEX($B$3:$B$64,MATCH(0,INDEX(COUNTIF($G$2:G28,$B$3:$B$64),0,0),0)),"")</f>
        <v>JONCTION Droite CR8 Ø 160</v>
      </c>
      <c r="H29">
        <f t="array" ref="H29">SUMIF($B$3:$B$64,G29,$D$3:$D$64)</f>
        <v>0</v>
      </c>
      <c r="I29">
        <f t="array" ref="I29">SUM(INDEX($D$3:$D$64,MATCH(G29,$B$3:$B$64,0)))</f>
        <v>0</v>
      </c>
    </row>
    <row r="30" spans="1:9" ht="15.75" thickBot="1">
      <c r="A30" s="11"/>
      <c r="B30" s="12" t="s">
        <v>65</v>
      </c>
      <c r="C30" s="5" t="s">
        <v>20</v>
      </c>
      <c r="D30" s="17" t="s">
        <v>56</v>
      </c>
      <c r="E30" s="6"/>
      <c r="G30" t="str">
        <f>IFERROR(INDEX($B$3:$B$64,MATCH(0,INDEX(COUNTIF($G$2:G29,$B$3:$B$64),0,0),0)),"")</f>
        <v>JONCTION Droite CR8 Ø 200</v>
      </c>
      <c r="H30">
        <f t="array" ref="H30">SUMIF($B$3:$B$64,G30,$D$3:$D$64)</f>
        <v>0</v>
      </c>
      <c r="I30">
        <f t="array" ref="I30">SUM(INDEX($D$3:$D$64,MATCH(G30,$B$3:$B$64,0)))</f>
        <v>0</v>
      </c>
    </row>
    <row r="31" spans="1:9" ht="15.75" thickBot="1">
      <c r="A31" s="11"/>
      <c r="B31" s="12" t="s">
        <v>62</v>
      </c>
      <c r="C31" s="5" t="s">
        <v>20</v>
      </c>
      <c r="D31" s="17" t="s">
        <v>61</v>
      </c>
      <c r="E31" s="6"/>
      <c r="G31" t="str">
        <f>IFERROR(INDEX($B$3:$B$64,MATCH(0,INDEX(COUNTIF($G$2:G30,$B$3:$B$64),0,0),0)),"")</f>
        <v>JONCTION Droite CR8 Ø 250</v>
      </c>
      <c r="H31">
        <f t="array" ref="H31">SUMIF($B$3:$B$64,G31,$D$3:$D$64)</f>
        <v>0</v>
      </c>
      <c r="I31">
        <f t="array" ref="I31">SUM(INDEX($D$3:$D$64,MATCH(G31,$B$3:$B$64,0)))</f>
        <v>0</v>
      </c>
    </row>
    <row r="32" spans="1:9" ht="15.75" thickBot="1">
      <c r="A32" s="11"/>
      <c r="B32" s="12" t="s">
        <v>19</v>
      </c>
      <c r="C32" s="5" t="s">
        <v>20</v>
      </c>
      <c r="D32" s="17" t="s">
        <v>21</v>
      </c>
      <c r="E32" s="6"/>
      <c r="G32" t="str">
        <f>IFERROR(INDEX($B$3:$B$64,MATCH(0,INDEX(COUNTIF($G$2:G31,$B$3:$B$64),0,0),0)),"")</f>
        <v>JONCTION Droite CR8 Ø 400</v>
      </c>
      <c r="H32">
        <f t="array" ref="H32">SUMIF($B$3:$B$64,G32,$D$3:$D$64)</f>
        <v>0</v>
      </c>
      <c r="I32">
        <f t="array" ref="I32">SUM(INDEX($D$3:$D$64,MATCH(G32,$B$3:$B$64,0)))</f>
        <v>0</v>
      </c>
    </row>
    <row r="33" spans="1:9" ht="15.75" thickBot="1">
      <c r="A33" s="11"/>
      <c r="B33" s="12" t="s">
        <v>25</v>
      </c>
      <c r="C33" s="5" t="s">
        <v>20</v>
      </c>
      <c r="D33" s="17" t="s">
        <v>26</v>
      </c>
      <c r="E33" s="6"/>
      <c r="G33" t="str">
        <f>IFERROR(INDEX($B$3:$B$64,MATCH(0,INDEX(COUNTIF($G$2:G32,$B$3:$B$64),0,0),0)),"")</f>
        <v>REGARD 50X50</v>
      </c>
      <c r="H33">
        <f>SUMIF($B$3:$B$64,G33,$D$3:$D$64)</f>
        <v>0</v>
      </c>
      <c r="I33">
        <f t="array" ref="I33">SUM(INDEX($D$3:$D$64,MATCH(G33,$B$3:$B$64,0)))</f>
        <v>0</v>
      </c>
    </row>
    <row r="34" spans="1:9" ht="15.75" thickBot="1">
      <c r="A34" s="11"/>
      <c r="B34" s="12" t="s">
        <v>25</v>
      </c>
      <c r="C34" s="5" t="s">
        <v>20</v>
      </c>
      <c r="D34" s="17" t="s">
        <v>39</v>
      </c>
      <c r="E34" s="6"/>
      <c r="G34" t="str">
        <f>IFERROR(INDEX($B$3:$B$64,MATCH(0,INDEX(COUNTIF($G$2:G33,$B$3:$B$64),0,0),0)),"")</f>
        <v>REGARD 75x30</v>
      </c>
      <c r="H34">
        <f t="array" ref="H34">SUMIF($B$3:$B$64,G34,$D$3:$D$64)</f>
        <v>0</v>
      </c>
      <c r="I34">
        <f t="array" ref="I34">SUM(INDEX($D$3:$D$64,MATCH(G34,$B$3:$B$64,0)))</f>
        <v>0</v>
      </c>
    </row>
    <row r="35" spans="1:9" ht="15.75" thickBot="1">
      <c r="A35" s="11"/>
      <c r="B35" s="12" t="s">
        <v>43</v>
      </c>
      <c r="C35" s="5" t="s">
        <v>20</v>
      </c>
      <c r="D35" s="17" t="s">
        <v>44</v>
      </c>
      <c r="E35" s="6"/>
      <c r="G35" t="str">
        <f>IFERROR(INDEX($B$3:$B$64,MATCH(0,INDEX(COUNTIF($G$2:G34,$B$3:$B$64),0,0),0)),"")</f>
        <v>REGARD BOITE EP 40X40</v>
      </c>
      <c r="H35">
        <f t="array" ref="H35">SUMIF($B$3:$B$64,G35,$D$3:$D$64)</f>
        <v>0</v>
      </c>
      <c r="I35">
        <f t="array" ref="I35">SUM(INDEX($D$3:$D$64,MATCH(G35,$B$3:$B$64,0)))</f>
        <v>0</v>
      </c>
    </row>
    <row r="36" spans="1:9" ht="15.75" thickBot="1">
      <c r="A36" s="11"/>
      <c r="B36" s="12" t="s">
        <v>48</v>
      </c>
      <c r="C36" s="5" t="s">
        <v>20</v>
      </c>
      <c r="D36" s="17" t="s">
        <v>49</v>
      </c>
      <c r="E36" s="6"/>
      <c r="G36" t="str">
        <f>IFERROR(INDEX($B$3:$B$64,MATCH(0,INDEX(COUNTIF($G$2:G35,$B$3:$B$64),0,0),0)),"")</f>
        <v>REGARD BOITE EP 60X60</v>
      </c>
      <c r="H36">
        <f t="array" ref="H36">SUMIF($B$3:$B$64,G36,$D$3:$D$64)</f>
        <v>0</v>
      </c>
      <c r="I36">
        <f t="array" ref="I36">SUM(INDEX($D$3:$D$64,MATCH(G36,$B$3:$B$64,0)))</f>
        <v>0</v>
      </c>
    </row>
    <row r="37" spans="1:9" ht="15.75" thickBot="1">
      <c r="A37" s="11" t="s">
        <v>59</v>
      </c>
      <c r="B37" s="12" t="s">
        <v>60</v>
      </c>
      <c r="C37" s="5" t="s">
        <v>20</v>
      </c>
      <c r="D37" s="17" t="s">
        <v>61</v>
      </c>
      <c r="E37" s="6"/>
      <c r="G37" t="str">
        <f>IFERROR(INDEX($B$3:$B$64,MATCH(0,INDEX(COUNTIF($G$2:G36,$B$3:$B$64),0,0),0)),"")</f>
        <v>REGARD D'ACCES ET ENTRETIEN Ø800 AVEC ECHELLONS</v>
      </c>
      <c r="H37">
        <f t="array" ref="H37">SUMIF($B$3:$B$64,G37,$D$3:$D$64)</f>
        <v>0</v>
      </c>
      <c r="I37">
        <f t="array" ref="I37">SUM(INDEX($D$3:$D$64,MATCH(G37,$B$3:$B$64,0)))</f>
        <v>0</v>
      </c>
    </row>
    <row r="38" spans="1:9" ht="15.75" thickBot="1">
      <c r="A38" s="11"/>
      <c r="B38" s="12" t="s">
        <v>60</v>
      </c>
      <c r="C38" s="5" t="s">
        <v>20</v>
      </c>
      <c r="D38" s="17" t="s">
        <v>61</v>
      </c>
      <c r="E38" s="6"/>
      <c r="G38" t="str">
        <f>IFERROR(INDEX($B$3:$B$64,MATCH(0,INDEX(COUNTIF($G$2:G37,$B$3:$B$64),0,0),0)),"")</f>
        <v>REGARD Ø800</v>
      </c>
      <c r="H38">
        <f t="array" ref="H38">SUMIF($B$3:$B$64,G38,$D$3:$D$64)</f>
        <v>0</v>
      </c>
      <c r="I38">
        <f t="array" ref="I38">SUM(INDEX($D$3:$D$64,MATCH(G38,$B$3:$B$64,0)))</f>
        <v>0</v>
      </c>
    </row>
    <row r="39" spans="1:9" ht="15.75" thickBot="1">
      <c r="A39" s="11" t="s">
        <v>63</v>
      </c>
      <c r="B39" s="12" t="s">
        <v>64</v>
      </c>
      <c r="C39" s="5" t="s">
        <v>20</v>
      </c>
      <c r="D39" s="17" t="s">
        <v>56</v>
      </c>
      <c r="E39" s="6"/>
      <c r="G39" t="str">
        <f>IFERROR(INDEX($B$3:$B$64,MATCH(0,INDEX(COUNTIF($G$2:G38,$B$3:$B$64),0,0),0)),"")</f>
        <v>REGARD SIPHOIDE 1000X1000  ( POUR RECUPERATION DES MATIERES EN SUSPENSION )</v>
      </c>
      <c r="H39">
        <f t="array" ref="H39">SUMIF($B$3:$B$64,G39,$D$3:$D$64)</f>
        <v>0</v>
      </c>
      <c r="I39">
        <f t="array" ref="I39">SUM(INDEX($D$3:$D$64,MATCH(G39,$B$3:$B$64,0)))</f>
        <v>0</v>
      </c>
    </row>
    <row r="40" spans="1:9" ht="15.75" thickBot="1">
      <c r="A40" s="11" t="s">
        <v>50</v>
      </c>
      <c r="B40" s="12" t="s">
        <v>51</v>
      </c>
      <c r="C40" s="5" t="s">
        <v>20</v>
      </c>
      <c r="D40" s="17" t="s">
        <v>49</v>
      </c>
      <c r="E40" s="6"/>
      <c r="G40" t="str">
        <f>IFERROR(INDEX($B$3:$B$64,MATCH(0,INDEX(COUNTIF($G$2:G39,$B$3:$B$64),0,0),0)),"")</f>
        <v xml:space="preserve">REHAUSSE 30x30 </v>
      </c>
      <c r="H40">
        <f t="array" ref="H40">SUMIF($B$3:$B$64,G40,$D$3:$D$64)</f>
        <v>0</v>
      </c>
      <c r="I40">
        <f t="array" ref="I40">SUM(INDEX($D$3:$D$64,MATCH(G40,$B$3:$B$64,0)))</f>
        <v>0</v>
      </c>
    </row>
    <row r="41" spans="1:9" ht="15.75" thickBot="1">
      <c r="A41" s="11" t="s">
        <v>54</v>
      </c>
      <c r="B41" s="12" t="s">
        <v>55</v>
      </c>
      <c r="C41" s="5" t="s">
        <v>20</v>
      </c>
      <c r="D41" s="17" t="s">
        <v>56</v>
      </c>
      <c r="E41" s="6"/>
      <c r="G41" t="str">
        <f>IFERROR(INDEX($B$3:$B$64,MATCH(0,INDEX(COUNTIF($G$2:G40,$B$3:$B$64),0,0),0)),"")</f>
        <v xml:space="preserve">REHAUSSE 40X40 ht 20cm </v>
      </c>
      <c r="H41">
        <f t="array" ref="H41">SUMIF($B$3:$B$64,G41,$D$3:$D$64)</f>
        <v>0</v>
      </c>
      <c r="I41">
        <f t="array" ref="I41">SUM(INDEX($D$3:$D$64,MATCH(G41,$B$3:$B$64,0)))</f>
        <v>0</v>
      </c>
    </row>
    <row r="42" spans="1:9" ht="15.75" thickBot="1">
      <c r="A42" s="11" t="s">
        <v>72</v>
      </c>
      <c r="B42" s="12" t="s">
        <v>73</v>
      </c>
      <c r="C42" s="5" t="s">
        <v>20</v>
      </c>
      <c r="D42" s="17" t="s">
        <v>29</v>
      </c>
      <c r="E42" s="6"/>
      <c r="G42" t="str">
        <f>IFERROR(INDEX($B$3:$B$64,MATCH(0,INDEX(COUNTIF($G$2:G41,$B$3:$B$64),0,0),0)),"")</f>
        <v xml:space="preserve">REHAUSSE 60X60 ht 20cm </v>
      </c>
      <c r="H42">
        <f t="array" ref="H42">SUMIF($B$3:$B$64,G42,$D$3:$D$64)</f>
        <v>0</v>
      </c>
      <c r="I42">
        <f t="array" ref="I42">SUM(INDEX($D$3:$D$64,MATCH(G42,$B$3:$B$64,0)))</f>
        <v>0</v>
      </c>
    </row>
    <row r="43" spans="1:9" ht="15.75" thickBot="1">
      <c r="A43" s="11" t="s">
        <v>30</v>
      </c>
      <c r="B43" s="12" t="s">
        <v>31</v>
      </c>
      <c r="C43" s="5" t="s">
        <v>20</v>
      </c>
      <c r="D43" s="17" t="s">
        <v>32</v>
      </c>
      <c r="E43" s="6"/>
      <c r="G43" t="str">
        <f>IFERROR(INDEX($B$3:$B$64,MATCH(0,INDEX(COUNTIF($G$2:G42,$B$3:$B$64),0,0),0)),"")</f>
        <v>REHAUSSE Ø 800</v>
      </c>
      <c r="H43">
        <f t="array" ref="H43">SUMIF($B$3:$B$64,G43,$D$3:$D$64)</f>
        <v>0</v>
      </c>
      <c r="I43">
        <f t="array" ref="I43">SUM(INDEX($D$3:$D$64,MATCH(G43,$B$3:$B$64,0)))</f>
        <v>0</v>
      </c>
    </row>
    <row r="44" spans="1:9" ht="15.75" thickBot="1">
      <c r="A44" s="11" t="s">
        <v>74</v>
      </c>
      <c r="B44" s="12" t="s">
        <v>75</v>
      </c>
      <c r="C44" s="5" t="s">
        <v>20</v>
      </c>
      <c r="D44" s="17" t="s">
        <v>61</v>
      </c>
      <c r="E44" s="6"/>
      <c r="G44" t="str">
        <f>IFERROR(INDEX($B$3:$B$64,MATCH(0,INDEX(COUNTIF($G$2:G43,$B$3:$B$64),0,0),0)),"")</f>
        <v>REHAUSSE Ø800</v>
      </c>
      <c r="H44">
        <f t="array" ref="H44">SUMIF($B$3:$B$64,G44,$D$3:$D$64)</f>
        <v>0</v>
      </c>
      <c r="I44">
        <f t="array" ref="I44">SUM(INDEX($D$3:$D$64,MATCH(G44,$B$3:$B$64,0)))</f>
        <v>0</v>
      </c>
    </row>
    <row r="45" spans="1:9" ht="15.75" thickBot="1">
      <c r="A45" s="11"/>
      <c r="B45" s="12" t="s">
        <v>104</v>
      </c>
      <c r="C45" s="5" t="s">
        <v>20</v>
      </c>
      <c r="D45" s="17" t="s">
        <v>103</v>
      </c>
      <c r="E45" s="6"/>
      <c r="G45" t="str">
        <f>IFERROR(INDEX($B$3:$B$64,MATCH(0,INDEX(COUNTIF($G$2:G44,$B$3:$B$64),0,0),0)),"")</f>
        <v>RESEAU CFA</v>
      </c>
      <c r="H45">
        <f t="array" ref="H45">SUMIF($B$3:$B$64,G45,$D$3:$D$64)</f>
        <v>0</v>
      </c>
      <c r="I45">
        <f t="array" ref="I45">SUM(INDEX($D$3:$D$64,MATCH(G45,$B$3:$B$64,0)))</f>
        <v>0</v>
      </c>
    </row>
    <row r="46" spans="1:9" ht="15.75" thickBot="1">
      <c r="A46" s="11"/>
      <c r="B46" s="12" t="s">
        <v>52</v>
      </c>
      <c r="C46" s="5" t="s">
        <v>20</v>
      </c>
      <c r="D46" s="17" t="s">
        <v>49</v>
      </c>
      <c r="E46" s="6"/>
      <c r="G46" t="str">
        <f>IFERROR(INDEX($B$3:$B$64,MATCH(0,INDEX(COUNTIF($G$2:G45,$B$3:$B$64),0,0),0)),"")</f>
        <v>RESEAU ECLAIRAGE</v>
      </c>
      <c r="H46">
        <f t="array" ref="H46">SUMIF($B$3:$B$64,G46,$D$3:$D$64)</f>
        <v>0</v>
      </c>
      <c r="I46">
        <f t="array" ref="I46">SUM(INDEX($D$3:$D$64,MATCH(G46,$B$3:$B$64,0)))</f>
        <v>0</v>
      </c>
    </row>
    <row r="47" spans="1:9" ht="15.75" thickBot="1">
      <c r="A47" s="11"/>
      <c r="B47" s="12" t="s">
        <v>57</v>
      </c>
      <c r="C47" s="5" t="s">
        <v>20</v>
      </c>
      <c r="D47" s="17" t="s">
        <v>56</v>
      </c>
      <c r="E47" s="6"/>
      <c r="G47" t="str">
        <f>IFERROR(INDEX($B$3:$B$64,MATCH(0,INDEX(COUNTIF($G$2:G46,$B$3:$B$64),0,0),0)),"")</f>
        <v>RESEAU ELECTRICITE</v>
      </c>
      <c r="H47">
        <f t="array" ref="H47">SUMIF($B$3:$B$64,G47,$D$3:$D$64)</f>
        <v>0</v>
      </c>
      <c r="I47">
        <f t="array" ref="I47">SUM(INDEX($D$3:$D$64,MATCH(G47,$B$3:$B$64,0)))</f>
        <v>0</v>
      </c>
    </row>
    <row r="48" spans="1:9" ht="15.75" thickBot="1">
      <c r="A48" s="11"/>
      <c r="B48" s="14" t="s">
        <v>70</v>
      </c>
      <c r="C48" s="5" t="s">
        <v>20</v>
      </c>
      <c r="D48" s="17" t="s">
        <v>49</v>
      </c>
      <c r="E48" s="6"/>
      <c r="G48" t="str">
        <f>IFERROR(INDEX($B$3:$B$64,MATCH(0,INDEX(COUNTIF($G$2:G47,$B$3:$B$64),0,0),0)),"")</f>
        <v>RESEAU EP</v>
      </c>
      <c r="H48">
        <f t="array" ref="H48">SUMIF($B$3:$B$64,G48,$D$3:$D$64)</f>
        <v>0</v>
      </c>
      <c r="I48">
        <f t="array" ref="I48">SUM(INDEX($D$3:$D$64,MATCH(G48,$B$3:$B$64,0)))</f>
        <v>0</v>
      </c>
    </row>
    <row r="49" spans="1:9" ht="15.75" thickBot="1">
      <c r="A49" s="11"/>
      <c r="B49" s="14" t="s">
        <v>70</v>
      </c>
      <c r="C49" s="5" t="s">
        <v>20</v>
      </c>
      <c r="D49" s="17" t="s">
        <v>29</v>
      </c>
      <c r="E49" s="6"/>
      <c r="G49" t="str">
        <f>IFERROR(INDEX($B$3:$B$64,MATCH(0,INDEX(COUNTIF($G$2:G48,$B$3:$B$64),0,0),0)),"")</f>
        <v>RESEAU EU</v>
      </c>
      <c r="H49">
        <f t="array" ref="H49">SUMIF($B$3:$B$64,G49,$D$3:$D$64)</f>
        <v>0</v>
      </c>
      <c r="I49">
        <f t="array" ref="I49">SUM(INDEX($D$3:$D$64,MATCH(G49,$B$3:$B$64,0)))</f>
        <v>0</v>
      </c>
    </row>
    <row r="50" spans="1:9" ht="15.75" thickBot="1">
      <c r="A50" s="11"/>
      <c r="B50" s="12" t="s">
        <v>33</v>
      </c>
      <c r="C50" s="5" t="s">
        <v>20</v>
      </c>
      <c r="D50" s="17" t="s">
        <v>32</v>
      </c>
      <c r="E50" s="6"/>
      <c r="G50" t="str">
        <f>IFERROR(INDEX($B$3:$B$64,MATCH(0,INDEX(COUNTIF($G$2:G49,$B$3:$B$64),0,0),0)),"")</f>
        <v>RESEAU TELECOM</v>
      </c>
      <c r="H50">
        <f t="array" ref="H50">SUMIF($B$3:$B$64,G50,$D$3:$D$64)</f>
        <v>0</v>
      </c>
      <c r="I50">
        <f t="array" ref="I50">SUM(INDEX($D$3:$D$64,MATCH(G50,$B$3:$B$64,0)))</f>
        <v>0</v>
      </c>
    </row>
    <row r="51" spans="1:9" ht="15.75" thickBot="1">
      <c r="A51" s="13"/>
      <c r="B51" s="10" t="s">
        <v>97</v>
      </c>
      <c r="C51" s="7"/>
      <c r="D51" s="18"/>
      <c r="E51" s="6"/>
      <c r="G51" t="str">
        <f>IFERROR(INDEX($B$3:$B$64,MATCH(0,INDEX(COUNTIF($G$2:G50,$B$3:$B$64),0,0),0)),"")</f>
        <v>TAMPON BETON 40X40</v>
      </c>
      <c r="H51">
        <f t="array" ref="H51">SUMIF($B$3:$B$64,G51,$D$3:$D$64)</f>
        <v>0</v>
      </c>
      <c r="I51">
        <f t="array" ref="I51">SUM(INDEX($D$3:$D$64,MATCH(G51,$B$3:$B$64,0)))</f>
        <v>0</v>
      </c>
    </row>
    <row r="52" spans="1:9" ht="15.75" thickBot="1">
      <c r="A52" s="13"/>
      <c r="B52" s="10" t="s">
        <v>106</v>
      </c>
      <c r="C52" s="7"/>
      <c r="D52" s="18"/>
      <c r="E52" s="6"/>
      <c r="G52" t="str">
        <f>IFERROR(INDEX($B$3:$B$64,MATCH(0,INDEX(COUNTIF($G$2:G51,$B$3:$B$64),0,0),0)),"")</f>
        <v>TAMPON BETON 60X60</v>
      </c>
      <c r="H52">
        <f t="array" ref="H52">SUMIF($B$3:$B$64,G52,$D$3:$D$64)</f>
        <v>0</v>
      </c>
      <c r="I52">
        <f t="array" ref="I52">SUM(INDEX($D$3:$D$64,MATCH(G52,$B$3:$B$64,0)))</f>
        <v>0</v>
      </c>
    </row>
    <row r="53" spans="1:9" ht="15.75" thickBot="1">
      <c r="A53" s="13"/>
      <c r="B53" s="10" t="s">
        <v>76</v>
      </c>
      <c r="C53" s="7"/>
      <c r="D53" s="18"/>
      <c r="E53" s="6"/>
      <c r="G53" t="str">
        <f>IFERROR(INDEX($B$3:$B$64,MATCH(0,INDEX(COUNTIF($G$2:G52,$B$3:$B$64),0,0),0)),"")</f>
        <v>TAMPON D400 Ø800</v>
      </c>
      <c r="H53">
        <f t="array" ref="H53">SUMIF($B$3:$B$64,G53,$D$3:$D$64)</f>
        <v>0</v>
      </c>
      <c r="I53">
        <f t="array" ref="I53">SUM(INDEX($D$3:$D$64,MATCH(G53,$B$3:$B$64,0)))</f>
        <v>0</v>
      </c>
    </row>
    <row r="54" spans="1:9" ht="15.75" thickBot="1">
      <c r="A54" s="13"/>
      <c r="B54" s="10" t="s">
        <v>36</v>
      </c>
      <c r="C54" s="7"/>
      <c r="D54" s="18"/>
      <c r="E54" s="6"/>
      <c r="G54" t="str">
        <f>IFERROR(INDEX($B$3:$B$64,MATCH(0,INDEX(COUNTIF($G$2:G53,$B$3:$B$64),0,0),0)),"")</f>
        <v>TAMPON FONTE 30x30 C400</v>
      </c>
      <c r="H54">
        <f t="array" ref="H54">SUMIF($B$3:$B$64,G54,$D$3:$D$64)</f>
        <v>0</v>
      </c>
      <c r="I54">
        <f t="array" ref="I54">SUM(INDEX($D$3:$D$64,MATCH(G54,$B$3:$B$64,0)))</f>
        <v>0</v>
      </c>
    </row>
    <row r="55" spans="1:9" ht="15.75" thickBot="1">
      <c r="A55" s="13"/>
      <c r="B55" s="10" t="s">
        <v>15</v>
      </c>
      <c r="C55" s="7"/>
      <c r="D55" s="18"/>
      <c r="E55" s="6"/>
      <c r="G55" t="str">
        <f>IFERROR(INDEX($B$3:$B$64,MATCH(0,INDEX(COUNTIF($G$2:G54,$B$3:$B$64),0,0),0)),"")</f>
        <v>TAMPON FONTE K2C D400</v>
      </c>
      <c r="H55">
        <f t="array" ref="H55">SUMIF($B$3:$B$64,G55,$D$3:$D$64)</f>
        <v>0</v>
      </c>
      <c r="I55">
        <f t="array" ref="I55">SUM(INDEX($D$3:$D$64,MATCH(G55,$B$3:$B$64,0)))</f>
        <v>0</v>
      </c>
    </row>
    <row r="56" spans="1:9" ht="15.75" thickBot="1">
      <c r="A56" s="13"/>
      <c r="B56" s="10" t="s">
        <v>82</v>
      </c>
      <c r="C56" s="7"/>
      <c r="D56" s="18"/>
      <c r="E56" s="6"/>
      <c r="G56" t="str">
        <f>IFERROR(INDEX($B$3:$B$64,MATCH(0,INDEX(COUNTIF($G$2:G55,$B$3:$B$64),0,0),0)),"")</f>
        <v>TAMPON FONTE L3T C250</v>
      </c>
      <c r="H56">
        <f t="array" ref="H56">SUMIF($B$3:$B$64,G56,$D$3:$D$64)</f>
        <v>0</v>
      </c>
      <c r="I56">
        <f t="array" ref="I56">SUM(INDEX($D$3:$D$64,MATCH(G56,$B$3:$B$64,0)))</f>
        <v>0</v>
      </c>
    </row>
    <row r="57" spans="1:9" ht="15.75" thickBot="1">
      <c r="A57" s="11"/>
      <c r="B57" s="12" t="s">
        <v>53</v>
      </c>
      <c r="C57" s="5" t="s">
        <v>20</v>
      </c>
      <c r="D57" s="17" t="s">
        <v>49</v>
      </c>
      <c r="E57" s="6"/>
      <c r="G57" t="str">
        <f>IFERROR(INDEX($B$3:$B$64,MATCH(0,INDEX(COUNTIF($G$2:G56,$B$3:$B$64),0,0),0)),"")</f>
        <v>TAMPON Ø800</v>
      </c>
      <c r="H57">
        <f t="array" ref="H57">SUMIF($B$3:$B$64,G57,$D$3:$D$64)</f>
        <v>0</v>
      </c>
      <c r="I57">
        <f t="array" ref="I57">SUM(INDEX($D$3:$D$64,MATCH(G57,$B$3:$B$64,0)))</f>
        <v>0</v>
      </c>
    </row>
    <row r="58" spans="1:9" ht="15.75" thickBot="1">
      <c r="A58" s="11"/>
      <c r="B58" s="12" t="s">
        <v>58</v>
      </c>
      <c r="C58" s="5" t="s">
        <v>20</v>
      </c>
      <c r="D58" s="17" t="s">
        <v>56</v>
      </c>
      <c r="E58" s="6"/>
      <c r="G58" t="str">
        <f>IFERROR(INDEX($B$3:$B$64,MATCH(0,INDEX(COUNTIF($G$2:G57,$B$3:$B$64),0,0),0)),"")</f>
        <v/>
      </c>
      <c r="H58">
        <f t="array" ref="H58">SUMIF($B$3:$B$64,G58,$D$3:$D$64)</f>
        <v>0</v>
      </c>
      <c r="I58" t="e">
        <f t="array" ref="I58">SUM(INDEX($D$3:$D$64,MATCH(G58,$B$3:$B$64,0)))</f>
        <v>#N/A</v>
      </c>
    </row>
    <row r="59" spans="1:9" ht="15.75" thickBot="1">
      <c r="A59" s="11"/>
      <c r="B59" s="12" t="s">
        <v>71</v>
      </c>
      <c r="C59" s="5" t="s">
        <v>20</v>
      </c>
      <c r="D59" s="17" t="s">
        <v>49</v>
      </c>
      <c r="E59" s="6"/>
      <c r="G59" t="str">
        <f>IFERROR(INDEX($B$3:$B$64,MATCH(0,INDEX(COUNTIF($G$2:G58,$B$3:$B$64),0,0),0)),"")</f>
        <v/>
      </c>
      <c r="H59">
        <f t="array" ref="H59">SUMIF($B$3:$B$64,G59,$D$3:$D$64)</f>
        <v>0</v>
      </c>
      <c r="I59" t="e">
        <f t="array" ref="I59">SUM(INDEX($D$3:$D$64,MATCH(G59,$B$3:$B$64,0)))</f>
        <v>#N/A</v>
      </c>
    </row>
    <row r="60" spans="1:9" ht="15.75" thickBot="1">
      <c r="A60" s="11"/>
      <c r="B60" s="12" t="s">
        <v>71</v>
      </c>
      <c r="C60" s="5" t="s">
        <v>20</v>
      </c>
      <c r="D60" s="17" t="s">
        <v>29</v>
      </c>
      <c r="E60" s="6"/>
      <c r="G60" t="str">
        <f>IFERROR(INDEX($B$3:$B$64,MATCH(0,INDEX(COUNTIF($G$2:G59,$B$3:$B$64),0,0),0)),"")</f>
        <v/>
      </c>
      <c r="H60">
        <f t="array" ref="H60">SUMIF($B$3:$B$64,G60,$D$3:$D$64)</f>
        <v>0</v>
      </c>
      <c r="I60" t="e">
        <f t="array" ref="I60">SUM(INDEX($D$3:$D$64,MATCH(G60,$B$3:$B$64,0)))</f>
        <v>#N/A</v>
      </c>
    </row>
    <row r="61" spans="1:9" ht="15.75" thickBot="1">
      <c r="A61" s="11"/>
      <c r="B61" s="12" t="s">
        <v>105</v>
      </c>
      <c r="C61" s="5" t="s">
        <v>20</v>
      </c>
      <c r="D61" s="17" t="s">
        <v>103</v>
      </c>
      <c r="E61" s="6"/>
      <c r="G61" t="str">
        <f>IFERROR(INDEX($B$3:$B$64,MATCH(0,INDEX(COUNTIF($G$2:G60,$B$3:$B$64),0,0),0)),"")</f>
        <v/>
      </c>
      <c r="H61">
        <f t="array" ref="H61">SUMIF($B$3:$B$64,G61,$D$3:$D$64)</f>
        <v>0</v>
      </c>
      <c r="I61" t="e">
        <f t="array" ref="I61">SUM(INDEX($D$3:$D$64,MATCH(G61,$B$3:$B$64,0)))</f>
        <v>#N/A</v>
      </c>
    </row>
    <row r="62" spans="1:9" ht="15.75" thickBot="1">
      <c r="A62" s="11"/>
      <c r="B62" s="12" t="s">
        <v>91</v>
      </c>
      <c r="C62" s="5" t="s">
        <v>20</v>
      </c>
      <c r="D62" s="17" t="s">
        <v>32</v>
      </c>
      <c r="E62" s="6"/>
      <c r="G62" t="str">
        <f>IFERROR(INDEX($B$3:$B$64,MATCH(0,INDEX(COUNTIF($G$2:G61,$B$3:$B$64),0,0),0)),"")</f>
        <v/>
      </c>
      <c r="H62">
        <f t="array" ref="H62">SUMIF($B$3:$B$64,G62,$D$3:$D$64)</f>
        <v>0</v>
      </c>
      <c r="I62" t="e">
        <f t="array" ref="I62">SUM(INDEX($D$3:$D$64,MATCH(G62,$B$3:$B$64,0)))</f>
        <v>#N/A</v>
      </c>
    </row>
    <row r="63" spans="1:9" ht="15.75" thickBot="1">
      <c r="A63" s="11"/>
      <c r="B63" s="12" t="s">
        <v>96</v>
      </c>
      <c r="C63" s="5" t="s">
        <v>20</v>
      </c>
      <c r="D63" s="17" t="s">
        <v>94</v>
      </c>
      <c r="E63" s="6"/>
      <c r="G63" t="str">
        <f>IFERROR(INDEX($B$3:$B$64,MATCH(0,INDEX(COUNTIF($G$2:G62,$B$3:$B$64),0,0),0)),"")</f>
        <v/>
      </c>
      <c r="H63">
        <f t="array" ref="H63">SUMIF($B$3:$B$64,G63,$D$3:$D$64)</f>
        <v>0</v>
      </c>
      <c r="I63" t="e">
        <f t="array" ref="I63">SUM(INDEX($D$3:$D$64,MATCH(G63,$B$3:$B$64,0)))</f>
        <v>#N/A</v>
      </c>
    </row>
    <row r="64" spans="1:9" ht="15.75" thickBot="1">
      <c r="A64" s="11"/>
      <c r="B64" s="12" t="s">
        <v>35</v>
      </c>
      <c r="C64" s="5" t="s">
        <v>20</v>
      </c>
      <c r="D64" s="17" t="s">
        <v>32</v>
      </c>
      <c r="E64" s="6"/>
      <c r="G64" t="str">
        <f>IFERROR(INDEX($B$3:$B$64,MATCH(0,INDEX(COUNTIF($G$2:G63,$B$3:$B$64),0,0),0)),"")</f>
        <v/>
      </c>
      <c r="H64">
        <f t="array" ref="H64">SUMIF($B$3:$B$64,G64,$D$3:$D$64)</f>
        <v>0</v>
      </c>
      <c r="I64" t="e">
        <f t="array" ref="I64">SUM(INDEX($D$3:$D$64,MATCH(G64,$B$3:$B$64,0)))</f>
        <v>#N/A</v>
      </c>
    </row>
  </sheetData>
  <autoFilter ref="A2:E64">
    <sortState ref="A3:E64">
      <sortCondition ref="B2:B64"/>
    </sortState>
  </autoFilter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3"/>
  <sheetViews>
    <sheetView tabSelected="1" workbookViewId="0">
      <selection activeCell="B2" sqref="B2"/>
    </sheetView>
  </sheetViews>
  <sheetFormatPr baseColWidth="10" defaultRowHeight="15"/>
  <cols>
    <col min="1" max="1" width="8.5703125" bestFit="1" customWidth="1"/>
    <col min="2" max="2" width="63.140625" customWidth="1"/>
    <col min="3" max="3" width="4.85546875" bestFit="1" customWidth="1"/>
    <col min="4" max="4" width="5.42578125" bestFit="1" customWidth="1"/>
    <col min="5" max="5" width="77.85546875" bestFit="1" customWidth="1"/>
  </cols>
  <sheetData>
    <row r="2" spans="1:6">
      <c r="A2" t="s">
        <v>27</v>
      </c>
      <c r="B2" t="s">
        <v>28</v>
      </c>
      <c r="C2" t="s">
        <v>20</v>
      </c>
      <c r="D2">
        <v>5</v>
      </c>
      <c r="E2" t="str">
        <f>IFERROR(INDEX($B$2:$B$62,MATCH(0,INDEX(COUNTIF($E$1:E1,$B$2:$B$62),0,0),0)),"")</f>
        <v>BOITES DE BRANCHEMENT 50X50</v>
      </c>
      <c r="F2">
        <f>SUMIF($B$2:$B$63,E2,$D$2:$D$63)</f>
        <v>5</v>
      </c>
    </row>
    <row r="3" spans="1:6">
      <c r="A3" t="s">
        <v>12</v>
      </c>
      <c r="B3" t="s">
        <v>13</v>
      </c>
      <c r="C3" t="s">
        <v>4</v>
      </c>
      <c r="D3">
        <v>105</v>
      </c>
      <c r="E3" t="str">
        <f>IFERROR(INDEX($B$2:$B$62,MATCH(0,INDEX(COUNTIF($E$1:E2,$B$2:$B$62),0,0),0)),"")</f>
        <v>BORDURE GRANIT T2</v>
      </c>
      <c r="F3">
        <f t="shared" ref="F3:F63" si="0">SUMIF($B$2:$B$63,E3,$D$2:$D$63)</f>
        <v>105</v>
      </c>
    </row>
    <row r="4" spans="1:6">
      <c r="A4" t="s">
        <v>9</v>
      </c>
      <c r="B4" t="s">
        <v>10</v>
      </c>
      <c r="C4" t="s">
        <v>4</v>
      </c>
      <c r="D4">
        <v>125</v>
      </c>
      <c r="E4" t="str">
        <f>IFERROR(INDEX($B$2:$B$62,MATCH(0,INDEX(COUNTIF($E$1:E3,$B$2:$B$62),0,0),0)),"")</f>
        <v>BORDURES T2 BETON</v>
      </c>
      <c r="F4">
        <f t="shared" si="0"/>
        <v>125</v>
      </c>
    </row>
    <row r="5" spans="1:6">
      <c r="A5" t="s">
        <v>110</v>
      </c>
      <c r="B5" t="s">
        <v>111</v>
      </c>
      <c r="C5" t="s">
        <v>4</v>
      </c>
      <c r="D5">
        <v>440</v>
      </c>
      <c r="E5" t="str">
        <f>IFERROR(INDEX($B$2:$B$62,MATCH(0,INDEX(COUNTIF($E$1:E4,$B$2:$B$62),0,0),0)),"")</f>
        <v>CABLETTE DE TERRE 29MM2 CUIVRE NU</v>
      </c>
      <c r="F5">
        <f t="shared" si="0"/>
        <v>440</v>
      </c>
    </row>
    <row r="6" spans="1:6">
      <c r="B6" t="s">
        <v>34</v>
      </c>
      <c r="C6" t="s">
        <v>20</v>
      </c>
      <c r="D6">
        <v>2</v>
      </c>
      <c r="E6" t="str">
        <f>IFERROR(INDEX($B$2:$B$62,MATCH(0,INDEX(COUNTIF($E$1:E5,$B$2:$B$62),0,0),0)),"")</f>
        <v>CADRE Ø800</v>
      </c>
      <c r="F6">
        <f t="shared" si="0"/>
        <v>10</v>
      </c>
    </row>
    <row r="7" spans="1:6">
      <c r="B7" t="s">
        <v>34</v>
      </c>
      <c r="C7" t="s">
        <v>20</v>
      </c>
      <c r="D7">
        <v>3</v>
      </c>
      <c r="E7" t="str">
        <f>IFERROR(INDEX($B$2:$B$62,MATCH(0,INDEX(COUNTIF($E$1:E6,$B$2:$B$62),0,0),0)),"")</f>
        <v>CADRE  POUR CHAMBRE K2C</v>
      </c>
      <c r="F7">
        <f t="shared" si="0"/>
        <v>2</v>
      </c>
    </row>
    <row r="8" spans="1:6">
      <c r="B8" t="s">
        <v>34</v>
      </c>
      <c r="C8" t="s">
        <v>20</v>
      </c>
      <c r="D8">
        <v>5</v>
      </c>
      <c r="E8" t="str">
        <f>IFERROR(INDEX($B$2:$B$62,MATCH(0,INDEX(COUNTIF($E$1:E7,$B$2:$B$62),0,0),0)),"")</f>
        <v>CADRE  POUR CHAMBRE L3T</v>
      </c>
      <c r="F8">
        <f t="shared" si="0"/>
        <v>4</v>
      </c>
    </row>
    <row r="9" spans="1:6">
      <c r="B9" t="s">
        <v>90</v>
      </c>
      <c r="C9" t="s">
        <v>20</v>
      </c>
      <c r="D9">
        <v>2</v>
      </c>
      <c r="E9" t="str">
        <f>IFERROR(INDEX($B$2:$B$62,MATCH(0,INDEX(COUNTIF($E$1:E8,$B$2:$B$62),0,0),0)),"")</f>
        <v>CANALISATION PVC CR8 Ø160</v>
      </c>
      <c r="F9">
        <f t="shared" si="0"/>
        <v>60</v>
      </c>
    </row>
    <row r="10" spans="1:6">
      <c r="B10" t="s">
        <v>95</v>
      </c>
      <c r="C10" t="s">
        <v>20</v>
      </c>
      <c r="D10">
        <v>4</v>
      </c>
      <c r="E10" t="str">
        <f>IFERROR(INDEX($B$2:$B$62,MATCH(0,INDEX(COUNTIF($E$1:E9,$B$2:$B$62),0,0),0)),"")</f>
        <v>CANALISATION PVC CR8 Ø200</v>
      </c>
      <c r="F10">
        <f t="shared" si="0"/>
        <v>225</v>
      </c>
    </row>
    <row r="11" spans="1:6">
      <c r="A11" t="s">
        <v>16</v>
      </c>
      <c r="B11" t="s">
        <v>17</v>
      </c>
      <c r="C11" t="s">
        <v>4</v>
      </c>
      <c r="D11">
        <v>60</v>
      </c>
      <c r="E11" t="str">
        <f>IFERROR(INDEX($B$2:$B$62,MATCH(0,INDEX(COUNTIF($E$1:E10,$B$2:$B$62),0,0),0)),"")</f>
        <v>CANALISATION PVC CR8 Ø250</v>
      </c>
      <c r="F11">
        <f t="shared" si="0"/>
        <v>170</v>
      </c>
    </row>
    <row r="12" spans="1:6">
      <c r="A12" t="s">
        <v>22</v>
      </c>
      <c r="B12" t="s">
        <v>23</v>
      </c>
      <c r="C12" t="s">
        <v>4</v>
      </c>
      <c r="D12">
        <v>35</v>
      </c>
      <c r="E12" t="str">
        <f>IFERROR(INDEX($B$2:$B$62,MATCH(0,INDEX(COUNTIF($E$1:E11,$B$2:$B$62),0,0),0)),"")</f>
        <v>CANALISATION PVC CR8 Ø400</v>
      </c>
      <c r="F12">
        <f t="shared" si="0"/>
        <v>12</v>
      </c>
    </row>
    <row r="13" spans="1:6">
      <c r="A13" t="s">
        <v>37</v>
      </c>
      <c r="B13" t="s">
        <v>23</v>
      </c>
      <c r="C13" t="s">
        <v>4</v>
      </c>
      <c r="D13">
        <v>190</v>
      </c>
      <c r="E13" t="str">
        <f>IFERROR(INDEX($B$2:$B$62,MATCH(0,INDEX(COUNTIF($E$1:E12,$B$2:$B$62),0,0),0)),"")</f>
        <v xml:space="preserve">CANIVEAU A GRILLE C250 LARGEUR 100 </v>
      </c>
      <c r="F13">
        <f t="shared" si="0"/>
        <v>9</v>
      </c>
    </row>
    <row r="14" spans="1:6">
      <c r="A14" t="s">
        <v>40</v>
      </c>
      <c r="B14" t="s">
        <v>41</v>
      </c>
      <c r="C14" t="s">
        <v>4</v>
      </c>
      <c r="D14">
        <v>170</v>
      </c>
      <c r="E14" t="str">
        <f>IFERROR(INDEX($B$2:$B$62,MATCH(0,INDEX(COUNTIF($E$1:E13,$B$2:$B$62),0,0),0)),"")</f>
        <v>CHAMBRE DE TIRAGE 30X30</v>
      </c>
      <c r="F14">
        <f t="shared" si="0"/>
        <v>34</v>
      </c>
    </row>
    <row r="15" spans="1:6">
      <c r="A15" t="s">
        <v>45</v>
      </c>
      <c r="B15" t="s">
        <v>46</v>
      </c>
      <c r="C15" t="s">
        <v>4</v>
      </c>
      <c r="D15">
        <v>12</v>
      </c>
      <c r="E15" t="str">
        <f>IFERROR(INDEX($B$2:$B$62,MATCH(0,INDEX(COUNTIF($E$1:E14,$B$2:$B$62),0,0),0)),"")</f>
        <v>CHAMBRE DE TIRAGE 60X60</v>
      </c>
      <c r="F15">
        <f t="shared" si="0"/>
        <v>3</v>
      </c>
    </row>
    <row r="16" spans="1:6">
      <c r="A16" t="s">
        <v>66</v>
      </c>
      <c r="B16" t="s">
        <v>67</v>
      </c>
      <c r="C16" t="s">
        <v>4</v>
      </c>
      <c r="D16">
        <v>9</v>
      </c>
      <c r="E16" t="str">
        <f>IFERROR(INDEX($B$2:$B$62,MATCH(0,INDEX(COUNTIF($E$1:E15,$B$2:$B$62),0,0),0)),"")</f>
        <v>CHAMBRE K2C</v>
      </c>
      <c r="F16">
        <f t="shared" si="0"/>
        <v>2</v>
      </c>
    </row>
    <row r="17" spans="1:6">
      <c r="A17" t="s">
        <v>101</v>
      </c>
      <c r="B17" t="s">
        <v>102</v>
      </c>
      <c r="C17" t="s">
        <v>20</v>
      </c>
      <c r="D17">
        <v>34</v>
      </c>
      <c r="E17" t="str">
        <f>IFERROR(INDEX($B$2:$B$62,MATCH(0,INDEX(COUNTIF($E$1:E16,$B$2:$B$62),0,0),0)),"")</f>
        <v>CHAMBRE L3T</v>
      </c>
      <c r="F17">
        <f t="shared" si="0"/>
        <v>4</v>
      </c>
    </row>
    <row r="18" spans="1:6">
      <c r="A18" t="s">
        <v>80</v>
      </c>
      <c r="B18" t="s">
        <v>81</v>
      </c>
      <c r="C18" t="s">
        <v>20</v>
      </c>
      <c r="D18">
        <v>3</v>
      </c>
      <c r="E18" t="str">
        <f>IFERROR(INDEX($B$2:$B$62,MATCH(0,INDEX(COUNTIF($E$1:E17,$B$2:$B$62),0,0),0)),"")</f>
        <v>COUDES LST Ø45</v>
      </c>
      <c r="F18">
        <f t="shared" si="0"/>
        <v>30</v>
      </c>
    </row>
    <row r="19" spans="1:6">
      <c r="A19" t="s">
        <v>88</v>
      </c>
      <c r="B19" t="s">
        <v>89</v>
      </c>
      <c r="C19" t="s">
        <v>20</v>
      </c>
      <c r="D19">
        <v>2</v>
      </c>
      <c r="E19" t="str">
        <f>IFERROR(INDEX($B$2:$B$62,MATCH(0,INDEX(COUNTIF($E$1:E18,$B$2:$B$62),0,0),0)),"")</f>
        <v>FOND DE REGARD Ø800</v>
      </c>
      <c r="F19">
        <f t="shared" si="0"/>
        <v>3</v>
      </c>
    </row>
    <row r="20" spans="1:6">
      <c r="A20" t="s">
        <v>92</v>
      </c>
      <c r="B20" t="s">
        <v>93</v>
      </c>
      <c r="C20" t="s">
        <v>20</v>
      </c>
      <c r="D20">
        <v>4</v>
      </c>
      <c r="E20" t="str">
        <f>IFERROR(INDEX($B$2:$B$62,MATCH(0,INDEX(COUNTIF($E$1:E19,$B$2:$B$62),0,0),0)),"")</f>
        <v>FOURREAUX GAINE DE COMMUNICATION 4 LST Ø45 PVC</v>
      </c>
      <c r="F20">
        <f t="shared" si="0"/>
        <v>185</v>
      </c>
    </row>
    <row r="21" spans="1:6">
      <c r="B21" t="s">
        <v>86</v>
      </c>
      <c r="C21" t="s">
        <v>20</v>
      </c>
      <c r="D21">
        <v>30</v>
      </c>
      <c r="E21" t="str">
        <f>IFERROR(INDEX($B$2:$B$62,MATCH(0,INDEX(COUNTIF($E$1:E20,$B$2:$B$62),0,0),0)),"")</f>
        <v>FOURREAUX TPC Ø63</v>
      </c>
      <c r="F21">
        <f t="shared" si="0"/>
        <v>445</v>
      </c>
    </row>
    <row r="22" spans="1:6">
      <c r="A22" t="s">
        <v>68</v>
      </c>
      <c r="B22" t="s">
        <v>69</v>
      </c>
      <c r="C22" t="s">
        <v>20</v>
      </c>
      <c r="D22">
        <v>3</v>
      </c>
      <c r="E22" t="str">
        <f>IFERROR(INDEX($B$2:$B$62,MATCH(0,INDEX(COUNTIF($E$1:E21,$B$2:$B$62),0,0),0)),"")</f>
        <v xml:space="preserve">FOURREAUX TPCØ160 ROUGE </v>
      </c>
      <c r="F22">
        <f t="shared" si="0"/>
        <v>150</v>
      </c>
    </row>
    <row r="23" spans="1:6">
      <c r="A23" t="s">
        <v>83</v>
      </c>
      <c r="B23" t="s">
        <v>84</v>
      </c>
      <c r="C23" t="s">
        <v>4</v>
      </c>
      <c r="D23">
        <v>185</v>
      </c>
      <c r="E23" t="str">
        <f>IFERROR(INDEX($B$2:$B$62,MATCH(0,INDEX(COUNTIF($E$1:E22,$B$2:$B$62),0,0),0)),"")</f>
        <v>FOURREAUX TPCØ63 ROUGE</v>
      </c>
      <c r="F23">
        <f t="shared" si="0"/>
        <v>440</v>
      </c>
    </row>
    <row r="24" spans="1:6">
      <c r="A24" t="s">
        <v>98</v>
      </c>
      <c r="B24" t="s">
        <v>99</v>
      </c>
      <c r="C24" t="s">
        <v>4</v>
      </c>
      <c r="D24">
        <v>445</v>
      </c>
      <c r="E24" t="str">
        <f>IFERROR(INDEX($B$2:$B$62,MATCH(0,INDEX(COUNTIF($E$1:E23,$B$2:$B$62),0,0),0)),"")</f>
        <v>GEOTEXTILE CLASSE 3 125g/m2</v>
      </c>
      <c r="F24">
        <f t="shared" si="0"/>
        <v>2200</v>
      </c>
    </row>
    <row r="25" spans="1:6">
      <c r="A25" t="s">
        <v>77</v>
      </c>
      <c r="B25" t="s">
        <v>78</v>
      </c>
      <c r="C25" t="s">
        <v>4</v>
      </c>
      <c r="D25">
        <v>150</v>
      </c>
      <c r="E25" t="str">
        <f>IFERROR(INDEX($B$2:$B$62,MATCH(0,INDEX(COUNTIF($E$1:E24,$B$2:$B$62),0,0),0)),"")</f>
        <v>GRILLAGE AVERTISSEUR ROUGE/VERT/BLEU</v>
      </c>
      <c r="F25">
        <f t="shared" si="0"/>
        <v>1400</v>
      </c>
    </row>
    <row r="26" spans="1:6">
      <c r="A26" t="s">
        <v>107</v>
      </c>
      <c r="B26" t="s">
        <v>108</v>
      </c>
      <c r="C26" t="s">
        <v>4</v>
      </c>
      <c r="D26">
        <v>440</v>
      </c>
      <c r="E26" t="str">
        <f>IFERROR(INDEX($B$2:$B$62,MATCH(0,INDEX(COUNTIF($E$1:E25,$B$2:$B$62),0,0),0)),"")</f>
        <v>GRILLE FONTE 75x30 C250 VEROUILLABLE</v>
      </c>
      <c r="F26">
        <f t="shared" si="0"/>
        <v>11</v>
      </c>
    </row>
    <row r="27" spans="1:6">
      <c r="A27" t="s">
        <v>6</v>
      </c>
      <c r="B27" t="s">
        <v>112</v>
      </c>
      <c r="C27" t="s">
        <v>7</v>
      </c>
      <c r="D27">
        <v>2200</v>
      </c>
      <c r="E27" t="str">
        <f>IFERROR(INDEX($B$2:$B$62,MATCH(0,INDEX(COUNTIF($E$1:E26,$B$2:$B$62),0,0),0)),"")</f>
        <v>GRILLE FONTE CONCAVE 50X50 C250 VEROUILLABLE</v>
      </c>
      <c r="F27">
        <f t="shared" si="0"/>
        <v>1</v>
      </c>
    </row>
    <row r="28" spans="1:6">
      <c r="A28" t="s">
        <v>3</v>
      </c>
      <c r="B28" t="s">
        <v>113</v>
      </c>
      <c r="C28" t="s">
        <v>4</v>
      </c>
      <c r="D28">
        <v>1400</v>
      </c>
      <c r="E28" t="str">
        <f>IFERROR(INDEX($B$2:$B$62,MATCH(0,INDEX(COUNTIF($E$1:E27,$B$2:$B$62),0,0),0)),"")</f>
        <v>JONCTION Droite CR8 Ø 160</v>
      </c>
      <c r="F28">
        <f t="shared" si="0"/>
        <v>15</v>
      </c>
    </row>
    <row r="29" spans="1:6">
      <c r="B29" t="s">
        <v>65</v>
      </c>
      <c r="C29" t="s">
        <v>20</v>
      </c>
      <c r="D29">
        <v>11</v>
      </c>
      <c r="E29" t="str">
        <f>IFERROR(INDEX($B$2:$B$62,MATCH(0,INDEX(COUNTIF($E$1:E28,$B$2:$B$62),0,0),0)),"")</f>
        <v>JONCTION Droite CR8 Ø 200</v>
      </c>
      <c r="F29">
        <f t="shared" si="0"/>
        <v>59</v>
      </c>
    </row>
    <row r="30" spans="1:6">
      <c r="B30" t="s">
        <v>62</v>
      </c>
      <c r="C30" t="s">
        <v>20</v>
      </c>
      <c r="D30">
        <v>1</v>
      </c>
      <c r="E30" t="str">
        <f>IFERROR(INDEX($B$2:$B$62,MATCH(0,INDEX(COUNTIF($E$1:E29,$B$2:$B$62),0,0),0)),"")</f>
        <v>JONCTION Droite CR8 Ø 250</v>
      </c>
      <c r="F30">
        <f t="shared" si="0"/>
        <v>42</v>
      </c>
    </row>
    <row r="31" spans="1:6">
      <c r="B31" t="s">
        <v>19</v>
      </c>
      <c r="C31" t="s">
        <v>20</v>
      </c>
      <c r="D31">
        <v>15</v>
      </c>
      <c r="E31" t="str">
        <f>IFERROR(INDEX($B$2:$B$62,MATCH(0,INDEX(COUNTIF($E$1:E30,$B$2:$B$62),0,0),0)),"")</f>
        <v>JONCTION Droite CR8 Ø 400</v>
      </c>
      <c r="F31">
        <f t="shared" si="0"/>
        <v>3</v>
      </c>
    </row>
    <row r="32" spans="1:6">
      <c r="B32" t="s">
        <v>25</v>
      </c>
      <c r="C32" t="s">
        <v>20</v>
      </c>
      <c r="D32">
        <v>9</v>
      </c>
      <c r="E32" t="str">
        <f>IFERROR(INDEX($B$2:$B$62,MATCH(0,INDEX(COUNTIF($E$1:E31,$B$2:$B$62),0,0),0)),"")</f>
        <v>REGARD 50X50</v>
      </c>
      <c r="F32">
        <f t="shared" si="0"/>
        <v>2</v>
      </c>
    </row>
    <row r="33" spans="1:6">
      <c r="B33" t="s">
        <v>25</v>
      </c>
      <c r="C33" t="s">
        <v>20</v>
      </c>
      <c r="D33">
        <v>50</v>
      </c>
      <c r="E33" t="str">
        <f>IFERROR(INDEX($B$2:$B$62,MATCH(0,INDEX(COUNTIF($E$1:E32,$B$2:$B$62),0,0),0)),"")</f>
        <v>REGARD 75x30</v>
      </c>
      <c r="F33">
        <f t="shared" si="0"/>
        <v>11</v>
      </c>
    </row>
    <row r="34" spans="1:6">
      <c r="B34" t="s">
        <v>43</v>
      </c>
      <c r="C34" t="s">
        <v>20</v>
      </c>
      <c r="D34">
        <v>42</v>
      </c>
      <c r="E34" t="str">
        <f>IFERROR(INDEX($B$2:$B$62,MATCH(0,INDEX(COUNTIF($E$1:E33,$B$2:$B$62),0,0),0)),"")</f>
        <v>REGARD BOITE EP 40X40</v>
      </c>
      <c r="F34">
        <f t="shared" si="0"/>
        <v>3</v>
      </c>
    </row>
    <row r="35" spans="1:6">
      <c r="B35" t="s">
        <v>48</v>
      </c>
      <c r="C35" t="s">
        <v>20</v>
      </c>
      <c r="D35">
        <v>3</v>
      </c>
      <c r="E35" t="str">
        <f>IFERROR(INDEX($B$2:$B$62,MATCH(0,INDEX(COUNTIF($E$1:E34,$B$2:$B$62),0,0),0)),"")</f>
        <v>REGARD BOITE EP 60X60</v>
      </c>
      <c r="F35">
        <f t="shared" si="0"/>
        <v>11</v>
      </c>
    </row>
    <row r="36" spans="1:6">
      <c r="A36" t="s">
        <v>59</v>
      </c>
      <c r="B36" t="s">
        <v>60</v>
      </c>
      <c r="C36" t="s">
        <v>20</v>
      </c>
      <c r="D36">
        <v>1</v>
      </c>
      <c r="E36" t="str">
        <f>IFERROR(INDEX($B$2:$B$62,MATCH(0,INDEX(COUNTIF($E$1:E35,$B$2:$B$62),0,0),0)),"")</f>
        <v>REGARD D'ACCES ET ENTRETIEN Ø800 AVEC ECHELLONS</v>
      </c>
      <c r="F36">
        <f t="shared" si="0"/>
        <v>5</v>
      </c>
    </row>
    <row r="37" spans="1:6">
      <c r="B37" t="s">
        <v>60</v>
      </c>
      <c r="C37" t="s">
        <v>20</v>
      </c>
      <c r="D37">
        <v>1</v>
      </c>
      <c r="E37" t="str">
        <f>IFERROR(INDEX($B$2:$B$62,MATCH(0,INDEX(COUNTIF($E$1:E36,$B$2:$B$62),0,0),0)),"")</f>
        <v>REGARD Ø800</v>
      </c>
      <c r="F37">
        <f t="shared" si="0"/>
        <v>2</v>
      </c>
    </row>
    <row r="38" spans="1:6">
      <c r="A38" t="s">
        <v>63</v>
      </c>
      <c r="B38" t="s">
        <v>64</v>
      </c>
      <c r="C38" t="s">
        <v>20</v>
      </c>
      <c r="D38">
        <v>11</v>
      </c>
      <c r="E38" t="str">
        <f>IFERROR(INDEX($B$2:$B$62,MATCH(0,INDEX(COUNTIF($E$1:E37,$B$2:$B$62),0,0),0)),"")</f>
        <v>REGARD SIPHOIDE 1000X1000  ( POUR RECUPERATION DES MATIERES EN SUSPENSION )</v>
      </c>
      <c r="F38">
        <f t="shared" si="0"/>
        <v>1</v>
      </c>
    </row>
    <row r="39" spans="1:6">
      <c r="A39" t="s">
        <v>50</v>
      </c>
      <c r="B39" t="s">
        <v>51</v>
      </c>
      <c r="C39" t="s">
        <v>20</v>
      </c>
      <c r="D39">
        <v>3</v>
      </c>
      <c r="E39" t="str">
        <f>IFERROR(INDEX($B$2:$B$62,MATCH(0,INDEX(COUNTIF($E$1:E38,$B$2:$B$62),0,0),0)),"")</f>
        <v xml:space="preserve">REHAUSSE 30x30 </v>
      </c>
      <c r="F39">
        <f t="shared" si="0"/>
        <v>34</v>
      </c>
    </row>
    <row r="40" spans="1:6">
      <c r="A40" t="s">
        <v>54</v>
      </c>
      <c r="B40" t="s">
        <v>55</v>
      </c>
      <c r="C40" t="s">
        <v>20</v>
      </c>
      <c r="D40">
        <v>11</v>
      </c>
      <c r="E40" t="str">
        <f>IFERROR(INDEX($B$2:$B$62,MATCH(0,INDEX(COUNTIF($E$1:E39,$B$2:$B$62),0,0),0)),"")</f>
        <v xml:space="preserve">REHAUSSE 40X40 ht 20cm </v>
      </c>
      <c r="F40">
        <f t="shared" si="0"/>
        <v>3</v>
      </c>
    </row>
    <row r="41" spans="1:6">
      <c r="A41" t="s">
        <v>72</v>
      </c>
      <c r="B41" t="s">
        <v>73</v>
      </c>
      <c r="C41" t="s">
        <v>20</v>
      </c>
      <c r="D41">
        <v>5</v>
      </c>
      <c r="E41" t="str">
        <f>IFERROR(INDEX($B$2:$B$62,MATCH(0,INDEX(COUNTIF($E$1:E40,$B$2:$B$62),0,0),0)),"")</f>
        <v xml:space="preserve">REHAUSSE 60X60 ht 20cm </v>
      </c>
      <c r="F41">
        <f t="shared" si="0"/>
        <v>11</v>
      </c>
    </row>
    <row r="42" spans="1:6">
      <c r="A42" t="s">
        <v>30</v>
      </c>
      <c r="B42" t="s">
        <v>31</v>
      </c>
      <c r="C42" t="s">
        <v>20</v>
      </c>
      <c r="D42">
        <v>2</v>
      </c>
      <c r="E42" t="str">
        <f>IFERROR(INDEX($B$2:$B$62,MATCH(0,INDEX(COUNTIF($E$1:E41,$B$2:$B$62),0,0),0)),"")</f>
        <v>REHAUSSE Ø 800</v>
      </c>
      <c r="F42">
        <f t="shared" si="0"/>
        <v>8</v>
      </c>
    </row>
    <row r="43" spans="1:6">
      <c r="A43" t="s">
        <v>74</v>
      </c>
      <c r="B43" t="s">
        <v>75</v>
      </c>
      <c r="C43" t="s">
        <v>20</v>
      </c>
      <c r="D43">
        <v>1</v>
      </c>
      <c r="E43" t="str">
        <f>IFERROR(INDEX($B$2:$B$62,MATCH(0,INDEX(COUNTIF($E$1:E42,$B$2:$B$62),0,0),0)),"")</f>
        <v>REHAUSSE Ø800</v>
      </c>
      <c r="F43">
        <f t="shared" si="0"/>
        <v>2</v>
      </c>
    </row>
    <row r="44" spans="1:6">
      <c r="B44" t="s">
        <v>104</v>
      </c>
      <c r="C44" t="s">
        <v>20</v>
      </c>
      <c r="D44">
        <v>34</v>
      </c>
      <c r="E44" t="str">
        <f>IFERROR(INDEX($B$2:$B$62,MATCH(0,INDEX(COUNTIF($E$1:E43,$B$2:$B$62),0,0),0)),"")</f>
        <v>RESEAU CFA</v>
      </c>
      <c r="F44">
        <f t="shared" si="0"/>
        <v>0</v>
      </c>
    </row>
    <row r="45" spans="1:6">
      <c r="B45" t="s">
        <v>52</v>
      </c>
      <c r="C45" t="s">
        <v>20</v>
      </c>
      <c r="D45">
        <v>3</v>
      </c>
      <c r="E45" t="str">
        <f>IFERROR(INDEX($B$2:$B$62,MATCH(0,INDEX(COUNTIF($E$1:E44,$B$2:$B$62),0,0),0)),"")</f>
        <v>RESEAU ECLAIRAGE</v>
      </c>
      <c r="F45">
        <f t="shared" si="0"/>
        <v>0</v>
      </c>
    </row>
    <row r="46" spans="1:6">
      <c r="B46" t="s">
        <v>57</v>
      </c>
      <c r="C46" t="s">
        <v>20</v>
      </c>
      <c r="D46">
        <v>11</v>
      </c>
      <c r="E46" t="str">
        <f>IFERROR(INDEX($B$2:$B$62,MATCH(0,INDEX(COUNTIF($E$1:E45,$B$2:$B$62),0,0),0)),"")</f>
        <v>RESEAU ELECTRICITE</v>
      </c>
      <c r="F46">
        <f t="shared" si="0"/>
        <v>0</v>
      </c>
    </row>
    <row r="47" spans="1:6">
      <c r="B47" t="s">
        <v>70</v>
      </c>
      <c r="C47" t="s">
        <v>20</v>
      </c>
      <c r="D47">
        <v>3</v>
      </c>
      <c r="E47" t="str">
        <f>IFERROR(INDEX($B$2:$B$62,MATCH(0,INDEX(COUNTIF($E$1:E46,$B$2:$B$62),0,0),0)),"")</f>
        <v>RESEAU EP</v>
      </c>
      <c r="F47">
        <f t="shared" si="0"/>
        <v>0</v>
      </c>
    </row>
    <row r="48" spans="1:6">
      <c r="B48" t="s">
        <v>70</v>
      </c>
      <c r="C48" t="s">
        <v>20</v>
      </c>
      <c r="D48">
        <v>5</v>
      </c>
      <c r="E48" t="str">
        <f>IFERROR(INDEX($B$2:$B$62,MATCH(0,INDEX(COUNTIF($E$1:E47,$B$2:$B$62),0,0),0)),"")</f>
        <v>RESEAU EU</v>
      </c>
      <c r="F48">
        <f t="shared" si="0"/>
        <v>0</v>
      </c>
    </row>
    <row r="49" spans="2:6">
      <c r="B49" t="s">
        <v>33</v>
      </c>
      <c r="C49" t="s">
        <v>20</v>
      </c>
      <c r="D49">
        <v>2</v>
      </c>
      <c r="E49" t="str">
        <f>IFERROR(INDEX($B$2:$B$62,MATCH(0,INDEX(COUNTIF($E$1:E48,$B$2:$B$62),0,0),0)),"")</f>
        <v>RESEAU TELECOM</v>
      </c>
      <c r="F49">
        <f t="shared" si="0"/>
        <v>0</v>
      </c>
    </row>
    <row r="50" spans="2:6">
      <c r="B50" t="s">
        <v>97</v>
      </c>
      <c r="E50" t="str">
        <f>IFERROR(INDEX($B$2:$B$62,MATCH(0,INDEX(COUNTIF($E$1:E49,$B$2:$B$62),0,0),0)),"")</f>
        <v>TAMPON BETON 40X40</v>
      </c>
      <c r="F50">
        <f t="shared" si="0"/>
        <v>3</v>
      </c>
    </row>
    <row r="51" spans="2:6">
      <c r="B51" t="s">
        <v>106</v>
      </c>
      <c r="E51" t="str">
        <f>IFERROR(INDEX($B$2:$B$62,MATCH(0,INDEX(COUNTIF($E$1:E50,$B$2:$B$62),0,0),0)),"")</f>
        <v>TAMPON BETON 60X60</v>
      </c>
      <c r="F51">
        <f t="shared" si="0"/>
        <v>11</v>
      </c>
    </row>
    <row r="52" spans="2:6">
      <c r="B52" t="s">
        <v>76</v>
      </c>
      <c r="E52" t="str">
        <f>IFERROR(INDEX($B$2:$B$62,MATCH(0,INDEX(COUNTIF($E$1:E51,$B$2:$B$62),0,0),0)),"")</f>
        <v>TAMPON D400 Ø800</v>
      </c>
      <c r="F52">
        <f t="shared" si="0"/>
        <v>8</v>
      </c>
    </row>
    <row r="53" spans="2:6">
      <c r="B53" t="s">
        <v>36</v>
      </c>
      <c r="E53" t="str">
        <f>IFERROR(INDEX($B$2:$B$62,MATCH(0,INDEX(COUNTIF($E$1:E52,$B$2:$B$62),0,0),0)),"")</f>
        <v>TAMPON FONTE 30x30 C400</v>
      </c>
      <c r="F53">
        <f t="shared" si="0"/>
        <v>34</v>
      </c>
    </row>
    <row r="54" spans="2:6">
      <c r="B54" t="s">
        <v>15</v>
      </c>
      <c r="E54" t="str">
        <f>IFERROR(INDEX($B$2:$B$62,MATCH(0,INDEX(COUNTIF($E$1:E53,$B$2:$B$62),0,0),0)),"")</f>
        <v>TAMPON FONTE K2C D400</v>
      </c>
      <c r="F54">
        <f t="shared" si="0"/>
        <v>2</v>
      </c>
    </row>
    <row r="55" spans="2:6">
      <c r="B55" t="s">
        <v>82</v>
      </c>
      <c r="E55" t="str">
        <f>IFERROR(INDEX($B$2:$B$62,MATCH(0,INDEX(COUNTIF($E$1:E54,$B$2:$B$62),0,0),0)),"")</f>
        <v>TAMPON FONTE L3T C250</v>
      </c>
      <c r="F55">
        <f t="shared" si="0"/>
        <v>4</v>
      </c>
    </row>
    <row r="56" spans="2:6">
      <c r="B56" t="s">
        <v>53</v>
      </c>
      <c r="C56" t="s">
        <v>20</v>
      </c>
      <c r="D56">
        <v>3</v>
      </c>
      <c r="E56" t="str">
        <f>IFERROR(INDEX($B$2:$B$62,MATCH(0,INDEX(COUNTIF($E$1:E55,$B$2:$B$62),0,0),0)),"")</f>
        <v/>
      </c>
      <c r="F56">
        <f t="shared" si="0"/>
        <v>0</v>
      </c>
    </row>
    <row r="57" spans="2:6">
      <c r="B57" t="s">
        <v>58</v>
      </c>
      <c r="C57" t="s">
        <v>20</v>
      </c>
      <c r="D57">
        <v>11</v>
      </c>
      <c r="E57" t="str">
        <f>IFERROR(INDEX($B$2:$B$62,MATCH(0,INDEX(COUNTIF($E$1:E56,$B$2:$B$62),0,0),0)),"")</f>
        <v/>
      </c>
      <c r="F57">
        <f t="shared" si="0"/>
        <v>0</v>
      </c>
    </row>
    <row r="58" spans="2:6">
      <c r="B58" t="s">
        <v>71</v>
      </c>
      <c r="C58" t="s">
        <v>20</v>
      </c>
      <c r="D58">
        <v>3</v>
      </c>
      <c r="E58" t="str">
        <f>IFERROR(INDEX($B$2:$B$62,MATCH(0,INDEX(COUNTIF($E$1:E57,$B$2:$B$62),0,0),0)),"")</f>
        <v/>
      </c>
      <c r="F58">
        <f t="shared" si="0"/>
        <v>0</v>
      </c>
    </row>
    <row r="59" spans="2:6">
      <c r="B59" t="s">
        <v>71</v>
      </c>
      <c r="C59" t="s">
        <v>20</v>
      </c>
      <c r="D59">
        <v>5</v>
      </c>
      <c r="E59" t="str">
        <f>IFERROR(INDEX($B$2:$B$62,MATCH(0,INDEX(COUNTIF($E$1:E58,$B$2:$B$62),0,0),0)),"")</f>
        <v/>
      </c>
      <c r="F59">
        <f t="shared" si="0"/>
        <v>0</v>
      </c>
    </row>
    <row r="60" spans="2:6">
      <c r="B60" t="s">
        <v>105</v>
      </c>
      <c r="C60" t="s">
        <v>20</v>
      </c>
      <c r="D60">
        <v>34</v>
      </c>
      <c r="E60" t="str">
        <f>IFERROR(INDEX($B$2:$B$62,MATCH(0,INDEX(COUNTIF($E$1:E59,$B$2:$B$62),0,0),0)),"")</f>
        <v/>
      </c>
      <c r="F60">
        <f t="shared" si="0"/>
        <v>0</v>
      </c>
    </row>
    <row r="61" spans="2:6">
      <c r="B61" t="s">
        <v>91</v>
      </c>
      <c r="C61" t="s">
        <v>20</v>
      </c>
      <c r="D61">
        <v>2</v>
      </c>
      <c r="E61" t="str">
        <f>IFERROR(INDEX($B$2:$B$62,MATCH(0,INDEX(COUNTIF($E$1:E60,$B$2:$B$62),0,0),0)),"")</f>
        <v/>
      </c>
      <c r="F61">
        <f t="shared" si="0"/>
        <v>0</v>
      </c>
    </row>
    <row r="62" spans="2:6">
      <c r="B62" t="s">
        <v>96</v>
      </c>
      <c r="C62" t="s">
        <v>20</v>
      </c>
      <c r="D62">
        <v>4</v>
      </c>
      <c r="E62" t="str">
        <f>IFERROR(INDEX($B$2:$B$62,MATCH(0,INDEX(COUNTIF($E$1:E61,$B$2:$B$62),0,0),0)),"")</f>
        <v/>
      </c>
      <c r="F62">
        <f t="shared" si="0"/>
        <v>0</v>
      </c>
    </row>
    <row r="63" spans="2:6">
      <c r="B63" t="s">
        <v>35</v>
      </c>
      <c r="C63" t="s">
        <v>20</v>
      </c>
      <c r="D63">
        <v>2</v>
      </c>
      <c r="E63" t="str">
        <f>IFERROR(INDEX($B$2:$B$62,MATCH(0,INDEX(COUNTIF($E$1:E62,$B$2:$B$62),0,0),0)),"")</f>
        <v/>
      </c>
      <c r="F63">
        <f t="shared" si="0"/>
        <v>0</v>
      </c>
    </row>
  </sheetData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Frans Bonhomme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TESTARD</dc:creator>
  <cp:lastModifiedBy>LAVALLEZ Pascal</cp:lastModifiedBy>
  <dcterms:created xsi:type="dcterms:W3CDTF">2022-02-28T13:35:06Z</dcterms:created>
  <dcterms:modified xsi:type="dcterms:W3CDTF">2022-02-28T16:13:24Z</dcterms:modified>
</cp:coreProperties>
</file>