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lavalez\Desktop\"/>
    </mc:Choice>
  </mc:AlternateContent>
  <bookViews>
    <workbookView xWindow="0" yWindow="0" windowWidth="21600" windowHeight="8535" activeTab="1"/>
  </bookViews>
  <sheets>
    <sheet name="Tableaux" sheetId="1" r:id="rId1"/>
    <sheet name="Exercice" sheetId="4" r:id="rId2"/>
    <sheet name="Solution" sheetId="5" r:id="rId3"/>
  </sheets>
  <calcPr calcId="152511"/>
</workbook>
</file>

<file path=xl/calcChain.xml><?xml version="1.0" encoding="utf-8"?>
<calcChain xmlns="http://schemas.openxmlformats.org/spreadsheetml/2006/main">
  <c r="E4" i="4" l="1"/>
  <c r="D4" i="4"/>
  <c r="D3" i="4"/>
  <c r="A5" i="1"/>
  <c r="A6" i="1"/>
  <c r="A7" i="1"/>
  <c r="A8" i="1"/>
  <c r="A9" i="1"/>
  <c r="A10" i="1"/>
  <c r="A11" i="1"/>
  <c r="A12" i="1"/>
  <c r="A4" i="1"/>
  <c r="D15" i="5" l="1"/>
  <c r="E15" i="5" s="1"/>
  <c r="D14" i="5"/>
  <c r="E14" i="5" s="1"/>
  <c r="D13" i="5"/>
  <c r="E13" i="5" s="1"/>
  <c r="D12" i="5"/>
  <c r="E12" i="5" s="1"/>
  <c r="D11" i="5"/>
  <c r="E11" i="5" s="1"/>
  <c r="D10" i="5"/>
  <c r="E10" i="5" s="1"/>
  <c r="B10" i="5"/>
  <c r="D9" i="5"/>
  <c r="E9" i="5" s="1"/>
  <c r="B9" i="5"/>
  <c r="E4" i="5"/>
  <c r="D4" i="5"/>
  <c r="D3" i="5"/>
  <c r="E2" i="5"/>
  <c r="D2" i="5"/>
  <c r="E16" i="5" l="1"/>
  <c r="E17" i="5" l="1"/>
  <c r="E18" i="5" s="1"/>
  <c r="E19" i="5" s="1"/>
  <c r="E20" i="5" l="1"/>
  <c r="E21" i="5" s="1"/>
</calcChain>
</file>

<file path=xl/sharedStrings.xml><?xml version="1.0" encoding="utf-8"?>
<sst xmlns="http://schemas.openxmlformats.org/spreadsheetml/2006/main" count="88" uniqueCount="71">
  <si>
    <t>NOM</t>
  </si>
  <si>
    <t>ADRESSE</t>
  </si>
  <si>
    <t>CP</t>
  </si>
  <si>
    <t>VILLE</t>
  </si>
  <si>
    <t>TAUX</t>
  </si>
  <si>
    <t>MONTANT</t>
  </si>
  <si>
    <t>CODE ARTICLE</t>
  </si>
  <si>
    <t>DESIGNATION</t>
  </si>
  <si>
    <t>disque dur</t>
  </si>
  <si>
    <t>lecteur de disquette</t>
  </si>
  <si>
    <t>souris</t>
  </si>
  <si>
    <t>clavier</t>
  </si>
  <si>
    <t>alimentation</t>
  </si>
  <si>
    <t>écran</t>
  </si>
  <si>
    <t>PRIX UNITAIRE</t>
  </si>
  <si>
    <t>FACTURE</t>
  </si>
  <si>
    <t>Code article</t>
  </si>
  <si>
    <t>Désignation</t>
  </si>
  <si>
    <t>Montant total</t>
  </si>
  <si>
    <t>Prix unitaire</t>
  </si>
  <si>
    <t>Total
marchandises</t>
  </si>
  <si>
    <t>Total HTVA</t>
  </si>
  <si>
    <t>TOTAL TVAC</t>
  </si>
  <si>
    <t>Liste des principaux clients</t>
  </si>
  <si>
    <t>Catalogue produits</t>
  </si>
  <si>
    <t>Henry</t>
  </si>
  <si>
    <t>rue des Joyeux Drilles 13</t>
  </si>
  <si>
    <t>BRUXELLES</t>
  </si>
  <si>
    <t>COVERT</t>
  </si>
  <si>
    <t>AFFEUX</t>
  </si>
  <si>
    <t>ARRONI</t>
  </si>
  <si>
    <t>DOVINBLAN</t>
  </si>
  <si>
    <t>TITOUPLIN</t>
  </si>
  <si>
    <t>FONFEC</t>
  </si>
  <si>
    <t>PETICOU</t>
  </si>
  <si>
    <t>FINI</t>
  </si>
  <si>
    <t>rue Verdoyante 74</t>
  </si>
  <si>
    <t>LA LOUVIERE</t>
  </si>
  <si>
    <t>Harry</t>
  </si>
  <si>
    <t>Pierre</t>
  </si>
  <si>
    <t>chaussée romaine 71</t>
  </si>
  <si>
    <t>MONS</t>
  </si>
  <si>
    <t>Marc</t>
  </si>
  <si>
    <t>Marina</t>
  </si>
  <si>
    <t>Jean</t>
  </si>
  <si>
    <t>Sophie</t>
  </si>
  <si>
    <t>Justin</t>
  </si>
  <si>
    <t>Alain</t>
  </si>
  <si>
    <t>rue des Spaghetti 10</t>
  </si>
  <si>
    <t>SOIGNIES</t>
  </si>
  <si>
    <t>impasse de l'Auberge 3</t>
  </si>
  <si>
    <t>NIMY</t>
  </si>
  <si>
    <t>rue des bons voisins 20</t>
  </si>
  <si>
    <t>place des Bouchers 3</t>
  </si>
  <si>
    <t>avenue de la Taverne 5</t>
  </si>
  <si>
    <t>rue de l'Espace 13</t>
  </si>
  <si>
    <t>boîtier</t>
  </si>
  <si>
    <t>Barème des remises clients</t>
  </si>
  <si>
    <t>PRENOM</t>
  </si>
  <si>
    <t>Remise en %</t>
  </si>
  <si>
    <t>en €</t>
  </si>
  <si>
    <t>GOLAND</t>
  </si>
  <si>
    <t>Code</t>
  </si>
  <si>
    <t>&gt;=250</t>
  </si>
  <si>
    <t>&gt;=375</t>
  </si>
  <si>
    <t>&gt;=500</t>
  </si>
  <si>
    <t>&gt;=1000</t>
  </si>
  <si>
    <t>Qte</t>
  </si>
  <si>
    <t>nom prénom</t>
  </si>
  <si>
    <t>Nom</t>
  </si>
  <si>
    <t>Prénom</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</si>
</sst>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_-* #,##0.00\ _F_-;\-* #,##0.00\ _F_-;_-* &quot;-&quot;??\ _F_-;_-@_-"/>
    <numFmt numFmtId="165" formatCode="###0"/>
    <numFmt numFmtId="166" formatCode="_-* #,##0\ _F_-;\-* #,##0\ _F_-;_-* &quot;-&quot;??\ _F_-;_-@_-"/>
    <numFmt numFmtId="167" formatCode="_-* #,##0.00\ [$€]_-;\-* #,##0.00\ [$€]_-;_-* &quot;-&quot;??\ [$€]_-;_-@_-"/>
    <numFmt numFmtId="168" formatCode="#,##0.00\ &quot;€&quot;"/>
    <numFmt numFmtId="169" formatCode="&quot;TVA&quot;\ 0%"/>
  </numFmts>
  <fonts count="7" x14ac:knownFonts="1">
    <font>
      <sz val="10"/>
      <name val="Arial"/>
    </font>
    <font>
      <sz val="10"/>
      <name val="Arial"/>
      <family val="2"/>
    </font>
    <font>
      <b/>
      <sz val="10"/>
      <name val="Arial"/>
      <family val="2"/>
    </font>
    <font>
      <b/>
      <sz val="11"/>
      <name val="Arial"/>
      <family val="2"/>
    </font>
    <font>
      <b/>
      <sz val="14"/>
      <name val="Arial"/>
      <family val="2"/>
    </font>
    <font>
      <b/>
      <u/>
      <sz val="10"/>
      <name val="Arial"/>
      <family val="2"/>
    </font>
    <font>
      <b/>
      <sz val="10"/>
      <color theme="3" tint="-0.249977111117893"/>
      <name val="Arial"/>
      <family val="2"/>
    </font>
  </fonts>
  <fills count="6">
    <fill>
      <patternFill patternType="none"/>
    </fill>
    <fill>
      <patternFill patternType="gray125"/>
    </fill>
    <fill>
      <patternFill patternType="solid">
        <fgColor indexed="22"/>
        <bgColor indexed="64"/>
      </patternFill>
    </fill>
    <fill>
      <patternFill patternType="solid">
        <fgColor indexed="42"/>
        <bgColor indexed="64"/>
      </patternFill>
    </fill>
    <fill>
      <patternFill patternType="solid">
        <fgColor theme="8" tint="0.79998168889431442"/>
        <bgColor indexed="64"/>
      </patternFill>
    </fill>
    <fill>
      <patternFill patternType="solid">
        <fgColor theme="5" tint="0.39997558519241921"/>
        <bgColor indexed="64"/>
      </patternFill>
    </fill>
  </fills>
  <borders count="22">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double">
        <color indexed="64"/>
      </left>
      <right style="thin">
        <color indexed="64"/>
      </right>
      <top style="double">
        <color indexed="64"/>
      </top>
      <bottom style="thin">
        <color indexed="64"/>
      </bottom>
      <diagonal/>
    </border>
    <border>
      <left style="thin">
        <color indexed="64"/>
      </left>
      <right style="thin">
        <color indexed="64"/>
      </right>
      <top style="double">
        <color indexed="64"/>
      </top>
      <bottom style="thin">
        <color indexed="64"/>
      </bottom>
      <diagonal/>
    </border>
    <border>
      <left style="thin">
        <color indexed="64"/>
      </left>
      <right style="double">
        <color indexed="64"/>
      </right>
      <top style="double">
        <color indexed="64"/>
      </top>
      <bottom style="thin">
        <color indexed="64"/>
      </bottom>
      <diagonal/>
    </border>
    <border>
      <left style="double">
        <color indexed="64"/>
      </left>
      <right style="thin">
        <color indexed="64"/>
      </right>
      <top style="thin">
        <color indexed="64"/>
      </top>
      <bottom style="thin">
        <color indexed="64"/>
      </bottom>
      <diagonal/>
    </border>
    <border>
      <left style="thin">
        <color indexed="64"/>
      </left>
      <right style="double">
        <color indexed="64"/>
      </right>
      <top style="thin">
        <color indexed="64"/>
      </top>
      <bottom style="thin">
        <color indexed="64"/>
      </bottom>
      <diagonal/>
    </border>
    <border>
      <left style="double">
        <color indexed="64"/>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right style="medium">
        <color indexed="64"/>
      </right>
      <top style="medium">
        <color indexed="64"/>
      </top>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s>
  <cellStyleXfs count="3">
    <xf numFmtId="0" fontId="0" fillId="0" borderId="0"/>
    <xf numFmtId="167" fontId="1" fillId="0" borderId="0" applyFont="0" applyFill="0" applyBorder="0" applyAlignment="0" applyProtection="0"/>
    <xf numFmtId="164" fontId="1" fillId="0" borderId="0" applyFont="0" applyFill="0" applyBorder="0" applyAlignment="0" applyProtection="0"/>
  </cellStyleXfs>
  <cellXfs count="63">
    <xf numFmtId="0" fontId="0" fillId="0" borderId="0" xfId="0"/>
    <xf numFmtId="0" fontId="0" fillId="0" borderId="1" xfId="0" applyBorder="1"/>
    <xf numFmtId="0" fontId="0" fillId="0" borderId="3" xfId="0" applyBorder="1"/>
    <xf numFmtId="0" fontId="0" fillId="0" borderId="5" xfId="0" applyBorder="1"/>
    <xf numFmtId="0" fontId="0" fillId="0" borderId="6" xfId="0" applyBorder="1"/>
    <xf numFmtId="0" fontId="2" fillId="2" borderId="7" xfId="0" applyFont="1" applyFill="1" applyBorder="1" applyAlignment="1">
      <alignment horizontal="center"/>
    </xf>
    <xf numFmtId="0" fontId="2" fillId="2" borderId="8" xfId="0" applyFont="1" applyFill="1" applyBorder="1" applyAlignment="1">
      <alignment horizontal="center"/>
    </xf>
    <xf numFmtId="0" fontId="2" fillId="2" borderId="9" xfId="0" applyFont="1" applyFill="1" applyBorder="1" applyAlignment="1">
      <alignment horizontal="center"/>
    </xf>
    <xf numFmtId="9" fontId="0" fillId="0" borderId="5" xfId="0" applyNumberFormat="1" applyBorder="1"/>
    <xf numFmtId="9" fontId="0" fillId="0" borderId="6" xfId="0" applyNumberFormat="1" applyBorder="1"/>
    <xf numFmtId="0" fontId="2" fillId="2" borderId="7" xfId="0" applyFont="1" applyFill="1" applyBorder="1"/>
    <xf numFmtId="0" fontId="2" fillId="2" borderId="4" xfId="0" applyFont="1" applyFill="1" applyBorder="1"/>
    <xf numFmtId="0" fontId="0" fillId="0" borderId="0" xfId="0" applyBorder="1"/>
    <xf numFmtId="165" fontId="0" fillId="0" borderId="0" xfId="0" quotePrefix="1" applyNumberFormat="1" applyBorder="1" applyAlignment="1">
      <alignment horizontal="left" indent="5"/>
    </xf>
    <xf numFmtId="0" fontId="3" fillId="3" borderId="10" xfId="0" applyFont="1" applyFill="1" applyBorder="1" applyAlignment="1">
      <alignment horizontal="center"/>
    </xf>
    <xf numFmtId="0" fontId="3" fillId="3" borderId="11" xfId="0" applyFont="1" applyFill="1" applyBorder="1" applyAlignment="1">
      <alignment horizontal="center"/>
    </xf>
    <xf numFmtId="0" fontId="3" fillId="3" borderId="12" xfId="0" applyFont="1" applyFill="1" applyBorder="1" applyAlignment="1">
      <alignment horizontal="center"/>
    </xf>
    <xf numFmtId="0" fontId="0" fillId="0" borderId="13" xfId="0" applyBorder="1"/>
    <xf numFmtId="0" fontId="0" fillId="0" borderId="15" xfId="0" applyBorder="1"/>
    <xf numFmtId="0" fontId="0" fillId="0" borderId="10" xfId="0" applyBorder="1" applyAlignment="1">
      <alignment wrapText="1"/>
    </xf>
    <xf numFmtId="0" fontId="4" fillId="3" borderId="19" xfId="0" applyFont="1" applyFill="1" applyBorder="1"/>
    <xf numFmtId="0" fontId="5" fillId="0" borderId="0" xfId="0" applyFont="1"/>
    <xf numFmtId="0" fontId="5" fillId="0" borderId="0" xfId="0" applyFont="1" applyFill="1" applyBorder="1"/>
    <xf numFmtId="0" fontId="0" fillId="0" borderId="20" xfId="0" applyBorder="1"/>
    <xf numFmtId="0" fontId="0" fillId="0" borderId="21" xfId="0" applyBorder="1"/>
    <xf numFmtId="166" fontId="0" fillId="0" borderId="0" xfId="2" applyNumberFormat="1" applyFont="1" applyBorder="1"/>
    <xf numFmtId="167" fontId="0" fillId="0" borderId="3" xfId="1" applyFont="1" applyBorder="1"/>
    <xf numFmtId="167" fontId="0" fillId="0" borderId="6" xfId="1" applyFont="1" applyBorder="1"/>
    <xf numFmtId="9" fontId="0" fillId="0" borderId="0" xfId="0" applyNumberFormat="1" applyBorder="1"/>
    <xf numFmtId="0" fontId="0" fillId="0" borderId="8" xfId="1" applyNumberFormat="1" applyFont="1" applyBorder="1"/>
    <xf numFmtId="0" fontId="0" fillId="0" borderId="13" xfId="0" applyBorder="1" applyAlignment="1">
      <alignment horizontal="left" indent="4"/>
    </xf>
    <xf numFmtId="0" fontId="0" fillId="0" borderId="2" xfId="0" applyBorder="1" applyAlignment="1">
      <alignment horizontal="center" vertical="center"/>
    </xf>
    <xf numFmtId="0" fontId="0" fillId="0" borderId="4" xfId="0" applyBorder="1" applyAlignment="1">
      <alignment horizontal="center" vertical="center"/>
    </xf>
    <xf numFmtId="0" fontId="0" fillId="0" borderId="1" xfId="0" applyBorder="1" applyAlignment="1">
      <alignment horizontal="center" vertical="center"/>
    </xf>
    <xf numFmtId="0" fontId="0" fillId="0" borderId="1" xfId="0" applyBorder="1" applyAlignment="1">
      <alignment horizontal="center"/>
    </xf>
    <xf numFmtId="0" fontId="0" fillId="0" borderId="16" xfId="0" applyBorder="1" applyAlignment="1">
      <alignment horizontal="center"/>
    </xf>
    <xf numFmtId="0" fontId="0" fillId="4" borderId="18" xfId="0" applyFill="1" applyBorder="1"/>
    <xf numFmtId="0" fontId="0" fillId="4" borderId="1" xfId="0" applyFill="1" applyBorder="1" applyAlignment="1">
      <alignment horizontal="center"/>
    </xf>
    <xf numFmtId="0" fontId="0" fillId="4" borderId="16" xfId="0" applyFill="1" applyBorder="1" applyAlignment="1">
      <alignment horizontal="center"/>
    </xf>
    <xf numFmtId="168" fontId="0" fillId="4" borderId="1" xfId="0" applyNumberFormat="1" applyFill="1" applyBorder="1"/>
    <xf numFmtId="168" fontId="0" fillId="4" borderId="14" xfId="0" applyNumberFormat="1" applyFill="1" applyBorder="1"/>
    <xf numFmtId="169" fontId="0" fillId="0" borderId="13" xfId="0" applyNumberFormat="1" applyBorder="1" applyAlignment="1">
      <alignment horizontal="left"/>
    </xf>
    <xf numFmtId="10" fontId="0" fillId="4" borderId="14" xfId="0" applyNumberFormat="1" applyFill="1" applyBorder="1"/>
    <xf numFmtId="9" fontId="0" fillId="0" borderId="5" xfId="0" applyNumberFormat="1" applyBorder="1" applyAlignment="1"/>
    <xf numFmtId="0" fontId="1" fillId="0" borderId="8" xfId="1" applyNumberFormat="1" applyFont="1" applyBorder="1" applyAlignment="1">
      <alignment horizontal="right"/>
    </xf>
    <xf numFmtId="0" fontId="1" fillId="0" borderId="9" xfId="1" applyNumberFormat="1" applyFont="1" applyBorder="1" applyAlignment="1">
      <alignment horizontal="right"/>
    </xf>
    <xf numFmtId="0" fontId="2" fillId="0" borderId="0" xfId="0" applyFont="1"/>
    <xf numFmtId="0" fontId="0" fillId="4" borderId="7" xfId="0" quotePrefix="1" applyFill="1" applyBorder="1"/>
    <xf numFmtId="0" fontId="0" fillId="4" borderId="4" xfId="0" applyFill="1" applyBorder="1" applyAlignment="1">
      <alignment horizontal="left"/>
    </xf>
    <xf numFmtId="0" fontId="0" fillId="4" borderId="9" xfId="0" quotePrefix="1" applyFill="1" applyBorder="1"/>
    <xf numFmtId="0" fontId="0" fillId="4" borderId="6" xfId="0" applyFill="1" applyBorder="1"/>
    <xf numFmtId="0" fontId="0" fillId="5" borderId="0" xfId="0" applyFill="1" applyAlignment="1">
      <alignment horizontal="center"/>
    </xf>
    <xf numFmtId="0" fontId="0" fillId="5" borderId="1" xfId="0" applyFill="1" applyBorder="1" applyAlignment="1">
      <alignment horizontal="center"/>
    </xf>
    <xf numFmtId="0" fontId="0" fillId="5" borderId="16" xfId="0" applyFill="1" applyBorder="1" applyAlignment="1">
      <alignment horizontal="center"/>
    </xf>
    <xf numFmtId="0" fontId="0" fillId="5" borderId="13" xfId="0" applyFill="1" applyBorder="1" applyAlignment="1">
      <alignment horizontal="center"/>
    </xf>
    <xf numFmtId="0" fontId="0" fillId="5" borderId="15" xfId="0" applyFill="1" applyBorder="1" applyAlignment="1">
      <alignment horizontal="center"/>
    </xf>
    <xf numFmtId="0" fontId="0" fillId="4" borderId="2" xfId="0" applyFill="1" applyBorder="1" applyAlignment="1">
      <alignment horizontal="left"/>
    </xf>
    <xf numFmtId="0" fontId="0" fillId="4" borderId="3" xfId="0" applyFill="1" applyBorder="1" applyAlignment="1">
      <alignment horizontal="left"/>
    </xf>
    <xf numFmtId="0" fontId="6" fillId="4" borderId="7" xfId="0" quotePrefix="1" applyFont="1" applyFill="1" applyBorder="1" applyAlignment="1">
      <alignment horizontal="center"/>
    </xf>
    <xf numFmtId="0" fontId="6" fillId="4" borderId="17" xfId="0" quotePrefix="1" applyFont="1" applyFill="1" applyBorder="1" applyAlignment="1">
      <alignment horizontal="center"/>
    </xf>
    <xf numFmtId="0" fontId="0" fillId="4" borderId="4" xfId="0" applyFill="1" applyBorder="1" applyAlignment="1">
      <alignment horizontal="right"/>
    </xf>
    <xf numFmtId="0" fontId="0" fillId="4" borderId="2" xfId="0" applyFill="1" applyBorder="1" applyAlignment="1">
      <alignment horizontal="center"/>
    </xf>
    <xf numFmtId="0" fontId="0" fillId="4" borderId="3" xfId="0" applyFill="1" applyBorder="1" applyAlignment="1">
      <alignment horizontal="center"/>
    </xf>
  </cellXfs>
  <cellStyles count="3">
    <cellStyle name="Euro" xfId="1"/>
    <cellStyle name="Millier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6</xdr:col>
      <xdr:colOff>152400</xdr:colOff>
      <xdr:row>1</xdr:row>
      <xdr:rowOff>0</xdr:rowOff>
    </xdr:from>
    <xdr:to>
      <xdr:col>10</xdr:col>
      <xdr:colOff>152400</xdr:colOff>
      <xdr:row>5</xdr:row>
      <xdr:rowOff>171450</xdr:rowOff>
    </xdr:to>
    <xdr:sp macro="" textlink="">
      <xdr:nvSpPr>
        <xdr:cNvPr id="2" name="ZoneTexte 1"/>
        <xdr:cNvSpPr txBox="1"/>
      </xdr:nvSpPr>
      <xdr:spPr>
        <a:xfrm>
          <a:off x="5286375" y="171450"/>
          <a:ext cx="3048000" cy="838200"/>
        </a:xfrm>
        <a:prstGeom prst="rect">
          <a:avLst/>
        </a:prstGeom>
        <a:solidFill>
          <a:schemeClr val="lt1"/>
        </a:solidFill>
        <a:ln w="12700" cmpd="sng">
          <a:solidFill>
            <a:schemeClr val="accent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En E1, vous devez entrer le code pour trouver par exemple Monsieur FINI Alain et ses coordonnées... (RechercheV dans les zones bleues).</a:t>
          </a:r>
        </a:p>
      </xdr:txBody>
    </xdr:sp>
    <xdr:clientData/>
  </xdr:twoCellAnchor>
  <xdr:twoCellAnchor>
    <xdr:from>
      <xdr:col>5</xdr:col>
      <xdr:colOff>57150</xdr:colOff>
      <xdr:row>0</xdr:row>
      <xdr:rowOff>85725</xdr:rowOff>
    </xdr:from>
    <xdr:to>
      <xdr:col>6</xdr:col>
      <xdr:colOff>47625</xdr:colOff>
      <xdr:row>1</xdr:row>
      <xdr:rowOff>19050</xdr:rowOff>
    </xdr:to>
    <xdr:cxnSp macro="">
      <xdr:nvCxnSpPr>
        <xdr:cNvPr id="4" name="Connecteur droit avec flèche 3"/>
        <xdr:cNvCxnSpPr/>
      </xdr:nvCxnSpPr>
      <xdr:spPr>
        <a:xfrm>
          <a:off x="4429125" y="85725"/>
          <a:ext cx="752475" cy="10477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200025</xdr:colOff>
      <xdr:row>9</xdr:row>
      <xdr:rowOff>57150</xdr:rowOff>
    </xdr:from>
    <xdr:to>
      <xdr:col>10</xdr:col>
      <xdr:colOff>390525</xdr:colOff>
      <xdr:row>14</xdr:row>
      <xdr:rowOff>95250</xdr:rowOff>
    </xdr:to>
    <xdr:sp macro="" textlink="">
      <xdr:nvSpPr>
        <xdr:cNvPr id="5" name="ZoneTexte 4"/>
        <xdr:cNvSpPr txBox="1"/>
      </xdr:nvSpPr>
      <xdr:spPr>
        <a:xfrm>
          <a:off x="5334000" y="1666875"/>
          <a:ext cx="3238500" cy="847725"/>
        </a:xfrm>
        <a:prstGeom prst="rect">
          <a:avLst/>
        </a:prstGeom>
        <a:solidFill>
          <a:schemeClr val="lt1"/>
        </a:solidFill>
        <a:ln w="9525" cmpd="sng">
          <a:solidFill>
            <a:schemeClr val="accent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En A9;A10;.... Entrer le code des articles se trouvant sur la feuille "Tableaux", la désignation et son prix doivent s'indiquer directement. RechercheV en B9 et  D9. Pour le reste, des SI et opérations simples.</a:t>
          </a:r>
        </a:p>
      </xdr:txBody>
    </xdr:sp>
    <xdr:clientData/>
  </xdr:twoCellAnchor>
  <xdr:twoCellAnchor>
    <xdr:from>
      <xdr:col>5</xdr:col>
      <xdr:colOff>152400</xdr:colOff>
      <xdr:row>11</xdr:row>
      <xdr:rowOff>47625</xdr:rowOff>
    </xdr:from>
    <xdr:to>
      <xdr:col>6</xdr:col>
      <xdr:colOff>142875</xdr:colOff>
      <xdr:row>11</xdr:row>
      <xdr:rowOff>47625</xdr:rowOff>
    </xdr:to>
    <xdr:cxnSp macro="">
      <xdr:nvCxnSpPr>
        <xdr:cNvPr id="7" name="Connecteur droit avec flèche 6"/>
        <xdr:cNvCxnSpPr/>
      </xdr:nvCxnSpPr>
      <xdr:spPr>
        <a:xfrm>
          <a:off x="4524375" y="1981200"/>
          <a:ext cx="752475" cy="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6</xdr:col>
      <xdr:colOff>171450</xdr:colOff>
      <xdr:row>0</xdr:row>
      <xdr:rowOff>142875</xdr:rowOff>
    </xdr:from>
    <xdr:to>
      <xdr:col>10</xdr:col>
      <xdr:colOff>171450</xdr:colOff>
      <xdr:row>4</xdr:row>
      <xdr:rowOff>133350</xdr:rowOff>
    </xdr:to>
    <xdr:sp macro="" textlink="">
      <xdr:nvSpPr>
        <xdr:cNvPr id="2" name="ZoneTexte 1"/>
        <xdr:cNvSpPr txBox="1"/>
      </xdr:nvSpPr>
      <xdr:spPr>
        <a:xfrm>
          <a:off x="5305425" y="142875"/>
          <a:ext cx="3048000" cy="657225"/>
        </a:xfrm>
        <a:prstGeom prst="rect">
          <a:avLst/>
        </a:prstGeom>
        <a:solidFill>
          <a:schemeClr val="lt1"/>
        </a:solidFill>
        <a:ln w="12700" cmpd="sng">
          <a:solidFill>
            <a:schemeClr val="accent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En E1, vous devez rentrer le code pour trouver par exemple Monsieur FINI Alain et ses coordonnées... (recherchev dans les zones bleues)</a:t>
          </a:r>
        </a:p>
      </xdr:txBody>
    </xdr:sp>
    <xdr:clientData/>
  </xdr:twoCellAnchor>
  <xdr:twoCellAnchor>
    <xdr:from>
      <xdr:col>5</xdr:col>
      <xdr:colOff>57150</xdr:colOff>
      <xdr:row>0</xdr:row>
      <xdr:rowOff>95250</xdr:rowOff>
    </xdr:from>
    <xdr:to>
      <xdr:col>6</xdr:col>
      <xdr:colOff>104775</xdr:colOff>
      <xdr:row>1</xdr:row>
      <xdr:rowOff>76200</xdr:rowOff>
    </xdr:to>
    <xdr:cxnSp macro="">
      <xdr:nvCxnSpPr>
        <xdr:cNvPr id="4" name="Connecteur droit avec flèche 3"/>
        <xdr:cNvCxnSpPr/>
      </xdr:nvCxnSpPr>
      <xdr:spPr>
        <a:xfrm>
          <a:off x="4429125" y="95250"/>
          <a:ext cx="809625" cy="1524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152400</xdr:colOff>
      <xdr:row>8</xdr:row>
      <xdr:rowOff>123825</xdr:rowOff>
    </xdr:from>
    <xdr:to>
      <xdr:col>10</xdr:col>
      <xdr:colOff>342900</xdr:colOff>
      <xdr:row>14</xdr:row>
      <xdr:rowOff>0</xdr:rowOff>
    </xdr:to>
    <xdr:sp macro="" textlink="">
      <xdr:nvSpPr>
        <xdr:cNvPr id="6" name="ZoneTexte 5"/>
        <xdr:cNvSpPr txBox="1"/>
      </xdr:nvSpPr>
      <xdr:spPr>
        <a:xfrm>
          <a:off x="5286375" y="1571625"/>
          <a:ext cx="3238500" cy="847725"/>
        </a:xfrm>
        <a:prstGeom prst="rect">
          <a:avLst/>
        </a:prstGeom>
        <a:solidFill>
          <a:schemeClr val="lt1"/>
        </a:solidFill>
        <a:ln w="9525" cmpd="sng">
          <a:solidFill>
            <a:schemeClr val="accent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En A9;A10;.... Entrer le code des articles se trouvant sur la feuille "Tableaux", la désignation et son prix doivent s'indiquer directement. RechercheV en B9 et  D9. Pour le reste, des SI et opérations simples.</a:t>
          </a:r>
        </a:p>
      </xdr:txBody>
    </xdr:sp>
    <xdr:clientData/>
  </xdr:twoCellAnchor>
  <xdr:twoCellAnchor>
    <xdr:from>
      <xdr:col>5</xdr:col>
      <xdr:colOff>85725</xdr:colOff>
      <xdr:row>11</xdr:row>
      <xdr:rowOff>47625</xdr:rowOff>
    </xdr:from>
    <xdr:to>
      <xdr:col>6</xdr:col>
      <xdr:colOff>47625</xdr:colOff>
      <xdr:row>11</xdr:row>
      <xdr:rowOff>47625</xdr:rowOff>
    </xdr:to>
    <xdr:cxnSp macro="">
      <xdr:nvCxnSpPr>
        <xdr:cNvPr id="8" name="Connecteur droit avec flèche 7"/>
        <xdr:cNvCxnSpPr/>
      </xdr:nvCxnSpPr>
      <xdr:spPr>
        <a:xfrm>
          <a:off x="4457700" y="1981200"/>
          <a:ext cx="723900" cy="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0"/>
  <sheetViews>
    <sheetView workbookViewId="0">
      <selection activeCell="A15" sqref="A15"/>
    </sheetView>
  </sheetViews>
  <sheetFormatPr baseColWidth="10" defaultRowHeight="12.75" x14ac:dyDescent="0.2"/>
  <cols>
    <col min="1" max="1" width="18.140625" customWidth="1"/>
    <col min="2" max="2" width="14.5703125" bestFit="1" customWidth="1"/>
    <col min="3" max="3" width="17.5703125" bestFit="1" customWidth="1"/>
    <col min="4" max="4" width="23.140625" customWidth="1"/>
    <col min="5" max="5" width="9.5703125" bestFit="1" customWidth="1"/>
    <col min="6" max="6" width="13.28515625" bestFit="1" customWidth="1"/>
    <col min="7" max="7" width="10.85546875" bestFit="1" customWidth="1"/>
  </cols>
  <sheetData>
    <row r="1" spans="1:6" x14ac:dyDescent="0.2">
      <c r="B1" s="21" t="s">
        <v>23</v>
      </c>
    </row>
    <row r="2" spans="1:6" ht="13.5" thickBot="1" x14ac:dyDescent="0.25"/>
    <row r="3" spans="1:6" x14ac:dyDescent="0.2">
      <c r="A3" s="5" t="s">
        <v>68</v>
      </c>
      <c r="B3" s="5" t="s">
        <v>0</v>
      </c>
      <c r="C3" s="5" t="s">
        <v>58</v>
      </c>
      <c r="D3" s="6" t="s">
        <v>1</v>
      </c>
      <c r="E3" s="6" t="s">
        <v>2</v>
      </c>
      <c r="F3" s="7" t="s">
        <v>3</v>
      </c>
    </row>
    <row r="4" spans="1:6" x14ac:dyDescent="0.2">
      <c r="A4" s="33" t="str">
        <f>B4&amp;" "&amp;C4</f>
        <v>GOLAND Henry</v>
      </c>
      <c r="B4" s="1" t="s">
        <v>61</v>
      </c>
      <c r="C4" s="23" t="s">
        <v>25</v>
      </c>
      <c r="D4" s="1" t="s">
        <v>26</v>
      </c>
      <c r="E4" s="1">
        <v>1000</v>
      </c>
      <c r="F4" s="2" t="s">
        <v>27</v>
      </c>
    </row>
    <row r="5" spans="1:6" x14ac:dyDescent="0.2">
      <c r="A5" s="33" t="str">
        <f t="shared" ref="A5:A12" si="0">B5&amp;" "&amp;C5</f>
        <v>COVERT Harry</v>
      </c>
      <c r="B5" s="1" t="s">
        <v>28</v>
      </c>
      <c r="C5" s="23" t="s">
        <v>38</v>
      </c>
      <c r="D5" s="1" t="s">
        <v>36</v>
      </c>
      <c r="E5" s="1">
        <v>7100</v>
      </c>
      <c r="F5" s="2" t="s">
        <v>37</v>
      </c>
    </row>
    <row r="6" spans="1:6" x14ac:dyDescent="0.2">
      <c r="A6" s="33" t="str">
        <f t="shared" si="0"/>
        <v>AFFEUX Pierre</v>
      </c>
      <c r="B6" s="1" t="s">
        <v>29</v>
      </c>
      <c r="C6" s="23" t="s">
        <v>39</v>
      </c>
      <c r="D6" s="1" t="s">
        <v>40</v>
      </c>
      <c r="E6" s="1">
        <v>7000</v>
      </c>
      <c r="F6" s="2" t="s">
        <v>41</v>
      </c>
    </row>
    <row r="7" spans="1:6" x14ac:dyDescent="0.2">
      <c r="A7" s="33" t="str">
        <f t="shared" si="0"/>
        <v>ARRONI Marc</v>
      </c>
      <c r="B7" s="1" t="s">
        <v>30</v>
      </c>
      <c r="C7" s="23" t="s">
        <v>42</v>
      </c>
      <c r="D7" s="1" t="s">
        <v>48</v>
      </c>
      <c r="E7" s="1">
        <v>7060</v>
      </c>
      <c r="F7" s="2" t="s">
        <v>49</v>
      </c>
    </row>
    <row r="8" spans="1:6" x14ac:dyDescent="0.2">
      <c r="A8" s="33" t="str">
        <f t="shared" si="0"/>
        <v>DOVINBLAN Marina</v>
      </c>
      <c r="B8" s="1" t="s">
        <v>31</v>
      </c>
      <c r="C8" s="23" t="s">
        <v>43</v>
      </c>
      <c r="D8" s="1" t="s">
        <v>50</v>
      </c>
      <c r="E8" s="1">
        <v>7011</v>
      </c>
      <c r="F8" s="2" t="s">
        <v>51</v>
      </c>
    </row>
    <row r="9" spans="1:6" x14ac:dyDescent="0.2">
      <c r="A9" s="33" t="str">
        <f t="shared" si="0"/>
        <v>TITOUPLIN Jean</v>
      </c>
      <c r="B9" s="1" t="s">
        <v>32</v>
      </c>
      <c r="C9" s="23" t="s">
        <v>44</v>
      </c>
      <c r="D9" s="1" t="s">
        <v>52</v>
      </c>
      <c r="E9" s="1">
        <v>1000</v>
      </c>
      <c r="F9" s="2" t="s">
        <v>27</v>
      </c>
    </row>
    <row r="10" spans="1:6" x14ac:dyDescent="0.2">
      <c r="A10" s="33" t="str">
        <f t="shared" si="0"/>
        <v>FONFEC Sophie</v>
      </c>
      <c r="B10" s="1" t="s">
        <v>33</v>
      </c>
      <c r="C10" s="23" t="s">
        <v>45</v>
      </c>
      <c r="D10" s="1" t="s">
        <v>53</v>
      </c>
      <c r="E10" s="1">
        <v>7011</v>
      </c>
      <c r="F10" s="2" t="s">
        <v>51</v>
      </c>
    </row>
    <row r="11" spans="1:6" x14ac:dyDescent="0.2">
      <c r="A11" s="33" t="str">
        <f t="shared" si="0"/>
        <v>PETICOU Justin</v>
      </c>
      <c r="B11" s="1" t="s">
        <v>34</v>
      </c>
      <c r="C11" s="23" t="s">
        <v>46</v>
      </c>
      <c r="D11" s="1" t="s">
        <v>54</v>
      </c>
      <c r="E11" s="1">
        <v>7000</v>
      </c>
      <c r="F11" s="2" t="s">
        <v>41</v>
      </c>
    </row>
    <row r="12" spans="1:6" ht="13.5" thickBot="1" x14ac:dyDescent="0.25">
      <c r="A12" s="33" t="str">
        <f t="shared" si="0"/>
        <v>FINI Alain</v>
      </c>
      <c r="B12" s="3" t="s">
        <v>35</v>
      </c>
      <c r="C12" s="24" t="s">
        <v>47</v>
      </c>
      <c r="D12" s="3" t="s">
        <v>55</v>
      </c>
      <c r="E12" s="3">
        <v>7000</v>
      </c>
      <c r="F12" s="4" t="s">
        <v>41</v>
      </c>
    </row>
    <row r="13" spans="1:6" x14ac:dyDescent="0.2">
      <c r="B13" s="12"/>
      <c r="C13" s="12"/>
      <c r="D13" s="12"/>
      <c r="E13" s="12"/>
      <c r="F13" s="12"/>
    </row>
    <row r="14" spans="1:6" x14ac:dyDescent="0.2">
      <c r="B14" s="12"/>
      <c r="C14" s="12"/>
      <c r="D14" s="13"/>
      <c r="E14" s="13"/>
      <c r="F14" s="12"/>
    </row>
    <row r="15" spans="1:6" x14ac:dyDescent="0.2">
      <c r="B15" s="22" t="s">
        <v>57</v>
      </c>
    </row>
    <row r="16" spans="1:6" ht="13.5" thickBot="1" x14ac:dyDescent="0.25"/>
    <row r="17" spans="2:7" x14ac:dyDescent="0.2">
      <c r="B17" s="10" t="s">
        <v>5</v>
      </c>
      <c r="C17" s="29">
        <v>0</v>
      </c>
      <c r="D17" s="44" t="s">
        <v>63</v>
      </c>
      <c r="E17" s="44" t="s">
        <v>64</v>
      </c>
      <c r="F17" s="44" t="s">
        <v>65</v>
      </c>
      <c r="G17" s="45" t="s">
        <v>66</v>
      </c>
    </row>
    <row r="18" spans="2:7" ht="13.5" thickBot="1" x14ac:dyDescent="0.25">
      <c r="B18" s="11" t="s">
        <v>4</v>
      </c>
      <c r="C18" s="8">
        <v>0</v>
      </c>
      <c r="D18" s="43">
        <v>0.02</v>
      </c>
      <c r="E18" s="8">
        <v>7.0000000000000007E-2</v>
      </c>
      <c r="F18" s="8">
        <v>0.1</v>
      </c>
      <c r="G18" s="9">
        <v>0.12</v>
      </c>
    </row>
    <row r="19" spans="2:7" x14ac:dyDescent="0.2">
      <c r="C19" s="28"/>
      <c r="D19" s="28"/>
      <c r="E19" s="28"/>
      <c r="F19" s="28"/>
      <c r="G19" s="28"/>
    </row>
    <row r="21" spans="2:7" x14ac:dyDescent="0.2">
      <c r="B21" s="21" t="s">
        <v>24</v>
      </c>
    </row>
    <row r="22" spans="2:7" ht="13.5" thickBot="1" x14ac:dyDescent="0.25"/>
    <row r="23" spans="2:7" x14ac:dyDescent="0.2">
      <c r="B23" s="5" t="s">
        <v>6</v>
      </c>
      <c r="C23" s="6" t="s">
        <v>7</v>
      </c>
      <c r="D23" s="7" t="s">
        <v>14</v>
      </c>
    </row>
    <row r="24" spans="2:7" x14ac:dyDescent="0.2">
      <c r="B24" s="31">
        <v>1</v>
      </c>
      <c r="C24" s="1" t="s">
        <v>8</v>
      </c>
      <c r="D24" s="26">
        <v>235.5</v>
      </c>
      <c r="E24" s="25"/>
    </row>
    <row r="25" spans="2:7" x14ac:dyDescent="0.2">
      <c r="B25" s="31">
        <v>2</v>
      </c>
      <c r="C25" s="1" t="s">
        <v>9</v>
      </c>
      <c r="D25" s="26">
        <v>29.85</v>
      </c>
      <c r="E25" s="25"/>
    </row>
    <row r="26" spans="2:7" x14ac:dyDescent="0.2">
      <c r="B26" s="31">
        <v>3</v>
      </c>
      <c r="C26" s="1" t="s">
        <v>10</v>
      </c>
      <c r="D26" s="26">
        <v>22.31</v>
      </c>
      <c r="E26" s="25"/>
    </row>
    <row r="27" spans="2:7" x14ac:dyDescent="0.2">
      <c r="B27" s="31">
        <v>4</v>
      </c>
      <c r="C27" s="1" t="s">
        <v>11</v>
      </c>
      <c r="D27" s="26">
        <v>37.18</v>
      </c>
      <c r="E27" s="25"/>
    </row>
    <row r="28" spans="2:7" x14ac:dyDescent="0.2">
      <c r="B28" s="31">
        <v>5</v>
      </c>
      <c r="C28" s="1" t="s">
        <v>12</v>
      </c>
      <c r="D28" s="26">
        <v>68.75</v>
      </c>
      <c r="E28" s="25"/>
    </row>
    <row r="29" spans="2:7" x14ac:dyDescent="0.2">
      <c r="B29" s="31">
        <v>6</v>
      </c>
      <c r="C29" s="1" t="s">
        <v>56</v>
      </c>
      <c r="D29" s="26">
        <v>75.599999999999994</v>
      </c>
      <c r="E29" s="25"/>
    </row>
    <row r="30" spans="2:7" ht="13.5" thickBot="1" x14ac:dyDescent="0.25">
      <c r="B30" s="32">
        <v>7</v>
      </c>
      <c r="C30" s="3" t="s">
        <v>13</v>
      </c>
      <c r="D30" s="27">
        <v>850.8</v>
      </c>
      <c r="E30" s="25"/>
    </row>
  </sheetData>
  <phoneticPr fontId="0" type="noConversion"/>
  <pageMargins left="0.39370078740157483" right="0.39370078740157483" top="0.78740157480314965" bottom="0.78740157480314965" header="0.51181102362204722" footer="0.51181102362204722"/>
  <pageSetup paperSize="9" orientation="portrait" r:id="rId1"/>
  <headerFooter alignWithMargins="0">
    <oddFooter>&amp;C&amp;F</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2"/>
  <sheetViews>
    <sheetView tabSelected="1" workbookViewId="0">
      <selection activeCell="B4" sqref="B4"/>
    </sheetView>
  </sheetViews>
  <sheetFormatPr baseColWidth="10" defaultRowHeight="12.75" x14ac:dyDescent="0.2"/>
  <cols>
    <col min="1" max="1" width="14.28515625" bestFit="1" customWidth="1"/>
    <col min="2" max="2" width="17.42578125" bestFit="1" customWidth="1"/>
    <col min="3" max="3" width="9.7109375" bestFit="1" customWidth="1"/>
    <col min="4" max="4" width="16.140625" customWidth="1"/>
    <col min="5" max="5" width="17" customWidth="1"/>
  </cols>
  <sheetData>
    <row r="1" spans="1:5" ht="13.5" thickBot="1" x14ac:dyDescent="0.25">
      <c r="D1" s="51" t="s">
        <v>69</v>
      </c>
      <c r="E1" s="51" t="s">
        <v>70</v>
      </c>
    </row>
    <row r="2" spans="1:5" x14ac:dyDescent="0.2">
      <c r="D2" s="58" t="s">
        <v>35</v>
      </c>
      <c r="E2" s="59" t="s">
        <v>47</v>
      </c>
    </row>
    <row r="3" spans="1:5" x14ac:dyDescent="0.2">
      <c r="D3" s="61" t="str">
        <f>IFERROR(VLOOKUP(D2&amp;" "&amp;E2,Tableaux!$A$4:$F$12,4,FALSE),"")</f>
        <v>rue de l'Espace 13</v>
      </c>
      <c r="E3" s="62"/>
    </row>
    <row r="4" spans="1:5" ht="13.5" thickBot="1" x14ac:dyDescent="0.25">
      <c r="D4" s="60">
        <f>IFERROR(VLOOKUP(D2&amp;" "&amp;E2,Tableaux!$A$4:$F$12,5,FALSE),"")</f>
        <v>7000</v>
      </c>
      <c r="E4" s="36" t="str">
        <f>IFERROR(VLOOKUP(D2&amp;" "&amp;E2,Tableaux!$A$4:$F$12,6,FALSE),"")</f>
        <v>MONS</v>
      </c>
    </row>
    <row r="5" spans="1:5" ht="13.5" thickBot="1" x14ac:dyDescent="0.25"/>
    <row r="6" spans="1:5" ht="18.75" thickBot="1" x14ac:dyDescent="0.3">
      <c r="A6" s="20" t="s">
        <v>15</v>
      </c>
    </row>
    <row r="7" spans="1:5" ht="13.5" thickBot="1" x14ac:dyDescent="0.25"/>
    <row r="8" spans="1:5" ht="15.75" thickTop="1" x14ac:dyDescent="0.25">
      <c r="A8" s="14" t="s">
        <v>16</v>
      </c>
      <c r="B8" s="15" t="s">
        <v>17</v>
      </c>
      <c r="C8" s="15" t="s">
        <v>67</v>
      </c>
      <c r="D8" s="15" t="s">
        <v>19</v>
      </c>
      <c r="E8" s="16" t="s">
        <v>18</v>
      </c>
    </row>
    <row r="9" spans="1:5" x14ac:dyDescent="0.2">
      <c r="A9" s="52"/>
      <c r="B9" s="37"/>
      <c r="C9" s="34"/>
      <c r="D9" s="39"/>
      <c r="E9" s="40"/>
    </row>
    <row r="10" spans="1:5" x14ac:dyDescent="0.2">
      <c r="A10" s="52"/>
      <c r="B10" s="37"/>
      <c r="C10" s="34"/>
      <c r="D10" s="39"/>
      <c r="E10" s="40"/>
    </row>
    <row r="11" spans="1:5" x14ac:dyDescent="0.2">
      <c r="A11" s="52"/>
      <c r="B11" s="37"/>
      <c r="C11" s="34"/>
      <c r="D11" s="39"/>
      <c r="E11" s="40"/>
    </row>
    <row r="12" spans="1:5" x14ac:dyDescent="0.2">
      <c r="A12" s="52"/>
      <c r="B12" s="37"/>
      <c r="C12" s="34"/>
      <c r="D12" s="39"/>
      <c r="E12" s="40"/>
    </row>
    <row r="13" spans="1:5" x14ac:dyDescent="0.2">
      <c r="A13" s="52"/>
      <c r="B13" s="37"/>
      <c r="C13" s="34"/>
      <c r="D13" s="39"/>
      <c r="E13" s="40"/>
    </row>
    <row r="14" spans="1:5" x14ac:dyDescent="0.2">
      <c r="A14" s="52"/>
      <c r="B14" s="37"/>
      <c r="C14" s="34"/>
      <c r="D14" s="39"/>
      <c r="E14" s="40"/>
    </row>
    <row r="15" spans="1:5" ht="13.5" thickBot="1" x14ac:dyDescent="0.25">
      <c r="A15" s="53"/>
      <c r="B15" s="38"/>
      <c r="C15" s="35"/>
      <c r="D15" s="39"/>
      <c r="E15" s="40"/>
    </row>
    <row r="16" spans="1:5" ht="26.25" thickTop="1" x14ac:dyDescent="0.2">
      <c r="D16" s="19" t="s">
        <v>20</v>
      </c>
      <c r="E16" s="40"/>
    </row>
    <row r="17" spans="4:5" x14ac:dyDescent="0.2">
      <c r="D17" s="17" t="s">
        <v>59</v>
      </c>
      <c r="E17" s="42"/>
    </row>
    <row r="18" spans="4:5" x14ac:dyDescent="0.2">
      <c r="D18" s="30" t="s">
        <v>60</v>
      </c>
      <c r="E18" s="40"/>
    </row>
    <row r="19" spans="4:5" x14ac:dyDescent="0.2">
      <c r="D19" s="17" t="s">
        <v>21</v>
      </c>
      <c r="E19" s="40"/>
    </row>
    <row r="20" spans="4:5" x14ac:dyDescent="0.2">
      <c r="D20" s="41">
        <v>0.21</v>
      </c>
      <c r="E20" s="40"/>
    </row>
    <row r="21" spans="4:5" ht="13.5" thickBot="1" x14ac:dyDescent="0.25">
      <c r="D21" s="18" t="s">
        <v>22</v>
      </c>
      <c r="E21" s="40"/>
    </row>
    <row r="22" spans="4:5" ht="13.5" thickTop="1" x14ac:dyDescent="0.2"/>
  </sheetData>
  <mergeCells count="1">
    <mergeCell ref="D3:E3"/>
  </mergeCells>
  <phoneticPr fontId="0" type="noConversion"/>
  <pageMargins left="0.78740157499999996" right="0.78740157499999996" top="0.984251969" bottom="0.984251969" header="0.4921259845" footer="0.4921259845"/>
  <pageSetup paperSize="9" orientation="portrait" r:id="rId1"/>
  <headerFooter alignWithMargins="0">
    <oddFooter>&amp;C&amp;A</oddFooter>
  </headerFooter>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2"/>
  <sheetViews>
    <sheetView workbookViewId="0">
      <selection activeCell="G28" sqref="G28"/>
    </sheetView>
  </sheetViews>
  <sheetFormatPr baseColWidth="10" defaultRowHeight="12.75" x14ac:dyDescent="0.2"/>
  <cols>
    <col min="1" max="1" width="14.28515625" bestFit="1" customWidth="1"/>
    <col min="2" max="2" width="17.42578125" bestFit="1" customWidth="1"/>
    <col min="3" max="3" width="9.7109375" bestFit="1" customWidth="1"/>
    <col min="4" max="4" width="14.140625" bestFit="1" customWidth="1"/>
    <col min="5" max="5" width="14.28515625" bestFit="1" customWidth="1"/>
  </cols>
  <sheetData>
    <row r="1" spans="1:5" ht="13.5" thickBot="1" x14ac:dyDescent="0.25">
      <c r="D1" s="46" t="s">
        <v>62</v>
      </c>
      <c r="E1" s="51"/>
    </row>
    <row r="2" spans="1:5" x14ac:dyDescent="0.2">
      <c r="D2" s="47" t="str">
        <f>IFERROR(VLOOKUP($E$1,Tableaux!A4:F12,2,0),"")</f>
        <v/>
      </c>
      <c r="E2" s="49" t="str">
        <f>IFERROR(VLOOKUP($E$1,Tableaux!A4:F12,3,0),"")</f>
        <v/>
      </c>
    </row>
    <row r="3" spans="1:5" x14ac:dyDescent="0.2">
      <c r="D3" s="56" t="str">
        <f>IFERROR(VLOOKUP($E$1,Tableaux!A4:F12,4,0),"")</f>
        <v/>
      </c>
      <c r="E3" s="57"/>
    </row>
    <row r="4" spans="1:5" ht="13.5" thickBot="1" x14ac:dyDescent="0.25">
      <c r="D4" s="48" t="str">
        <f>IFERROR(VLOOKUP($E$1,Tableaux!A4:F12,5,0),"")</f>
        <v/>
      </c>
      <c r="E4" s="50" t="str">
        <f>IFERROR(VLOOKUP($E$1,Tableaux!A4:F12,6,0),"")</f>
        <v/>
      </c>
    </row>
    <row r="5" spans="1:5" ht="13.5" thickBot="1" x14ac:dyDescent="0.25"/>
    <row r="6" spans="1:5" ht="18.75" thickBot="1" x14ac:dyDescent="0.3">
      <c r="A6" s="20" t="s">
        <v>15</v>
      </c>
    </row>
    <row r="7" spans="1:5" ht="13.5" thickBot="1" x14ac:dyDescent="0.25"/>
    <row r="8" spans="1:5" ht="15.75" thickTop="1" x14ac:dyDescent="0.25">
      <c r="A8" s="14" t="s">
        <v>16</v>
      </c>
      <c r="B8" s="15" t="s">
        <v>17</v>
      </c>
      <c r="C8" s="15" t="s">
        <v>67</v>
      </c>
      <c r="D8" s="15" t="s">
        <v>19</v>
      </c>
      <c r="E8" s="16" t="s">
        <v>18</v>
      </c>
    </row>
    <row r="9" spans="1:5" x14ac:dyDescent="0.2">
      <c r="A9" s="54"/>
      <c r="B9" s="37" t="str">
        <f>IFERROR(VLOOKUP($A9,Tableaux!$B$24:$D$30,2,0),"")</f>
        <v/>
      </c>
      <c r="C9" s="34"/>
      <c r="D9" s="39" t="str">
        <f>IFERROR(VLOOKUP($A9,Tableaux!$B$24:$D$30,3,0),"")</f>
        <v/>
      </c>
      <c r="E9" s="40" t="str">
        <f>IFERROR(C9*D9,"")</f>
        <v/>
      </c>
    </row>
    <row r="10" spans="1:5" x14ac:dyDescent="0.2">
      <c r="A10" s="54"/>
      <c r="B10" s="37" t="str">
        <f>IFERROR(VLOOKUP($A10,Tableaux!$B$24:$D$30,2,0),"")</f>
        <v/>
      </c>
      <c r="C10" s="34"/>
      <c r="D10" s="39" t="str">
        <f>IFERROR(VLOOKUP($A10,Tableaux!$B$24:$D$30,3,0),"")</f>
        <v/>
      </c>
      <c r="E10" s="40" t="str">
        <f t="shared" ref="E10:E15" si="0">IFERROR(C10*D10,"")</f>
        <v/>
      </c>
    </row>
    <row r="11" spans="1:5" x14ac:dyDescent="0.2">
      <c r="A11" s="54"/>
      <c r="B11" s="37"/>
      <c r="C11" s="34"/>
      <c r="D11" s="39" t="str">
        <f>IFERROR(VLOOKUP($A11,Tableaux!$B$24:$D$30,3,0),"")</f>
        <v/>
      </c>
      <c r="E11" s="40" t="str">
        <f t="shared" si="0"/>
        <v/>
      </c>
    </row>
    <row r="12" spans="1:5" x14ac:dyDescent="0.2">
      <c r="A12" s="54"/>
      <c r="B12" s="37"/>
      <c r="C12" s="34"/>
      <c r="D12" s="39" t="str">
        <f>IFERROR(VLOOKUP($A12,Tableaux!$B$24:$D$30,3,0),"")</f>
        <v/>
      </c>
      <c r="E12" s="40" t="str">
        <f t="shared" si="0"/>
        <v/>
      </c>
    </row>
    <row r="13" spans="1:5" x14ac:dyDescent="0.2">
      <c r="A13" s="54"/>
      <c r="B13" s="37"/>
      <c r="C13" s="34"/>
      <c r="D13" s="39" t="str">
        <f>IFERROR(VLOOKUP($A13,Tableaux!$B$24:$D$30,3,0),"")</f>
        <v/>
      </c>
      <c r="E13" s="40" t="str">
        <f t="shared" si="0"/>
        <v/>
      </c>
    </row>
    <row r="14" spans="1:5" x14ac:dyDescent="0.2">
      <c r="A14" s="54"/>
      <c r="B14" s="37"/>
      <c r="C14" s="34"/>
      <c r="D14" s="39" t="str">
        <f>IFERROR(VLOOKUP($A14,Tableaux!$B$24:$D$30,3,0),"")</f>
        <v/>
      </c>
      <c r="E14" s="40" t="str">
        <f t="shared" si="0"/>
        <v/>
      </c>
    </row>
    <row r="15" spans="1:5" ht="13.5" thickBot="1" x14ac:dyDescent="0.25">
      <c r="A15" s="55"/>
      <c r="B15" s="38"/>
      <c r="C15" s="35"/>
      <c r="D15" s="39" t="str">
        <f>IFERROR(VLOOKUP($A15,Tableaux!$B$24:$D$30,3,0),"")</f>
        <v/>
      </c>
      <c r="E15" s="40" t="str">
        <f t="shared" si="0"/>
        <v/>
      </c>
    </row>
    <row r="16" spans="1:5" ht="26.25" thickTop="1" x14ac:dyDescent="0.2">
      <c r="D16" s="19" t="s">
        <v>20</v>
      </c>
      <c r="E16" s="40">
        <f>IFERROR(SUM(E9:E15),"")</f>
        <v>0</v>
      </c>
    </row>
    <row r="17" spans="4:5" x14ac:dyDescent="0.2">
      <c r="D17" s="17" t="s">
        <v>59</v>
      </c>
      <c r="E17" s="42">
        <f>IFERROR(IF(E16&gt;=Tableaux!$G$17,Tableaux!$G$18,IF(Solution!E16&gt;=Tableaux!$F$17,Tableaux!$F$18,IF(Solution!E16&gt;=Tableaux!$E$17,Tableaux!$E$18,IF(Solution!E16&gt;=Tableaux!$D$17,Tableaux!$D$18,Tableaux!$C$18)))),"")</f>
        <v>0</v>
      </c>
    </row>
    <row r="18" spans="4:5" x14ac:dyDescent="0.2">
      <c r="D18" s="30" t="s">
        <v>60</v>
      </c>
      <c r="E18" s="40">
        <f>IFERROR(E16*E17,"")</f>
        <v>0</v>
      </c>
    </row>
    <row r="19" spans="4:5" x14ac:dyDescent="0.2">
      <c r="D19" s="17" t="s">
        <v>21</v>
      </c>
      <c r="E19" s="40">
        <f>IFERROR(E16-E18,"")</f>
        <v>0</v>
      </c>
    </row>
    <row r="20" spans="4:5" x14ac:dyDescent="0.2">
      <c r="D20" s="41">
        <v>0.21</v>
      </c>
      <c r="E20" s="40">
        <f>IFERROR(E19*D20,"")</f>
        <v>0</v>
      </c>
    </row>
    <row r="21" spans="4:5" ht="13.5" thickBot="1" x14ac:dyDescent="0.25">
      <c r="D21" s="18" t="s">
        <v>22</v>
      </c>
      <c r="E21" s="40">
        <f>IFERROR(SUM(E19:E20),"")</f>
        <v>0</v>
      </c>
    </row>
    <row r="22" spans="4:5" ht="13.5" thickTop="1" x14ac:dyDescent="0.2"/>
  </sheetData>
  <mergeCells count="1">
    <mergeCell ref="D3:E3"/>
  </mergeCells>
  <pageMargins left="0.78740157499999996" right="0.78740157499999996" top="0.984251969" bottom="0.984251969" header="0.4921259845" footer="0.4921259845"/>
  <pageSetup paperSize="9" orientation="portrait" horizontalDpi="0" r:id="rId1"/>
  <headerFooter alignWithMargins="0">
    <oddFooter>&amp;C&amp;A</oddFooter>
  </headerFooter>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Tableaux</vt:lpstr>
      <vt:lpstr>Exercice</vt:lpstr>
      <vt:lpstr>Solution</vt:lpstr>
    </vt:vector>
  </TitlesOfParts>
  <Company>forem</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forem</dc:creator>
  <cp:lastModifiedBy>LAVALLEZ Pascal</cp:lastModifiedBy>
  <cp:lastPrinted>2002-09-02T08:53:14Z</cp:lastPrinted>
  <dcterms:created xsi:type="dcterms:W3CDTF">2001-04-06T14:02:52Z</dcterms:created>
  <dcterms:modified xsi:type="dcterms:W3CDTF">2021-12-28T14:26:54Z</dcterms:modified>
</cp:coreProperties>
</file>