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S 13" sheetId="2" r:id="rId1"/>
  </sheets>
  <definedNames>
    <definedName name="DateDébut">#REF!</definedName>
  </definedNames>
  <calcPr calcId="152511"/>
</workbook>
</file>

<file path=xl/calcChain.xml><?xml version="1.0" encoding="utf-8"?>
<calcChain xmlns="http://schemas.openxmlformats.org/spreadsheetml/2006/main">
  <c r="W12" i="2" l="1"/>
  <c r="AE15" i="2"/>
  <c r="AE14" i="2"/>
  <c r="AE13" i="2"/>
  <c r="AE12" i="2"/>
  <c r="AE11" i="2"/>
  <c r="AE10" i="2"/>
  <c r="AE9" i="2"/>
  <c r="AE8" i="2"/>
  <c r="U14" i="2" l="1"/>
  <c r="V14" i="2"/>
  <c r="W14" i="2"/>
  <c r="Y14" i="2"/>
  <c r="AB14" i="2"/>
  <c r="AC14" i="2"/>
  <c r="X15" i="2"/>
  <c r="AB15" i="2" s="1"/>
  <c r="Y15" i="2"/>
  <c r="Z15" i="2"/>
  <c r="AD15" i="2" s="1"/>
  <c r="AA15" i="2"/>
  <c r="AF14" i="2" l="1"/>
  <c r="AC15" i="2"/>
  <c r="U8" i="2"/>
  <c r="AA11" i="2" l="1"/>
  <c r="Z11" i="2"/>
  <c r="Y11" i="2"/>
  <c r="X11" i="2"/>
  <c r="AB11" i="2" s="1"/>
  <c r="AA13" i="2"/>
  <c r="Z13" i="2"/>
  <c r="Y13" i="2"/>
  <c r="X13" i="2"/>
  <c r="AB13" i="2" s="1"/>
  <c r="AC10" i="2"/>
  <c r="AB10" i="2"/>
  <c r="Y10" i="2"/>
  <c r="W10" i="2"/>
  <c r="V10" i="2"/>
  <c r="U10" i="2"/>
  <c r="AC12" i="2"/>
  <c r="AB12" i="2"/>
  <c r="Y12" i="2"/>
  <c r="V12" i="2"/>
  <c r="U12" i="2"/>
  <c r="AD13" i="2" l="1"/>
  <c r="AF12" i="2"/>
  <c r="AF10" i="2"/>
  <c r="AC13" i="2"/>
  <c r="AD11" i="2"/>
  <c r="AC11" i="2"/>
  <c r="AC8" i="2" l="1"/>
  <c r="AB8" i="2"/>
  <c r="Y8" i="2"/>
  <c r="W8" i="2" l="1"/>
  <c r="AA9" i="2"/>
  <c r="Z9" i="2"/>
  <c r="Y9" i="2"/>
  <c r="X9" i="2"/>
  <c r="AD9" i="2" l="1"/>
  <c r="AB9" i="2"/>
  <c r="AC9" i="2"/>
  <c r="V8" i="2"/>
  <c r="AF8" i="2" l="1"/>
  <c r="M2" i="2"/>
  <c r="B5" i="2" l="1"/>
  <c r="E5" i="2"/>
  <c r="Q5" i="2" l="1"/>
  <c r="N5" i="2"/>
  <c r="K5" i="2"/>
  <c r="H5" i="2"/>
</calcChain>
</file>

<file path=xl/sharedStrings.xml><?xml version="1.0" encoding="utf-8"?>
<sst xmlns="http://schemas.openxmlformats.org/spreadsheetml/2006/main" count="74" uniqueCount="37">
  <si>
    <t>SEMAINE N°</t>
  </si>
  <si>
    <t>SEMAINE DU</t>
  </si>
  <si>
    <t>TOTAL</t>
  </si>
  <si>
    <t>HEURES 
COMP</t>
  </si>
  <si>
    <t>NOM
PRÉNOM</t>
  </si>
  <si>
    <t xml:space="preserve">SIGNATURE
</t>
  </si>
  <si>
    <t>HEURES 
EFFECT</t>
  </si>
  <si>
    <t>CP</t>
  </si>
  <si>
    <t>Congés Payés</t>
  </si>
  <si>
    <t>AT</t>
  </si>
  <si>
    <t>Arrêt de Travail</t>
  </si>
  <si>
    <t>SC</t>
  </si>
  <si>
    <t>AJ</t>
  </si>
  <si>
    <t>Absence Justifiée</t>
  </si>
  <si>
    <t>CEM</t>
  </si>
  <si>
    <t>Congé Enfant Malade</t>
  </si>
  <si>
    <t>LUN</t>
  </si>
  <si>
    <t>MAR</t>
  </si>
  <si>
    <t>MER</t>
  </si>
  <si>
    <t>JEU</t>
  </si>
  <si>
    <t>VEN</t>
  </si>
  <si>
    <t>SAM</t>
  </si>
  <si>
    <t>Suspension de Contrat (intérim, formation…)</t>
  </si>
  <si>
    <t>PMSMP</t>
  </si>
  <si>
    <t>AI</t>
  </si>
  <si>
    <t>Absence Injustifiée</t>
  </si>
  <si>
    <t>Légende</t>
  </si>
  <si>
    <t>Heures payées</t>
  </si>
  <si>
    <t>AUTRE</t>
  </si>
  <si>
    <t>Suivi de présence hebdomadaire Jardins de Cocagne Pays Vichy-Auvergne</t>
  </si>
  <si>
    <t>H</t>
  </si>
  <si>
    <t>J</t>
  </si>
  <si>
    <t>Assuran
STOURIX</t>
  </si>
  <si>
    <t>Juste
LEBLANC</t>
  </si>
  <si>
    <t>Jean
DUJARDIN</t>
  </si>
  <si>
    <t>Alain
CHABAT</t>
  </si>
  <si>
    <r>
      <rPr>
        <b/>
        <sz val="12"/>
        <rFont val="MS Reference Sans Serif"/>
        <family val="2"/>
      </rPr>
      <t>=SI(ET(U8&gt;0;V8=0;W8=0);"RAS";"") cette formule me convient mais je voudrais aussi que:</t>
    </r>
    <r>
      <rPr>
        <b/>
        <sz val="12"/>
        <color rgb="FF00B050"/>
        <rFont val="MS Reference Sans Serif"/>
        <family val="2"/>
      </rPr>
      <t xml:space="preserve">
SI(V8&gt;0); "texte: HC + afficher la valeur de V8"; "") par exemple dans le cas d'Alain Chabat je souhaiterai que cela affiche en AE 9 : " HC 3 " ou "HC +3"
</t>
    </r>
    <r>
      <rPr>
        <b/>
        <sz val="12"/>
        <rFont val="MS Reference Sans Serif"/>
        <family val="2"/>
      </rPr>
      <t xml:space="preserve">et que </t>
    </r>
    <r>
      <rPr>
        <b/>
        <sz val="12"/>
        <color rgb="FF0070C0"/>
        <rFont val="MS Reference Sans Serif"/>
        <family val="2"/>
      </rPr>
      <t xml:space="preserve"> SI(Y8&gt;0);"texte: PMSMP + afficher la valeur de Y8";"") par exemple dans le cas de jean Dujardin je souhaiterai que cela affiche en AE 11 : " PMSMP 12 " ou "PMSMP +12"
et enfin dans le cas de Juste Leblanc je voudrais pouvoir afficher "HC 3" et "PMSMP 12"</t>
    </r>
    <r>
      <rPr>
        <b/>
        <sz val="12"/>
        <color rgb="FF00B050"/>
        <rFont val="MS Reference Sans Serif"/>
        <family val="2"/>
      </rPr>
      <t xml:space="preserve">
</t>
    </r>
    <r>
      <rPr>
        <b/>
        <sz val="12"/>
        <rFont val="MS Reference Sans Serif"/>
        <family val="2"/>
      </rPr>
      <t xml:space="preserve">Le top du top serait que tout soit dans la même cellule et que par exemple dans le cas de Juste Leblanc on puisse lire dans la même cellule (AE 13):
</t>
    </r>
    <r>
      <rPr>
        <b/>
        <sz val="12"/>
        <color theme="9"/>
        <rFont val="MS Reference Sans Serif"/>
        <family val="2"/>
      </rPr>
      <t>HC 3 
PMSMP 12</t>
    </r>
    <r>
      <rPr>
        <b/>
        <sz val="12"/>
        <rFont val="MS Reference Sans Serif"/>
        <family val="2"/>
      </rPr>
      <t xml:space="preserve">
Peut-être que j'en veux trop ? :D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</si>
</sst>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33" x14ac:knownFonts="1">
    <font>
      <sz val="11"/>
      <color theme="1" tint="0.2499465926084170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20"/>
      <color theme="4"/>
      <name val="Calibri"/>
      <family val="2"/>
      <scheme val="minor"/>
    </font>
    <font>
      <sz val="36"/>
      <color theme="0"/>
      <name val="Calibri"/>
      <family val="2"/>
      <scheme val="minor"/>
    </font>
    <font>
      <b/>
      <sz val="9"/>
      <color rgb="FF595959"/>
      <name val="Calibri"/>
      <family val="2"/>
      <scheme val="minor"/>
    </font>
    <font>
      <b/>
      <sz val="36"/>
      <color theme="1" tint="0.34998626667073579"/>
      <name val="Calibri"/>
      <family val="2"/>
      <scheme val="maj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Tahoma"/>
      <family val="2"/>
    </font>
    <font>
      <sz val="12"/>
      <color rgb="FF0070C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9"/>
      <name val="Tahoma"/>
      <family val="2"/>
    </font>
    <font>
      <sz val="9"/>
      <name val="Calibri"/>
      <family val="2"/>
      <scheme val="major"/>
    </font>
    <font>
      <b/>
      <sz val="8"/>
      <name val="Calibri"/>
      <family val="2"/>
      <scheme val="minor"/>
    </font>
    <font>
      <b/>
      <sz val="8"/>
      <name val="Calibri"/>
      <family val="2"/>
      <scheme val="major"/>
    </font>
    <font>
      <sz val="8"/>
      <name val="Calibri"/>
      <family val="2"/>
      <scheme val="minor"/>
    </font>
    <font>
      <b/>
      <sz val="8"/>
      <name val="Tahoma"/>
      <family val="2"/>
    </font>
    <font>
      <sz val="8"/>
      <name val="Tahoma"/>
      <family val="2"/>
    </font>
    <font>
      <sz val="8"/>
      <color rgb="FF0070C0"/>
      <name val="Calibri"/>
      <family val="2"/>
      <scheme val="minor"/>
    </font>
    <font>
      <sz val="8"/>
      <color rgb="FF00B050"/>
      <name val="Calibri"/>
      <family val="2"/>
      <scheme val="minor"/>
    </font>
    <font>
      <sz val="9"/>
      <name val="Arial"/>
      <family val="2"/>
    </font>
    <font>
      <sz val="9"/>
      <color rgb="FF00B050"/>
      <name val="Arial"/>
      <family val="2"/>
    </font>
    <font>
      <sz val="9"/>
      <color rgb="FF0070C0"/>
      <name val="Arial"/>
      <family val="2"/>
    </font>
    <font>
      <b/>
      <sz val="12"/>
      <name val="MS Reference Sans Serif"/>
      <family val="2"/>
    </font>
    <font>
      <b/>
      <sz val="12"/>
      <color rgb="FF00B050"/>
      <name val="MS Reference Sans Serif"/>
      <family val="2"/>
    </font>
    <font>
      <b/>
      <sz val="12"/>
      <color rgb="FF0070C0"/>
      <name val="MS Reference Sans Serif"/>
      <family val="2"/>
    </font>
    <font>
      <b/>
      <sz val="11"/>
      <name val="MS Reference Sans Serif"/>
      <family val="2"/>
    </font>
    <font>
      <b/>
      <sz val="8"/>
      <name val="MS Reference Sans Serif"/>
      <family val="2"/>
    </font>
    <font>
      <b/>
      <sz val="8"/>
      <color rgb="FF00B050"/>
      <name val="MS Reference Sans Serif"/>
      <family val="2"/>
    </font>
    <font>
      <b/>
      <sz val="8"/>
      <color rgb="FF0070C0"/>
      <name val="MS Reference Sans Serif"/>
      <family val="2"/>
    </font>
    <font>
      <sz val="8"/>
      <name val="MS Reference Sans Serif"/>
      <family val="2"/>
    </font>
    <font>
      <sz val="14"/>
      <name val="Calibri"/>
      <family val="2"/>
      <scheme val="minor"/>
    </font>
    <font>
      <b/>
      <sz val="12"/>
      <color theme="9"/>
      <name val="MS Reference Sans Serif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theme="0" tint="-0.14996795556505021"/>
      </left>
      <right/>
      <top style="medium">
        <color theme="4"/>
      </top>
      <bottom style="thin">
        <color theme="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medium">
        <color indexed="64"/>
      </top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indexed="64"/>
      </top>
      <bottom/>
      <diagonal/>
    </border>
    <border>
      <left style="thick">
        <color auto="1"/>
      </left>
      <right/>
      <top/>
      <bottom/>
      <diagonal/>
    </border>
    <border diagonalUp="1">
      <left style="thin">
        <color auto="1"/>
      </left>
      <right/>
      <top style="medium">
        <color indexed="64"/>
      </top>
      <bottom style="thin">
        <color auto="1"/>
      </bottom>
      <diagonal style="thin">
        <color auto="1"/>
      </diagonal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6">
    <xf numFmtId="0" fontId="0" fillId="0" borderId="0"/>
    <xf numFmtId="0" fontId="5" fillId="0" borderId="0" applyNumberFormat="0" applyFill="0" applyBorder="0" applyAlignment="0" applyProtection="0"/>
    <xf numFmtId="0" fontId="3" fillId="2" borderId="1" applyNumberFormat="0" applyAlignment="0" applyProtection="0"/>
    <xf numFmtId="0" fontId="1" fillId="2" borderId="1" applyNumberFormat="0" applyAlignment="0" applyProtection="0"/>
    <xf numFmtId="0" fontId="4" fillId="0" borderId="0" applyNumberFormat="0" applyFill="0" applyAlignment="0" applyProtection="0"/>
    <xf numFmtId="0" fontId="2" fillId="0" borderId="2" applyBorder="0">
      <alignment vertical="center"/>
    </xf>
  </cellStyleXfs>
  <cellXfs count="149">
    <xf numFmtId="0" fontId="0" fillId="0" borderId="0" xfId="0"/>
    <xf numFmtId="0" fontId="7" fillId="0" borderId="0" xfId="0" applyFont="1"/>
    <xf numFmtId="0" fontId="6" fillId="0" borderId="14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7" fillId="0" borderId="7" xfId="0" applyFont="1" applyBorder="1" applyAlignment="1"/>
    <xf numFmtId="0" fontId="10" fillId="0" borderId="7" xfId="0" applyFont="1" applyBorder="1" applyAlignment="1"/>
    <xf numFmtId="0" fontId="9" fillId="0" borderId="7" xfId="0" applyFont="1" applyBorder="1" applyAlignment="1"/>
    <xf numFmtId="0" fontId="9" fillId="0" borderId="20" xfId="0" applyFont="1" applyBorder="1" applyAlignment="1"/>
    <xf numFmtId="0" fontId="14" fillId="0" borderId="0" xfId="1" applyFont="1" applyAlignment="1"/>
    <xf numFmtId="0" fontId="15" fillId="0" borderId="0" xfId="0" applyFont="1"/>
    <xf numFmtId="0" fontId="16" fillId="0" borderId="0" xfId="0" applyNumberFormat="1" applyFont="1" applyBorder="1" applyAlignment="1">
      <alignment horizontal="left" vertical="center"/>
    </xf>
    <xf numFmtId="0" fontId="16" fillId="0" borderId="0" xfId="0" applyFont="1" applyBorder="1" applyAlignment="1">
      <alignment vertical="center"/>
    </xf>
    <xf numFmtId="0" fontId="16" fillId="3" borderId="4" xfId="2" applyNumberFormat="1" applyFont="1" applyFill="1" applyBorder="1" applyAlignment="1">
      <alignment horizontal="center" vertical="center"/>
    </xf>
    <xf numFmtId="0" fontId="13" fillId="4" borderId="11" xfId="5" applyNumberFormat="1" applyFont="1" applyFill="1" applyBorder="1" applyAlignment="1">
      <alignment horizontal="center" vertical="center"/>
    </xf>
    <xf numFmtId="0" fontId="13" fillId="4" borderId="12" xfId="5" applyNumberFormat="1" applyFont="1" applyFill="1" applyBorder="1" applyAlignment="1">
      <alignment horizontal="center" vertical="center"/>
    </xf>
    <xf numFmtId="0" fontId="15" fillId="0" borderId="0" xfId="0" applyFont="1" applyFill="1"/>
    <xf numFmtId="0" fontId="19" fillId="0" borderId="0" xfId="0" applyFont="1"/>
    <xf numFmtId="0" fontId="18" fillId="0" borderId="0" xfId="0" applyFont="1"/>
    <xf numFmtId="0" fontId="15" fillId="0" borderId="0" xfId="0" applyFont="1" applyAlignment="1"/>
    <xf numFmtId="0" fontId="19" fillId="0" borderId="0" xfId="0" applyFont="1" applyAlignment="1"/>
    <xf numFmtId="0" fontId="18" fillId="0" borderId="0" xfId="0" applyFont="1" applyAlignment="1"/>
    <xf numFmtId="0" fontId="15" fillId="0" borderId="0" xfId="0" applyFont="1" applyAlignment="1">
      <alignment vertical="center"/>
    </xf>
    <xf numFmtId="0" fontId="17" fillId="0" borderId="0" xfId="0" applyFont="1" applyBorder="1" applyAlignment="1">
      <alignment vertical="center"/>
    </xf>
    <xf numFmtId="0" fontId="11" fillId="3" borderId="16" xfId="4" applyFont="1" applyFill="1" applyBorder="1" applyAlignment="1">
      <alignment vertical="center" wrapText="1"/>
    </xf>
    <xf numFmtId="0" fontId="20" fillId="3" borderId="16" xfId="4" applyFont="1" applyFill="1" applyBorder="1" applyAlignment="1">
      <alignment horizontal="center" vertical="center" wrapText="1"/>
    </xf>
    <xf numFmtId="0" fontId="21" fillId="3" borderId="17" xfId="4" applyFont="1" applyFill="1" applyBorder="1" applyAlignment="1">
      <alignment horizontal="center" vertical="center" wrapText="1"/>
    </xf>
    <xf numFmtId="0" fontId="22" fillId="3" borderId="17" xfId="4" applyFont="1" applyFill="1" applyBorder="1" applyAlignment="1">
      <alignment horizontal="center" vertical="center" wrapText="1"/>
    </xf>
    <xf numFmtId="0" fontId="21" fillId="3" borderId="18" xfId="4" applyFont="1" applyFill="1" applyBorder="1" applyAlignment="1">
      <alignment horizontal="center" vertical="center" wrapText="1"/>
    </xf>
    <xf numFmtId="0" fontId="20" fillId="3" borderId="18" xfId="4" applyFont="1" applyFill="1" applyBorder="1" applyAlignment="1">
      <alignment horizontal="center" vertical="center" wrapText="1"/>
    </xf>
    <xf numFmtId="0" fontId="27" fillId="0" borderId="0" xfId="1" applyFont="1" applyAlignment="1"/>
    <xf numFmtId="0" fontId="28" fillId="0" borderId="0" xfId="1" applyFont="1" applyAlignment="1"/>
    <xf numFmtId="0" fontId="29" fillId="0" borderId="0" xfId="1" applyFont="1" applyAlignment="1"/>
    <xf numFmtId="0" fontId="30" fillId="0" borderId="0" xfId="0" applyFont="1" applyAlignment="1">
      <alignment vertical="center"/>
    </xf>
    <xf numFmtId="0" fontId="12" fillId="3" borderId="34" xfId="4" applyFont="1" applyFill="1" applyBorder="1" applyAlignment="1">
      <alignment horizontal="center" vertical="center" wrapText="1"/>
    </xf>
    <xf numFmtId="0" fontId="8" fillId="0" borderId="19" xfId="0" applyFont="1" applyBorder="1" applyAlignment="1">
      <alignment vertical="center"/>
    </xf>
    <xf numFmtId="0" fontId="20" fillId="3" borderId="8" xfId="4" applyFont="1" applyFill="1" applyBorder="1" applyAlignment="1">
      <alignment horizontal="center" vertical="center" wrapText="1"/>
    </xf>
    <xf numFmtId="164" fontId="8" fillId="3" borderId="38" xfId="0" applyNumberFormat="1" applyFont="1" applyFill="1" applyBorder="1" applyAlignment="1">
      <alignment horizontal="center" vertical="center"/>
    </xf>
    <xf numFmtId="0" fontId="22" fillId="3" borderId="35" xfId="4" applyFont="1" applyFill="1" applyBorder="1" applyAlignment="1">
      <alignment horizontal="center" vertical="center" wrapText="1"/>
    </xf>
    <xf numFmtId="0" fontId="23" fillId="4" borderId="39" xfId="0" applyFont="1" applyFill="1" applyBorder="1" applyAlignment="1">
      <alignment horizontal="center" vertical="center"/>
    </xf>
    <xf numFmtId="0" fontId="23" fillId="4" borderId="40" xfId="0" applyFont="1" applyFill="1" applyBorder="1" applyAlignment="1">
      <alignment horizontal="center" vertical="center"/>
    </xf>
    <xf numFmtId="0" fontId="23" fillId="0" borderId="39" xfId="0" applyFont="1" applyFill="1" applyBorder="1" applyAlignment="1">
      <alignment horizontal="center" vertical="center"/>
    </xf>
    <xf numFmtId="0" fontId="23" fillId="0" borderId="40" xfId="0" applyFont="1" applyFill="1" applyBorder="1" applyAlignment="1">
      <alignment horizontal="center" vertical="center"/>
    </xf>
    <xf numFmtId="0" fontId="8" fillId="3" borderId="41" xfId="2" applyNumberFormat="1" applyFont="1" applyFill="1" applyBorder="1" applyAlignment="1">
      <alignment horizontal="center" vertical="center"/>
    </xf>
    <xf numFmtId="0" fontId="8" fillId="3" borderId="42" xfId="2" applyNumberFormat="1" applyFont="1" applyFill="1" applyBorder="1" applyAlignment="1">
      <alignment horizontal="center" vertical="center"/>
    </xf>
    <xf numFmtId="164" fontId="8" fillId="3" borderId="42" xfId="0" applyNumberFormat="1" applyFont="1" applyFill="1" applyBorder="1" applyAlignment="1">
      <alignment horizontal="center" vertical="center"/>
    </xf>
    <xf numFmtId="0" fontId="23" fillId="4" borderId="9" xfId="5" applyNumberFormat="1" applyFont="1" applyFill="1" applyBorder="1" applyAlignment="1" applyProtection="1">
      <alignment horizontal="center" vertical="center"/>
      <protection locked="0"/>
    </xf>
    <xf numFmtId="0" fontId="24" fillId="4" borderId="32" xfId="5" applyNumberFormat="1" applyFont="1" applyFill="1" applyBorder="1" applyAlignment="1" applyProtection="1">
      <alignment horizontal="center" vertical="center"/>
      <protection locked="0"/>
    </xf>
    <xf numFmtId="0" fontId="25" fillId="4" borderId="10" xfId="0" applyFont="1" applyFill="1" applyBorder="1" applyAlignment="1" applyProtection="1">
      <alignment horizontal="center" vertical="center"/>
      <protection locked="0"/>
    </xf>
    <xf numFmtId="0" fontId="25" fillId="4" borderId="28" xfId="0" applyFont="1" applyFill="1" applyBorder="1" applyAlignment="1" applyProtection="1">
      <alignment horizontal="center" vertical="center"/>
      <protection locked="0"/>
    </xf>
    <xf numFmtId="0" fontId="23" fillId="4" borderId="25" xfId="5" applyNumberFormat="1" applyFont="1" applyFill="1" applyBorder="1" applyAlignment="1" applyProtection="1">
      <alignment horizontal="center" vertical="center"/>
      <protection locked="0"/>
    </xf>
    <xf numFmtId="0" fontId="24" fillId="4" borderId="31" xfId="5" applyNumberFormat="1" applyFont="1" applyFill="1" applyBorder="1" applyAlignment="1" applyProtection="1">
      <alignment horizontal="center" vertical="center"/>
      <protection locked="0"/>
    </xf>
    <xf numFmtId="0" fontId="25" fillId="4" borderId="27" xfId="0" applyFont="1" applyFill="1" applyBorder="1" applyAlignment="1" applyProtection="1">
      <alignment horizontal="center" vertical="center"/>
      <protection locked="0"/>
    </xf>
    <xf numFmtId="0" fontId="25" fillId="4" borderId="29" xfId="0" applyFont="1" applyFill="1" applyBorder="1" applyAlignment="1" applyProtection="1">
      <alignment horizontal="center" vertical="center"/>
      <protection locked="0"/>
    </xf>
    <xf numFmtId="0" fontId="23" fillId="0" borderId="9" xfId="5" applyNumberFormat="1" applyFont="1" applyFill="1" applyBorder="1" applyAlignment="1" applyProtection="1">
      <alignment horizontal="center" vertical="center"/>
      <protection locked="0"/>
    </xf>
    <xf numFmtId="0" fontId="24" fillId="0" borderId="32" xfId="5" applyNumberFormat="1" applyFont="1" applyFill="1" applyBorder="1" applyAlignment="1" applyProtection="1">
      <alignment horizontal="center" vertical="center"/>
      <protection locked="0"/>
    </xf>
    <xf numFmtId="0" fontId="25" fillId="0" borderId="10" xfId="0" applyFont="1" applyFill="1" applyBorder="1" applyAlignment="1" applyProtection="1">
      <alignment horizontal="center" vertical="center"/>
      <protection locked="0"/>
    </xf>
    <xf numFmtId="0" fontId="25" fillId="0" borderId="28" xfId="0" applyFont="1" applyFill="1" applyBorder="1" applyAlignment="1" applyProtection="1">
      <alignment horizontal="center" vertical="center"/>
      <protection locked="0"/>
    </xf>
    <xf numFmtId="0" fontId="23" fillId="0" borderId="25" xfId="5" applyNumberFormat="1" applyFont="1" applyFill="1" applyBorder="1" applyAlignment="1" applyProtection="1">
      <alignment horizontal="center" vertical="center"/>
      <protection locked="0"/>
    </xf>
    <xf numFmtId="0" fontId="24" fillId="0" borderId="31" xfId="5" applyNumberFormat="1" applyFont="1" applyFill="1" applyBorder="1" applyAlignment="1" applyProtection="1">
      <alignment horizontal="center" vertical="center"/>
      <protection locked="0"/>
    </xf>
    <xf numFmtId="0" fontId="25" fillId="0" borderId="27" xfId="0" applyFont="1" applyFill="1" applyBorder="1" applyAlignment="1" applyProtection="1">
      <alignment horizontal="center" vertical="center"/>
      <protection locked="0"/>
    </xf>
    <xf numFmtId="0" fontId="25" fillId="0" borderId="29" xfId="0" applyFont="1" applyFill="1" applyBorder="1" applyAlignment="1" applyProtection="1">
      <alignment horizontal="center" vertical="center"/>
      <protection locked="0"/>
    </xf>
    <xf numFmtId="0" fontId="31" fillId="0" borderId="0" xfId="0" applyFont="1" applyAlignment="1" applyProtection="1">
      <alignment vertical="center"/>
    </xf>
    <xf numFmtId="2" fontId="23" fillId="4" borderId="36" xfId="5" applyNumberFormat="1" applyFont="1" applyFill="1" applyBorder="1" applyAlignment="1">
      <alignment horizontal="center" vertical="center"/>
    </xf>
    <xf numFmtId="2" fontId="24" fillId="4" borderId="23" xfId="5" applyNumberFormat="1" applyFont="1" applyFill="1" applyBorder="1" applyAlignment="1">
      <alignment horizontal="center" vertical="center"/>
    </xf>
    <xf numFmtId="2" fontId="25" fillId="4" borderId="23" xfId="5" applyNumberFormat="1" applyFont="1" applyFill="1" applyBorder="1" applyAlignment="1">
      <alignment horizontal="center" vertical="center"/>
    </xf>
    <xf numFmtId="2" fontId="23" fillId="4" borderId="33" xfId="5" applyNumberFormat="1" applyFont="1" applyFill="1" applyBorder="1" applyAlignment="1">
      <alignment horizontal="center" vertical="center"/>
    </xf>
    <xf numFmtId="2" fontId="26" fillId="4" borderId="23" xfId="5" applyNumberFormat="1" applyFont="1" applyFill="1" applyBorder="1" applyAlignment="1">
      <alignment horizontal="center" vertical="center"/>
    </xf>
    <xf numFmtId="2" fontId="23" fillId="4" borderId="23" xfId="5" applyNumberFormat="1" applyFont="1" applyFill="1" applyBorder="1" applyAlignment="1">
      <alignment horizontal="center" vertical="center"/>
    </xf>
    <xf numFmtId="2" fontId="23" fillId="4" borderId="37" xfId="5" applyNumberFormat="1" applyFont="1" applyFill="1" applyBorder="1" applyAlignment="1">
      <alignment horizontal="center" vertical="center"/>
    </xf>
    <xf numFmtId="2" fontId="24" fillId="4" borderId="26" xfId="5" applyNumberFormat="1" applyFont="1" applyFill="1" applyBorder="1" applyAlignment="1">
      <alignment horizontal="center" vertical="center"/>
    </xf>
    <xf numFmtId="2" fontId="25" fillId="4" borderId="26" xfId="5" applyNumberFormat="1" applyFont="1" applyFill="1" applyBorder="1" applyAlignment="1">
      <alignment horizontal="center" vertical="center"/>
    </xf>
    <xf numFmtId="2" fontId="23" fillId="4" borderId="26" xfId="5" applyNumberFormat="1" applyFont="1" applyFill="1" applyBorder="1" applyAlignment="1">
      <alignment horizontal="center" vertical="center"/>
    </xf>
    <xf numFmtId="2" fontId="23" fillId="0" borderId="36" xfId="5" applyNumberFormat="1" applyFont="1" applyFill="1" applyBorder="1" applyAlignment="1">
      <alignment horizontal="center" vertical="center"/>
    </xf>
    <xf numFmtId="2" fontId="24" fillId="0" borderId="23" xfId="5" applyNumberFormat="1" applyFont="1" applyFill="1" applyBorder="1" applyAlignment="1">
      <alignment horizontal="center" vertical="center"/>
    </xf>
    <xf numFmtId="2" fontId="25" fillId="0" borderId="23" xfId="5" applyNumberFormat="1" applyFont="1" applyFill="1" applyBorder="1" applyAlignment="1">
      <alignment horizontal="center" vertical="center"/>
    </xf>
    <xf numFmtId="2" fontId="23" fillId="0" borderId="33" xfId="5" applyNumberFormat="1" applyFont="1" applyFill="1" applyBorder="1" applyAlignment="1">
      <alignment horizontal="center" vertical="center"/>
    </xf>
    <xf numFmtId="2" fontId="26" fillId="0" borderId="23" xfId="5" applyNumberFormat="1" applyFont="1" applyFill="1" applyBorder="1" applyAlignment="1">
      <alignment horizontal="center" vertical="center"/>
    </xf>
    <xf numFmtId="2" fontId="23" fillId="0" borderId="23" xfId="5" applyNumberFormat="1" applyFont="1" applyFill="1" applyBorder="1" applyAlignment="1">
      <alignment horizontal="center" vertical="center"/>
    </xf>
    <xf numFmtId="2" fontId="23" fillId="0" borderId="37" xfId="5" applyNumberFormat="1" applyFont="1" applyFill="1" applyBorder="1" applyAlignment="1">
      <alignment horizontal="center" vertical="center"/>
    </xf>
    <xf numFmtId="2" fontId="24" fillId="0" borderId="26" xfId="5" applyNumberFormat="1" applyFont="1" applyFill="1" applyBorder="1" applyAlignment="1">
      <alignment horizontal="center" vertical="center"/>
    </xf>
    <xf numFmtId="2" fontId="25" fillId="0" borderId="26" xfId="5" applyNumberFormat="1" applyFont="1" applyFill="1" applyBorder="1" applyAlignment="1">
      <alignment horizontal="center" vertical="center"/>
    </xf>
    <xf numFmtId="2" fontId="23" fillId="0" borderId="26" xfId="5" applyNumberFormat="1" applyFont="1" applyFill="1" applyBorder="1" applyAlignment="1">
      <alignment horizontal="center" vertical="center"/>
    </xf>
    <xf numFmtId="0" fontId="26" fillId="0" borderId="0" xfId="0" applyNumberFormat="1" applyFont="1" applyBorder="1" applyAlignment="1">
      <alignment horizontal="left" vertical="center"/>
    </xf>
    <xf numFmtId="0" fontId="8" fillId="3" borderId="8" xfId="2" applyNumberFormat="1" applyFont="1" applyFill="1" applyBorder="1" applyAlignment="1">
      <alignment horizontal="center" vertical="center"/>
    </xf>
    <xf numFmtId="0" fontId="8" fillId="3" borderId="0" xfId="2" applyNumberFormat="1" applyFont="1" applyFill="1" applyBorder="1" applyAlignment="1">
      <alignment horizontal="center" vertical="center"/>
    </xf>
    <xf numFmtId="0" fontId="20" fillId="3" borderId="11" xfId="4" applyFont="1" applyFill="1" applyBorder="1" applyAlignment="1">
      <alignment horizontal="center" vertical="center" wrapText="1"/>
    </xf>
    <xf numFmtId="0" fontId="8" fillId="3" borderId="19" xfId="2" applyNumberFormat="1" applyFont="1" applyFill="1" applyBorder="1" applyAlignment="1">
      <alignment horizontal="center" vertical="center"/>
    </xf>
    <xf numFmtId="0" fontId="8" fillId="3" borderId="24" xfId="2" applyNumberFormat="1" applyFont="1" applyFill="1" applyBorder="1" applyAlignment="1">
      <alignment horizontal="center" vertical="center"/>
    </xf>
    <xf numFmtId="0" fontId="8" fillId="3" borderId="30" xfId="2" applyNumberFormat="1" applyFont="1" applyFill="1" applyBorder="1" applyAlignment="1">
      <alignment horizontal="center" vertical="center"/>
    </xf>
    <xf numFmtId="2" fontId="23" fillId="4" borderId="43" xfId="5" applyNumberFormat="1" applyFont="1" applyFill="1" applyBorder="1" applyAlignment="1">
      <alignment horizontal="center" vertical="center"/>
    </xf>
    <xf numFmtId="2" fontId="23" fillId="4" borderId="29" xfId="5" applyNumberFormat="1" applyFont="1" applyFill="1" applyBorder="1" applyAlignment="1">
      <alignment horizontal="center" vertical="center"/>
    </xf>
    <xf numFmtId="2" fontId="23" fillId="0" borderId="43" xfId="5" applyNumberFormat="1" applyFont="1" applyFill="1" applyBorder="1" applyAlignment="1">
      <alignment horizontal="center" vertical="center"/>
    </xf>
    <xf numFmtId="2" fontId="23" fillId="0" borderId="29" xfId="5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 applyProtection="1">
      <alignment horizontal="left" vertical="center" wrapText="1"/>
      <protection locked="0"/>
    </xf>
    <xf numFmtId="0" fontId="23" fillId="0" borderId="0" xfId="5" applyNumberFormat="1" applyFont="1" applyFill="1" applyBorder="1" applyAlignment="1" applyProtection="1">
      <alignment horizontal="center" vertical="center"/>
      <protection locked="0"/>
    </xf>
    <xf numFmtId="0" fontId="24" fillId="0" borderId="0" xfId="5" applyNumberFormat="1" applyFont="1" applyFill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23" fillId="0" borderId="0" xfId="0" applyFont="1" applyFill="1" applyBorder="1" applyAlignment="1">
      <alignment horizontal="center" vertical="center"/>
    </xf>
    <xf numFmtId="2" fontId="23" fillId="0" borderId="0" xfId="5" applyNumberFormat="1" applyFont="1" applyFill="1" applyBorder="1" applyAlignment="1">
      <alignment horizontal="center" vertical="center"/>
    </xf>
    <xf numFmtId="2" fontId="24" fillId="0" borderId="0" xfId="5" applyNumberFormat="1" applyFont="1" applyFill="1" applyBorder="1" applyAlignment="1">
      <alignment horizontal="center" vertical="center"/>
    </xf>
    <xf numFmtId="2" fontId="25" fillId="0" borderId="0" xfId="5" applyNumberFormat="1" applyFont="1" applyFill="1" applyBorder="1" applyAlignment="1">
      <alignment horizontal="center" vertical="center"/>
    </xf>
    <xf numFmtId="2" fontId="26" fillId="0" borderId="0" xfId="5" applyNumberFormat="1" applyFont="1" applyFill="1" applyBorder="1" applyAlignment="1">
      <alignment horizontal="center" vertical="center"/>
    </xf>
    <xf numFmtId="2" fontId="23" fillId="0" borderId="0" xfId="0" applyNumberFormat="1" applyFont="1" applyFill="1" applyBorder="1" applyAlignment="1">
      <alignment horizontal="center" vertical="center"/>
    </xf>
    <xf numFmtId="0" fontId="13" fillId="0" borderId="0" xfId="5" applyNumberFormat="1" applyFont="1" applyFill="1" applyBorder="1" applyAlignment="1">
      <alignment horizontal="center" vertical="center"/>
    </xf>
    <xf numFmtId="0" fontId="15" fillId="0" borderId="0" xfId="0" applyFont="1" applyFill="1" applyBorder="1"/>
    <xf numFmtId="0" fontId="24" fillId="0" borderId="8" xfId="5" applyNumberFormat="1" applyFont="1" applyFill="1" applyBorder="1" applyAlignment="1" applyProtection="1">
      <alignment horizontal="center" vertical="center"/>
      <protection locked="0"/>
    </xf>
    <xf numFmtId="0" fontId="24" fillId="0" borderId="0" xfId="5" quotePrefix="1" applyNumberFormat="1" applyFont="1" applyFill="1" applyBorder="1" applyAlignment="1" applyProtection="1">
      <alignment vertical="center"/>
      <protection locked="0"/>
    </xf>
    <xf numFmtId="0" fontId="24" fillId="5" borderId="44" xfId="5" quotePrefix="1" applyNumberFormat="1" applyFont="1" applyFill="1" applyBorder="1" applyAlignment="1" applyProtection="1">
      <alignment horizontal="left" vertical="center" wrapText="1"/>
      <protection locked="0"/>
    </xf>
    <xf numFmtId="0" fontId="24" fillId="5" borderId="45" xfId="5" quotePrefix="1" applyNumberFormat="1" applyFont="1" applyFill="1" applyBorder="1" applyAlignment="1" applyProtection="1">
      <alignment horizontal="left" vertical="center"/>
      <protection locked="0"/>
    </xf>
    <xf numFmtId="0" fontId="24" fillId="5" borderId="46" xfId="5" quotePrefix="1" applyNumberFormat="1" applyFont="1" applyFill="1" applyBorder="1" applyAlignment="1" applyProtection="1">
      <alignment horizontal="left" vertical="center"/>
      <protection locked="0"/>
    </xf>
    <xf numFmtId="164" fontId="8" fillId="3" borderId="3" xfId="0" applyNumberFormat="1" applyFont="1" applyFill="1" applyBorder="1" applyAlignment="1">
      <alignment horizontal="center" vertical="center"/>
    </xf>
    <xf numFmtId="164" fontId="8" fillId="3" borderId="0" xfId="0" applyNumberFormat="1" applyFont="1" applyFill="1" applyBorder="1" applyAlignment="1">
      <alignment horizontal="center" vertical="center"/>
    </xf>
    <xf numFmtId="164" fontId="8" fillId="3" borderId="4" xfId="0" applyNumberFormat="1" applyFont="1" applyFill="1" applyBorder="1" applyAlignment="1">
      <alignment horizontal="center" vertical="center"/>
    </xf>
    <xf numFmtId="164" fontId="8" fillId="3" borderId="13" xfId="0" applyNumberFormat="1" applyFont="1" applyFill="1" applyBorder="1" applyAlignment="1">
      <alignment horizontal="center" vertical="center"/>
    </xf>
    <xf numFmtId="164" fontId="8" fillId="3" borderId="22" xfId="0" applyNumberFormat="1" applyFont="1" applyFill="1" applyBorder="1" applyAlignment="1">
      <alignment horizontal="center" vertical="center"/>
    </xf>
    <xf numFmtId="164" fontId="8" fillId="3" borderId="12" xfId="0" applyNumberFormat="1" applyFont="1" applyFill="1" applyBorder="1" applyAlignment="1">
      <alignment horizontal="center" vertical="center"/>
    </xf>
    <xf numFmtId="14" fontId="8" fillId="3" borderId="11" xfId="0" applyNumberFormat="1" applyFont="1" applyFill="1" applyBorder="1" applyAlignment="1">
      <alignment horizontal="center" vertical="center" wrapText="1"/>
    </xf>
    <xf numFmtId="14" fontId="8" fillId="3" borderId="4" xfId="0" applyNumberFormat="1" applyFont="1" applyFill="1" applyBorder="1" applyAlignment="1">
      <alignment horizontal="center" vertical="center"/>
    </xf>
    <xf numFmtId="2" fontId="23" fillId="0" borderId="19" xfId="0" applyNumberFormat="1" applyFont="1" applyFill="1" applyBorder="1" applyAlignment="1">
      <alignment horizontal="center" vertical="center"/>
    </xf>
    <xf numFmtId="2" fontId="23" fillId="0" borderId="30" xfId="0" applyNumberFormat="1" applyFont="1" applyFill="1" applyBorder="1" applyAlignment="1">
      <alignment horizontal="center" vertical="center"/>
    </xf>
    <xf numFmtId="2" fontId="23" fillId="4" borderId="19" xfId="0" applyNumberFormat="1" applyFont="1" applyFill="1" applyBorder="1" applyAlignment="1">
      <alignment horizontal="center" vertical="center"/>
    </xf>
    <xf numFmtId="2" fontId="23" fillId="4" borderId="30" xfId="0" applyNumberFormat="1" applyFont="1" applyFill="1" applyBorder="1" applyAlignment="1">
      <alignment horizontal="center" vertical="center"/>
    </xf>
    <xf numFmtId="0" fontId="23" fillId="0" borderId="0" xfId="1" applyFont="1" applyAlignment="1">
      <alignment horizontal="left" indent="1"/>
    </xf>
    <xf numFmtId="0" fontId="8" fillId="3" borderId="9" xfId="2" applyNumberFormat="1" applyFont="1" applyFill="1" applyBorder="1" applyAlignment="1">
      <alignment horizontal="center" vertical="center"/>
    </xf>
    <xf numFmtId="0" fontId="8" fillId="3" borderId="32" xfId="2" applyNumberFormat="1" applyFont="1" applyFill="1" applyBorder="1" applyAlignment="1">
      <alignment horizontal="center" vertical="center"/>
    </xf>
    <xf numFmtId="0" fontId="8" fillId="3" borderId="10" xfId="2" applyNumberFormat="1" applyFont="1" applyFill="1" applyBorder="1" applyAlignment="1">
      <alignment horizontal="center" vertical="center"/>
    </xf>
    <xf numFmtId="0" fontId="8" fillId="3" borderId="5" xfId="2" applyNumberFormat="1" applyFont="1" applyFill="1" applyBorder="1" applyAlignment="1">
      <alignment horizontal="center" vertical="center"/>
    </xf>
    <xf numFmtId="0" fontId="8" fillId="3" borderId="21" xfId="2" applyNumberFormat="1" applyFont="1" applyFill="1" applyBorder="1" applyAlignment="1">
      <alignment horizontal="center" vertical="center"/>
    </xf>
    <xf numFmtId="0" fontId="8" fillId="3" borderId="6" xfId="2" applyNumberFormat="1" applyFont="1" applyFill="1" applyBorder="1" applyAlignment="1">
      <alignment horizontal="center" vertical="center"/>
    </xf>
    <xf numFmtId="0" fontId="26" fillId="0" borderId="0" xfId="0" applyNumberFormat="1" applyFont="1" applyBorder="1" applyAlignment="1">
      <alignment horizontal="left" vertical="center"/>
    </xf>
    <xf numFmtId="0" fontId="8" fillId="3" borderId="8" xfId="2" applyNumberFormat="1" applyFont="1" applyFill="1" applyBorder="1" applyAlignment="1">
      <alignment horizontal="center" vertical="center"/>
    </xf>
    <xf numFmtId="0" fontId="8" fillId="3" borderId="0" xfId="2" applyNumberFormat="1" applyFont="1" applyFill="1" applyBorder="1" applyAlignment="1">
      <alignment horizontal="center" vertical="center"/>
    </xf>
    <xf numFmtId="0" fontId="8" fillId="3" borderId="22" xfId="2" applyNumberFormat="1" applyFont="1" applyFill="1" applyBorder="1" applyAlignment="1">
      <alignment horizontal="center" vertical="center"/>
    </xf>
    <xf numFmtId="0" fontId="8" fillId="3" borderId="28" xfId="2" applyNumberFormat="1" applyFont="1" applyFill="1" applyBorder="1" applyAlignment="1">
      <alignment horizontal="center" vertical="center"/>
    </xf>
    <xf numFmtId="0" fontId="8" fillId="3" borderId="15" xfId="2" applyNumberFormat="1" applyFont="1" applyFill="1" applyBorder="1" applyAlignment="1">
      <alignment horizontal="center" vertical="center"/>
    </xf>
    <xf numFmtId="14" fontId="8" fillId="3" borderId="24" xfId="0" applyNumberFormat="1" applyFont="1" applyFill="1" applyBorder="1" applyAlignment="1" applyProtection="1">
      <alignment vertical="center"/>
      <protection locked="0"/>
    </xf>
    <xf numFmtId="0" fontId="7" fillId="0" borderId="7" xfId="0" applyFont="1" applyBorder="1" applyAlignment="1">
      <alignment horizontal="left"/>
    </xf>
    <xf numFmtId="0" fontId="7" fillId="0" borderId="20" xfId="0" applyFont="1" applyBorder="1" applyAlignment="1">
      <alignment horizontal="left"/>
    </xf>
    <xf numFmtId="0" fontId="13" fillId="0" borderId="11" xfId="5" applyNumberFormat="1" applyFont="1" applyFill="1" applyBorder="1" applyAlignment="1">
      <alignment horizontal="center" vertical="center"/>
    </xf>
    <xf numFmtId="0" fontId="13" fillId="0" borderId="12" xfId="5" applyNumberFormat="1" applyFont="1" applyFill="1" applyBorder="1" applyAlignment="1">
      <alignment horizontal="center" vertical="center"/>
    </xf>
    <xf numFmtId="0" fontId="26" fillId="0" borderId="22" xfId="0" applyFont="1" applyBorder="1" applyAlignment="1">
      <alignment horizontal="right" vertical="center"/>
    </xf>
    <xf numFmtId="0" fontId="23" fillId="4" borderId="19" xfId="0" applyFont="1" applyFill="1" applyBorder="1" applyAlignment="1" applyProtection="1">
      <alignment horizontal="left" vertical="center" wrapText="1"/>
      <protection locked="0"/>
    </xf>
    <xf numFmtId="0" fontId="23" fillId="4" borderId="30" xfId="0" applyFont="1" applyFill="1" applyBorder="1" applyAlignment="1" applyProtection="1">
      <alignment horizontal="left" vertical="center" wrapText="1"/>
      <protection locked="0"/>
    </xf>
    <xf numFmtId="0" fontId="23" fillId="0" borderId="19" xfId="0" applyFont="1" applyFill="1" applyBorder="1" applyAlignment="1" applyProtection="1">
      <alignment horizontal="left" vertical="center" wrapText="1"/>
      <protection locked="0"/>
    </xf>
    <xf numFmtId="0" fontId="23" fillId="0" borderId="30" xfId="0" applyFont="1" applyFill="1" applyBorder="1" applyAlignment="1" applyProtection="1">
      <alignment horizontal="left" vertical="center" wrapText="1"/>
      <protection locked="0"/>
    </xf>
    <xf numFmtId="2" fontId="24" fillId="4" borderId="24" xfId="5" applyNumberFormat="1" applyFont="1" applyFill="1" applyBorder="1" applyAlignment="1">
      <alignment horizontal="center" vertical="center"/>
    </xf>
    <xf numFmtId="2" fontId="25" fillId="4" borderId="30" xfId="5" applyNumberFormat="1" applyFont="1" applyFill="1" applyBorder="1" applyAlignment="1">
      <alignment horizontal="center" vertical="center"/>
    </xf>
    <xf numFmtId="2" fontId="24" fillId="3" borderId="24" xfId="5" applyNumberFormat="1" applyFont="1" applyFill="1" applyBorder="1" applyAlignment="1">
      <alignment horizontal="center" vertical="center"/>
    </xf>
    <xf numFmtId="2" fontId="25" fillId="3" borderId="30" xfId="5" applyNumberFormat="1" applyFont="1" applyFill="1" applyBorder="1" applyAlignment="1">
      <alignment horizontal="center" vertical="center"/>
    </xf>
  </cellXfs>
  <cellStyles count="6">
    <cellStyle name="Mise en forme Qui ?" xfId="5"/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7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028C23"/>
      <color rgb="FF5959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Custom 1">
      <a:dk1>
        <a:sysClr val="windowText" lastClr="000000"/>
      </a:dk1>
      <a:lt1>
        <a:sysClr val="window" lastClr="FFFFFF"/>
      </a:lt1>
      <a:dk2>
        <a:srgbClr val="027D80"/>
      </a:dk2>
      <a:lt2>
        <a:srgbClr val="E3DED1"/>
      </a:lt2>
      <a:accent1>
        <a:srgbClr val="CC4D0E"/>
      </a:accent1>
      <a:accent2>
        <a:srgbClr val="9F2936"/>
      </a:accent2>
      <a:accent3>
        <a:srgbClr val="1B587C"/>
      </a:accent3>
      <a:accent4>
        <a:srgbClr val="45763A"/>
      </a:accent4>
      <a:accent5>
        <a:srgbClr val="604878"/>
      </a:accent5>
      <a:accent6>
        <a:srgbClr val="CB2383"/>
      </a:accent6>
      <a:hlink>
        <a:srgbClr val="6B9F25"/>
      </a:hlink>
      <a:folHlink>
        <a:srgbClr val="B26B02"/>
      </a:folHlink>
    </a:clrScheme>
    <a:fontScheme name="Chor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I26"/>
  <sheetViews>
    <sheetView showGridLines="0" tabSelected="1" zoomScaleNormal="100" zoomScaleSheetLayoutView="40" workbookViewId="0">
      <pane xSplit="1" ySplit="7" topLeftCell="O8" activePane="bottomRight" state="frozen"/>
      <selection pane="topRight" activeCell="B1" sqref="B1"/>
      <selection pane="bottomLeft" activeCell="A8" sqref="A8"/>
      <selection pane="bottomRight" activeCell="AG17" sqref="AG17"/>
    </sheetView>
  </sheetViews>
  <sheetFormatPr baseColWidth="10" defaultColWidth="9.140625" defaultRowHeight="11.25" x14ac:dyDescent="0.2"/>
  <cols>
    <col min="1" max="1" width="18.5703125" style="21" customWidth="1"/>
    <col min="2" max="2" width="8" style="9" customWidth="1"/>
    <col min="3" max="3" width="8" style="16" customWidth="1"/>
    <col min="4" max="4" width="10" style="17" bestFit="1" customWidth="1"/>
    <col min="5" max="5" width="8" style="9" customWidth="1"/>
    <col min="6" max="6" width="8" style="16" customWidth="1"/>
    <col min="7" max="7" width="10" style="17" bestFit="1" customWidth="1"/>
    <col min="8" max="8" width="8" style="9" customWidth="1"/>
    <col min="9" max="9" width="8" style="16" customWidth="1"/>
    <col min="10" max="10" width="10" style="17" bestFit="1" customWidth="1"/>
    <col min="11" max="11" width="8" style="9" customWidth="1"/>
    <col min="12" max="12" width="8" style="16" customWidth="1"/>
    <col min="13" max="13" width="10" style="17" bestFit="1" customWidth="1"/>
    <col min="14" max="14" width="8" style="9" customWidth="1"/>
    <col min="15" max="15" width="8" style="16" customWidth="1"/>
    <col min="16" max="16" width="10" style="17" bestFit="1" customWidth="1"/>
    <col min="17" max="17" width="8" style="9" customWidth="1"/>
    <col min="18" max="18" width="8" style="16" customWidth="1"/>
    <col min="19" max="19" width="10" style="17" bestFit="1" customWidth="1"/>
    <col min="20" max="20" width="6" style="17" customWidth="1"/>
    <col min="21" max="21" width="10.140625" style="9" customWidth="1"/>
    <col min="22" max="22" width="8" style="16" customWidth="1"/>
    <col min="23" max="23" width="8.5703125" style="17" customWidth="1"/>
    <col min="24" max="24" width="7" style="9" customWidth="1"/>
    <col min="25" max="25" width="8.42578125" style="9" customWidth="1"/>
    <col min="26" max="30" width="7" style="9" customWidth="1"/>
    <col min="31" max="31" width="17.42578125" style="9" customWidth="1"/>
    <col min="32" max="32" width="8.5703125" style="9" bestFit="1" customWidth="1"/>
    <col min="33" max="33" width="21.140625" style="9" customWidth="1"/>
    <col min="34" max="16384" width="9.140625" style="9"/>
  </cols>
  <sheetData>
    <row r="1" spans="1:33" ht="15.75" x14ac:dyDescent="0.25">
      <c r="A1" s="122" t="s">
        <v>29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29"/>
      <c r="O1" s="30"/>
      <c r="P1" s="31"/>
      <c r="Q1" s="29"/>
      <c r="R1" s="30"/>
      <c r="S1" s="31"/>
      <c r="T1" s="31"/>
      <c r="U1" s="29"/>
      <c r="V1" s="30"/>
      <c r="W1" s="31"/>
      <c r="X1" s="29"/>
      <c r="Y1" s="29"/>
      <c r="Z1" s="29"/>
      <c r="AA1" s="29"/>
      <c r="AB1" s="29"/>
      <c r="AC1" s="29"/>
      <c r="AD1" s="29"/>
      <c r="AE1" s="29"/>
      <c r="AF1" s="8"/>
      <c r="AG1" s="8"/>
    </row>
    <row r="2" spans="1:33" ht="18" customHeight="1" thickBot="1" x14ac:dyDescent="0.25">
      <c r="A2" s="32"/>
      <c r="B2" s="140" t="s">
        <v>0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29">
        <f>_xlfn.ISOWEEKNUM(A4)</f>
        <v>13</v>
      </c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82"/>
      <c r="AF2" s="10"/>
      <c r="AG2" s="11"/>
    </row>
    <row r="3" spans="1:33" s="1" customFormat="1" ht="29.25" customHeight="1" x14ac:dyDescent="0.25">
      <c r="A3" s="34" t="s">
        <v>1</v>
      </c>
      <c r="B3" s="123" t="s">
        <v>16</v>
      </c>
      <c r="C3" s="124"/>
      <c r="D3" s="125"/>
      <c r="E3" s="123" t="s">
        <v>17</v>
      </c>
      <c r="F3" s="124"/>
      <c r="G3" s="125"/>
      <c r="H3" s="123" t="s">
        <v>18</v>
      </c>
      <c r="I3" s="124"/>
      <c r="J3" s="125"/>
      <c r="K3" s="123" t="s">
        <v>19</v>
      </c>
      <c r="L3" s="124"/>
      <c r="M3" s="125"/>
      <c r="N3" s="123" t="s">
        <v>20</v>
      </c>
      <c r="O3" s="124"/>
      <c r="P3" s="125"/>
      <c r="Q3" s="123" t="s">
        <v>21</v>
      </c>
      <c r="R3" s="124"/>
      <c r="S3" s="133"/>
      <c r="T3" s="42"/>
      <c r="U3" s="130" t="s">
        <v>2</v>
      </c>
      <c r="V3" s="130"/>
      <c r="W3" s="130"/>
      <c r="X3" s="130"/>
      <c r="Y3" s="130"/>
      <c r="Z3" s="130"/>
      <c r="AA3" s="130"/>
      <c r="AB3" s="130"/>
      <c r="AC3" s="130"/>
      <c r="AD3" s="130"/>
      <c r="AE3" s="83"/>
      <c r="AF3" s="86"/>
      <c r="AG3" s="116" t="s">
        <v>5</v>
      </c>
    </row>
    <row r="4" spans="1:33" s="1" customFormat="1" ht="9.75" customHeight="1" x14ac:dyDescent="0.25">
      <c r="A4" s="135">
        <v>44284</v>
      </c>
      <c r="B4" s="126"/>
      <c r="C4" s="127"/>
      <c r="D4" s="128"/>
      <c r="E4" s="126"/>
      <c r="F4" s="127"/>
      <c r="G4" s="128"/>
      <c r="H4" s="126"/>
      <c r="I4" s="127"/>
      <c r="J4" s="128"/>
      <c r="K4" s="126"/>
      <c r="L4" s="127"/>
      <c r="M4" s="128"/>
      <c r="N4" s="126"/>
      <c r="O4" s="127"/>
      <c r="P4" s="128"/>
      <c r="Q4" s="126"/>
      <c r="R4" s="127"/>
      <c r="S4" s="134"/>
      <c r="T4" s="43"/>
      <c r="U4" s="131"/>
      <c r="V4" s="131"/>
      <c r="W4" s="131"/>
      <c r="X4" s="131"/>
      <c r="Y4" s="131"/>
      <c r="Z4" s="131"/>
      <c r="AA4" s="131"/>
      <c r="AB4" s="131"/>
      <c r="AC4" s="131"/>
      <c r="AD4" s="131"/>
      <c r="AE4" s="84"/>
      <c r="AF4" s="87"/>
      <c r="AG4" s="117"/>
    </row>
    <row r="5" spans="1:33" s="1" customFormat="1" ht="16.5" customHeight="1" thickBot="1" x14ac:dyDescent="0.3">
      <c r="A5" s="135"/>
      <c r="B5" s="110">
        <f>A4</f>
        <v>44284</v>
      </c>
      <c r="C5" s="111"/>
      <c r="D5" s="112"/>
      <c r="E5" s="110">
        <f>A4+1</f>
        <v>44285</v>
      </c>
      <c r="F5" s="111"/>
      <c r="G5" s="112"/>
      <c r="H5" s="110">
        <f>A4+2</f>
        <v>44286</v>
      </c>
      <c r="I5" s="111"/>
      <c r="J5" s="112"/>
      <c r="K5" s="110">
        <f>A4+3</f>
        <v>44287</v>
      </c>
      <c r="L5" s="111"/>
      <c r="M5" s="112"/>
      <c r="N5" s="110">
        <f>A4+4</f>
        <v>44288</v>
      </c>
      <c r="O5" s="111"/>
      <c r="P5" s="112"/>
      <c r="Q5" s="110">
        <f>A4+5</f>
        <v>44289</v>
      </c>
      <c r="R5" s="111"/>
      <c r="S5" s="111"/>
      <c r="T5" s="44"/>
      <c r="U5" s="131"/>
      <c r="V5" s="131"/>
      <c r="W5" s="131"/>
      <c r="X5" s="131"/>
      <c r="Y5" s="131"/>
      <c r="Z5" s="131"/>
      <c r="AA5" s="131"/>
      <c r="AB5" s="131"/>
      <c r="AC5" s="131"/>
      <c r="AD5" s="131"/>
      <c r="AE5" s="84"/>
      <c r="AF5" s="88"/>
      <c r="AG5" s="117"/>
    </row>
    <row r="6" spans="1:33" ht="2.25" customHeight="1" thickBot="1" x14ac:dyDescent="0.25">
      <c r="A6" s="22"/>
      <c r="B6" s="113"/>
      <c r="C6" s="114"/>
      <c r="D6" s="115"/>
      <c r="E6" s="113"/>
      <c r="F6" s="114"/>
      <c r="G6" s="115"/>
      <c r="H6" s="113"/>
      <c r="I6" s="114"/>
      <c r="J6" s="115"/>
      <c r="K6" s="113"/>
      <c r="L6" s="114"/>
      <c r="M6" s="115"/>
      <c r="N6" s="113"/>
      <c r="O6" s="114"/>
      <c r="P6" s="115"/>
      <c r="Q6" s="113"/>
      <c r="R6" s="114"/>
      <c r="S6" s="114"/>
      <c r="T6" s="36"/>
      <c r="U6" s="132"/>
      <c r="V6" s="132"/>
      <c r="W6" s="132"/>
      <c r="X6" s="132"/>
      <c r="Y6" s="132"/>
      <c r="Z6" s="132"/>
      <c r="AA6" s="132"/>
      <c r="AB6" s="132"/>
      <c r="AC6" s="132"/>
      <c r="AD6" s="132"/>
      <c r="AE6" s="84"/>
      <c r="AF6" s="12"/>
      <c r="AG6" s="117"/>
    </row>
    <row r="7" spans="1:33" ht="41.45" customHeight="1" thickBot="1" x14ac:dyDescent="0.25">
      <c r="A7" s="23" t="s">
        <v>4</v>
      </c>
      <c r="B7" s="24" t="s">
        <v>6</v>
      </c>
      <c r="C7" s="25" t="s">
        <v>3</v>
      </c>
      <c r="D7" s="26" t="s">
        <v>28</v>
      </c>
      <c r="E7" s="24" t="s">
        <v>6</v>
      </c>
      <c r="F7" s="25" t="s">
        <v>3</v>
      </c>
      <c r="G7" s="26" t="s">
        <v>28</v>
      </c>
      <c r="H7" s="24" t="s">
        <v>6</v>
      </c>
      <c r="I7" s="25" t="s">
        <v>3</v>
      </c>
      <c r="J7" s="26" t="s">
        <v>28</v>
      </c>
      <c r="K7" s="24" t="s">
        <v>6</v>
      </c>
      <c r="L7" s="25" t="s">
        <v>3</v>
      </c>
      <c r="M7" s="26" t="s">
        <v>28</v>
      </c>
      <c r="N7" s="24" t="s">
        <v>6</v>
      </c>
      <c r="O7" s="25" t="s">
        <v>3</v>
      </c>
      <c r="P7" s="26" t="s">
        <v>28</v>
      </c>
      <c r="Q7" s="24" t="s">
        <v>6</v>
      </c>
      <c r="R7" s="25" t="s">
        <v>3</v>
      </c>
      <c r="S7" s="26" t="s">
        <v>28</v>
      </c>
      <c r="T7" s="37"/>
      <c r="U7" s="35" t="s">
        <v>6</v>
      </c>
      <c r="V7" s="27" t="s">
        <v>3</v>
      </c>
      <c r="W7" s="26" t="s">
        <v>28</v>
      </c>
      <c r="X7" s="28" t="s">
        <v>7</v>
      </c>
      <c r="Y7" s="28" t="s">
        <v>23</v>
      </c>
      <c r="Z7" s="28" t="s">
        <v>11</v>
      </c>
      <c r="AA7" s="28" t="s">
        <v>9</v>
      </c>
      <c r="AB7" s="28" t="s">
        <v>12</v>
      </c>
      <c r="AC7" s="28" t="s">
        <v>24</v>
      </c>
      <c r="AD7" s="28" t="s">
        <v>14</v>
      </c>
      <c r="AE7" s="85"/>
      <c r="AF7" s="33" t="s">
        <v>27</v>
      </c>
      <c r="AG7" s="117"/>
    </row>
    <row r="8" spans="1:33" ht="23.25" customHeight="1" x14ac:dyDescent="0.2">
      <c r="A8" s="141" t="s">
        <v>35</v>
      </c>
      <c r="B8" s="45">
        <v>6</v>
      </c>
      <c r="C8" s="46">
        <v>1</v>
      </c>
      <c r="D8" s="47"/>
      <c r="E8" s="45">
        <v>6</v>
      </c>
      <c r="F8" s="46">
        <v>1</v>
      </c>
      <c r="G8" s="47"/>
      <c r="H8" s="45">
        <v>6</v>
      </c>
      <c r="I8" s="46">
        <v>1</v>
      </c>
      <c r="J8" s="47"/>
      <c r="K8" s="45">
        <v>6</v>
      </c>
      <c r="L8" s="46"/>
      <c r="M8" s="47"/>
      <c r="N8" s="45"/>
      <c r="O8" s="46"/>
      <c r="P8" s="47"/>
      <c r="Q8" s="45"/>
      <c r="R8" s="46"/>
      <c r="S8" s="48"/>
      <c r="T8" s="38" t="s">
        <v>30</v>
      </c>
      <c r="U8" s="62">
        <f>B8+E8+H8+K8+N8+Q8</f>
        <v>24</v>
      </c>
      <c r="V8" s="63">
        <f>C8+F8+I8+L8+O8+R8</f>
        <v>3</v>
      </c>
      <c r="W8" s="64">
        <f>D8+G8+J8+M8+P8+S8</f>
        <v>0</v>
      </c>
      <c r="X8" s="65"/>
      <c r="Y8" s="66">
        <f>SUMIF(B9:S9,"PMSMP",B8:S8)</f>
        <v>0</v>
      </c>
      <c r="Z8" s="65"/>
      <c r="AA8" s="65"/>
      <c r="AB8" s="67">
        <f>SUMIF(B9:S9,"AJ",B8:S8)</f>
        <v>0</v>
      </c>
      <c r="AC8" s="67">
        <f>SUMIF(C9:U9,"AI",C8:U8)</f>
        <v>0</v>
      </c>
      <c r="AD8" s="89"/>
      <c r="AE8" s="145" t="str">
        <f>IF(V8&gt;0,"HC +"&amp;V8,"RAS")</f>
        <v>HC +3</v>
      </c>
      <c r="AF8" s="120">
        <f>U8+V8+Y8+AB8</f>
        <v>27</v>
      </c>
      <c r="AG8" s="13"/>
    </row>
    <row r="9" spans="1:33" ht="23.25" customHeight="1" thickBot="1" x14ac:dyDescent="0.25">
      <c r="A9" s="142"/>
      <c r="B9" s="49"/>
      <c r="C9" s="50"/>
      <c r="D9" s="51"/>
      <c r="E9" s="49"/>
      <c r="F9" s="50"/>
      <c r="G9" s="51"/>
      <c r="H9" s="49"/>
      <c r="I9" s="50"/>
      <c r="J9" s="51"/>
      <c r="K9" s="49"/>
      <c r="L9" s="50"/>
      <c r="M9" s="51"/>
      <c r="N9" s="49"/>
      <c r="O9" s="50"/>
      <c r="P9" s="51"/>
      <c r="Q9" s="49"/>
      <c r="R9" s="50"/>
      <c r="S9" s="52"/>
      <c r="T9" s="39" t="s">
        <v>31</v>
      </c>
      <c r="U9" s="68"/>
      <c r="V9" s="69"/>
      <c r="W9" s="70"/>
      <c r="X9" s="71">
        <f>COUNTIF(B9:S9,"CP")</f>
        <v>0</v>
      </c>
      <c r="Y9" s="71">
        <f>COUNTIF(C9:U9,"PMSMP")</f>
        <v>0</v>
      </c>
      <c r="Z9" s="71">
        <f>COUNTIF(D9:V9,"SC")</f>
        <v>0</v>
      </c>
      <c r="AA9" s="71">
        <f>COUNTIF(E9:W9,"AT")</f>
        <v>0</v>
      </c>
      <c r="AB9" s="71">
        <f>COUNTIF(F9:X9,"AJ")</f>
        <v>0</v>
      </c>
      <c r="AC9" s="71">
        <f>COUNTIF(G9:Y9,"AI")</f>
        <v>0</v>
      </c>
      <c r="AD9" s="90">
        <f>COUNTIF(H9:Z9,"CEM")</f>
        <v>0</v>
      </c>
      <c r="AE9" s="146" t="str">
        <f>IF(W8&gt;0,"PMSMP +"&amp;W8,"")</f>
        <v/>
      </c>
      <c r="AF9" s="121"/>
      <c r="AG9" s="14"/>
    </row>
    <row r="10" spans="1:33" s="15" customFormat="1" ht="23.25" customHeight="1" x14ac:dyDescent="0.2">
      <c r="A10" s="143" t="s">
        <v>34</v>
      </c>
      <c r="B10" s="53"/>
      <c r="C10" s="54"/>
      <c r="D10" s="55">
        <v>6</v>
      </c>
      <c r="E10" s="53">
        <v>6</v>
      </c>
      <c r="F10" s="54"/>
      <c r="G10" s="55"/>
      <c r="H10" s="53"/>
      <c r="I10" s="54"/>
      <c r="J10" s="55">
        <v>6</v>
      </c>
      <c r="K10" s="53">
        <v>6</v>
      </c>
      <c r="L10" s="54"/>
      <c r="M10" s="55"/>
      <c r="N10" s="53"/>
      <c r="O10" s="54"/>
      <c r="P10" s="55">
        <v>6</v>
      </c>
      <c r="Q10" s="53"/>
      <c r="R10" s="54"/>
      <c r="S10" s="56"/>
      <c r="T10" s="40" t="s">
        <v>30</v>
      </c>
      <c r="U10" s="72">
        <f>B10+E10+H10+K10+N10+Q10</f>
        <v>12</v>
      </c>
      <c r="V10" s="73">
        <f>C10+F10+I10+L10+O10+R10</f>
        <v>0</v>
      </c>
      <c r="W10" s="74">
        <f>D10+G10+J10+M10+P10+S10</f>
        <v>18</v>
      </c>
      <c r="X10" s="75"/>
      <c r="Y10" s="76">
        <f>SUMIF(B11:S11,"PMSMP",B10:S10)</f>
        <v>18</v>
      </c>
      <c r="Z10" s="75"/>
      <c r="AA10" s="75"/>
      <c r="AB10" s="77">
        <f>SUMIF(B11:S11,"AJ",B10:S10)</f>
        <v>0</v>
      </c>
      <c r="AC10" s="77">
        <f>SUMIF(C11:U11,"AI",C10:U10)</f>
        <v>0</v>
      </c>
      <c r="AD10" s="91"/>
      <c r="AE10" s="147" t="str">
        <f>IF(V10&gt;0,"HC +"&amp;V10,"RAS")</f>
        <v>RAS</v>
      </c>
      <c r="AF10" s="118">
        <f t="shared" ref="AF10" si="0">U10+V10+Y10+AB10</f>
        <v>30</v>
      </c>
      <c r="AG10" s="138"/>
    </row>
    <row r="11" spans="1:33" s="15" customFormat="1" ht="23.25" customHeight="1" thickBot="1" x14ac:dyDescent="0.25">
      <c r="A11" s="144"/>
      <c r="B11" s="57"/>
      <c r="C11" s="58"/>
      <c r="D11" s="59" t="s">
        <v>23</v>
      </c>
      <c r="E11" s="57"/>
      <c r="F11" s="58"/>
      <c r="G11" s="59"/>
      <c r="H11" s="57"/>
      <c r="I11" s="58"/>
      <c r="J11" s="59" t="s">
        <v>23</v>
      </c>
      <c r="K11" s="57"/>
      <c r="L11" s="58"/>
      <c r="M11" s="59"/>
      <c r="N11" s="57"/>
      <c r="O11" s="58"/>
      <c r="P11" s="59" t="s">
        <v>23</v>
      </c>
      <c r="Q11" s="57"/>
      <c r="R11" s="58"/>
      <c r="S11" s="60"/>
      <c r="T11" s="41" t="s">
        <v>31</v>
      </c>
      <c r="U11" s="78"/>
      <c r="V11" s="79"/>
      <c r="W11" s="80"/>
      <c r="X11" s="81">
        <f>COUNTIF(B11:S11,"CP")</f>
        <v>0</v>
      </c>
      <c r="Y11" s="81">
        <f>COUNTIF(C11:U11,"PMSMP")</f>
        <v>3</v>
      </c>
      <c r="Z11" s="81">
        <f>COUNTIF(D11:V11,"SC")</f>
        <v>0</v>
      </c>
      <c r="AA11" s="81">
        <f>COUNTIF(E11:W11,"AT")</f>
        <v>0</v>
      </c>
      <c r="AB11" s="81">
        <f>COUNTIF(F11:X11,"AJ")</f>
        <v>0</v>
      </c>
      <c r="AC11" s="81">
        <f>COUNTIF(G11:Y11,"AI")</f>
        <v>0</v>
      </c>
      <c r="AD11" s="92">
        <f>COUNTIF(H11:Z11,"CEM")</f>
        <v>0</v>
      </c>
      <c r="AE11" s="148" t="str">
        <f>IF(W10&gt;0,"PMSMP +"&amp;W10,"")</f>
        <v>PMSMP +18</v>
      </c>
      <c r="AF11" s="119"/>
      <c r="AG11" s="139"/>
    </row>
    <row r="12" spans="1:33" ht="23.25" customHeight="1" x14ac:dyDescent="0.2">
      <c r="A12" s="141" t="s">
        <v>33</v>
      </c>
      <c r="B12" s="45">
        <v>6</v>
      </c>
      <c r="C12" s="46">
        <v>1</v>
      </c>
      <c r="D12" s="47"/>
      <c r="E12" s="45">
        <v>6</v>
      </c>
      <c r="F12" s="46">
        <v>1</v>
      </c>
      <c r="G12" s="47"/>
      <c r="H12" s="45">
        <v>6</v>
      </c>
      <c r="I12" s="46">
        <v>1</v>
      </c>
      <c r="J12" s="47"/>
      <c r="K12" s="45"/>
      <c r="L12" s="46"/>
      <c r="M12" s="47">
        <v>6</v>
      </c>
      <c r="N12" s="45"/>
      <c r="O12" s="46"/>
      <c r="P12" s="47">
        <v>6</v>
      </c>
      <c r="Q12" s="45"/>
      <c r="R12" s="46"/>
      <c r="S12" s="48"/>
      <c r="T12" s="38" t="s">
        <v>30</v>
      </c>
      <c r="U12" s="62">
        <f>B12+E12+H12+K12+N12+Q12</f>
        <v>18</v>
      </c>
      <c r="V12" s="63">
        <f>C12+F12+I12+L12+O12+R12</f>
        <v>3</v>
      </c>
      <c r="W12" s="64">
        <f>D12+G12+J12+M12+P12+S12</f>
        <v>12</v>
      </c>
      <c r="X12" s="65"/>
      <c r="Y12" s="66">
        <f>SUMIF(B13:S13,"PMSMP",B12:S12)</f>
        <v>12</v>
      </c>
      <c r="Z12" s="65"/>
      <c r="AA12" s="65"/>
      <c r="AB12" s="67">
        <f>SUMIF(B13:S13,"AJ",B12:S12)</f>
        <v>0</v>
      </c>
      <c r="AC12" s="67">
        <f>SUMIF(C13:U13,"AI",C12:U12)</f>
        <v>0</v>
      </c>
      <c r="AD12" s="89"/>
      <c r="AE12" s="145" t="str">
        <f>IF(V12&gt;0,"HC +"&amp;V12,"RAS")</f>
        <v>HC +3</v>
      </c>
      <c r="AF12" s="120">
        <f t="shared" ref="AF12" si="1">U12+V12+Y12+AB12</f>
        <v>33</v>
      </c>
      <c r="AG12" s="13"/>
    </row>
    <row r="13" spans="1:33" ht="23.25" customHeight="1" thickBot="1" x14ac:dyDescent="0.25">
      <c r="A13" s="142"/>
      <c r="B13" s="49"/>
      <c r="C13" s="50"/>
      <c r="D13" s="51"/>
      <c r="E13" s="49"/>
      <c r="F13" s="50"/>
      <c r="G13" s="51"/>
      <c r="H13" s="49"/>
      <c r="I13" s="50"/>
      <c r="J13" s="51"/>
      <c r="K13" s="49"/>
      <c r="L13" s="50"/>
      <c r="M13" s="51" t="s">
        <v>23</v>
      </c>
      <c r="N13" s="49"/>
      <c r="O13" s="50"/>
      <c r="P13" s="51" t="s">
        <v>23</v>
      </c>
      <c r="Q13" s="49"/>
      <c r="R13" s="50"/>
      <c r="S13" s="52"/>
      <c r="T13" s="39" t="s">
        <v>31</v>
      </c>
      <c r="U13" s="68"/>
      <c r="V13" s="69"/>
      <c r="W13" s="70"/>
      <c r="X13" s="71">
        <f>COUNTIF(B13:S13,"CP")</f>
        <v>0</v>
      </c>
      <c r="Y13" s="71">
        <f>COUNTIF(C13:U13,"PMSMP")</f>
        <v>2</v>
      </c>
      <c r="Z13" s="71">
        <f>COUNTIF(D13:V13,"SC")</f>
        <v>0</v>
      </c>
      <c r="AA13" s="71">
        <f>COUNTIF(E13:W13,"AT")</f>
        <v>0</v>
      </c>
      <c r="AB13" s="71">
        <f>COUNTIF(F13:X13,"AJ")</f>
        <v>0</v>
      </c>
      <c r="AC13" s="71">
        <f>COUNTIF(G13:Y13,"AI")</f>
        <v>0</v>
      </c>
      <c r="AD13" s="90">
        <f>COUNTIF(H13:Z13,"CEM")</f>
        <v>0</v>
      </c>
      <c r="AE13" s="146" t="str">
        <f>IF(W12&gt;0,"PMSMP +"&amp;W12,"")</f>
        <v>PMSMP +12</v>
      </c>
      <c r="AF13" s="121"/>
      <c r="AG13" s="14"/>
    </row>
    <row r="14" spans="1:33" s="15" customFormat="1" ht="23.25" customHeight="1" x14ac:dyDescent="0.2">
      <c r="A14" s="143" t="s">
        <v>32</v>
      </c>
      <c r="B14" s="53"/>
      <c r="C14" s="54"/>
      <c r="D14" s="55"/>
      <c r="E14" s="53">
        <v>7</v>
      </c>
      <c r="F14" s="54"/>
      <c r="G14" s="55"/>
      <c r="H14" s="53">
        <v>7</v>
      </c>
      <c r="I14" s="54"/>
      <c r="J14" s="55"/>
      <c r="K14" s="53">
        <v>7</v>
      </c>
      <c r="L14" s="54"/>
      <c r="M14" s="55"/>
      <c r="N14" s="53">
        <v>7</v>
      </c>
      <c r="O14" s="54"/>
      <c r="P14" s="55"/>
      <c r="Q14" s="53"/>
      <c r="R14" s="54"/>
      <c r="S14" s="56"/>
      <c r="T14" s="40" t="s">
        <v>30</v>
      </c>
      <c r="U14" s="72">
        <f>B14+E14+H14+K14+N14+Q14</f>
        <v>28</v>
      </c>
      <c r="V14" s="73">
        <f>C14+F14+I14+L14+O14+R14</f>
        <v>0</v>
      </c>
      <c r="W14" s="74">
        <f>D14+G14+J14+M14+P14+S14</f>
        <v>0</v>
      </c>
      <c r="X14" s="75"/>
      <c r="Y14" s="76">
        <f>SUMIF(B15:S15,"PMSMP",B14:S14)</f>
        <v>0</v>
      </c>
      <c r="Z14" s="75"/>
      <c r="AA14" s="75"/>
      <c r="AB14" s="77">
        <f>SUMIF(B15:S15,"AJ",B14:S14)</f>
        <v>0</v>
      </c>
      <c r="AC14" s="77">
        <f>SUMIF(C15:U15,"AI",C14:U14)</f>
        <v>0</v>
      </c>
      <c r="AD14" s="91"/>
      <c r="AE14" s="147" t="str">
        <f>IF(V14&gt;0,"HC +"&amp;V14,"RAS")</f>
        <v>RAS</v>
      </c>
      <c r="AF14" s="118">
        <f t="shared" ref="AF14" si="2">U14+V14+Y14+AB14</f>
        <v>28</v>
      </c>
      <c r="AG14" s="138"/>
    </row>
    <row r="15" spans="1:33" s="15" customFormat="1" ht="23.25" customHeight="1" thickBot="1" x14ac:dyDescent="0.25">
      <c r="A15" s="144"/>
      <c r="B15" s="57"/>
      <c r="C15" s="58"/>
      <c r="D15" s="59"/>
      <c r="E15" s="57"/>
      <c r="F15" s="58"/>
      <c r="G15" s="59"/>
      <c r="H15" s="57"/>
      <c r="I15" s="58"/>
      <c r="J15" s="59"/>
      <c r="K15" s="57"/>
      <c r="L15" s="58"/>
      <c r="M15" s="59"/>
      <c r="N15" s="57"/>
      <c r="O15" s="58"/>
      <c r="P15" s="59"/>
      <c r="Q15" s="57"/>
      <c r="R15" s="58"/>
      <c r="S15" s="60"/>
      <c r="T15" s="41" t="s">
        <v>31</v>
      </c>
      <c r="U15" s="78"/>
      <c r="V15" s="79"/>
      <c r="W15" s="80"/>
      <c r="X15" s="81">
        <f>COUNTIF(B15:S15,"CP")</f>
        <v>0</v>
      </c>
      <c r="Y15" s="81">
        <f>COUNTIF(C15:U15,"PMSMP")</f>
        <v>0</v>
      </c>
      <c r="Z15" s="81">
        <f>COUNTIF(D15:V15,"SC")</f>
        <v>0</v>
      </c>
      <c r="AA15" s="81">
        <f>COUNTIF(E15:W15,"AT")</f>
        <v>0</v>
      </c>
      <c r="AB15" s="81">
        <f>COUNTIF(F15:X15,"AJ")</f>
        <v>0</v>
      </c>
      <c r="AC15" s="81">
        <f>COUNTIF(G15:Y15,"AI")</f>
        <v>0</v>
      </c>
      <c r="AD15" s="92">
        <f>COUNTIF(H15:Z15,"CEM")</f>
        <v>0</v>
      </c>
      <c r="AE15" s="148" t="str">
        <f>IF(W14&gt;0,"PMSMP +"&amp;W14,"")</f>
        <v/>
      </c>
      <c r="AF15" s="119"/>
      <c r="AG15" s="139"/>
    </row>
    <row r="16" spans="1:33" s="104" customFormat="1" ht="27" customHeight="1" thickBot="1" x14ac:dyDescent="0.25">
      <c r="A16" s="93"/>
      <c r="B16" s="94"/>
      <c r="C16" s="95"/>
      <c r="D16" s="96"/>
      <c r="E16" s="94"/>
      <c r="F16" s="95"/>
      <c r="G16" s="96"/>
      <c r="H16" s="94"/>
      <c r="I16" s="95"/>
      <c r="J16" s="96"/>
      <c r="K16" s="94"/>
      <c r="L16" s="95"/>
      <c r="M16" s="96"/>
      <c r="N16" s="94"/>
      <c r="O16" s="105"/>
      <c r="P16" s="96"/>
      <c r="Q16" s="94"/>
      <c r="R16" s="95"/>
      <c r="S16" s="96"/>
      <c r="T16" s="97"/>
      <c r="U16" s="98"/>
      <c r="V16" s="99"/>
      <c r="W16" s="100"/>
      <c r="X16" s="98"/>
      <c r="Y16" s="101"/>
      <c r="Z16" s="98"/>
      <c r="AA16" s="98"/>
      <c r="AB16" s="98"/>
      <c r="AC16" s="98"/>
      <c r="AD16" s="98"/>
      <c r="AE16" s="98"/>
      <c r="AF16" s="102"/>
      <c r="AG16" s="103"/>
    </row>
    <row r="17" spans="1:35" s="104" customFormat="1" ht="165" customHeight="1" thickTop="1" thickBot="1" x14ac:dyDescent="0.25">
      <c r="A17" s="106"/>
      <c r="B17" s="107" t="s">
        <v>36</v>
      </c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9"/>
      <c r="AF17" s="102"/>
      <c r="AG17" s="103"/>
    </row>
    <row r="18" spans="1:35" ht="21" customHeight="1" thickTop="1" x14ac:dyDescent="0.2"/>
    <row r="19" spans="1:35" ht="27.75" customHeight="1" x14ac:dyDescent="0.25">
      <c r="A19" s="61" t="s">
        <v>26</v>
      </c>
      <c r="B19" s="2" t="s">
        <v>7</v>
      </c>
      <c r="C19" s="3"/>
      <c r="D19" s="3"/>
      <c r="E19" s="4" t="s">
        <v>8</v>
      </c>
      <c r="F19" s="5"/>
      <c r="G19" s="6"/>
      <c r="H19" s="4"/>
      <c r="I19" s="5"/>
      <c r="J19" s="6"/>
      <c r="K19" s="4"/>
      <c r="L19" s="5"/>
      <c r="M19" s="7"/>
    </row>
    <row r="20" spans="1:35" ht="15.75" x14ac:dyDescent="0.25">
      <c r="B20" s="2" t="s">
        <v>9</v>
      </c>
      <c r="C20" s="3"/>
      <c r="D20" s="3"/>
      <c r="E20" s="4" t="s">
        <v>10</v>
      </c>
      <c r="F20" s="5"/>
      <c r="G20" s="6"/>
      <c r="H20" s="4"/>
      <c r="I20" s="5"/>
      <c r="J20" s="6"/>
      <c r="K20" s="4"/>
      <c r="L20" s="5"/>
      <c r="M20" s="7"/>
    </row>
    <row r="21" spans="1:35" ht="15.75" x14ac:dyDescent="0.25">
      <c r="B21" s="2" t="s">
        <v>11</v>
      </c>
      <c r="C21" s="3"/>
      <c r="D21" s="3"/>
      <c r="E21" s="4" t="s">
        <v>22</v>
      </c>
      <c r="F21" s="5"/>
      <c r="G21" s="6"/>
      <c r="H21" s="4"/>
      <c r="I21" s="5"/>
      <c r="J21" s="6"/>
      <c r="K21" s="4"/>
      <c r="L21" s="5"/>
      <c r="M21" s="7"/>
    </row>
    <row r="22" spans="1:35" ht="15.75" x14ac:dyDescent="0.25">
      <c r="B22" s="2" t="s">
        <v>23</v>
      </c>
      <c r="C22" s="3"/>
      <c r="D22" s="3"/>
      <c r="E22" s="136" t="s">
        <v>23</v>
      </c>
      <c r="F22" s="136"/>
      <c r="G22" s="136"/>
      <c r="H22" s="136"/>
      <c r="I22" s="136"/>
      <c r="J22" s="136"/>
      <c r="K22" s="136"/>
      <c r="L22" s="136"/>
      <c r="M22" s="137"/>
    </row>
    <row r="23" spans="1:35" ht="15.75" x14ac:dyDescent="0.25">
      <c r="B23" s="2" t="s">
        <v>12</v>
      </c>
      <c r="C23" s="3"/>
      <c r="D23" s="3"/>
      <c r="E23" s="136" t="s">
        <v>13</v>
      </c>
      <c r="F23" s="136"/>
      <c r="G23" s="136"/>
      <c r="H23" s="136"/>
      <c r="I23" s="136"/>
      <c r="J23" s="136"/>
      <c r="K23" s="136"/>
      <c r="L23" s="136"/>
      <c r="M23" s="137"/>
    </row>
    <row r="24" spans="1:35" ht="15.75" x14ac:dyDescent="0.25">
      <c r="B24" s="2" t="s">
        <v>24</v>
      </c>
      <c r="C24" s="3"/>
      <c r="D24" s="3"/>
      <c r="E24" s="136" t="s">
        <v>25</v>
      </c>
      <c r="F24" s="136"/>
      <c r="G24" s="136"/>
      <c r="H24" s="136"/>
      <c r="I24" s="136"/>
      <c r="J24" s="136"/>
      <c r="K24" s="136"/>
      <c r="L24" s="136"/>
      <c r="M24" s="137"/>
      <c r="N24" s="18"/>
      <c r="O24" s="19"/>
      <c r="P24" s="20"/>
      <c r="Q24" s="18"/>
      <c r="R24" s="19"/>
      <c r="S24" s="20"/>
      <c r="T24" s="20"/>
      <c r="U24" s="18"/>
      <c r="V24" s="19"/>
      <c r="W24" s="20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</row>
    <row r="25" spans="1:35" ht="15.75" x14ac:dyDescent="0.25">
      <c r="B25" s="2" t="s">
        <v>14</v>
      </c>
      <c r="C25" s="3"/>
      <c r="D25" s="3"/>
      <c r="E25" s="136" t="s">
        <v>15</v>
      </c>
      <c r="F25" s="136"/>
      <c r="G25" s="136"/>
      <c r="H25" s="136"/>
      <c r="I25" s="136"/>
      <c r="J25" s="136"/>
      <c r="K25" s="136"/>
      <c r="L25" s="136"/>
      <c r="M25" s="137"/>
      <c r="N25" s="18"/>
      <c r="O25" s="19"/>
      <c r="P25" s="20"/>
      <c r="Q25" s="18"/>
      <c r="R25" s="19"/>
      <c r="S25" s="20"/>
      <c r="T25" s="20"/>
      <c r="U25" s="18"/>
      <c r="V25" s="19"/>
      <c r="W25" s="20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</row>
    <row r="26" spans="1:35" x14ac:dyDescent="0.2">
      <c r="M26" s="20"/>
      <c r="N26" s="18"/>
      <c r="O26" s="19"/>
      <c r="P26" s="20"/>
      <c r="Q26" s="18"/>
      <c r="R26" s="19"/>
      <c r="S26" s="20"/>
      <c r="T26" s="20"/>
      <c r="U26" s="18"/>
      <c r="V26" s="19"/>
      <c r="W26" s="20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</row>
  </sheetData>
  <sortState ref="A8:A28">
    <sortCondition ref="A8"/>
  </sortState>
  <mergeCells count="33">
    <mergeCell ref="B2:L2"/>
    <mergeCell ref="AF8:AF9"/>
    <mergeCell ref="A8:A9"/>
    <mergeCell ref="A14:A15"/>
    <mergeCell ref="A12:A13"/>
    <mergeCell ref="A10:A11"/>
    <mergeCell ref="E24:M24"/>
    <mergeCell ref="E25:M25"/>
    <mergeCell ref="AG10:AG11"/>
    <mergeCell ref="AG14:AG15"/>
    <mergeCell ref="E22:M22"/>
    <mergeCell ref="E23:M23"/>
    <mergeCell ref="AG3:AG7"/>
    <mergeCell ref="AF10:AF11"/>
    <mergeCell ref="AF12:AF13"/>
    <mergeCell ref="AF14:AF15"/>
    <mergeCell ref="A1:M1"/>
    <mergeCell ref="B3:D4"/>
    <mergeCell ref="E3:G4"/>
    <mergeCell ref="H3:J4"/>
    <mergeCell ref="K3:M4"/>
    <mergeCell ref="M2:AD2"/>
    <mergeCell ref="U3:AD6"/>
    <mergeCell ref="Q3:S4"/>
    <mergeCell ref="A4:A5"/>
    <mergeCell ref="N3:P4"/>
    <mergeCell ref="Q5:S6"/>
    <mergeCell ref="B5:D6"/>
    <mergeCell ref="B17:AE17"/>
    <mergeCell ref="E5:G6"/>
    <mergeCell ref="H5:J6"/>
    <mergeCell ref="K5:M6"/>
    <mergeCell ref="N5:P6"/>
  </mergeCells>
  <conditionalFormatting sqref="A17 B8:AE16">
    <cfRule type="containsText" dxfId="6" priority="1" operator="containsText" text="AI">
      <formula>NOT(ISERROR(SEARCH("AI",A8)))</formula>
    </cfRule>
  </conditionalFormatting>
  <dataValidations count="1">
    <dataValidation type="list" allowBlank="1" showInputMessage="1" showErrorMessage="1" sqref="B13:S13 B9:S9 B11:S11 B15:S15">
      <formula1>$B$19:$B$25</formula1>
    </dataValidation>
  </dataValidations>
  <printOptions horizontalCentered="1" verticalCentered="1"/>
  <pageMargins left="0.17" right="0.17" top="0.45" bottom="0.75" header="0.3" footer="0.3"/>
  <pageSetup paperSize="9"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 13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Amélie CHAZETTE</dc:creator>
  <cp:lastModifiedBy>LAVALLEZ Pascal</cp:lastModifiedBy>
  <cp:lastPrinted>2021-03-30T08:02:07Z</cp:lastPrinted>
  <dcterms:created xsi:type="dcterms:W3CDTF">2015-07-22T18:51:00Z</dcterms:created>
  <dcterms:modified xsi:type="dcterms:W3CDTF">2021-04-01T15:01:21Z</dcterms:modified>
</cp:coreProperties>
</file>