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  <sheet name="Courriers Salariés" sheetId="2" r:id="rId2"/>
  </sheets>
  <externalReferences>
    <externalReference r:id="rId3"/>
    <externalReference r:id="rId4"/>
  </externalReferences>
  <definedNames>
    <definedName name="_xlnm._FilterDatabase" localSheetId="0" hidden="1">Feuil1!$A$1:$B$12</definedName>
    <definedName name="a">[1]Feuil2!$A$1:$A$24</definedName>
    <definedName name="CP">'[1]Jours Congés'!$B$1:$B$9</definedName>
    <definedName name="rt">#REF!</definedName>
    <definedName name="X">'[1]Jours Congés'!$D$1</definedName>
    <definedName name="_xlnm.Print_Area" localSheetId="1">'Courriers Salariés'!$A$1:$G$289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2" i="2" l="1"/>
  <c r="B128" i="2"/>
  <c r="B127" i="2"/>
  <c r="B126" i="2"/>
  <c r="E270" i="2" l="1"/>
  <c r="C267" i="2"/>
  <c r="B267" i="2"/>
  <c r="B254" i="2"/>
  <c r="F244" i="2"/>
  <c r="C243" i="2"/>
  <c r="C216" i="2"/>
  <c r="B216" i="2"/>
  <c r="B196" i="2"/>
  <c r="B195" i="2"/>
  <c r="C193" i="2"/>
  <c r="E74" i="2"/>
  <c r="B74" i="2"/>
  <c r="F242" i="2" s="1"/>
  <c r="B70" i="2"/>
  <c r="B69" i="2"/>
  <c r="B68" i="2"/>
  <c r="A31" i="2"/>
  <c r="A30" i="2"/>
  <c r="A29" i="2"/>
  <c r="A28" i="2"/>
  <c r="A27" i="2"/>
  <c r="A26" i="2"/>
  <c r="A21" i="2"/>
  <c r="A40" i="2" s="1"/>
  <c r="F17" i="2"/>
  <c r="E9" i="2"/>
  <c r="K1" i="2"/>
  <c r="A259" i="2" s="1"/>
  <c r="B67" i="2" l="1"/>
  <c r="B125" i="2"/>
  <c r="A248" i="2"/>
  <c r="A190" i="2"/>
  <c r="A212" i="2" s="1"/>
  <c r="A260" i="2"/>
  <c r="F184" i="2"/>
  <c r="E212" i="2" s="1"/>
  <c r="B255" i="2"/>
  <c r="B197" i="2"/>
  <c r="B256" i="2"/>
</calcChain>
</file>

<file path=xl/sharedStrings.xml><?xml version="1.0" encoding="utf-8"?>
<sst xmlns="http://schemas.openxmlformats.org/spreadsheetml/2006/main" count="91" uniqueCount="68">
  <si>
    <t>Montant</t>
  </si>
  <si>
    <t>Salaire du mois de …..</t>
  </si>
  <si>
    <t>Forfait encadrement</t>
  </si>
  <si>
    <t>Prime 13ème mois</t>
  </si>
  <si>
    <t>Indemnités de rupture soumise</t>
  </si>
  <si>
    <t>Primes</t>
  </si>
  <si>
    <t>Indemnité compensatrice RTT</t>
  </si>
  <si>
    <t>Indemnité compens. congés payés</t>
  </si>
  <si>
    <t>Indemnités diverses</t>
  </si>
  <si>
    <t>Avantage en nature</t>
  </si>
  <si>
    <t>Indemnités de rupture</t>
  </si>
  <si>
    <t>Remboursements de frais</t>
  </si>
  <si>
    <t>Lorsque l'on clique sur Saisie des sommes composant le STC, un autre Userform s'ouvre</t>
  </si>
  <si>
    <t>Userform1</t>
  </si>
  <si>
    <t>Userform 2</t>
  </si>
  <si>
    <t>Interlocuteur :</t>
  </si>
  <si>
    <t/>
  </si>
  <si>
    <t>Nantes, le</t>
  </si>
  <si>
    <t xml:space="preserve">Veuillez trouver ci-joint les documents de votre solde de tout compte : </t>
  </si>
  <si>
    <t>Condition si Société pas de caisse, Masque ligne 26</t>
  </si>
  <si>
    <t xml:space="preserve">Nous vous invitons à nous communiquer votre éventuel changement d’adresse pour l’envoi des
correspondances vous concernant (retraite, participation aux bénéfices, intéressement…) </t>
  </si>
  <si>
    <t>Vous en souhaitant bonne réception,</t>
  </si>
  <si>
    <t>Nom du Chef de Groupe</t>
  </si>
  <si>
    <t>Responsable Groupe Paie</t>
  </si>
  <si>
    <t xml:space="preserve">Service de personnel </t>
  </si>
  <si>
    <t>Reçu pour solde de tout compte</t>
  </si>
  <si>
    <t>Je soussigné(e),</t>
  </si>
  <si>
    <t xml:space="preserve">Demeurant au </t>
  </si>
  <si>
    <t>Certificat de Travail</t>
  </si>
  <si>
    <t>Nous soussignés, ENGIE GBS Services, dûment mandatés par la société</t>
  </si>
  <si>
    <t xml:space="preserve">dont le siège social est situé </t>
  </si>
  <si>
    <t xml:space="preserve">et immatriculée au Registre du Commerce et des Sociétés sous le numéro </t>
  </si>
  <si>
    <t>certifions que cette société a employé :</t>
  </si>
  <si>
    <t>N° sécurité sociale :</t>
  </si>
  <si>
    <t xml:space="preserve">Domicilié : </t>
  </si>
  <si>
    <t xml:space="preserve">Sur la période : </t>
  </si>
  <si>
    <t>Du</t>
  </si>
  <si>
    <t>Au</t>
  </si>
  <si>
    <t xml:space="preserve">En qualité de :  </t>
  </si>
  <si>
    <t>quitte la société</t>
  </si>
  <si>
    <t>ce jour.</t>
  </si>
  <si>
    <t xml:space="preserve">Fait à </t>
  </si>
  <si>
    <t>Attestation Indemnité de départ en retraite</t>
  </si>
  <si>
    <t>certifions que :</t>
  </si>
  <si>
    <t>Domicilé :</t>
  </si>
  <si>
    <t>En foi de quoi la présente attestation est délivrée pour faire valoir ce que de droit.</t>
  </si>
  <si>
    <t>Gestionnaire Paie et ADP</t>
  </si>
  <si>
    <t xml:space="preserve">A l'aide de ce bouton </t>
  </si>
  <si>
    <t>le userform1 s'ouvre.</t>
  </si>
  <si>
    <t>Lorsque sélectionne une ligne, la case montant à remplir</t>
  </si>
  <si>
    <t>s'affiche et on peut indiquer le montant souhaité</t>
  </si>
  <si>
    <t xml:space="preserve">réglée par </t>
  </si>
  <si>
    <t>reconnais avoir reçu de la société XXXXX la somme de XXXXX Euros (précisez le montant en chiffres et lettres)</t>
  </si>
  <si>
    <t xml:space="preserve">Cette somme m'est versée, pour solde de tout compte, en paiement des salaires, accessoires du salaire, </t>
  </si>
  <si>
    <t xml:space="preserve">remboursements de frais et indemnités de toute nature dus au titre de l'exécution et de la cessation de </t>
  </si>
  <si>
    <t>mon contrat de travail à la date du XXXXX.</t>
  </si>
  <si>
    <t>Le détail des sommes versées lors de la rupture de mon contrat de travail se décompose comme suit :</t>
  </si>
  <si>
    <t xml:space="preserve">En application de l’article L1234-20 du code du travail, ce reçu peut être dénoncé dans les six mois qui </t>
  </si>
  <si>
    <t xml:space="preserve">suivent sa signature. </t>
  </si>
  <si>
    <t xml:space="preserve">Je suis conscient(e) qu'au-delà de ce délai je ne pourrai plus, faute d'avoir dénoncé le présent reçu, </t>
  </si>
  <si>
    <t>contester le décompte des sommes et indemnités qui y sont indiquées.</t>
  </si>
  <si>
    <t>Le présent reçu est établi en deux exemplaires dont un m’a été remis.</t>
  </si>
  <si>
    <t xml:space="preserve"> Fait à Nantes, le XXXXX.</t>
  </si>
  <si>
    <t>(* Signature précédée de la mention manuscrite « Pour solde de tout compte » )</t>
  </si>
  <si>
    <t>Nous soussignés, , dûment mandatés par la société</t>
  </si>
  <si>
    <t>à partir de la ligne 83 salariés uniquement avec les données cochées dans le userform 2</t>
  </si>
  <si>
    <t>Ce tableau est recopié aussi à partir de la ligne 141 de la feuille Courriers Salariés</t>
  </si>
  <si>
    <t>Lorsque l'on clique sur OK, le tableau exemple en A1 s'affiche en Feuille Courriers 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</si>
</sst>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 mmmm\ yyyy;@"/>
    <numFmt numFmtId="165" formatCode="#,##0.00\ &quot;€&quot;"/>
    <numFmt numFmtId="166" formatCode="[&gt;=3000000000000]#&quot; &quot;##&quot; &quot;##&quot; &quot;##&quot; &quot;###&quot; &quot;###&quot; | &quot;##;#&quot; &quot;##&quot; &quot;##&quot; &quot;##&quot; &quot;###&quot; &quot;###"/>
  </numFmts>
  <fonts count="10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222222"/>
      <name val="Consolas"/>
      <family val="3"/>
    </font>
    <font>
      <b/>
      <sz val="10"/>
      <name val="Arial"/>
      <family val="2"/>
    </font>
    <font>
      <b/>
      <u/>
      <sz val="9"/>
      <color rgb="FF424242"/>
      <name val="Tahoma"/>
      <family val="2"/>
    </font>
    <font>
      <sz val="10"/>
      <color rgb="FFFF0000"/>
      <name val="Arial"/>
      <family val="2"/>
    </font>
    <font>
      <sz val="8"/>
      <color theme="4" tint="0.39997558519241921"/>
      <name val="Arial"/>
      <family val="2"/>
    </font>
    <font>
      <sz val="18"/>
      <name val="Arial"/>
      <family val="2"/>
    </font>
    <font>
      <sz val="10"/>
      <color rgb="FF1414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theme="4" tint="-0.24994659260841701"/>
      </left>
      <right/>
      <top style="double">
        <color theme="4" tint="-0.24994659260841701"/>
      </top>
      <bottom style="double">
        <color theme="4" tint="-0.24994659260841701"/>
      </bottom>
      <diagonal/>
    </border>
    <border>
      <left/>
      <right/>
      <top style="double">
        <color theme="4" tint="-0.24994659260841701"/>
      </top>
      <bottom style="double">
        <color theme="4" tint="-0.24994659260841701"/>
      </bottom>
      <diagonal/>
    </border>
    <border>
      <left/>
      <right style="double">
        <color theme="4" tint="-0.24994659260841701"/>
      </right>
      <top style="double">
        <color theme="4" tint="-0.24994659260841701"/>
      </top>
      <bottom style="double">
        <color theme="4" tint="-0.24994659260841701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0" fontId="2" fillId="0" borderId="0" xfId="1"/>
    <xf numFmtId="0" fontId="3" fillId="0" borderId="0" xfId="1" applyFont="1"/>
    <xf numFmtId="0" fontId="5" fillId="0" borderId="0" xfId="1" applyFont="1"/>
    <xf numFmtId="0" fontId="2" fillId="0" borderId="0" xfId="1" applyProtection="1">
      <protection locked="0"/>
    </xf>
    <xf numFmtId="0" fontId="2" fillId="0" borderId="0" xfId="1" applyAlignment="1">
      <alignment horizontal="right"/>
    </xf>
    <xf numFmtId="0" fontId="6" fillId="0" borderId="0" xfId="1" applyFont="1"/>
    <xf numFmtId="0" fontId="2" fillId="0" borderId="0" xfId="1" applyAlignment="1">
      <alignment wrapText="1"/>
    </xf>
    <xf numFmtId="0" fontId="2" fillId="0" borderId="0" xfId="1" applyAlignment="1">
      <alignment vertical="center"/>
    </xf>
    <xf numFmtId="0" fontId="7" fillId="0" borderId="0" xfId="1" applyFont="1"/>
    <xf numFmtId="0" fontId="4" fillId="0" borderId="0" xfId="1" applyFont="1"/>
    <xf numFmtId="0" fontId="2" fillId="0" borderId="0" xfId="1" applyAlignment="1">
      <alignment shrinkToFit="1"/>
    </xf>
    <xf numFmtId="165" fontId="4" fillId="0" borderId="0" xfId="1" applyNumberFormat="1" applyFont="1" applyAlignment="1">
      <alignment shrinkToFit="1"/>
    </xf>
    <xf numFmtId="14" fontId="4" fillId="0" borderId="0" xfId="1" applyNumberFormat="1" applyFont="1"/>
    <xf numFmtId="164" fontId="2" fillId="0" borderId="0" xfId="1" applyNumberFormat="1"/>
    <xf numFmtId="0" fontId="8" fillId="0" borderId="0" xfId="1" applyFont="1" applyAlignment="1">
      <alignment horizontal="center"/>
    </xf>
    <xf numFmtId="0" fontId="2" fillId="0" borderId="0" xfId="1" applyAlignment="1">
      <alignment horizontal="center"/>
    </xf>
    <xf numFmtId="14" fontId="4" fillId="0" borderId="0" xfId="1" applyNumberFormat="1" applyFont="1" applyAlignment="1">
      <alignment shrinkToFit="1"/>
    </xf>
    <xf numFmtId="0" fontId="9" fillId="0" borderId="0" xfId="1" applyFont="1"/>
    <xf numFmtId="0" fontId="2" fillId="0" borderId="0" xfId="1" applyFont="1"/>
    <xf numFmtId="165" fontId="1" fillId="0" borderId="4" xfId="0" applyNumberFormat="1" applyFont="1" applyBorder="1" applyAlignment="1">
      <alignment horizontal="right" vertical="center" wrapText="1"/>
    </xf>
    <xf numFmtId="164" fontId="2" fillId="0" borderId="0" xfId="1" applyNumberFormat="1" applyAlignment="1">
      <alignment horizontal="left"/>
    </xf>
    <xf numFmtId="0" fontId="8" fillId="3" borderId="5" xfId="1" applyFont="1" applyFill="1" applyBorder="1" applyAlignment="1">
      <alignment horizontal="center"/>
    </xf>
    <xf numFmtId="0" fontId="8" fillId="3" borderId="6" xfId="1" applyFont="1" applyFill="1" applyBorder="1" applyAlignment="1">
      <alignment horizontal="center"/>
    </xf>
    <xf numFmtId="0" fontId="8" fillId="3" borderId="7" xfId="1" applyFont="1" applyFill="1" applyBorder="1" applyAlignment="1">
      <alignment horizontal="center"/>
    </xf>
    <xf numFmtId="14" fontId="4" fillId="0" borderId="0" xfId="1" applyNumberFormat="1" applyFont="1" applyAlignment="1">
      <alignment horizontal="center"/>
    </xf>
    <xf numFmtId="0" fontId="4" fillId="2" borderId="0" xfId="1" applyFont="1" applyFill="1" applyAlignment="1">
      <alignment horizontal="center" shrinkToFit="1"/>
    </xf>
    <xf numFmtId="0" fontId="4" fillId="2" borderId="0" xfId="1" applyFont="1" applyFill="1" applyAlignment="1">
      <alignment shrinkToFit="1"/>
    </xf>
    <xf numFmtId="166" fontId="4" fillId="0" borderId="0" xfId="1" applyNumberFormat="1" applyFont="1" applyAlignment="1">
      <alignment horizontal="center" shrinkToFit="1"/>
    </xf>
    <xf numFmtId="0" fontId="4" fillId="0" borderId="0" xfId="1" applyFont="1" applyAlignment="1">
      <alignment horizontal="center" shrinkToFit="1"/>
    </xf>
    <xf numFmtId="0" fontId="2" fillId="0" borderId="0" xfId="1" applyAlignment="1">
      <alignment horizontal="center"/>
    </xf>
    <xf numFmtId="14" fontId="4" fillId="0" borderId="0" xfId="1" applyNumberFormat="1" applyFont="1" applyAlignment="1">
      <alignment horizontal="center" shrinkToFit="1"/>
    </xf>
    <xf numFmtId="0" fontId="2" fillId="0" borderId="0" xfId="1" applyAlignment="1">
      <alignment horizontal="left"/>
    </xf>
    <xf numFmtId="0" fontId="8" fillId="3" borderId="8" xfId="1" applyFont="1" applyFill="1" applyBorder="1" applyAlignment="1">
      <alignment horizontal="center"/>
    </xf>
    <xf numFmtId="0" fontId="8" fillId="3" borderId="9" xfId="1" applyFont="1" applyFill="1" applyBorder="1" applyAlignment="1">
      <alignment horizontal="center"/>
    </xf>
    <xf numFmtId="0" fontId="8" fillId="3" borderId="10" xfId="1" applyFont="1" applyFill="1" applyBorder="1" applyAlignment="1">
      <alignment horizontal="center"/>
    </xf>
    <xf numFmtId="14" fontId="4" fillId="0" borderId="0" xfId="1" applyNumberFormat="1" applyFont="1" applyAlignment="1">
      <alignment horizontal="left"/>
    </xf>
    <xf numFmtId="0" fontId="4" fillId="2" borderId="0" xfId="1" applyFont="1" applyFill="1" applyAlignment="1" applyProtection="1">
      <alignment horizontal="left" shrinkToFit="1"/>
      <protection locked="0"/>
    </xf>
    <xf numFmtId="14" fontId="4" fillId="0" borderId="0" xfId="1" applyNumberFormat="1" applyFont="1" applyAlignment="1">
      <alignment horizontal="left" shrinkToFit="1"/>
    </xf>
    <xf numFmtId="0" fontId="4" fillId="0" borderId="0" xfId="1" applyFont="1" applyAlignment="1">
      <alignment horizontal="left" shrinkToFit="1"/>
    </xf>
    <xf numFmtId="0" fontId="2" fillId="2" borderId="0" xfId="1" applyFill="1" applyAlignment="1" applyProtection="1">
      <alignment horizontal="left" shrinkToFit="1"/>
      <protection locked="0"/>
    </xf>
    <xf numFmtId="165" fontId="4" fillId="2" borderId="0" xfId="1" applyNumberFormat="1" applyFont="1" applyFill="1" applyAlignment="1">
      <alignment horizontal="left" shrinkToFit="1"/>
    </xf>
    <xf numFmtId="0" fontId="2" fillId="0" borderId="0" xfId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28575</xdr:rowOff>
    </xdr:from>
    <xdr:to>
      <xdr:col>10</xdr:col>
      <xdr:colOff>533400</xdr:colOff>
      <xdr:row>29</xdr:row>
      <xdr:rowOff>108871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C8B132B6-C04E-4470-88AC-95A1E000E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5775" y="628650"/>
          <a:ext cx="5867400" cy="3918871"/>
        </a:xfrm>
        <a:prstGeom prst="rect">
          <a:avLst/>
        </a:prstGeom>
      </xdr:spPr>
    </xdr:pic>
    <xdr:clientData/>
  </xdr:twoCellAnchor>
  <xdr:twoCellAnchor editAs="oneCell">
    <xdr:from>
      <xdr:col>5</xdr:col>
      <xdr:colOff>161925</xdr:colOff>
      <xdr:row>0</xdr:row>
      <xdr:rowOff>28575</xdr:rowOff>
    </xdr:from>
    <xdr:to>
      <xdr:col>5</xdr:col>
      <xdr:colOff>542925</xdr:colOff>
      <xdr:row>3</xdr:row>
      <xdr:rowOff>9525</xdr:rowOff>
    </xdr:to>
    <xdr:pic macro="[0]!SaisieCourrier">
      <xdr:nvPicPr>
        <xdr:cNvPr id="3" name="Image 2">
          <a:extLst>
            <a:ext uri="{FF2B5EF4-FFF2-40B4-BE49-F238E27FC236}">
              <a16:creationId xmlns:a16="http://schemas.microsoft.com/office/drawing/2014/main" xmlns="" id="{66B8026A-B4DB-4EE1-A083-01D02EBC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1700" y="28575"/>
          <a:ext cx="381000" cy="381000"/>
        </a:xfrm>
        <a:prstGeom prst="rect">
          <a:avLst/>
        </a:prstGeom>
      </xdr:spPr>
    </xdr:pic>
    <xdr:clientData/>
  </xdr:twoCellAnchor>
  <xdr:twoCellAnchor>
    <xdr:from>
      <xdr:col>4</xdr:col>
      <xdr:colOff>504825</xdr:colOff>
      <xdr:row>10</xdr:row>
      <xdr:rowOff>19050</xdr:rowOff>
    </xdr:from>
    <xdr:to>
      <xdr:col>5</xdr:col>
      <xdr:colOff>295275</xdr:colOff>
      <xdr:row>22</xdr:row>
      <xdr:rowOff>28575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xmlns="" id="{D20A3220-57D8-4D3E-A359-03E33076A6E2}"/>
            </a:ext>
          </a:extLst>
        </xdr:cNvPr>
        <xdr:cNvCxnSpPr/>
      </xdr:nvCxnSpPr>
      <xdr:spPr>
        <a:xfrm flipH="1" flipV="1">
          <a:off x="5562600" y="2419350"/>
          <a:ext cx="552450" cy="2314575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19050</xdr:colOff>
      <xdr:row>24</xdr:row>
      <xdr:rowOff>57150</xdr:rowOff>
    </xdr:from>
    <xdr:to>
      <xdr:col>7</xdr:col>
      <xdr:colOff>542925</xdr:colOff>
      <xdr:row>42</xdr:row>
      <xdr:rowOff>161535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DD1CB820-E4DE-464E-ABC3-FFF6CB3BA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5" y="5143500"/>
          <a:ext cx="3571875" cy="3533385"/>
        </a:xfrm>
        <a:prstGeom prst="rect">
          <a:avLst/>
        </a:prstGeom>
      </xdr:spPr>
    </xdr:pic>
    <xdr:clientData/>
  </xdr:twoCellAnchor>
  <xdr:twoCellAnchor>
    <xdr:from>
      <xdr:col>5</xdr:col>
      <xdr:colOff>514350</xdr:colOff>
      <xdr:row>27</xdr:row>
      <xdr:rowOff>104775</xdr:rowOff>
    </xdr:from>
    <xdr:to>
      <xdr:col>7</xdr:col>
      <xdr:colOff>733425</xdr:colOff>
      <xdr:row>28</xdr:row>
      <xdr:rowOff>171450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xmlns="" id="{057162DA-F2AE-4A74-A366-83F0AB660A83}"/>
            </a:ext>
          </a:extLst>
        </xdr:cNvPr>
        <xdr:cNvCxnSpPr/>
      </xdr:nvCxnSpPr>
      <xdr:spPr>
        <a:xfrm flipV="1">
          <a:off x="6334125" y="5762625"/>
          <a:ext cx="1743075" cy="2571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333375</xdr:colOff>
      <xdr:row>42</xdr:row>
      <xdr:rowOff>76200</xdr:rowOff>
    </xdr:from>
    <xdr:to>
      <xdr:col>6</xdr:col>
      <xdr:colOff>504825</xdr:colOff>
      <xdr:row>44</xdr:row>
      <xdr:rowOff>9525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xmlns="" id="{38CE7DE4-92EF-46A7-950C-65CF54990F41}"/>
            </a:ext>
          </a:extLst>
        </xdr:cNvPr>
        <xdr:cNvCxnSpPr/>
      </xdr:nvCxnSpPr>
      <xdr:spPr>
        <a:xfrm flipH="1">
          <a:off x="6915150" y="8591550"/>
          <a:ext cx="171450" cy="3143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57151</xdr:colOff>
      <xdr:row>0</xdr:row>
      <xdr:rowOff>57151</xdr:rowOff>
    </xdr:from>
    <xdr:to>
      <xdr:col>7</xdr:col>
      <xdr:colOff>438151</xdr:colOff>
      <xdr:row>2</xdr:row>
      <xdr:rowOff>114301</xdr:rowOff>
    </xdr:to>
    <xdr:pic macro="[2]!SaisieCourrier">
      <xdr:nvPicPr>
        <xdr:cNvPr id="3" name="Image 2">
          <a:extLst>
            <a:ext uri="{FF2B5EF4-FFF2-40B4-BE49-F238E27FC236}">
              <a16:creationId xmlns:a16="http://schemas.microsoft.com/office/drawing/2014/main" xmlns="" id="{D975C679-69B7-43A4-AD40-7B9293C2B9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6951" y="57151"/>
          <a:ext cx="381000" cy="381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838200</xdr:colOff>
          <xdr:row>81</xdr:row>
          <xdr:rowOff>85725</xdr:rowOff>
        </xdr:from>
        <xdr:to>
          <xdr:col>5</xdr:col>
          <xdr:colOff>200025</xdr:colOff>
          <xdr:row>86</xdr:row>
          <xdr:rowOff>76200</xdr:rowOff>
        </xdr:to>
        <xdr:pic>
          <xdr:nvPicPr>
            <xdr:cNvPr id="5" name="Image 4"/>
            <xdr:cNvPicPr>
              <a:picLocks noChangeAspect="1" noChangeArrowheads="1"/>
              <a:extLst>
                <a:ext uri="{84589F7E-364E-4C9E-8A38-B11213B215E9}">
                  <a14:cameraTool cellRange="Feuil1!$A$2:$B$12" spid="_x0000_s205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838200" y="13611225"/>
              <a:ext cx="3533775" cy="800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P1259/AppData/Local/Microsoft/Windows/INetCache/Content.Outlook/DOQRG08J/MAQUETTE%20STC%20LY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engie-my.sharepoint.com/personal/gp1259_engie_com/Documents/Bureau/PROJET%20SOLDE%20DE%20TOUT%20COMPTE/Projet%20STC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ératoire"/>
      <sheetName val="Check list STC"/>
      <sheetName val="Réalisation STC"/>
      <sheetName val="Check list STC SEMI AUTO "/>
      <sheetName val="Calcul CP ouvrés"/>
      <sheetName val="Calcul CP ouvrables"/>
      <sheetName val="Calcul CP calendaires"/>
      <sheetName val="13M"/>
      <sheetName val="feuille de calcul"/>
      <sheetName val="IMPACT PRIME"/>
      <sheetName val="Résultat STC"/>
      <sheetName val="Valorisation Mobilité"/>
      <sheetName val="Mode opératoire maquette FILLON"/>
      <sheetName val="FILLON 2019 HORS APPRENTI"/>
      <sheetName val="FILLON 2019 APPRENTI"/>
      <sheetName val="Rub des HS"/>
      <sheetName val="portabilité"/>
      <sheetName val="Jours Congés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B1" t="str">
            <v>ouvré</v>
          </cell>
          <cell r="D1" t="str">
            <v>X</v>
          </cell>
        </row>
        <row r="2">
          <cell r="B2" t="str">
            <v>ouvrable</v>
          </cell>
        </row>
        <row r="3">
          <cell r="B3" t="str">
            <v>calendaire</v>
          </cell>
        </row>
      </sheetData>
      <sheetData sheetId="18">
        <row r="1">
          <cell r="A1" t="str">
            <v>Rupture CDD d'un commun accord</v>
          </cell>
        </row>
        <row r="2">
          <cell r="A2" t="str">
            <v>Fin CDD</v>
          </cell>
        </row>
        <row r="3">
          <cell r="A3" t="str">
            <v>Transaction</v>
          </cell>
        </row>
        <row r="4">
          <cell r="A4" t="str">
            <v>Licenciement</v>
          </cell>
        </row>
        <row r="5">
          <cell r="A5" t="str">
            <v>remboursement Porta</v>
          </cell>
        </row>
        <row r="6">
          <cell r="A6" t="str">
            <v>Départ à la retraite</v>
          </cell>
        </row>
        <row r="7">
          <cell r="A7" t="str">
            <v>Rupture conventionnelle</v>
          </cell>
        </row>
        <row r="8">
          <cell r="A8" t="str">
            <v>Lic faute grave</v>
          </cell>
        </row>
        <row r="9">
          <cell r="A9" t="str">
            <v>Lic faute lourde</v>
          </cell>
        </row>
        <row r="10">
          <cell r="A10" t="str">
            <v>Lic individuelle</v>
          </cell>
        </row>
        <row r="11">
          <cell r="A11" t="str">
            <v>Démission</v>
          </cell>
        </row>
        <row r="12">
          <cell r="A12" t="str">
            <v>Fin période essai init sal</v>
          </cell>
        </row>
        <row r="13">
          <cell r="A13" t="str">
            <v>Fin période essai init empl</v>
          </cell>
        </row>
        <row r="14">
          <cell r="A14" t="str">
            <v>Mutation</v>
          </cell>
        </row>
        <row r="15">
          <cell r="A15" t="str">
            <v>Fin Stage</v>
          </cell>
        </row>
        <row r="16">
          <cell r="A16" t="str">
            <v>complément STC</v>
          </cell>
        </row>
        <row r="17">
          <cell r="A17" t="str">
            <v>Perte de Marché</v>
          </cell>
        </row>
        <row r="18">
          <cell r="A18" t="str">
            <v>Décès</v>
          </cell>
        </row>
        <row r="19">
          <cell r="A19" t="str">
            <v>Lic inaptitude non pro</v>
          </cell>
        </row>
        <row r="20">
          <cell r="A20" t="str">
            <v>Lic inaptitude  pro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èresConventionsCollectives"/>
      <sheetName val="Paramètres"/>
      <sheetName val="Mode opératoire"/>
      <sheetName val="Renseignements salarié"/>
      <sheetName val="Feuille Calcul Indemnités"/>
      <sheetName val="Courriers Salariés"/>
      <sheetName val="CONTROLE DSN FIN CONTRAT"/>
      <sheetName val="Calcul CP"/>
      <sheetName val="CALCUL ES"/>
      <sheetName val="A saisir en paie"/>
      <sheetName val="Projet STC V3"/>
    </sheetNames>
    <definedNames>
      <definedName name="SaisieCourrier"/>
    </defined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I47"/>
  <sheetViews>
    <sheetView tabSelected="1" workbookViewId="0">
      <selection activeCell="A21" sqref="A21"/>
    </sheetView>
  </sheetViews>
  <sheetFormatPr baseColWidth="10" defaultRowHeight="15" x14ac:dyDescent="0.25"/>
  <cols>
    <col min="1" max="1" width="41.5703125" customWidth="1"/>
  </cols>
  <sheetData>
    <row r="1" spans="1:7" ht="15.75" thickBot="1" x14ac:dyDescent="0.3">
      <c r="A1" s="1"/>
      <c r="B1" s="2" t="s">
        <v>0</v>
      </c>
    </row>
    <row r="2" spans="1:7" ht="15.75" thickBot="1" x14ac:dyDescent="0.3">
      <c r="A2" s="3" t="s">
        <v>1</v>
      </c>
      <c r="B2" s="23">
        <v>1800</v>
      </c>
      <c r="D2" t="s">
        <v>47</v>
      </c>
      <c r="G2" t="s">
        <v>48</v>
      </c>
    </row>
    <row r="3" spans="1:7" ht="15.75" hidden="1" thickBot="1" x14ac:dyDescent="0.3">
      <c r="A3" s="3" t="s">
        <v>2</v>
      </c>
      <c r="B3" s="23">
        <v>0</v>
      </c>
      <c r="D3" t="s">
        <v>13</v>
      </c>
    </row>
    <row r="4" spans="1:7" ht="15.75" thickBot="1" x14ac:dyDescent="0.3">
      <c r="A4" s="3" t="s">
        <v>3</v>
      </c>
      <c r="B4" s="23">
        <v>1200</v>
      </c>
    </row>
    <row r="5" spans="1:7" ht="15.75" hidden="1" thickBot="1" x14ac:dyDescent="0.3">
      <c r="A5" s="3" t="s">
        <v>4</v>
      </c>
      <c r="B5" s="23">
        <v>0</v>
      </c>
    </row>
    <row r="6" spans="1:7" ht="15.75" hidden="1" thickBot="1" x14ac:dyDescent="0.3">
      <c r="A6" s="3" t="s">
        <v>5</v>
      </c>
      <c r="B6" s="23">
        <v>0</v>
      </c>
    </row>
    <row r="7" spans="1:7" ht="15.75" thickBot="1" x14ac:dyDescent="0.3">
      <c r="A7" s="3" t="s">
        <v>6</v>
      </c>
      <c r="B7" s="23">
        <v>200</v>
      </c>
    </row>
    <row r="8" spans="1:7" ht="15.75" hidden="1" thickBot="1" x14ac:dyDescent="0.3">
      <c r="A8" s="3" t="s">
        <v>7</v>
      </c>
      <c r="B8" s="23">
        <v>0</v>
      </c>
    </row>
    <row r="9" spans="1:7" ht="15.75" hidden="1" thickBot="1" x14ac:dyDescent="0.3">
      <c r="A9" s="3" t="s">
        <v>8</v>
      </c>
      <c r="B9" s="23">
        <v>0</v>
      </c>
    </row>
    <row r="10" spans="1:7" ht="15.75" hidden="1" thickBot="1" x14ac:dyDescent="0.3">
      <c r="A10" s="3" t="s">
        <v>9</v>
      </c>
      <c r="B10" s="23">
        <v>0</v>
      </c>
    </row>
    <row r="11" spans="1:7" ht="15.75" hidden="1" thickBot="1" x14ac:dyDescent="0.3">
      <c r="A11" s="3" t="s">
        <v>10</v>
      </c>
      <c r="B11" s="23">
        <v>0</v>
      </c>
    </row>
    <row r="12" spans="1:7" ht="15.75" thickBot="1" x14ac:dyDescent="0.3">
      <c r="A12" s="3" t="s">
        <v>11</v>
      </c>
      <c r="B12" s="23">
        <v>125</v>
      </c>
    </row>
    <row r="23" spans="4:9" x14ac:dyDescent="0.25">
      <c r="D23" t="s">
        <v>12</v>
      </c>
    </row>
    <row r="24" spans="4:9" x14ac:dyDescent="0.25">
      <c r="D24" t="s">
        <v>14</v>
      </c>
    </row>
    <row r="28" spans="4:9" x14ac:dyDescent="0.25">
      <c r="I28" t="s">
        <v>49</v>
      </c>
    </row>
    <row r="29" spans="4:9" x14ac:dyDescent="0.25">
      <c r="I29" t="s">
        <v>50</v>
      </c>
    </row>
    <row r="45" spans="7:7" x14ac:dyDescent="0.25">
      <c r="G45" t="s">
        <v>67</v>
      </c>
    </row>
    <row r="46" spans="7:7" x14ac:dyDescent="0.25">
      <c r="G46" t="s">
        <v>65</v>
      </c>
    </row>
    <row r="47" spans="7:7" x14ac:dyDescent="0.25">
      <c r="G47" t="s">
        <v>66</v>
      </c>
    </row>
  </sheetData>
  <autoFilter ref="A1:B12">
    <filterColumn colId="1">
      <filters>
        <filter val="1 200.00 €"/>
        <filter val="1 800.00 €"/>
        <filter val="125.00 €"/>
        <filter val="200.00 €"/>
      </filters>
    </filterColumn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7030A0"/>
  </sheetPr>
  <dimension ref="A1:K271"/>
  <sheetViews>
    <sheetView showGridLines="0" topLeftCell="A73" workbookViewId="0">
      <selection activeCell="C95" sqref="C95"/>
    </sheetView>
  </sheetViews>
  <sheetFormatPr baseColWidth="10" defaultRowHeight="12.75" x14ac:dyDescent="0.2"/>
  <cols>
    <col min="1" max="1" width="14" style="4" customWidth="1"/>
    <col min="2" max="2" width="14.28515625" style="4" customWidth="1"/>
    <col min="3" max="3" width="10.85546875" style="4" customWidth="1"/>
    <col min="4" max="4" width="11.42578125" style="4"/>
    <col min="5" max="5" width="12" style="4" customWidth="1"/>
    <col min="6" max="6" width="10" style="4" customWidth="1"/>
    <col min="7" max="7" width="17.7109375" style="4" customWidth="1"/>
    <col min="8" max="8" width="8.5703125" style="4" customWidth="1"/>
    <col min="9" max="9" width="11.42578125" style="4"/>
    <col min="10" max="10" width="23.85546875" style="4" customWidth="1"/>
    <col min="11" max="11" width="18.28515625" style="4" hidden="1" customWidth="1"/>
    <col min="12" max="16384" width="11.42578125" style="4"/>
  </cols>
  <sheetData>
    <row r="1" spans="1:11" x14ac:dyDescent="0.2">
      <c r="K1" s="5" t="b">
        <f>IF(ISNUMBER(SEARCH("ouvriers",'[2]Renseignements salarié'!D16)),TRUE,FALSE)</f>
        <v>0</v>
      </c>
    </row>
    <row r="6" spans="1:11" ht="12.75" customHeight="1" x14ac:dyDescent="0.2"/>
    <row r="9" spans="1:11" x14ac:dyDescent="0.2">
      <c r="E9" s="42" t="str">
        <f>CONCATENATE('[2]Renseignements salarié'!B8," ",'[2]Renseignements salarié'!B9," ",'[2]Renseignements salarié'!B10)</f>
        <v xml:space="preserve">  </v>
      </c>
      <c r="F9" s="42"/>
      <c r="G9" s="42"/>
    </row>
    <row r="10" spans="1:11" ht="12.75" customHeight="1" x14ac:dyDescent="0.2">
      <c r="E10" s="43"/>
      <c r="F10" s="43"/>
      <c r="G10" s="43"/>
    </row>
    <row r="11" spans="1:11" ht="12.75" customHeight="1" x14ac:dyDescent="0.2">
      <c r="E11" s="43"/>
      <c r="F11" s="43"/>
      <c r="G11" s="43"/>
    </row>
    <row r="12" spans="1:11" ht="13.5" customHeight="1" x14ac:dyDescent="0.2">
      <c r="A12" s="6" t="s">
        <v>15</v>
      </c>
      <c r="B12" s="7" t="s">
        <v>16</v>
      </c>
      <c r="E12" s="43"/>
      <c r="F12" s="43"/>
      <c r="G12" s="43"/>
    </row>
    <row r="14" spans="1:11" ht="15.75" customHeight="1" x14ac:dyDescent="0.2"/>
    <row r="15" spans="1:11" ht="12.75" customHeight="1" x14ac:dyDescent="0.2"/>
    <row r="17" spans="1:8" x14ac:dyDescent="0.2">
      <c r="E17" s="8" t="s">
        <v>17</v>
      </c>
      <c r="F17" s="24">
        <f ca="1">TODAY()</f>
        <v>44097</v>
      </c>
      <c r="G17" s="24"/>
    </row>
    <row r="21" spans="1:8" x14ac:dyDescent="0.2">
      <c r="A21" s="4" t="str">
        <f>IF('[2]Renseignements salarié'!$B$8="","",'[2]Renseignements salarié'!$B$8)</f>
        <v/>
      </c>
    </row>
    <row r="24" spans="1:8" x14ac:dyDescent="0.2">
      <c r="A24" s="4" t="s">
        <v>18</v>
      </c>
    </row>
    <row r="26" spans="1:8" x14ac:dyDescent="0.2">
      <c r="A26" s="4" t="str">
        <f>CONCATENATE("•	 Bulletin de paie pour solde de tout compte pour un montant de : ")</f>
        <v xml:space="preserve">•	 Bulletin de paie pour solde de tout compte pour un montant de : </v>
      </c>
      <c r="F26" s="44"/>
      <c r="G26" s="44"/>
    </row>
    <row r="27" spans="1:8" x14ac:dyDescent="0.2">
      <c r="A27" s="4" t="str">
        <f>CONCATENATE("•	 Certificat de travail ")</f>
        <v xml:space="preserve">•	 Certificat de travail </v>
      </c>
    </row>
    <row r="28" spans="1:8" x14ac:dyDescent="0.2">
      <c r="A28" s="4" t="str">
        <f>CONCATENATE("•	 Attestation Pôle Emploi")</f>
        <v>•	 Attestation Pôle Emploi</v>
      </c>
      <c r="H28" s="9"/>
    </row>
    <row r="29" spans="1:8" x14ac:dyDescent="0.2">
      <c r="A29" s="4" t="str">
        <f>CONCATENATE("•	 Certificat de Congés Payés du 01.04.2018 au 31.03.2019. ")</f>
        <v xml:space="preserve">•	 Certificat de Congés Payés du 01.04.2018 au 31.03.2019. </v>
      </c>
      <c r="H29" s="9" t="s">
        <v>19</v>
      </c>
    </row>
    <row r="30" spans="1:8" x14ac:dyDescent="0.2">
      <c r="A30" s="4" t="str">
        <f>CONCATENATE("•	 Deux reçus pour Solde de tout Compte dont un exemplaire est à nous retourner")</f>
        <v>•	 Deux reçus pour Solde de tout Compte dont un exemplaire est à nous retourner</v>
      </c>
    </row>
    <row r="31" spans="1:8" x14ac:dyDescent="0.2">
      <c r="A31" s="4" t="str">
        <f>CONCATENATE("•	 Un formulaire explicatif pour le déblocage de l’épargne salariale si vous êtes concerné")</f>
        <v>•	 Un formulaire explicatif pour le déblocage de l’épargne salariale si vous êtes concerné</v>
      </c>
    </row>
    <row r="34" spans="1:8" ht="25.5" customHeight="1" x14ac:dyDescent="0.2">
      <c r="A34" s="45" t="s">
        <v>20</v>
      </c>
      <c r="B34" s="45"/>
      <c r="C34" s="45"/>
      <c r="D34" s="45"/>
      <c r="E34" s="45"/>
      <c r="F34" s="45"/>
      <c r="G34" s="45"/>
      <c r="H34" s="10"/>
    </row>
    <row r="37" spans="1:8" x14ac:dyDescent="0.2">
      <c r="A37" s="11" t="s">
        <v>21</v>
      </c>
    </row>
    <row r="40" spans="1:8" x14ac:dyDescent="0.2">
      <c r="A40" s="4" t="str">
        <f>CONCATENATE("Nous vous prions d’agréer,"," ",A21,", l’expression de nos sentiments distingués.")</f>
        <v>Nous vous prions d’agréer, , l’expression de nos sentiments distingués.</v>
      </c>
    </row>
    <row r="45" spans="1:8" x14ac:dyDescent="0.2">
      <c r="E45" s="7" t="s">
        <v>22</v>
      </c>
    </row>
    <row r="46" spans="1:8" x14ac:dyDescent="0.2">
      <c r="E46" s="4" t="s">
        <v>23</v>
      </c>
    </row>
    <row r="47" spans="1:8" x14ac:dyDescent="0.2">
      <c r="E47" s="4" t="s">
        <v>24</v>
      </c>
    </row>
    <row r="53" spans="1:7" x14ac:dyDescent="0.2">
      <c r="A53" s="12"/>
    </row>
    <row r="54" spans="1:7" x14ac:dyDescent="0.2">
      <c r="A54" s="12"/>
    </row>
    <row r="55" spans="1:7" x14ac:dyDescent="0.2">
      <c r="A55" s="12"/>
    </row>
    <row r="56" spans="1:7" x14ac:dyDescent="0.2">
      <c r="A56" s="12"/>
    </row>
    <row r="57" spans="1:7" ht="15" customHeight="1" x14ac:dyDescent="0.2"/>
    <row r="63" spans="1:7" ht="13.5" thickBot="1" x14ac:dyDescent="0.25"/>
    <row r="64" spans="1:7" ht="24.75" thickTop="1" thickBot="1" x14ac:dyDescent="0.4">
      <c r="A64" s="25" t="s">
        <v>25</v>
      </c>
      <c r="B64" s="26"/>
      <c r="C64" s="26"/>
      <c r="D64" s="26"/>
      <c r="E64" s="26"/>
      <c r="F64" s="26"/>
      <c r="G64" s="27"/>
    </row>
    <row r="65" spans="1:5" ht="13.5" thickTop="1" x14ac:dyDescent="0.2"/>
    <row r="67" spans="1:5" x14ac:dyDescent="0.2">
      <c r="A67" s="4" t="s">
        <v>26</v>
      </c>
      <c r="B67" s="13" t="str">
        <f>IF($E$9="","",$E$9)</f>
        <v xml:space="preserve">  </v>
      </c>
    </row>
    <row r="68" spans="1:5" x14ac:dyDescent="0.2">
      <c r="A68" s="4" t="s">
        <v>27</v>
      </c>
      <c r="B68" s="4" t="str">
        <f>IF($E$10="","",$E$10)</f>
        <v/>
      </c>
    </row>
    <row r="69" spans="1:5" x14ac:dyDescent="0.2">
      <c r="B69" s="14" t="str">
        <f>IF($E$11="","",$E$11)</f>
        <v/>
      </c>
    </row>
    <row r="70" spans="1:5" x14ac:dyDescent="0.2">
      <c r="B70" s="14" t="str">
        <f>IF($E$12="","",$E$12)</f>
        <v/>
      </c>
    </row>
    <row r="73" spans="1:5" x14ac:dyDescent="0.2">
      <c r="A73" s="4" t="s">
        <v>52</v>
      </c>
    </row>
    <row r="74" spans="1:5" x14ac:dyDescent="0.2">
      <c r="A74" s="4" t="s">
        <v>51</v>
      </c>
      <c r="B74" s="41" t="str">
        <f>IF('[2]Renseignements salarié'!$B$13="","",'[2]Renseignements salarié'!$B$13)</f>
        <v/>
      </c>
      <c r="C74" s="42"/>
      <c r="E74" s="15" t="str">
        <f>IF($F$26="","",$F$26)</f>
        <v/>
      </c>
    </row>
    <row r="77" spans="1:5" x14ac:dyDescent="0.2">
      <c r="A77" s="4" t="s">
        <v>53</v>
      </c>
    </row>
    <row r="78" spans="1:5" x14ac:dyDescent="0.2">
      <c r="A78" s="4" t="s">
        <v>54</v>
      </c>
    </row>
    <row r="79" spans="1:5" x14ac:dyDescent="0.2">
      <c r="A79" s="4" t="s">
        <v>55</v>
      </c>
    </row>
    <row r="81" spans="1:7" x14ac:dyDescent="0.2">
      <c r="A81" s="4" t="s">
        <v>56</v>
      </c>
    </row>
    <row r="87" spans="1:7" x14ac:dyDescent="0.2">
      <c r="A87" s="35"/>
      <c r="B87" s="35"/>
      <c r="C87" s="35"/>
      <c r="D87" s="35"/>
      <c r="E87" s="35"/>
      <c r="F87" s="35"/>
      <c r="G87" s="35"/>
    </row>
    <row r="93" spans="1:7" x14ac:dyDescent="0.2">
      <c r="G93" s="16"/>
    </row>
    <row r="97" spans="1:3" x14ac:dyDescent="0.2">
      <c r="A97" s="13"/>
    </row>
    <row r="98" spans="1:3" x14ac:dyDescent="0.2">
      <c r="A98" s="13"/>
    </row>
    <row r="99" spans="1:3" x14ac:dyDescent="0.2">
      <c r="A99" s="22" t="s">
        <v>57</v>
      </c>
    </row>
    <row r="100" spans="1:3" x14ac:dyDescent="0.2">
      <c r="A100" s="4" t="s">
        <v>58</v>
      </c>
    </row>
    <row r="102" spans="1:3" x14ac:dyDescent="0.2">
      <c r="A102" s="4" t="s">
        <v>59</v>
      </c>
    </row>
    <row r="103" spans="1:3" x14ac:dyDescent="0.2">
      <c r="A103" s="4" t="s">
        <v>60</v>
      </c>
    </row>
    <row r="105" spans="1:3" x14ac:dyDescent="0.2">
      <c r="A105" s="4" t="s">
        <v>61</v>
      </c>
      <c r="C105" s="17"/>
    </row>
    <row r="107" spans="1:3" x14ac:dyDescent="0.2">
      <c r="A107" s="4" t="s">
        <v>62</v>
      </c>
    </row>
    <row r="108" spans="1:3" x14ac:dyDescent="0.2">
      <c r="A108" s="4" t="s">
        <v>63</v>
      </c>
    </row>
    <row r="111" spans="1:3" x14ac:dyDescent="0.2">
      <c r="A111" s="12"/>
    </row>
    <row r="112" spans="1:3" x14ac:dyDescent="0.2">
      <c r="A112" s="12"/>
    </row>
    <row r="113" spans="1:7" x14ac:dyDescent="0.2">
      <c r="A113" s="12"/>
    </row>
    <row r="114" spans="1:7" x14ac:dyDescent="0.2">
      <c r="A114" s="12"/>
    </row>
    <row r="115" spans="1:7" ht="15" customHeight="1" x14ac:dyDescent="0.2"/>
    <row r="121" spans="1:7" ht="13.5" thickBot="1" x14ac:dyDescent="0.25"/>
    <row r="122" spans="1:7" ht="24.75" thickTop="1" thickBot="1" x14ac:dyDescent="0.4">
      <c r="A122" s="25" t="s">
        <v>25</v>
      </c>
      <c r="B122" s="26"/>
      <c r="C122" s="26"/>
      <c r="D122" s="26"/>
      <c r="E122" s="26"/>
      <c r="F122" s="26"/>
      <c r="G122" s="27"/>
    </row>
    <row r="123" spans="1:7" ht="13.5" thickTop="1" x14ac:dyDescent="0.2"/>
    <row r="125" spans="1:7" x14ac:dyDescent="0.2">
      <c r="A125" s="4" t="s">
        <v>26</v>
      </c>
      <c r="B125" s="13" t="str">
        <f>IF($E$9="","",$E$9)</f>
        <v xml:space="preserve">  </v>
      </c>
    </row>
    <row r="126" spans="1:7" x14ac:dyDescent="0.2">
      <c r="A126" s="4" t="s">
        <v>27</v>
      </c>
      <c r="B126" s="4" t="str">
        <f>IF($E$10="","",$E$10)</f>
        <v/>
      </c>
    </row>
    <row r="127" spans="1:7" x14ac:dyDescent="0.2">
      <c r="B127" s="14" t="str">
        <f>IF($E$11="","",$E$11)</f>
        <v/>
      </c>
    </row>
    <row r="128" spans="1:7" x14ac:dyDescent="0.2">
      <c r="B128" s="14" t="str">
        <f>IF($E$12="","",$E$12)</f>
        <v/>
      </c>
    </row>
    <row r="131" spans="1:5" x14ac:dyDescent="0.2">
      <c r="A131" s="4" t="s">
        <v>52</v>
      </c>
    </row>
    <row r="132" spans="1:5" x14ac:dyDescent="0.2">
      <c r="A132" s="4" t="s">
        <v>51</v>
      </c>
      <c r="B132" s="41"/>
      <c r="C132" s="42"/>
      <c r="E132" s="15" t="str">
        <f>IF($F$26="","",$F$26)</f>
        <v/>
      </c>
    </row>
    <row r="135" spans="1:5" x14ac:dyDescent="0.2">
      <c r="A135" s="4" t="s">
        <v>53</v>
      </c>
    </row>
    <row r="136" spans="1:5" x14ac:dyDescent="0.2">
      <c r="A136" s="4" t="s">
        <v>54</v>
      </c>
    </row>
    <row r="137" spans="1:5" x14ac:dyDescent="0.2">
      <c r="A137" s="4" t="s">
        <v>55</v>
      </c>
    </row>
    <row r="139" spans="1:5" x14ac:dyDescent="0.2">
      <c r="A139" s="4" t="s">
        <v>56</v>
      </c>
    </row>
    <row r="145" spans="1:7" x14ac:dyDescent="0.2">
      <c r="A145" s="35"/>
      <c r="B145" s="35"/>
      <c r="C145" s="35"/>
      <c r="D145" s="35"/>
      <c r="E145" s="35"/>
      <c r="F145" s="35"/>
      <c r="G145" s="35"/>
    </row>
    <row r="151" spans="1:7" x14ac:dyDescent="0.2">
      <c r="G151" s="16"/>
    </row>
    <row r="155" spans="1:7" x14ac:dyDescent="0.2">
      <c r="A155" s="13"/>
    </row>
    <row r="156" spans="1:7" x14ac:dyDescent="0.2">
      <c r="A156" s="13"/>
    </row>
    <row r="157" spans="1:7" x14ac:dyDescent="0.2">
      <c r="A157" s="22" t="s">
        <v>57</v>
      </c>
    </row>
    <row r="158" spans="1:7" x14ac:dyDescent="0.2">
      <c r="A158" s="4" t="s">
        <v>58</v>
      </c>
    </row>
    <row r="160" spans="1:7" x14ac:dyDescent="0.2">
      <c r="A160" s="4" t="s">
        <v>59</v>
      </c>
    </row>
    <row r="161" spans="1:3" x14ac:dyDescent="0.2">
      <c r="A161" s="4" t="s">
        <v>60</v>
      </c>
    </row>
    <row r="163" spans="1:3" x14ac:dyDescent="0.2">
      <c r="A163" s="4" t="s">
        <v>61</v>
      </c>
      <c r="C163" s="17"/>
    </row>
    <row r="165" spans="1:3" x14ac:dyDescent="0.2">
      <c r="A165" s="4" t="s">
        <v>62</v>
      </c>
    </row>
    <row r="166" spans="1:3" x14ac:dyDescent="0.2">
      <c r="A166" s="4" t="s">
        <v>63</v>
      </c>
    </row>
    <row r="169" spans="1:3" x14ac:dyDescent="0.2">
      <c r="A169" s="12"/>
    </row>
    <row r="170" spans="1:3" x14ac:dyDescent="0.2">
      <c r="A170" s="12"/>
    </row>
    <row r="171" spans="1:3" x14ac:dyDescent="0.2">
      <c r="A171" s="12"/>
    </row>
    <row r="172" spans="1:3" x14ac:dyDescent="0.2">
      <c r="A172" s="12"/>
    </row>
    <row r="173" spans="1:3" ht="15" customHeight="1" x14ac:dyDescent="0.2"/>
    <row r="179" spans="1:7" ht="13.5" thickBot="1" x14ac:dyDescent="0.25"/>
    <row r="180" spans="1:7" ht="24.75" thickTop="1" thickBot="1" x14ac:dyDescent="0.4">
      <c r="A180" s="36" t="s">
        <v>28</v>
      </c>
      <c r="B180" s="37"/>
      <c r="C180" s="37"/>
      <c r="D180" s="37"/>
      <c r="E180" s="37"/>
      <c r="F180" s="37"/>
      <c r="G180" s="38"/>
    </row>
    <row r="181" spans="1:7" ht="12.75" customHeight="1" thickTop="1" x14ac:dyDescent="0.35">
      <c r="A181" s="18"/>
      <c r="B181" s="18"/>
      <c r="C181" s="18"/>
      <c r="D181" s="18"/>
      <c r="E181" s="18"/>
      <c r="F181" s="18"/>
      <c r="G181" s="18"/>
    </row>
    <row r="182" spans="1:7" ht="12.75" customHeight="1" x14ac:dyDescent="0.35">
      <c r="A182" s="18"/>
      <c r="B182" s="18"/>
      <c r="C182" s="18"/>
      <c r="D182" s="18"/>
      <c r="E182" s="18"/>
      <c r="F182" s="18"/>
      <c r="G182" s="18"/>
    </row>
    <row r="184" spans="1:7" x14ac:dyDescent="0.2">
      <c r="A184" s="4" t="s">
        <v>29</v>
      </c>
      <c r="F184" s="39" t="str">
        <f>$B$74</f>
        <v/>
      </c>
      <c r="G184" s="39"/>
    </row>
    <row r="185" spans="1:7" x14ac:dyDescent="0.2">
      <c r="A185" s="4" t="s">
        <v>30</v>
      </c>
      <c r="C185" s="29"/>
      <c r="D185" s="29"/>
      <c r="E185" s="29"/>
    </row>
    <row r="186" spans="1:7" x14ac:dyDescent="0.2">
      <c r="A186" s="4" t="s">
        <v>31</v>
      </c>
      <c r="F186" s="29"/>
      <c r="G186" s="29"/>
    </row>
    <row r="187" spans="1:7" x14ac:dyDescent="0.2">
      <c r="A187" s="4" t="s">
        <v>32</v>
      </c>
    </row>
    <row r="190" spans="1:7" x14ac:dyDescent="0.2">
      <c r="A190" s="13" t="str">
        <f>$B$125</f>
        <v xml:space="preserve">  </v>
      </c>
    </row>
    <row r="191" spans="1:7" x14ac:dyDescent="0.2">
      <c r="A191" s="13"/>
    </row>
    <row r="193" spans="1:7" x14ac:dyDescent="0.2">
      <c r="A193" s="4" t="s">
        <v>33</v>
      </c>
      <c r="B193" s="14"/>
      <c r="C193" s="31">
        <f>'[2]Renseignements salarié'!$D$8</f>
        <v>0</v>
      </c>
      <c r="D193" s="31"/>
    </row>
    <row r="195" spans="1:7" x14ac:dyDescent="0.2">
      <c r="A195" s="4" t="s">
        <v>34</v>
      </c>
      <c r="B195" s="4" t="str">
        <f>$B$68</f>
        <v/>
      </c>
      <c r="C195" s="13"/>
      <c r="D195" s="13"/>
    </row>
    <row r="196" spans="1:7" x14ac:dyDescent="0.2">
      <c r="B196" s="4" t="str">
        <f>$B$69</f>
        <v/>
      </c>
      <c r="C196" s="13"/>
      <c r="D196" s="13"/>
    </row>
    <row r="197" spans="1:7" x14ac:dyDescent="0.2">
      <c r="B197" s="14" t="str">
        <f>$B$70</f>
        <v/>
      </c>
      <c r="C197" s="13"/>
      <c r="D197" s="13"/>
    </row>
    <row r="199" spans="1:7" x14ac:dyDescent="0.2">
      <c r="A199" s="4" t="s">
        <v>35</v>
      </c>
      <c r="B199" s="19" t="s">
        <v>36</v>
      </c>
      <c r="C199" s="20"/>
      <c r="D199" s="19" t="s">
        <v>37</v>
      </c>
      <c r="E199" s="20"/>
    </row>
    <row r="202" spans="1:7" x14ac:dyDescent="0.2">
      <c r="A202" s="4" t="s">
        <v>38</v>
      </c>
    </row>
    <row r="204" spans="1:7" s="13" customFormat="1" x14ac:dyDescent="0.2">
      <c r="A204" s="40"/>
      <c r="B204" s="40"/>
      <c r="C204" s="40"/>
      <c r="D204" s="40"/>
      <c r="E204" s="40"/>
      <c r="F204" s="40"/>
      <c r="G204" s="40"/>
    </row>
    <row r="205" spans="1:7" s="13" customFormat="1" x14ac:dyDescent="0.2">
      <c r="A205" s="40"/>
      <c r="B205" s="40"/>
      <c r="C205" s="40"/>
      <c r="D205" s="40"/>
      <c r="E205" s="40"/>
      <c r="F205" s="40"/>
      <c r="G205" s="40"/>
    </row>
    <row r="206" spans="1:7" s="13" customFormat="1" x14ac:dyDescent="0.2">
      <c r="A206" s="40"/>
      <c r="B206" s="40"/>
      <c r="C206" s="40"/>
      <c r="D206" s="40"/>
      <c r="E206" s="40"/>
      <c r="F206" s="40"/>
      <c r="G206" s="40"/>
    </row>
    <row r="207" spans="1:7" s="13" customFormat="1" x14ac:dyDescent="0.2">
      <c r="A207" s="40"/>
      <c r="B207" s="40"/>
      <c r="C207" s="40"/>
      <c r="D207" s="40"/>
      <c r="E207" s="40"/>
      <c r="F207" s="40"/>
      <c r="G207" s="40"/>
    </row>
    <row r="208" spans="1:7" s="13" customFormat="1" x14ac:dyDescent="0.2">
      <c r="A208" s="40"/>
      <c r="B208" s="40"/>
      <c r="C208" s="40"/>
      <c r="D208" s="40"/>
      <c r="E208" s="40"/>
      <c r="F208" s="40"/>
      <c r="G208" s="40"/>
    </row>
    <row r="212" spans="1:7" x14ac:dyDescent="0.2">
      <c r="A212" s="32" t="str">
        <f>+$A$190</f>
        <v xml:space="preserve">  </v>
      </c>
      <c r="B212" s="32"/>
      <c r="C212" s="33" t="s">
        <v>39</v>
      </c>
      <c r="D212" s="33"/>
      <c r="E212" s="34" t="str">
        <f>IF($F$184="","",$F$184)</f>
        <v/>
      </c>
      <c r="F212" s="34"/>
      <c r="G212" s="4" t="s">
        <v>40</v>
      </c>
    </row>
    <row r="216" spans="1:7" x14ac:dyDescent="0.2">
      <c r="A216" s="19" t="s">
        <v>41</v>
      </c>
      <c r="B216" s="4" t="str">
        <f>$E$17</f>
        <v>Nantes, le</v>
      </c>
      <c r="C216" s="24">
        <f>$E$199</f>
        <v>0</v>
      </c>
      <c r="D216" s="24"/>
    </row>
    <row r="219" spans="1:7" x14ac:dyDescent="0.2">
      <c r="E219" s="4" t="s">
        <v>22</v>
      </c>
    </row>
    <row r="220" spans="1:7" x14ac:dyDescent="0.2">
      <c r="E220" s="4" t="s">
        <v>23</v>
      </c>
    </row>
    <row r="221" spans="1:7" x14ac:dyDescent="0.2">
      <c r="E221" s="4" t="s">
        <v>24</v>
      </c>
    </row>
    <row r="237" spans="1:7" ht="13.5" thickBot="1" x14ac:dyDescent="0.25"/>
    <row r="238" spans="1:7" ht="24.75" thickTop="1" thickBot="1" x14ac:dyDescent="0.4">
      <c r="A238" s="25" t="s">
        <v>42</v>
      </c>
      <c r="B238" s="26"/>
      <c r="C238" s="26"/>
      <c r="D238" s="26"/>
      <c r="E238" s="26"/>
      <c r="F238" s="26"/>
      <c r="G238" s="27"/>
    </row>
    <row r="239" spans="1:7" ht="13.5" thickTop="1" x14ac:dyDescent="0.2"/>
    <row r="242" spans="1:7" x14ac:dyDescent="0.2">
      <c r="A242" s="4" t="s">
        <v>64</v>
      </c>
      <c r="F242" s="28" t="str">
        <f>$B$74</f>
        <v/>
      </c>
      <c r="G242" s="28"/>
    </row>
    <row r="243" spans="1:7" x14ac:dyDescent="0.2">
      <c r="A243" s="4" t="s">
        <v>30</v>
      </c>
      <c r="C243" s="29" t="str">
        <f>IF(+$C$185="","",+$C$185)</f>
        <v/>
      </c>
      <c r="D243" s="29"/>
      <c r="E243" s="29"/>
    </row>
    <row r="244" spans="1:7" x14ac:dyDescent="0.2">
      <c r="A244" s="4" t="s">
        <v>31</v>
      </c>
      <c r="F244" s="30" t="str">
        <f>IF(+$F$186="","",+$F$186)</f>
        <v/>
      </c>
      <c r="G244" s="30"/>
    </row>
    <row r="245" spans="1:7" x14ac:dyDescent="0.2">
      <c r="A245" s="4" t="s">
        <v>43</v>
      </c>
    </row>
    <row r="248" spans="1:7" x14ac:dyDescent="0.2">
      <c r="A248" s="13" t="str">
        <f>$B$125</f>
        <v xml:space="preserve">  </v>
      </c>
    </row>
    <row r="251" spans="1:7" x14ac:dyDescent="0.2">
      <c r="A251" s="4" t="s">
        <v>33</v>
      </c>
      <c r="B251" s="14"/>
      <c r="C251" s="31"/>
      <c r="D251" s="31"/>
    </row>
    <row r="254" spans="1:7" x14ac:dyDescent="0.2">
      <c r="A254" s="4" t="s">
        <v>44</v>
      </c>
      <c r="B254" s="4" t="str">
        <f>$B$68</f>
        <v/>
      </c>
    </row>
    <row r="255" spans="1:7" x14ac:dyDescent="0.2">
      <c r="B255" s="4" t="str">
        <f>$B$69</f>
        <v/>
      </c>
    </row>
    <row r="256" spans="1:7" x14ac:dyDescent="0.2">
      <c r="B256" s="14" t="str">
        <f>$B$70</f>
        <v/>
      </c>
    </row>
    <row r="259" spans="1:5" x14ac:dyDescent="0.2">
      <c r="A259" s="21" t="str">
        <f>IF($K$1=TRUE,"N’a perçu aucune indemnités de licenciement ni de rupture conventionnelle à l’occasion de son départ le",IF($K$1=FALSE,CONCATENATE("A perçu à l’occasion de son départ en retraite une indemnité de ",$K$2," ","€ net imposable."),""))</f>
        <v>A perçu à l’occasion de son départ en retraite une indemnité de  € net imposable.</v>
      </c>
    </row>
    <row r="260" spans="1:5" x14ac:dyDescent="0.2">
      <c r="A260" s="21" t="str">
        <f>IF($K$1=TRUE,CONCATENATE(TEXT($E$199,"JJ/MM/AAAA")," ","pour le motif suivant : départ en retraite."),IF($K$1=FALSE,""))</f>
        <v/>
      </c>
    </row>
    <row r="264" spans="1:5" x14ac:dyDescent="0.2">
      <c r="A264" s="4" t="s">
        <v>45</v>
      </c>
    </row>
    <row r="267" spans="1:5" x14ac:dyDescent="0.2">
      <c r="A267" s="19" t="s">
        <v>41</v>
      </c>
      <c r="B267" s="4" t="str">
        <f>$E$17</f>
        <v>Nantes, le</v>
      </c>
      <c r="C267" s="24">
        <f>$E$199</f>
        <v>0</v>
      </c>
      <c r="D267" s="24"/>
    </row>
    <row r="270" spans="1:5" x14ac:dyDescent="0.2">
      <c r="E270" s="4" t="str">
        <f>$B$12</f>
        <v/>
      </c>
    </row>
    <row r="271" spans="1:5" x14ac:dyDescent="0.2">
      <c r="E271" s="4" t="s">
        <v>46</v>
      </c>
    </row>
  </sheetData>
  <mergeCells count="33">
    <mergeCell ref="B132:C132"/>
    <mergeCell ref="E9:G9"/>
    <mergeCell ref="E10:G10"/>
    <mergeCell ref="E11:G11"/>
    <mergeCell ref="E12:G12"/>
    <mergeCell ref="F17:G17"/>
    <mergeCell ref="F26:G26"/>
    <mergeCell ref="A34:G34"/>
    <mergeCell ref="A64:G64"/>
    <mergeCell ref="B74:C74"/>
    <mergeCell ref="A87:G87"/>
    <mergeCell ref="A122:G122"/>
    <mergeCell ref="A212:B212"/>
    <mergeCell ref="C212:D212"/>
    <mergeCell ref="E212:F212"/>
    <mergeCell ref="A145:G145"/>
    <mergeCell ref="A180:G180"/>
    <mergeCell ref="F184:G184"/>
    <mergeCell ref="C185:E185"/>
    <mergeCell ref="F186:G186"/>
    <mergeCell ref="C193:D193"/>
    <mergeCell ref="A204:G204"/>
    <mergeCell ref="A205:G205"/>
    <mergeCell ref="A206:G206"/>
    <mergeCell ref="A207:G207"/>
    <mergeCell ref="A208:G208"/>
    <mergeCell ref="C267:D267"/>
    <mergeCell ref="C216:D216"/>
    <mergeCell ref="A238:G238"/>
    <mergeCell ref="F242:G242"/>
    <mergeCell ref="C243:E243"/>
    <mergeCell ref="F244:G244"/>
    <mergeCell ref="C251:D251"/>
  </mergeCells>
  <pageMargins left="0.59055118110236227" right="0.59055118110236227" top="0.74803149606299213" bottom="0.74803149606299213" header="0.31496062992125984" footer="0.31496062992125984"/>
  <pageSetup paperSize="9" orientation="portrait" r:id="rId1"/>
  <headerFooter>
    <oddHeader>&amp;C&amp;G</oddHeader>
    <oddFooter>&amp;C&amp;G</oddFooter>
  </headerFooter>
  <rowBreaks count="3" manualBreakCount="3">
    <brk id="57" max="16383" man="1"/>
    <brk id="115" max="16383" man="1"/>
    <brk id="173" max="16383" man="1"/>
  </rowBreaks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Courriers Salariés</vt:lpstr>
      <vt:lpstr>'Courriers Salariés'!Zone_d_impression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 Frédéric</dc:creator>
  <cp:lastModifiedBy>LAVALLEZ Pascal</cp:lastModifiedBy>
  <cp:lastPrinted>2020-09-22T08:34:28Z</cp:lastPrinted>
  <dcterms:created xsi:type="dcterms:W3CDTF">2020-09-22T07:13:12Z</dcterms:created>
  <dcterms:modified xsi:type="dcterms:W3CDTF">2020-09-23T12:42:06Z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2020-09-22T07:13:12Z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90112031-744e-4c3d-8a23-af0c7211ef4a</vt:lpwstr>
  </property>
  <property fmtid="{D5CDD505-2E9C-101B-9397-08002B2CF9AE}" pid="8" name="MSIP_Label_c135c4ba-2280-41f8-be7d-6f21d368baa3_ContentBits">
    <vt:lpwstr>0</vt:lpwstr>
  </property>
</Properties>
</file>