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heckCompatibility="1"/>
  <bookViews>
    <workbookView xWindow="0" yWindow="0" windowWidth="21600" windowHeight="9735" tabRatio="468" activeTab="1"/>
  </bookViews>
  <sheets>
    <sheet name="Data" sheetId="2" r:id="rId1"/>
    <sheet name="Calendrier 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D9" i="1" s="1"/>
  <c r="E9" i="1" s="1"/>
  <c r="F9" i="1" s="1"/>
  <c r="G9" i="1" s="1"/>
  <c r="H9" i="1" s="1"/>
  <c r="I9" i="1" s="1"/>
  <c r="C10" i="1" s="1"/>
  <c r="D10" i="1" s="1"/>
  <c r="E10" i="1" s="1"/>
  <c r="F10" i="1" s="1"/>
  <c r="G10" i="1" s="1"/>
  <c r="H10" i="1" s="1"/>
  <c r="I10" i="1" s="1"/>
  <c r="C11" i="1" s="1"/>
  <c r="D11" i="1" s="1"/>
  <c r="E11" i="1" s="1"/>
  <c r="F11" i="1" s="1"/>
  <c r="G11" i="1" s="1"/>
  <c r="H11" i="1" s="1"/>
  <c r="I11" i="1" s="1"/>
  <c r="C12" i="1" s="1"/>
  <c r="D12" i="1" s="1"/>
  <c r="E12" i="1" s="1"/>
  <c r="F12" i="1" s="1"/>
  <c r="G12" i="1" s="1"/>
  <c r="H12" i="1" s="1"/>
  <c r="I12" i="1" s="1"/>
  <c r="E8" i="1"/>
  <c r="F8" i="1" s="1"/>
  <c r="G8" i="1" s="1"/>
  <c r="H8" i="1" s="1"/>
  <c r="I8" i="1" s="1"/>
  <c r="D8" i="1"/>
  <c r="C8" i="1"/>
  <c r="D11" i="2"/>
  <c r="H7" i="1" s="1"/>
  <c r="F7" i="1"/>
  <c r="E7" i="1"/>
  <c r="D10" i="2"/>
  <c r="B2" i="1"/>
  <c r="C7" i="1" l="1"/>
  <c r="G7" i="1"/>
  <c r="D7" i="1"/>
  <c r="I7" i="1"/>
  <c r="O48" i="2" l="1"/>
  <c r="N48" i="2"/>
  <c r="C35" i="1" s="1"/>
  <c r="AD25" i="1"/>
  <c r="U25" i="1"/>
  <c r="L25" i="1"/>
  <c r="C25" i="1"/>
  <c r="M58" i="2"/>
  <c r="M56" i="2"/>
  <c r="N55" i="2"/>
  <c r="M55" i="2"/>
  <c r="N52" i="2"/>
  <c r="M52" i="2"/>
  <c r="M51" i="2"/>
  <c r="M53" i="2" l="1"/>
  <c r="N53" i="2" s="1"/>
  <c r="M54" i="2" s="1"/>
  <c r="N54" i="2" s="1"/>
  <c r="AD15" i="1"/>
  <c r="N34" i="2"/>
  <c r="N36" i="2" s="1"/>
  <c r="O36" i="2" s="1"/>
  <c r="O1" i="2"/>
  <c r="N25" i="2" s="1"/>
  <c r="N1" i="2"/>
  <c r="N15" i="2"/>
  <c r="N14" i="2"/>
  <c r="N13" i="2"/>
  <c r="N12" i="2"/>
  <c r="N11" i="2"/>
  <c r="N7" i="2"/>
  <c r="N6" i="2"/>
  <c r="N4" i="2"/>
  <c r="N9" i="2" s="1"/>
  <c r="N3" i="2"/>
  <c r="N19" i="2" l="1"/>
  <c r="N26" i="2"/>
  <c r="C5" i="1"/>
  <c r="N20" i="2"/>
  <c r="N27" i="2"/>
  <c r="N16" i="2"/>
  <c r="N24" i="2"/>
  <c r="N32" i="2"/>
  <c r="N17" i="2"/>
  <c r="N21" i="2" s="1"/>
  <c r="N37" i="2"/>
  <c r="N22" i="2"/>
  <c r="N58" i="2"/>
  <c r="N8" i="2"/>
  <c r="N10" i="2"/>
  <c r="N23" i="2"/>
  <c r="N5" i="2"/>
  <c r="O37" i="2" l="1"/>
  <c r="L5" i="1"/>
  <c r="N38" i="2"/>
  <c r="U5" i="1" s="1"/>
  <c r="N18" i="2"/>
  <c r="O38" i="2" l="1"/>
  <c r="N39" i="2"/>
  <c r="AD5" i="1" s="1"/>
  <c r="O39" i="2"/>
  <c r="N40" i="2"/>
  <c r="C15" i="1" s="1"/>
  <c r="O40" i="2" l="1"/>
  <c r="N41" i="2"/>
  <c r="L15" i="1" s="1"/>
  <c r="O41" i="2" l="1"/>
  <c r="N42" i="2"/>
  <c r="U15" i="1" s="1"/>
  <c r="O42" i="2" l="1"/>
  <c r="N43" i="2"/>
  <c r="O43" i="2" l="1"/>
  <c r="N44" i="2"/>
  <c r="N45" i="2" l="1"/>
  <c r="O44" i="2"/>
  <c r="O45" i="2" l="1"/>
  <c r="N46" i="2"/>
  <c r="O46" i="2" l="1"/>
  <c r="N47" i="2"/>
  <c r="O47" i="2" s="1"/>
</calcChain>
</file>

<file path=xl/sharedStrings.xml><?xml version="1.0" encoding="utf-8"?>
<sst xmlns="http://schemas.openxmlformats.org/spreadsheetml/2006/main" count="179" uniqueCount="78">
  <si>
    <t>L</t>
  </si>
  <si>
    <t>M</t>
  </si>
  <si>
    <t>J</t>
  </si>
  <si>
    <t>V</t>
  </si>
  <si>
    <t>S</t>
  </si>
  <si>
    <t>D</t>
  </si>
  <si>
    <t>Fêtes légales</t>
  </si>
  <si>
    <t>Vacances scolaires</t>
  </si>
  <si>
    <t>Pré-rentrée</t>
  </si>
  <si>
    <r>
      <t>15 août 2018:</t>
    </r>
    <r>
      <rPr>
        <sz val="11"/>
        <color rgb="FFFF0000"/>
        <rFont val="Calibri"/>
        <family val="2"/>
      </rPr>
      <t xml:space="preserve"> Assomption</t>
    </r>
  </si>
  <si>
    <r>
      <t>1 novembre 2018:</t>
    </r>
    <r>
      <rPr>
        <sz val="11"/>
        <color rgb="FFFF0000"/>
        <rFont val="Calibri"/>
        <family val="2"/>
      </rPr>
      <t xml:space="preserve"> Toussaint</t>
    </r>
  </si>
  <si>
    <r>
      <t>11 novembre 2018:</t>
    </r>
    <r>
      <rPr>
        <sz val="11"/>
        <color rgb="FFFF0000"/>
        <rFont val="Calibri"/>
        <family val="2"/>
      </rPr>
      <t xml:space="preserve"> Armistice de 1918</t>
    </r>
  </si>
  <si>
    <r>
      <t>25 décembre 2018:</t>
    </r>
    <r>
      <rPr>
        <sz val="11"/>
        <color rgb="FFFF0000"/>
        <rFont val="Calibri"/>
        <family val="2"/>
      </rPr>
      <t xml:space="preserve"> Noël</t>
    </r>
  </si>
  <si>
    <t>Pré rentrée des Enseignants</t>
  </si>
  <si>
    <r>
      <t>1 janvier:</t>
    </r>
    <r>
      <rPr>
        <sz val="11"/>
        <color rgb="FFFF0000"/>
        <rFont val="Calibri"/>
        <family val="2"/>
        <scheme val="minor"/>
      </rPr>
      <t xml:space="preserve"> Premier de l'An</t>
    </r>
  </si>
  <si>
    <r>
      <t>12 avril:</t>
    </r>
    <r>
      <rPr>
        <sz val="11"/>
        <color rgb="FFFF0000"/>
        <rFont val="Calibri"/>
        <family val="2"/>
        <scheme val="minor"/>
      </rPr>
      <t xml:space="preserve"> Dimanche de Pâques</t>
    </r>
  </si>
  <si>
    <r>
      <t>13 avril:</t>
    </r>
    <r>
      <rPr>
        <sz val="11"/>
        <color rgb="FFFF0000"/>
        <rFont val="Calibri"/>
        <family val="2"/>
        <scheme val="minor"/>
      </rPr>
      <t xml:space="preserve"> Lundi de Pâques</t>
    </r>
  </si>
  <si>
    <r>
      <t>27 avril :</t>
    </r>
    <r>
      <rPr>
        <sz val="11"/>
        <color rgb="FFFF0000"/>
        <rFont val="Calibri"/>
        <family val="2"/>
        <scheme val="minor"/>
      </rPr>
      <t xml:space="preserve"> Abol.de l'escavage</t>
    </r>
  </si>
  <si>
    <r>
      <t>1 mai:</t>
    </r>
    <r>
      <rPr>
        <sz val="11"/>
        <color rgb="FFFF0000"/>
        <rFont val="Calibri"/>
        <family val="2"/>
        <scheme val="minor"/>
      </rPr>
      <t xml:space="preserve"> Fête du travail</t>
    </r>
  </si>
  <si>
    <r>
      <t>8 mai:</t>
    </r>
    <r>
      <rPr>
        <sz val="11"/>
        <color rgb="FFFF0000"/>
        <rFont val="Calibri"/>
        <family val="2"/>
        <scheme val="minor"/>
      </rPr>
      <t xml:space="preserve"> Victoire 1945</t>
    </r>
  </si>
  <si>
    <r>
      <t>21 mai:</t>
    </r>
    <r>
      <rPr>
        <sz val="11"/>
        <color rgb="FFFF0000"/>
        <rFont val="Calibri"/>
        <family val="2"/>
        <scheme val="minor"/>
      </rPr>
      <t xml:space="preserve"> Ascension</t>
    </r>
  </si>
  <si>
    <r>
      <t>31 mai:</t>
    </r>
    <r>
      <rPr>
        <sz val="11"/>
        <color rgb="FFFF0000"/>
        <rFont val="Calibri"/>
        <family val="2"/>
        <scheme val="minor"/>
      </rPr>
      <t xml:space="preserve"> Dimanche de Pentecôte</t>
    </r>
  </si>
  <si>
    <r>
      <t>1 juin:</t>
    </r>
    <r>
      <rPr>
        <sz val="11"/>
        <color rgb="FFFF0000"/>
        <rFont val="Calibri"/>
        <family val="2"/>
        <scheme val="minor"/>
      </rPr>
      <t xml:space="preserve"> Lundi de Pentecôte</t>
    </r>
  </si>
  <si>
    <r>
      <t>14 juillet:</t>
    </r>
    <r>
      <rPr>
        <sz val="11"/>
        <color rgb="FFFF0000"/>
        <rFont val="Calibri"/>
        <family val="2"/>
        <scheme val="minor"/>
      </rPr>
      <t xml:space="preserve"> Fête Nationale</t>
    </r>
  </si>
  <si>
    <r>
      <t>15 août:</t>
    </r>
    <r>
      <rPr>
        <sz val="11"/>
        <color rgb="FFFF0000"/>
        <rFont val="Calibri"/>
        <family val="2"/>
        <scheme val="minor"/>
      </rPr>
      <t xml:space="preserve"> Assomption</t>
    </r>
  </si>
  <si>
    <t>Rotation B matin</t>
  </si>
  <si>
    <t>Année :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</si>
  <si>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</si>
  <si>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</si>
  <si>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</si>
  <si>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</si>
  <si>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</si>
  <si>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</si>
  <si>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</si>
  <si>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</si>
  <si>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</si>
  <si>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</si>
  <si>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</si>
  <si>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</si>
  <si>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</si>
  <si>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Date d'entrée</t>
  </si>
  <si>
    <t>Début</t>
  </si>
  <si>
    <t>Fin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</si>
  <si>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</si>
  <si>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</si>
  <si>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</si>
  <si>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</si>
  <si>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</si>
  <si>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</si>
  <si>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</si>
  <si>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</si>
  <si>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</si>
  <si>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</si>
  <si>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</si>
  <si>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</si>
  <si>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vacances scolaire mayotte</t>
  </si>
  <si>
    <t>date début</t>
  </si>
  <si>
    <t>date fin</t>
  </si>
  <si>
    <t>Rentrée scolaire</t>
  </si>
  <si>
    <t>Toussaint</t>
  </si>
  <si>
    <t>Noêl</t>
  </si>
  <si>
    <t>Carnaval</t>
  </si>
  <si>
    <t>Sortie</t>
  </si>
  <si>
    <t>vacance n-1</t>
  </si>
  <si>
    <t>grandes vacance</t>
  </si>
  <si>
    <t>Date de pré-rentrée :</t>
  </si>
  <si>
    <t>CALENDRIER</t>
  </si>
  <si>
    <t>Date de rentrée scolaire:</t>
  </si>
  <si>
    <t xml:space="preserve">N° jour semaine du </t>
  </si>
  <si>
    <t>voir formule utilisée calendar aout</t>
  </si>
  <si>
    <t xml:space="preserve">pour info </t>
  </si>
  <si>
    <t>dimanche</t>
  </si>
  <si>
    <t>Lundi</t>
  </si>
  <si>
    <t>mardi</t>
  </si>
  <si>
    <t>mercredi</t>
  </si>
  <si>
    <t>jeudi</t>
  </si>
  <si>
    <t>vendredi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</si>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</sst>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16"/>
      <color theme="1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theme="9" tint="0.39997558519241921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1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Aharoni"/>
      <charset val="177"/>
    </font>
    <font>
      <b/>
      <sz val="26"/>
      <color theme="1"/>
      <name val="Broadway"/>
      <family val="5"/>
    </font>
    <font>
      <b/>
      <sz val="11"/>
      <color theme="1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sz val="16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sz val="10"/>
      <color theme="1"/>
      <name val="Bodoni MT"/>
      <family val="1"/>
    </font>
    <font>
      <sz val="11"/>
      <color theme="4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</fills>
  <borders count="2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32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9" xfId="0" applyFill="1" applyBorder="1"/>
    <xf numFmtId="0" fontId="3" fillId="3" borderId="0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5" fillId="0" borderId="0" xfId="0" applyFont="1" applyFill="1" applyBorder="1" applyAlignment="1">
      <alignment vertical="center" wrapText="1"/>
    </xf>
    <xf numFmtId="0" fontId="0" fillId="0" borderId="2" xfId="0" applyFill="1" applyBorder="1"/>
    <xf numFmtId="0" fontId="0" fillId="0" borderId="7" xfId="0" applyFill="1" applyBorder="1"/>
    <xf numFmtId="0" fontId="0" fillId="0" borderId="5" xfId="0" applyFill="1" applyBorder="1"/>
    <xf numFmtId="0" fontId="1" fillId="0" borderId="5" xfId="0" applyFont="1" applyFill="1" applyBorder="1" applyAlignment="1">
      <alignment horizontal="center" vertical="center" wrapText="1"/>
    </xf>
    <xf numFmtId="0" fontId="8" fillId="0" borderId="0" xfId="1" applyFont="1" applyFill="1" applyBorder="1" applyAlignment="1"/>
    <xf numFmtId="0" fontId="0" fillId="0" borderId="8" xfId="0" applyFill="1" applyBorder="1"/>
    <xf numFmtId="0" fontId="4" fillId="5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3" fillId="6" borderId="2" xfId="0" applyFont="1" applyFill="1" applyBorder="1" applyAlignment="1">
      <alignment horizontal="center" vertical="center" wrapText="1"/>
    </xf>
    <xf numFmtId="0" fontId="0" fillId="5" borderId="0" xfId="0" applyFill="1" applyBorder="1"/>
    <xf numFmtId="0" fontId="0" fillId="7" borderId="0" xfId="0" applyFill="1" applyBorder="1"/>
    <xf numFmtId="0" fontId="0" fillId="0" borderId="13" xfId="0" applyFill="1" applyBorder="1"/>
    <xf numFmtId="0" fontId="8" fillId="0" borderId="1" xfId="1" applyFont="1" applyFill="1" applyBorder="1" applyAlignment="1"/>
    <xf numFmtId="0" fontId="0" fillId="8" borderId="0" xfId="0" applyFill="1" applyBorder="1"/>
    <xf numFmtId="0" fontId="3" fillId="8" borderId="2" xfId="0" applyFont="1" applyFill="1" applyBorder="1" applyAlignment="1">
      <alignment horizontal="center" vertical="center" wrapText="1"/>
    </xf>
    <xf numFmtId="0" fontId="15" fillId="8" borderId="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Protection="1">
      <protection locked="0"/>
    </xf>
    <xf numFmtId="0" fontId="0" fillId="0" borderId="15" xfId="0" applyBorder="1" applyAlignment="1" applyProtection="1">
      <alignment horizontal="center"/>
      <protection locked="0"/>
    </xf>
    <xf numFmtId="14" fontId="0" fillId="0" borderId="16" xfId="0" applyNumberFormat="1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14" fontId="0" fillId="0" borderId="19" xfId="0" applyNumberFormat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/>
    </xf>
    <xf numFmtId="0" fontId="0" fillId="0" borderId="0" xfId="0" applyProtection="1"/>
    <xf numFmtId="0" fontId="0" fillId="0" borderId="18" xfId="0" applyBorder="1" applyAlignment="1" applyProtection="1">
      <alignment horizontal="center"/>
    </xf>
    <xf numFmtId="14" fontId="0" fillId="0" borderId="19" xfId="0" applyNumberFormat="1" applyBorder="1" applyAlignment="1" applyProtection="1">
      <alignment horizontal="center" vertical="center"/>
    </xf>
    <xf numFmtId="0" fontId="18" fillId="0" borderId="20" xfId="0" applyFont="1" applyBorder="1" applyAlignment="1" applyProtection="1">
      <alignment horizontal="center"/>
    </xf>
    <xf numFmtId="16" fontId="0" fillId="0" borderId="18" xfId="0" quotePrefix="1" applyNumberFormat="1" applyBorder="1" applyAlignment="1" applyProtection="1">
      <alignment horizontal="center"/>
      <protection locked="0"/>
    </xf>
    <xf numFmtId="0" fontId="0" fillId="0" borderId="18" xfId="0" quotePrefix="1" applyBorder="1" applyAlignment="1" applyProtection="1">
      <alignment horizontal="center"/>
      <protection locked="0"/>
    </xf>
    <xf numFmtId="16" fontId="0" fillId="0" borderId="21" xfId="0" quotePrefix="1" applyNumberFormat="1" applyBorder="1" applyAlignment="1" applyProtection="1">
      <alignment horizontal="center"/>
      <protection locked="0"/>
    </xf>
    <xf numFmtId="14" fontId="0" fillId="0" borderId="22" xfId="0" applyNumberFormat="1" applyBorder="1" applyAlignment="1" applyProtection="1">
      <alignment horizontal="center" vertical="center"/>
      <protection locked="0"/>
    </xf>
    <xf numFmtId="0" fontId="18" fillId="0" borderId="23" xfId="0" applyFont="1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/>
      <protection locked="0"/>
    </xf>
    <xf numFmtId="16" fontId="0" fillId="0" borderId="25" xfId="0" quotePrefix="1" applyNumberFormat="1" applyBorder="1" applyAlignment="1" applyProtection="1">
      <alignment horizontal="center"/>
      <protection locked="0"/>
    </xf>
    <xf numFmtId="0" fontId="0" fillId="0" borderId="25" xfId="0" quotePrefix="1" applyBorder="1" applyAlignment="1" applyProtection="1">
      <alignment horizontal="center"/>
      <protection locked="0"/>
    </xf>
    <xf numFmtId="0" fontId="0" fillId="0" borderId="26" xfId="0" quotePrefix="1" applyBorder="1" applyAlignment="1" applyProtection="1">
      <alignment horizontal="center"/>
      <protection locked="0"/>
    </xf>
    <xf numFmtId="16" fontId="0" fillId="0" borderId="27" xfId="0" quotePrefix="1" applyNumberFormat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14" fontId="0" fillId="0" borderId="2" xfId="0" applyNumberFormat="1" applyBorder="1" applyProtection="1"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4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9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center" vertical="center"/>
    </xf>
    <xf numFmtId="14" fontId="0" fillId="0" borderId="2" xfId="0" applyNumberFormat="1" applyBorder="1"/>
    <xf numFmtId="0" fontId="21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25" fillId="0" borderId="0" xfId="0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24" fillId="0" borderId="0" xfId="0" applyFont="1"/>
    <xf numFmtId="0" fontId="27" fillId="0" borderId="0" xfId="0" applyFont="1" applyAlignment="1" applyProtection="1">
      <alignment vertical="center"/>
      <protection locked="0"/>
    </xf>
    <xf numFmtId="0" fontId="24" fillId="0" borderId="0" xfId="0" applyFont="1" applyProtection="1">
      <protection locked="0"/>
    </xf>
    <xf numFmtId="0" fontId="24" fillId="0" borderId="0" xfId="0" applyFont="1" applyAlignment="1" applyProtection="1">
      <alignment horizontal="center" vertical="center"/>
      <protection locked="0"/>
    </xf>
    <xf numFmtId="14" fontId="23" fillId="0" borderId="2" xfId="0" applyNumberFormat="1" applyFont="1" applyBorder="1" applyAlignment="1" applyProtection="1">
      <alignment horizontal="center" vertical="center"/>
      <protection locked="0"/>
    </xf>
    <xf numFmtId="14" fontId="24" fillId="0" borderId="2" xfId="0" applyNumberFormat="1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4" fillId="0" borderId="2" xfId="0" applyFont="1" applyBorder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 vertical="center"/>
      <protection locked="0"/>
    </xf>
    <xf numFmtId="0" fontId="24" fillId="0" borderId="5" xfId="0" applyFont="1" applyBorder="1" applyAlignment="1" applyProtection="1">
      <alignment horizontal="center"/>
      <protection locked="0"/>
    </xf>
    <xf numFmtId="0" fontId="24" fillId="0" borderId="4" xfId="0" applyFont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/>
    </xf>
    <xf numFmtId="0" fontId="21" fillId="0" borderId="0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vertical="center" wrapText="1"/>
    </xf>
    <xf numFmtId="0" fontId="13" fillId="5" borderId="4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vertical="center" wrapText="1"/>
    </xf>
    <xf numFmtId="0" fontId="10" fillId="5" borderId="11" xfId="0" applyFont="1" applyFill="1" applyBorder="1" applyAlignment="1">
      <alignment vertical="center" wrapText="1"/>
    </xf>
    <xf numFmtId="14" fontId="22" fillId="0" borderId="4" xfId="0" applyNumberFormat="1" applyFont="1" applyFill="1" applyBorder="1" applyAlignment="1">
      <alignment horizontal="center" vertical="center" wrapText="1"/>
    </xf>
    <xf numFmtId="14" fontId="22" fillId="0" borderId="2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left" vertical="top" wrapText="1"/>
    </xf>
    <xf numFmtId="0" fontId="13" fillId="5" borderId="1" xfId="0" applyFont="1" applyFill="1" applyBorder="1" applyAlignment="1">
      <alignment horizontal="left" vertical="top" wrapText="1"/>
    </xf>
    <xf numFmtId="0" fontId="13" fillId="5" borderId="4" xfId="0" applyFont="1" applyFill="1" applyBorder="1" applyAlignment="1">
      <alignment horizontal="left" vertical="top" wrapText="1"/>
    </xf>
    <xf numFmtId="0" fontId="12" fillId="7" borderId="12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14" fontId="28" fillId="0" borderId="0" xfId="0" applyNumberFormat="1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/>
    </xf>
    <xf numFmtId="0" fontId="0" fillId="9" borderId="0" xfId="0" applyFill="1" applyAlignment="1">
      <alignment horizontal="center"/>
    </xf>
    <xf numFmtId="14" fontId="0" fillId="10" borderId="0" xfId="0" applyNumberFormat="1" applyFill="1"/>
    <xf numFmtId="0" fontId="29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59"/>
  <sheetViews>
    <sheetView workbookViewId="0">
      <selection activeCell="B27" sqref="B27"/>
    </sheetView>
  </sheetViews>
  <sheetFormatPr baseColWidth="10" defaultRowHeight="15"/>
  <cols>
    <col min="5" max="9" width="3" customWidth="1"/>
    <col min="10" max="10" width="6.5703125" customWidth="1"/>
    <col min="11" max="11" width="9.140625" customWidth="1"/>
    <col min="12" max="12" width="6.7109375" customWidth="1"/>
    <col min="13" max="13" width="19.5703125" customWidth="1"/>
    <col min="14" max="14" width="23" customWidth="1"/>
    <col min="15" max="15" width="15.85546875" customWidth="1"/>
    <col min="16" max="16" width="11.42578125" customWidth="1"/>
  </cols>
  <sheetData>
    <row r="1" spans="2:15">
      <c r="M1" s="81" t="s">
        <v>26</v>
      </c>
      <c r="N1" s="50">
        <f>$C$6</f>
        <v>2020</v>
      </c>
      <c r="O1" s="50">
        <f>$N$1+1</f>
        <v>2021</v>
      </c>
    </row>
    <row r="2" spans="2:15" ht="28.5" thickBot="1">
      <c r="B2" s="101" t="s">
        <v>66</v>
      </c>
      <c r="C2" s="101"/>
      <c r="D2" s="101"/>
    </row>
    <row r="3" spans="2:15">
      <c r="K3" s="51"/>
      <c r="L3" s="51"/>
      <c r="M3" s="52" t="s">
        <v>27</v>
      </c>
      <c r="N3" s="53">
        <f>DATE($N$1,1,1)</f>
        <v>43831</v>
      </c>
      <c r="O3" s="54"/>
    </row>
    <row r="4" spans="2:15">
      <c r="K4" s="51"/>
      <c r="L4" s="51"/>
      <c r="M4" s="55" t="s">
        <v>28</v>
      </c>
      <c r="N4" s="56">
        <f>ROUND(DATE($N$1,4,MOD(234-11*MOD($N$1,19),30))/7,)*7-6</f>
        <v>43933</v>
      </c>
      <c r="O4" s="57"/>
    </row>
    <row r="5" spans="2:15">
      <c r="K5" s="51"/>
      <c r="L5" s="51"/>
      <c r="M5" s="55" t="s">
        <v>29</v>
      </c>
      <c r="N5" s="56">
        <f>N4+1</f>
        <v>43934</v>
      </c>
      <c r="O5" s="57"/>
    </row>
    <row r="6" spans="2:15" ht="18.75">
      <c r="B6" s="82" t="s">
        <v>26</v>
      </c>
      <c r="C6" s="83">
        <v>2020</v>
      </c>
      <c r="D6" s="83">
        <v>2021</v>
      </c>
      <c r="K6" s="58"/>
      <c r="L6" s="58"/>
      <c r="M6" s="59" t="s">
        <v>30</v>
      </c>
      <c r="N6" s="60">
        <f>DATE($N$1,5,1)</f>
        <v>43952</v>
      </c>
      <c r="O6" s="61"/>
    </row>
    <row r="7" spans="2:15">
      <c r="B7" s="100" t="s">
        <v>65</v>
      </c>
      <c r="C7" s="100"/>
      <c r="D7" s="84">
        <v>44063</v>
      </c>
      <c r="K7" s="51"/>
      <c r="L7" s="51"/>
      <c r="M7" s="62" t="s">
        <v>31</v>
      </c>
      <c r="N7" s="56">
        <f>DATE($N$1,5,8)</f>
        <v>43959</v>
      </c>
      <c r="O7" s="57"/>
    </row>
    <row r="8" spans="2:15">
      <c r="B8" s="100" t="s">
        <v>67</v>
      </c>
      <c r="C8" s="100"/>
      <c r="D8" s="84">
        <v>44067</v>
      </c>
      <c r="K8" s="51"/>
      <c r="L8" s="51"/>
      <c r="M8" s="55" t="s">
        <v>32</v>
      </c>
      <c r="N8" s="56">
        <f>N4+39</f>
        <v>43972</v>
      </c>
      <c r="O8" s="57"/>
    </row>
    <row r="9" spans="2:15">
      <c r="K9" s="51"/>
      <c r="L9" s="51"/>
      <c r="M9" s="55" t="s">
        <v>33</v>
      </c>
      <c r="N9" s="56">
        <f>N4+49</f>
        <v>43982</v>
      </c>
      <c r="O9" s="57"/>
    </row>
    <row r="10" spans="2:15">
      <c r="B10" s="128" t="s">
        <v>68</v>
      </c>
      <c r="C10" s="128"/>
      <c r="D10" s="130">
        <f>DATE(C6,8,1)</f>
        <v>44044</v>
      </c>
      <c r="K10" s="51"/>
      <c r="L10" s="51"/>
      <c r="M10" s="55" t="s">
        <v>34</v>
      </c>
      <c r="N10" s="56">
        <f>N4+50</f>
        <v>43983</v>
      </c>
      <c r="O10" s="57"/>
    </row>
    <row r="11" spans="2:15">
      <c r="D11" s="129">
        <f>WEEKDAY(D10)</f>
        <v>7</v>
      </c>
      <c r="K11" s="51"/>
      <c r="L11" s="51"/>
      <c r="M11" s="63" t="s">
        <v>35</v>
      </c>
      <c r="N11" s="56">
        <f>DATE($N$1,7,14)</f>
        <v>44026</v>
      </c>
      <c r="O11" s="57"/>
    </row>
    <row r="12" spans="2:15">
      <c r="B12" t="s">
        <v>69</v>
      </c>
      <c r="K12" s="51"/>
      <c r="L12" s="51"/>
      <c r="M12" s="63" t="s">
        <v>36</v>
      </c>
      <c r="N12" s="56">
        <f>DATE($N$1,8,15)</f>
        <v>44058</v>
      </c>
      <c r="O12" s="57"/>
    </row>
    <row r="13" spans="2:15">
      <c r="K13" s="51"/>
      <c r="L13" s="51"/>
      <c r="M13" s="63" t="s">
        <v>37</v>
      </c>
      <c r="N13" s="56">
        <f>DATE($N$1,11,1)</f>
        <v>44136</v>
      </c>
      <c r="O13" s="57"/>
    </row>
    <row r="14" spans="2:15">
      <c r="B14" s="131" t="s">
        <v>70</v>
      </c>
      <c r="C14" s="131">
        <v>1</v>
      </c>
      <c r="D14" s="131" t="s">
        <v>71</v>
      </c>
      <c r="K14" s="51"/>
      <c r="L14" s="51"/>
      <c r="M14" s="63" t="s">
        <v>38</v>
      </c>
      <c r="N14" s="56">
        <f>DATE($N$1,11,11)</f>
        <v>44146</v>
      </c>
      <c r="O14" s="57"/>
    </row>
    <row r="15" spans="2:15" ht="15.75" thickBot="1">
      <c r="B15" s="131"/>
      <c r="C15" s="131">
        <v>2</v>
      </c>
      <c r="D15" s="131" t="s">
        <v>72</v>
      </c>
      <c r="K15" s="51"/>
      <c r="L15" s="51"/>
      <c r="M15" s="64" t="s">
        <v>39</v>
      </c>
      <c r="N15" s="65">
        <f>DATE($N$1,12,25)</f>
        <v>44190</v>
      </c>
      <c r="O15" s="66"/>
    </row>
    <row r="16" spans="2:15">
      <c r="B16" s="131"/>
      <c r="C16" s="131">
        <v>3</v>
      </c>
      <c r="D16" s="131" t="s">
        <v>73</v>
      </c>
      <c r="K16" s="51"/>
      <c r="L16" s="51"/>
      <c r="M16" s="67" t="s">
        <v>27</v>
      </c>
      <c r="N16" s="68">
        <f>DATE(O1,1,1)</f>
        <v>44197</v>
      </c>
      <c r="O16" s="51"/>
    </row>
    <row r="17" spans="2:15">
      <c r="B17" s="131"/>
      <c r="C17" s="131">
        <v>4</v>
      </c>
      <c r="D17" s="131" t="s">
        <v>74</v>
      </c>
      <c r="K17" s="51"/>
      <c r="L17" s="51"/>
      <c r="M17" s="69" t="s">
        <v>28</v>
      </c>
      <c r="N17" s="68">
        <f>ROUND(DATE($O$1,4,MOD(234-11*MOD($O$1,19),30))/7,)*7-6</f>
        <v>44290</v>
      </c>
      <c r="O17" s="51"/>
    </row>
    <row r="18" spans="2:15">
      <c r="B18" s="131"/>
      <c r="C18" s="131">
        <v>5</v>
      </c>
      <c r="D18" s="131" t="s">
        <v>75</v>
      </c>
      <c r="K18" s="51"/>
      <c r="L18" s="51"/>
      <c r="M18" s="69" t="s">
        <v>29</v>
      </c>
      <c r="N18" s="68">
        <f>N17+1</f>
        <v>44291</v>
      </c>
      <c r="O18" s="51"/>
    </row>
    <row r="19" spans="2:15">
      <c r="B19" s="131"/>
      <c r="C19" s="131">
        <v>6</v>
      </c>
      <c r="D19" s="131" t="s">
        <v>76</v>
      </c>
      <c r="K19" s="51"/>
      <c r="L19" s="51"/>
      <c r="M19" s="69" t="s">
        <v>30</v>
      </c>
      <c r="N19" s="68">
        <f>DATE($O$1,5,1)</f>
        <v>44317</v>
      </c>
      <c r="O19" s="51"/>
    </row>
    <row r="20" spans="2:15">
      <c r="B20" s="131"/>
      <c r="C20" s="131">
        <v>7</v>
      </c>
      <c r="D20" s="131" t="s">
        <v>77</v>
      </c>
      <c r="K20" s="51"/>
      <c r="L20" s="51"/>
      <c r="M20" s="70" t="s">
        <v>31</v>
      </c>
      <c r="N20" s="68">
        <f>DATE($O$1,5,8)</f>
        <v>44324</v>
      </c>
      <c r="O20" s="51"/>
    </row>
    <row r="21" spans="2:15">
      <c r="B21" s="131"/>
      <c r="C21" s="131"/>
      <c r="D21" s="131"/>
      <c r="K21" s="51"/>
      <c r="L21" s="51"/>
      <c r="M21" s="69" t="s">
        <v>32</v>
      </c>
      <c r="N21" s="68">
        <f>N17+39</f>
        <v>44329</v>
      </c>
      <c r="O21" s="51"/>
    </row>
    <row r="22" spans="2:15">
      <c r="K22" s="51"/>
      <c r="L22" s="51"/>
      <c r="M22" s="69" t="s">
        <v>33</v>
      </c>
      <c r="N22" s="68">
        <f>N17+49</f>
        <v>44339</v>
      </c>
      <c r="O22" s="51"/>
    </row>
    <row r="23" spans="2:15">
      <c r="K23" s="51"/>
      <c r="L23" s="51"/>
      <c r="M23" s="69" t="s">
        <v>34</v>
      </c>
      <c r="N23" s="68">
        <f>N17+50</f>
        <v>44340</v>
      </c>
      <c r="O23" s="51"/>
    </row>
    <row r="24" spans="2:15">
      <c r="K24" s="51"/>
      <c r="L24" s="51"/>
      <c r="M24" s="71" t="s">
        <v>35</v>
      </c>
      <c r="N24" s="68">
        <f>DATE($O$1,7,14)</f>
        <v>44391</v>
      </c>
      <c r="O24" s="51"/>
    </row>
    <row r="25" spans="2:15">
      <c r="K25" s="51"/>
      <c r="L25" s="51"/>
      <c r="M25" s="71" t="s">
        <v>36</v>
      </c>
      <c r="N25" s="68">
        <f>DATE($O$1,8,15)</f>
        <v>44423</v>
      </c>
      <c r="O25" s="51"/>
    </row>
    <row r="26" spans="2:15">
      <c r="K26" s="51"/>
      <c r="L26" s="51"/>
      <c r="M26" s="71" t="s">
        <v>37</v>
      </c>
      <c r="N26" s="68">
        <f>DATE($O$1,11,1)</f>
        <v>44501</v>
      </c>
      <c r="O26" s="51"/>
    </row>
    <row r="27" spans="2:15">
      <c r="K27" s="51"/>
      <c r="L27" s="51"/>
      <c r="M27" s="71" t="s">
        <v>38</v>
      </c>
      <c r="N27" s="68">
        <f>DATE($O$1,11,11)</f>
        <v>44511</v>
      </c>
      <c r="O27" s="51"/>
    </row>
    <row r="28" spans="2:15">
      <c r="K28" s="51"/>
      <c r="L28" s="51"/>
      <c r="M28" s="72"/>
      <c r="N28" s="68"/>
      <c r="O28" s="51"/>
    </row>
    <row r="29" spans="2:15">
      <c r="K29" s="51"/>
      <c r="L29" s="51"/>
      <c r="M29" s="72"/>
      <c r="N29" s="68"/>
      <c r="O29" s="51"/>
    </row>
    <row r="30" spans="2:15">
      <c r="K30" s="51"/>
      <c r="L30" s="51"/>
      <c r="M30" s="72"/>
      <c r="N30" s="68"/>
      <c r="O30" s="51"/>
    </row>
    <row r="31" spans="2:15">
      <c r="K31" s="51"/>
      <c r="L31" s="51"/>
      <c r="M31" s="72"/>
      <c r="N31" s="68"/>
      <c r="O31" s="51"/>
    </row>
    <row r="32" spans="2:15" ht="15.75" thickBot="1">
      <c r="K32" s="51"/>
      <c r="L32" s="51"/>
      <c r="M32" s="73" t="s">
        <v>39</v>
      </c>
      <c r="N32" s="68">
        <f>DATE($O$1,12,25)</f>
        <v>44555</v>
      </c>
      <c r="O32" s="51"/>
    </row>
    <row r="33" spans="11:15">
      <c r="K33" s="51"/>
      <c r="L33" s="51"/>
      <c r="M33" s="51"/>
      <c r="N33" s="51"/>
      <c r="O33" s="51"/>
    </row>
    <row r="34" spans="11:15">
      <c r="K34" s="51"/>
      <c r="L34" s="51"/>
      <c r="M34" s="74" t="s">
        <v>40</v>
      </c>
      <c r="N34" s="75">
        <f>DATE($C$6,8,1)</f>
        <v>44044</v>
      </c>
      <c r="O34" s="74"/>
    </row>
    <row r="35" spans="11:15">
      <c r="K35" s="51"/>
      <c r="L35" s="51"/>
      <c r="M35" s="74"/>
      <c r="N35" s="76" t="s">
        <v>41</v>
      </c>
      <c r="O35" s="76" t="s">
        <v>42</v>
      </c>
    </row>
    <row r="36" spans="11:15">
      <c r="K36" s="51"/>
      <c r="L36" s="51"/>
      <c r="M36" s="74" t="s">
        <v>43</v>
      </c>
      <c r="N36" s="75">
        <f>N34</f>
        <v>44044</v>
      </c>
      <c r="O36" s="75">
        <f>EOMONTH(N36,0)</f>
        <v>44074</v>
      </c>
    </row>
    <row r="37" spans="11:15">
      <c r="K37" s="51"/>
      <c r="L37" s="51"/>
      <c r="M37" s="74" t="s">
        <v>44</v>
      </c>
      <c r="N37" s="75">
        <f>EDATE(N36,1)</f>
        <v>44075</v>
      </c>
      <c r="O37" s="75">
        <f t="shared" ref="O37:O48" si="0">EOMONTH(N37,0)</f>
        <v>44104</v>
      </c>
    </row>
    <row r="38" spans="11:15">
      <c r="K38" s="51"/>
      <c r="L38" s="51"/>
      <c r="M38" s="74" t="s">
        <v>45</v>
      </c>
      <c r="N38" s="75">
        <f t="shared" ref="N38:N48" si="1">EDATE(N37,1)</f>
        <v>44105</v>
      </c>
      <c r="O38" s="75">
        <f t="shared" si="0"/>
        <v>44135</v>
      </c>
    </row>
    <row r="39" spans="11:15">
      <c r="K39" s="51"/>
      <c r="L39" s="51"/>
      <c r="M39" s="74" t="s">
        <v>46</v>
      </c>
      <c r="N39" s="75">
        <f t="shared" si="1"/>
        <v>44136</v>
      </c>
      <c r="O39" s="75">
        <f t="shared" si="0"/>
        <v>44165</v>
      </c>
    </row>
    <row r="40" spans="11:15">
      <c r="K40" s="51"/>
      <c r="L40" s="51"/>
      <c r="M40" s="74" t="s">
        <v>47</v>
      </c>
      <c r="N40" s="75">
        <f t="shared" si="1"/>
        <v>44166</v>
      </c>
      <c r="O40" s="75">
        <f t="shared" si="0"/>
        <v>44196</v>
      </c>
    </row>
    <row r="41" spans="11:15">
      <c r="K41" s="51"/>
      <c r="L41" s="51"/>
      <c r="M41" s="74" t="s">
        <v>48</v>
      </c>
      <c r="N41" s="75">
        <f t="shared" si="1"/>
        <v>44197</v>
      </c>
      <c r="O41" s="75">
        <f t="shared" si="0"/>
        <v>44227</v>
      </c>
    </row>
    <row r="42" spans="11:15">
      <c r="K42" s="51"/>
      <c r="L42" s="51"/>
      <c r="M42" s="74" t="s">
        <v>49</v>
      </c>
      <c r="N42" s="75">
        <f t="shared" si="1"/>
        <v>44228</v>
      </c>
      <c r="O42" s="75">
        <f t="shared" si="0"/>
        <v>44255</v>
      </c>
    </row>
    <row r="43" spans="11:15">
      <c r="K43" s="51"/>
      <c r="L43" s="51"/>
      <c r="M43" s="74" t="s">
        <v>50</v>
      </c>
      <c r="N43" s="75">
        <f t="shared" si="1"/>
        <v>44256</v>
      </c>
      <c r="O43" s="75">
        <f t="shared" si="0"/>
        <v>44286</v>
      </c>
    </row>
    <row r="44" spans="11:15">
      <c r="K44" s="51"/>
      <c r="L44" s="51"/>
      <c r="M44" s="74" t="s">
        <v>51</v>
      </c>
      <c r="N44" s="75">
        <f t="shared" si="1"/>
        <v>44287</v>
      </c>
      <c r="O44" s="75">
        <f t="shared" si="0"/>
        <v>44316</v>
      </c>
    </row>
    <row r="45" spans="11:15">
      <c r="K45" s="51"/>
      <c r="L45" s="51"/>
      <c r="M45" s="74" t="s">
        <v>52</v>
      </c>
      <c r="N45" s="75">
        <f t="shared" si="1"/>
        <v>44317</v>
      </c>
      <c r="O45" s="75">
        <f t="shared" si="0"/>
        <v>44347</v>
      </c>
    </row>
    <row r="46" spans="11:15">
      <c r="K46" s="51"/>
      <c r="L46" s="51"/>
      <c r="M46" s="74" t="s">
        <v>53</v>
      </c>
      <c r="N46" s="75">
        <f t="shared" si="1"/>
        <v>44348</v>
      </c>
      <c r="O46" s="75">
        <f t="shared" si="0"/>
        <v>44377</v>
      </c>
    </row>
    <row r="47" spans="11:15">
      <c r="K47" s="51"/>
      <c r="L47" s="51"/>
      <c r="M47" s="74" t="s">
        <v>54</v>
      </c>
      <c r="N47" s="75">
        <f t="shared" si="1"/>
        <v>44378</v>
      </c>
      <c r="O47" s="75">
        <f t="shared" si="0"/>
        <v>44408</v>
      </c>
    </row>
    <row r="48" spans="11:15" ht="18.75">
      <c r="K48" s="77"/>
      <c r="L48" s="77"/>
      <c r="M48" s="74" t="s">
        <v>43</v>
      </c>
      <c r="N48" s="75">
        <f t="shared" si="1"/>
        <v>44409</v>
      </c>
      <c r="O48" s="75">
        <f t="shared" si="0"/>
        <v>44439</v>
      </c>
    </row>
    <row r="49" spans="10:15" ht="18.75">
      <c r="J49" s="94"/>
      <c r="K49" s="103" t="s">
        <v>55</v>
      </c>
      <c r="L49" s="103"/>
      <c r="M49" s="103"/>
      <c r="N49" s="103"/>
      <c r="O49" s="95"/>
    </row>
    <row r="50" spans="10:15">
      <c r="J50" s="94"/>
      <c r="K50" s="96"/>
      <c r="L50" s="96"/>
      <c r="M50" s="97" t="s">
        <v>56</v>
      </c>
      <c r="N50" s="97" t="s">
        <v>57</v>
      </c>
      <c r="O50" s="96"/>
    </row>
    <row r="51" spans="10:15">
      <c r="J51" s="94"/>
      <c r="K51" s="102" t="s">
        <v>58</v>
      </c>
      <c r="L51" s="102"/>
      <c r="M51" s="98">
        <f>$D$8</f>
        <v>44067</v>
      </c>
      <c r="N51" s="99"/>
      <c r="O51" s="96"/>
    </row>
    <row r="52" spans="10:15">
      <c r="J52" s="94"/>
      <c r="K52" s="102" t="s">
        <v>59</v>
      </c>
      <c r="L52" s="102"/>
      <c r="M52" s="99">
        <f>M51+47</f>
        <v>44114</v>
      </c>
      <c r="N52" s="99">
        <f>M52+15</f>
        <v>44129</v>
      </c>
      <c r="O52" s="96"/>
    </row>
    <row r="53" spans="10:15">
      <c r="J53" s="94"/>
      <c r="K53" s="102" t="s">
        <v>60</v>
      </c>
      <c r="L53" s="102"/>
      <c r="M53" s="99">
        <f>N52+48</f>
        <v>44177</v>
      </c>
      <c r="N53" s="99">
        <f>M53+29</f>
        <v>44206</v>
      </c>
      <c r="O53" s="96"/>
    </row>
    <row r="54" spans="10:15">
      <c r="J54" s="94"/>
      <c r="K54" s="102" t="s">
        <v>61</v>
      </c>
      <c r="L54" s="102"/>
      <c r="M54" s="99">
        <f>N53+48</f>
        <v>44254</v>
      </c>
      <c r="N54" s="99">
        <f>M54+15</f>
        <v>44269</v>
      </c>
      <c r="O54" s="96"/>
    </row>
    <row r="55" spans="10:15">
      <c r="J55" s="94"/>
      <c r="K55" s="102" t="s">
        <v>28</v>
      </c>
      <c r="L55" s="102"/>
      <c r="M55" s="99">
        <f>N54+48</f>
        <v>44317</v>
      </c>
      <c r="N55" s="99">
        <f>M55+15</f>
        <v>44332</v>
      </c>
      <c r="O55" s="96"/>
    </row>
    <row r="56" spans="10:15">
      <c r="J56" s="94"/>
      <c r="K56" s="102" t="s">
        <v>62</v>
      </c>
      <c r="L56" s="102"/>
      <c r="M56" s="99">
        <f>N55+51</f>
        <v>44383</v>
      </c>
      <c r="N56" s="99"/>
      <c r="O56" s="96"/>
    </row>
    <row r="57" spans="10:15">
      <c r="J57" s="94"/>
      <c r="K57" s="104" t="s">
        <v>63</v>
      </c>
      <c r="L57" s="105"/>
      <c r="M57" s="99">
        <v>43652</v>
      </c>
      <c r="N57" s="99">
        <v>43697</v>
      </c>
      <c r="O57" s="96"/>
    </row>
    <row r="58" spans="10:15">
      <c r="J58" s="94"/>
      <c r="K58" s="102" t="s">
        <v>64</v>
      </c>
      <c r="L58" s="102"/>
      <c r="M58" s="99">
        <f>M56</f>
        <v>44383</v>
      </c>
      <c r="N58" s="98">
        <f>M58+47</f>
        <v>44430</v>
      </c>
      <c r="O58" s="96"/>
    </row>
    <row r="59" spans="10:15">
      <c r="J59" s="94"/>
      <c r="K59" s="94"/>
      <c r="L59" s="94"/>
      <c r="M59" s="94"/>
      <c r="N59" s="94"/>
      <c r="O59" s="94"/>
    </row>
  </sheetData>
  <mergeCells count="13">
    <mergeCell ref="B7:C7"/>
    <mergeCell ref="B8:C8"/>
    <mergeCell ref="B2:D2"/>
    <mergeCell ref="K58:L58"/>
    <mergeCell ref="K49:N49"/>
    <mergeCell ref="K51:L51"/>
    <mergeCell ref="K52:L52"/>
    <mergeCell ref="K53:L53"/>
    <mergeCell ref="K54:L54"/>
    <mergeCell ref="K55:L55"/>
    <mergeCell ref="K56:L56"/>
    <mergeCell ref="K57:L57"/>
    <mergeCell ref="B10:C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42"/>
  <sheetViews>
    <sheetView tabSelected="1" zoomScaleNormal="100" workbookViewId="0">
      <selection activeCell="J4" sqref="J4"/>
    </sheetView>
  </sheetViews>
  <sheetFormatPr baseColWidth="10" defaultColWidth="9.140625" defaultRowHeight="15"/>
  <cols>
    <col min="1" max="1" width="4.42578125" style="1" customWidth="1"/>
    <col min="2" max="2" width="8.5703125" style="1" customWidth="1"/>
    <col min="3" max="9" width="3.5703125" style="1" customWidth="1"/>
    <col min="10" max="10" width="2.140625" style="1" customWidth="1"/>
    <col min="11" max="11" width="11.42578125" style="1" customWidth="1"/>
    <col min="12" max="18" width="3.5703125" style="1" customWidth="1"/>
    <col min="19" max="19" width="2.140625" style="1" customWidth="1"/>
    <col min="20" max="27" width="3.5703125" style="1" customWidth="1"/>
    <col min="28" max="28" width="2.140625" style="1" customWidth="1"/>
    <col min="29" max="36" width="3.5703125" style="1" customWidth="1"/>
    <col min="37" max="37" width="2.140625" style="1" customWidth="1"/>
    <col min="38" max="44" width="3.28515625" style="1" customWidth="1"/>
    <col min="45" max="45" width="2.140625" style="1" customWidth="1"/>
    <col min="46" max="52" width="3.28515625" style="1" customWidth="1"/>
    <col min="53" max="16384" width="9.140625" style="1"/>
  </cols>
  <sheetData>
    <row r="1" spans="1:52">
      <c r="A1" s="106"/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</row>
    <row r="2" spans="1:52" ht="36" customHeight="1">
      <c r="B2" s="107" t="str">
        <f>CONCATENATE("Calendrier des rotations ",Data!C6," / ",Data!D6)</f>
        <v>Calendrier des rotations 2020 / 2021</v>
      </c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</row>
    <row r="3" spans="1:52" ht="36" customHeight="1">
      <c r="B3" s="85"/>
      <c r="C3" s="85"/>
      <c r="D3" s="85"/>
      <c r="E3" s="85"/>
      <c r="F3" s="85"/>
      <c r="G3" s="85"/>
      <c r="H3" s="85"/>
      <c r="I3" s="85"/>
      <c r="J3" s="85"/>
      <c r="K3" s="127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</row>
    <row r="4" spans="1:52" ht="65.25" customHeight="1">
      <c r="B4" s="92"/>
      <c r="C4" s="93"/>
      <c r="D4" s="93"/>
      <c r="E4" s="93"/>
      <c r="F4" s="93"/>
      <c r="G4" s="93"/>
      <c r="H4" s="93"/>
      <c r="I4" s="93"/>
      <c r="J4" s="93"/>
      <c r="K4" s="92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3"/>
      <c r="AG4" s="93"/>
      <c r="AH4" s="93"/>
      <c r="AI4" s="93"/>
      <c r="AJ4" s="9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</row>
    <row r="5" spans="1:52" ht="15" customHeight="1">
      <c r="A5" s="29"/>
      <c r="B5" s="24"/>
      <c r="C5" s="119" t="str">
        <f>TEXT(Data!$N$36,"mmmmmmmmmmmm")&amp; TEXT(Data!$N$36," aaaa")</f>
        <v>août 2020</v>
      </c>
      <c r="D5" s="115"/>
      <c r="E5" s="115"/>
      <c r="F5" s="115"/>
      <c r="G5" s="115"/>
      <c r="H5" s="115"/>
      <c r="I5" s="115"/>
      <c r="J5" s="14"/>
      <c r="K5" s="49"/>
      <c r="L5" s="119" t="str">
        <f>TEXT(Data!$N$37,"mmmmmmmmmmmm")&amp; TEXT(Data!$N$37," aaaa")</f>
        <v>septembre 2020</v>
      </c>
      <c r="M5" s="115"/>
      <c r="N5" s="115"/>
      <c r="O5" s="115"/>
      <c r="P5" s="115"/>
      <c r="Q5" s="115"/>
      <c r="R5" s="115"/>
      <c r="S5" s="14"/>
      <c r="T5" s="3"/>
      <c r="U5" s="119" t="str">
        <f>TEXT(Data!$N$38,"mmmmmmmmmmmm")&amp; TEXT(Data!$N$38," aaaa")</f>
        <v>octobre 2020</v>
      </c>
      <c r="V5" s="115"/>
      <c r="W5" s="115"/>
      <c r="X5" s="115"/>
      <c r="Y5" s="115"/>
      <c r="Z5" s="115"/>
      <c r="AA5" s="115"/>
      <c r="AB5" s="6"/>
      <c r="AC5" s="3"/>
      <c r="AD5" s="119" t="str">
        <f>TEXT(Data!$N$39,"mmmmmmmmmmmm")&amp; TEXT(Data!$N$39," aaaa")</f>
        <v>novembre 2020</v>
      </c>
      <c r="AE5" s="115"/>
      <c r="AF5" s="115"/>
      <c r="AG5" s="115"/>
      <c r="AH5" s="115"/>
      <c r="AI5" s="115"/>
      <c r="AJ5" s="115"/>
      <c r="AK5" s="14"/>
    </row>
    <row r="6" spans="1:52" ht="14.1" customHeight="1">
      <c r="B6" s="24"/>
      <c r="C6" s="8" t="s">
        <v>0</v>
      </c>
      <c r="D6" s="8" t="s">
        <v>1</v>
      </c>
      <c r="E6" s="8" t="s">
        <v>1</v>
      </c>
      <c r="F6" s="8" t="s">
        <v>2</v>
      </c>
      <c r="G6" s="8" t="s">
        <v>3</v>
      </c>
      <c r="H6" s="8" t="s">
        <v>4</v>
      </c>
      <c r="I6" s="8" t="s">
        <v>5</v>
      </c>
      <c r="J6" s="15"/>
      <c r="K6" s="4"/>
      <c r="L6" s="8" t="s">
        <v>0</v>
      </c>
      <c r="M6" s="8" t="s">
        <v>1</v>
      </c>
      <c r="N6" s="8" t="s">
        <v>1</v>
      </c>
      <c r="O6" s="8" t="s">
        <v>2</v>
      </c>
      <c r="P6" s="8" t="s">
        <v>3</v>
      </c>
      <c r="Q6" s="8" t="s">
        <v>4</v>
      </c>
      <c r="R6" s="8" t="s">
        <v>5</v>
      </c>
      <c r="S6" s="15"/>
      <c r="T6" s="4"/>
      <c r="U6" s="8" t="s">
        <v>0</v>
      </c>
      <c r="V6" s="8" t="s">
        <v>1</v>
      </c>
      <c r="W6" s="8" t="s">
        <v>1</v>
      </c>
      <c r="X6" s="8" t="s">
        <v>2</v>
      </c>
      <c r="Y6" s="8" t="s">
        <v>3</v>
      </c>
      <c r="Z6" s="8" t="s">
        <v>4</v>
      </c>
      <c r="AA6" s="8" t="s">
        <v>5</v>
      </c>
      <c r="AB6" s="7"/>
      <c r="AC6" s="4"/>
      <c r="AD6" s="8" t="s">
        <v>0</v>
      </c>
      <c r="AE6" s="8" t="s">
        <v>1</v>
      </c>
      <c r="AF6" s="8" t="s">
        <v>1</v>
      </c>
      <c r="AG6" s="8" t="s">
        <v>2</v>
      </c>
      <c r="AH6" s="8" t="s">
        <v>3</v>
      </c>
      <c r="AI6" s="8" t="s">
        <v>4</v>
      </c>
      <c r="AJ6" s="8" t="s">
        <v>5</v>
      </c>
      <c r="AK6" s="15"/>
    </row>
    <row r="7" spans="1:52" ht="14.1" customHeight="1">
      <c r="B7" s="24"/>
      <c r="C7" s="3" t="str">
        <f>IF(Data!D11=2,1,"")</f>
        <v/>
      </c>
      <c r="D7" s="3" t="str">
        <f>IF(Data!$D$11=3,1,IF(Data!$D$11&gt;3,"",2))</f>
        <v/>
      </c>
      <c r="E7" s="3" t="str">
        <f>IF(Data!$D$11=4,1,IF(Data!$D$11&gt;4,"",3))</f>
        <v/>
      </c>
      <c r="F7" s="3" t="str">
        <f>IF(Data!$D$11=5,1,IF(Data!$D$11&gt;5,"",4))</f>
        <v/>
      </c>
      <c r="G7" s="3" t="str">
        <f>IF(Data!$D$11=6,1,IF(Data!$D$11&gt;6,"",5))</f>
        <v/>
      </c>
      <c r="H7" s="3">
        <f>IF(Data!$D$11=7,1,IF(Data!$D$11&gt;7,"",6))</f>
        <v>1</v>
      </c>
      <c r="I7" s="3">
        <f>H7+1</f>
        <v>2</v>
      </c>
      <c r="J7" s="14"/>
      <c r="K7" s="3"/>
      <c r="L7" s="3"/>
      <c r="M7" s="3"/>
      <c r="N7" s="3"/>
      <c r="O7" s="3"/>
      <c r="P7" s="3"/>
      <c r="Q7" s="3"/>
      <c r="R7" s="5">
        <v>1</v>
      </c>
      <c r="S7" s="14"/>
      <c r="T7" s="3"/>
      <c r="U7" s="45"/>
      <c r="V7" s="79">
        <v>1</v>
      </c>
      <c r="W7" s="79">
        <v>2</v>
      </c>
      <c r="X7" s="79">
        <v>3</v>
      </c>
      <c r="Y7" s="79">
        <v>4</v>
      </c>
      <c r="Z7" s="79">
        <v>5</v>
      </c>
      <c r="AA7" s="79">
        <v>6</v>
      </c>
      <c r="AB7" s="6"/>
      <c r="AC7" s="3"/>
      <c r="AD7" s="3"/>
      <c r="AE7" s="3"/>
      <c r="AF7" s="3"/>
      <c r="AG7" s="3"/>
      <c r="AH7" s="78">
        <v>1</v>
      </c>
      <c r="AI7" s="5">
        <v>2</v>
      </c>
      <c r="AJ7" s="5">
        <v>3</v>
      </c>
      <c r="AK7" s="14"/>
    </row>
    <row r="8" spans="1:52" ht="14.1" customHeight="1">
      <c r="B8" s="24"/>
      <c r="C8" s="5">
        <f>IF(I7&lt;31,I7+1,"")</f>
        <v>3</v>
      </c>
      <c r="D8" s="5">
        <f>IF(C8&lt;31,C8+1,"")</f>
        <v>4</v>
      </c>
      <c r="E8" s="5">
        <f t="shared" ref="E8:I8" si="0">IF(D8&lt;31,D8+1,"")</f>
        <v>5</v>
      </c>
      <c r="F8" s="5">
        <f t="shared" si="0"/>
        <v>6</v>
      </c>
      <c r="G8" s="5">
        <f t="shared" si="0"/>
        <v>7</v>
      </c>
      <c r="H8" s="5">
        <f t="shared" si="0"/>
        <v>8</v>
      </c>
      <c r="I8" s="5">
        <f t="shared" si="0"/>
        <v>9</v>
      </c>
      <c r="J8" s="14"/>
      <c r="K8" s="3"/>
      <c r="L8" s="79">
        <v>2</v>
      </c>
      <c r="M8" s="79">
        <v>3</v>
      </c>
      <c r="N8" s="79">
        <v>4</v>
      </c>
      <c r="O8" s="79">
        <v>5</v>
      </c>
      <c r="P8" s="79">
        <v>6</v>
      </c>
      <c r="Q8" s="79">
        <v>7</v>
      </c>
      <c r="R8" s="79">
        <v>8</v>
      </c>
      <c r="S8" s="14"/>
      <c r="T8" s="3"/>
      <c r="U8" s="5">
        <v>7</v>
      </c>
      <c r="V8" s="5">
        <v>8</v>
      </c>
      <c r="W8" s="5">
        <v>9</v>
      </c>
      <c r="X8" s="5">
        <v>10</v>
      </c>
      <c r="Y8" s="5">
        <v>11</v>
      </c>
      <c r="Z8" s="5">
        <v>12</v>
      </c>
      <c r="AA8" s="5">
        <v>13</v>
      </c>
      <c r="AB8" s="6"/>
      <c r="AC8" s="3"/>
      <c r="AD8" s="5">
        <v>4</v>
      </c>
      <c r="AE8" s="79">
        <v>5</v>
      </c>
      <c r="AF8" s="5">
        <v>6</v>
      </c>
      <c r="AG8" s="79">
        <v>7</v>
      </c>
      <c r="AH8" s="5">
        <v>8</v>
      </c>
      <c r="AI8" s="5">
        <v>9</v>
      </c>
      <c r="AJ8" s="5">
        <v>10</v>
      </c>
      <c r="AK8" s="14"/>
    </row>
    <row r="9" spans="1:52" ht="14.1" customHeight="1">
      <c r="B9" s="24"/>
      <c r="C9" s="5">
        <f t="shared" ref="C9:C12" si="1">IF(I8&lt;31,I8+1,"")</f>
        <v>10</v>
      </c>
      <c r="D9" s="5">
        <f t="shared" ref="D9:I9" si="2">IF(C9&lt;31,C9+1,"")</f>
        <v>11</v>
      </c>
      <c r="E9" s="5">
        <f t="shared" si="2"/>
        <v>12</v>
      </c>
      <c r="F9" s="5">
        <f t="shared" si="2"/>
        <v>13</v>
      </c>
      <c r="G9" s="5">
        <f t="shared" si="2"/>
        <v>14</v>
      </c>
      <c r="H9" s="5">
        <f t="shared" si="2"/>
        <v>15</v>
      </c>
      <c r="I9" s="5">
        <f t="shared" si="2"/>
        <v>16</v>
      </c>
      <c r="J9" s="14"/>
      <c r="K9" s="3"/>
      <c r="L9" s="5">
        <v>9</v>
      </c>
      <c r="M9" s="79">
        <v>10</v>
      </c>
      <c r="N9" s="5">
        <v>11</v>
      </c>
      <c r="O9" s="79">
        <v>12</v>
      </c>
      <c r="P9" s="5">
        <v>13</v>
      </c>
      <c r="Q9" s="5">
        <v>14</v>
      </c>
      <c r="R9" s="5">
        <v>15</v>
      </c>
      <c r="S9" s="14"/>
      <c r="T9" s="3"/>
      <c r="U9" s="4">
        <v>14</v>
      </c>
      <c r="V9" s="5">
        <v>15</v>
      </c>
      <c r="W9" s="5">
        <v>16</v>
      </c>
      <c r="X9" s="5">
        <v>17</v>
      </c>
      <c r="Y9" s="5">
        <v>18</v>
      </c>
      <c r="Z9" s="5">
        <v>19</v>
      </c>
      <c r="AA9" s="5">
        <v>20</v>
      </c>
      <c r="AB9" s="6"/>
      <c r="AC9" s="45"/>
      <c r="AD9" s="79">
        <v>11</v>
      </c>
      <c r="AE9" s="79">
        <v>12</v>
      </c>
      <c r="AF9" s="79">
        <v>13</v>
      </c>
      <c r="AG9" s="79">
        <v>14</v>
      </c>
      <c r="AH9" s="79">
        <v>15</v>
      </c>
      <c r="AI9" s="79">
        <v>16</v>
      </c>
      <c r="AJ9" s="79">
        <v>17</v>
      </c>
      <c r="AK9" s="14"/>
    </row>
    <row r="10" spans="1:52" ht="14.1" customHeight="1">
      <c r="B10" s="24"/>
      <c r="C10" s="5">
        <f t="shared" si="1"/>
        <v>17</v>
      </c>
      <c r="D10" s="5">
        <f t="shared" ref="D10:I10" si="3">IF(C10&lt;31,C10+1,"")</f>
        <v>18</v>
      </c>
      <c r="E10" s="5">
        <f t="shared" si="3"/>
        <v>19</v>
      </c>
      <c r="F10" s="5">
        <f t="shared" si="3"/>
        <v>20</v>
      </c>
      <c r="G10" s="5">
        <f t="shared" si="3"/>
        <v>21</v>
      </c>
      <c r="H10" s="5">
        <f t="shared" si="3"/>
        <v>22</v>
      </c>
      <c r="I10" s="5">
        <f t="shared" si="3"/>
        <v>23</v>
      </c>
      <c r="J10" s="14"/>
      <c r="K10" s="3"/>
      <c r="L10" s="5">
        <v>16</v>
      </c>
      <c r="M10" s="79">
        <v>17</v>
      </c>
      <c r="N10" s="5">
        <v>18</v>
      </c>
      <c r="O10" s="79">
        <v>19</v>
      </c>
      <c r="P10" s="5">
        <v>20</v>
      </c>
      <c r="Q10" s="5">
        <v>21</v>
      </c>
      <c r="R10" s="5">
        <v>22</v>
      </c>
      <c r="S10" s="14"/>
      <c r="T10" s="3"/>
      <c r="U10" s="5">
        <v>21</v>
      </c>
      <c r="V10" s="5">
        <v>22</v>
      </c>
      <c r="W10" s="5">
        <v>23</v>
      </c>
      <c r="X10" s="5">
        <v>24</v>
      </c>
      <c r="Y10" s="5">
        <v>25</v>
      </c>
      <c r="Z10" s="5">
        <v>26</v>
      </c>
      <c r="AA10" s="5">
        <v>27</v>
      </c>
      <c r="AB10" s="6"/>
      <c r="AC10" s="45"/>
      <c r="AD10" s="79">
        <v>18</v>
      </c>
      <c r="AE10" s="79">
        <v>19</v>
      </c>
      <c r="AF10" s="79">
        <v>20</v>
      </c>
      <c r="AG10" s="79">
        <v>21</v>
      </c>
      <c r="AH10" s="79">
        <v>22</v>
      </c>
      <c r="AI10" s="79">
        <v>23</v>
      </c>
      <c r="AJ10" s="79">
        <v>24</v>
      </c>
      <c r="AK10" s="14"/>
    </row>
    <row r="11" spans="1:52" ht="14.1" customHeight="1">
      <c r="B11" s="24"/>
      <c r="C11" s="5">
        <f t="shared" si="1"/>
        <v>24</v>
      </c>
      <c r="D11" s="5">
        <f t="shared" ref="D11:I11" si="4">IF(C11&lt;31,C11+1,"")</f>
        <v>25</v>
      </c>
      <c r="E11" s="5">
        <f t="shared" si="4"/>
        <v>26</v>
      </c>
      <c r="F11" s="5">
        <f t="shared" si="4"/>
        <v>27</v>
      </c>
      <c r="G11" s="5">
        <f t="shared" si="4"/>
        <v>28</v>
      </c>
      <c r="H11" s="5">
        <f t="shared" si="4"/>
        <v>29</v>
      </c>
      <c r="I11" s="5">
        <f t="shared" si="4"/>
        <v>30</v>
      </c>
      <c r="J11" s="14"/>
      <c r="K11" s="3"/>
      <c r="L11" s="79">
        <v>23</v>
      </c>
      <c r="M11" s="79">
        <v>24</v>
      </c>
      <c r="N11" s="79">
        <v>25</v>
      </c>
      <c r="O11" s="79">
        <v>26</v>
      </c>
      <c r="P11" s="79">
        <v>27</v>
      </c>
      <c r="Q11" s="79">
        <v>28</v>
      </c>
      <c r="R11" s="79">
        <v>29</v>
      </c>
      <c r="S11" s="14"/>
      <c r="T11" s="3"/>
      <c r="U11" s="4">
        <v>28</v>
      </c>
      <c r="V11" s="4">
        <v>29</v>
      </c>
      <c r="W11" s="4">
        <v>30</v>
      </c>
      <c r="X11" s="4">
        <v>31</v>
      </c>
      <c r="Y11" s="80"/>
      <c r="Z11" s="80"/>
      <c r="AA11" s="80"/>
      <c r="AB11" s="6"/>
      <c r="AC11" s="3"/>
      <c r="AD11" s="5">
        <v>25</v>
      </c>
      <c r="AE11" s="79">
        <v>26</v>
      </c>
      <c r="AF11" s="5">
        <v>27</v>
      </c>
      <c r="AG11" s="79">
        <v>28</v>
      </c>
      <c r="AH11" s="5">
        <v>29</v>
      </c>
      <c r="AI11" s="5">
        <v>30</v>
      </c>
      <c r="AJ11" s="3"/>
      <c r="AK11" s="14"/>
    </row>
    <row r="12" spans="1:52" ht="14.1" customHeight="1">
      <c r="B12" s="24"/>
      <c r="C12" s="5">
        <f t="shared" si="1"/>
        <v>31</v>
      </c>
      <c r="D12" s="5" t="str">
        <f t="shared" ref="D12:I12" si="5">IF(C12&lt;31,C12+1,"")</f>
        <v/>
      </c>
      <c r="E12" s="5" t="str">
        <f t="shared" si="5"/>
        <v/>
      </c>
      <c r="F12" s="5" t="str">
        <f t="shared" si="5"/>
        <v/>
      </c>
      <c r="G12" s="5" t="str">
        <f t="shared" si="5"/>
        <v/>
      </c>
      <c r="H12" s="5" t="str">
        <f t="shared" si="5"/>
        <v/>
      </c>
      <c r="I12" s="5" t="str">
        <f t="shared" si="5"/>
        <v/>
      </c>
      <c r="J12" s="14"/>
      <c r="K12" s="3"/>
      <c r="L12" s="4">
        <v>30</v>
      </c>
      <c r="M12" s="80"/>
      <c r="N12" s="80"/>
      <c r="O12" s="80"/>
      <c r="P12" s="80"/>
      <c r="Q12" s="80"/>
      <c r="R12" s="80"/>
      <c r="S12" s="14"/>
      <c r="T12" s="3"/>
      <c r="U12" s="3"/>
      <c r="V12" s="3"/>
      <c r="W12" s="3"/>
      <c r="X12" s="3"/>
      <c r="Y12" s="3"/>
      <c r="Z12" s="3"/>
      <c r="AA12" s="3"/>
      <c r="AB12" s="6"/>
      <c r="AC12" s="3"/>
      <c r="AD12" s="3"/>
      <c r="AE12" s="3"/>
      <c r="AF12" s="3"/>
      <c r="AG12" s="3"/>
      <c r="AH12" s="3"/>
      <c r="AI12" s="3"/>
      <c r="AJ12" s="3"/>
      <c r="AK12" s="14"/>
    </row>
    <row r="13" spans="1:52" ht="14.1" customHeight="1">
      <c r="B13" s="25"/>
      <c r="C13" s="2"/>
      <c r="D13" s="2"/>
      <c r="E13" s="2"/>
      <c r="F13" s="2"/>
      <c r="G13" s="2"/>
      <c r="H13" s="2"/>
      <c r="I13" s="2"/>
      <c r="J13" s="2"/>
      <c r="K13" s="2"/>
      <c r="L13" s="13"/>
      <c r="M13" s="86"/>
      <c r="N13" s="86"/>
      <c r="O13" s="86"/>
      <c r="P13" s="86"/>
      <c r="Q13" s="86"/>
      <c r="R13" s="86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1:52" ht="14.1" customHeight="1">
      <c r="B14" s="25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</row>
    <row r="15" spans="1:52" ht="15" customHeight="1">
      <c r="A15" s="29"/>
      <c r="C15" s="125" t="str">
        <f>TEXT(Data!$N$40,"mmmmmmmmmmmm")&amp; TEXT(Data!$N$40," aaaa")</f>
        <v>décembre 2020</v>
      </c>
      <c r="D15" s="126"/>
      <c r="E15" s="126"/>
      <c r="F15" s="126"/>
      <c r="G15" s="126"/>
      <c r="H15" s="126"/>
      <c r="I15" s="114"/>
      <c r="K15" s="26"/>
      <c r="L15" s="118" t="str">
        <f>TEXT(Data!$N$41,"mmmmmmmmmmmm")&amp; TEXT(Data!$N$41," aaaa")</f>
        <v>janvier 2021</v>
      </c>
      <c r="M15" s="115"/>
      <c r="N15" s="115"/>
      <c r="O15" s="115"/>
      <c r="P15" s="115"/>
      <c r="Q15" s="115"/>
      <c r="R15" s="115"/>
      <c r="S15" s="2"/>
      <c r="T15" s="27"/>
      <c r="U15" s="118" t="str">
        <f>TEXT(Data!$N$42,"mmmmmmmmmmmm")&amp; TEXT(Data!$N$42," aaaa")</f>
        <v>février 2021</v>
      </c>
      <c r="V15" s="115"/>
      <c r="W15" s="115"/>
      <c r="X15" s="115"/>
      <c r="Y15" s="115"/>
      <c r="Z15" s="115"/>
      <c r="AA15" s="115"/>
      <c r="AB15" s="2"/>
      <c r="AC15" s="27"/>
      <c r="AD15" s="118" t="str">
        <f>TEXT(Data!$N$43,"mmmmmmmmmmmm")&amp; TEXT(Data!$N$43," aaaa")</f>
        <v>mars 2021</v>
      </c>
      <c r="AE15" s="115"/>
      <c r="AF15" s="115"/>
      <c r="AG15" s="115"/>
      <c r="AH15" s="115"/>
      <c r="AI15" s="115"/>
      <c r="AJ15" s="115"/>
      <c r="AK15" s="20"/>
    </row>
    <row r="16" spans="1:52" ht="14.1" customHeight="1">
      <c r="B16" s="24"/>
      <c r="C16" s="8" t="s">
        <v>0</v>
      </c>
      <c r="D16" s="8" t="s">
        <v>1</v>
      </c>
      <c r="E16" s="8" t="s">
        <v>1</v>
      </c>
      <c r="F16" s="8" t="s">
        <v>2</v>
      </c>
      <c r="G16" s="8" t="s">
        <v>3</v>
      </c>
      <c r="H16" s="8" t="s">
        <v>4</v>
      </c>
      <c r="I16" s="8" t="s">
        <v>5</v>
      </c>
      <c r="K16" s="24"/>
      <c r="L16" s="19" t="s">
        <v>0</v>
      </c>
      <c r="M16" s="19" t="s">
        <v>1</v>
      </c>
      <c r="N16" s="19" t="s">
        <v>1</v>
      </c>
      <c r="O16" s="19" t="s">
        <v>2</v>
      </c>
      <c r="P16" s="19" t="s">
        <v>3</v>
      </c>
      <c r="Q16" s="19" t="s">
        <v>4</v>
      </c>
      <c r="R16" s="19" t="s">
        <v>5</v>
      </c>
      <c r="S16" s="15"/>
      <c r="T16" s="4"/>
      <c r="U16" s="8" t="s">
        <v>0</v>
      </c>
      <c r="V16" s="8" t="s">
        <v>1</v>
      </c>
      <c r="W16" s="8" t="s">
        <v>1</v>
      </c>
      <c r="X16" s="8" t="s">
        <v>2</v>
      </c>
      <c r="Y16" s="8" t="s">
        <v>3</v>
      </c>
      <c r="Z16" s="8" t="s">
        <v>4</v>
      </c>
      <c r="AA16" s="8" t="s">
        <v>5</v>
      </c>
      <c r="AB16" s="15"/>
      <c r="AC16" s="4"/>
      <c r="AD16" s="8" t="s">
        <v>0</v>
      </c>
      <c r="AE16" s="8" t="s">
        <v>1</v>
      </c>
      <c r="AF16" s="8" t="s">
        <v>1</v>
      </c>
      <c r="AG16" s="8" t="s">
        <v>2</v>
      </c>
      <c r="AH16" s="8" t="s">
        <v>3</v>
      </c>
      <c r="AI16" s="8" t="s">
        <v>4</v>
      </c>
      <c r="AJ16" s="8" t="s">
        <v>5</v>
      </c>
    </row>
    <row r="17" spans="2:53" ht="14.1" customHeight="1">
      <c r="B17" s="24"/>
      <c r="C17" s="3"/>
      <c r="D17" s="3"/>
      <c r="E17" s="3"/>
      <c r="F17" s="3"/>
      <c r="G17" s="3"/>
      <c r="H17" s="3"/>
      <c r="I17" s="5">
        <v>1</v>
      </c>
      <c r="K17" s="24"/>
      <c r="L17" s="3"/>
      <c r="M17" s="3"/>
      <c r="N17" s="78">
        <v>1</v>
      </c>
      <c r="O17" s="4">
        <v>2</v>
      </c>
      <c r="P17" s="4">
        <v>3</v>
      </c>
      <c r="Q17" s="4">
        <v>4</v>
      </c>
      <c r="R17" s="4">
        <v>5</v>
      </c>
      <c r="S17" s="2"/>
      <c r="T17" s="3"/>
      <c r="U17" s="46"/>
      <c r="V17" s="46"/>
      <c r="W17" s="46"/>
      <c r="X17" s="46"/>
      <c r="Y17" s="46"/>
      <c r="Z17" s="47">
        <v>1</v>
      </c>
      <c r="AA17" s="47">
        <v>2</v>
      </c>
      <c r="AB17" s="2"/>
      <c r="AC17" s="3"/>
      <c r="AD17" s="11"/>
      <c r="AE17" s="11"/>
      <c r="AF17" s="11"/>
      <c r="AG17" s="11"/>
      <c r="AH17" s="11"/>
      <c r="AI17" s="11"/>
      <c r="AJ17" s="12">
        <v>1</v>
      </c>
    </row>
    <row r="18" spans="2:53" ht="14.1" customHeight="1">
      <c r="B18" s="24"/>
      <c r="C18" s="5">
        <v>2</v>
      </c>
      <c r="D18" s="79">
        <v>3</v>
      </c>
      <c r="E18" s="5">
        <v>4</v>
      </c>
      <c r="F18" s="79">
        <v>5</v>
      </c>
      <c r="G18" s="5">
        <v>6</v>
      </c>
      <c r="H18" s="5">
        <v>7</v>
      </c>
      <c r="I18" s="5">
        <v>8</v>
      </c>
      <c r="K18" s="24"/>
      <c r="L18" s="4">
        <v>6</v>
      </c>
      <c r="M18" s="4">
        <v>7</v>
      </c>
      <c r="N18" s="4">
        <v>8</v>
      </c>
      <c r="O18" s="4">
        <v>9</v>
      </c>
      <c r="P18" s="4">
        <v>10</v>
      </c>
      <c r="Q18" s="4">
        <v>11</v>
      </c>
      <c r="R18" s="4">
        <v>12</v>
      </c>
      <c r="S18" s="2"/>
      <c r="T18" s="3"/>
      <c r="U18" s="40">
        <v>3</v>
      </c>
      <c r="V18" s="40">
        <v>4</v>
      </c>
      <c r="W18" s="40">
        <v>5</v>
      </c>
      <c r="X18" s="40">
        <v>6</v>
      </c>
      <c r="Y18" s="40">
        <v>7</v>
      </c>
      <c r="Z18" s="41">
        <v>8</v>
      </c>
      <c r="AA18" s="41">
        <v>9</v>
      </c>
      <c r="AB18" s="2"/>
      <c r="AC18" s="3"/>
      <c r="AD18" s="31">
        <v>2</v>
      </c>
      <c r="AE18" s="31">
        <v>3</v>
      </c>
      <c r="AF18" s="31">
        <v>4</v>
      </c>
      <c r="AG18" s="31">
        <v>5</v>
      </c>
      <c r="AH18" s="31">
        <v>6</v>
      </c>
      <c r="AI18" s="31">
        <v>7</v>
      </c>
      <c r="AJ18" s="31">
        <v>8</v>
      </c>
    </row>
    <row r="19" spans="2:53" ht="14.1" customHeight="1">
      <c r="B19" s="24"/>
      <c r="C19" s="79">
        <v>9</v>
      </c>
      <c r="D19" s="79">
        <v>10</v>
      </c>
      <c r="E19" s="79">
        <v>11</v>
      </c>
      <c r="F19" s="79">
        <v>12</v>
      </c>
      <c r="G19" s="79">
        <v>13</v>
      </c>
      <c r="H19" s="79">
        <v>14</v>
      </c>
      <c r="I19" s="79">
        <v>15</v>
      </c>
      <c r="K19" s="24"/>
      <c r="L19" s="79">
        <v>13</v>
      </c>
      <c r="M19" s="79">
        <v>14</v>
      </c>
      <c r="N19" s="79">
        <v>15</v>
      </c>
      <c r="O19" s="79">
        <v>16</v>
      </c>
      <c r="P19" s="79">
        <v>17</v>
      </c>
      <c r="Q19" s="79">
        <v>18</v>
      </c>
      <c r="R19" s="79">
        <v>19</v>
      </c>
      <c r="S19" s="2"/>
      <c r="T19" s="3"/>
      <c r="U19" s="41">
        <v>10</v>
      </c>
      <c r="V19" s="41">
        <v>11</v>
      </c>
      <c r="W19" s="41">
        <v>12</v>
      </c>
      <c r="X19" s="41">
        <v>13</v>
      </c>
      <c r="Y19" s="41">
        <v>14</v>
      </c>
      <c r="Z19" s="41">
        <v>15</v>
      </c>
      <c r="AA19" s="41">
        <v>16</v>
      </c>
      <c r="AB19" s="2"/>
      <c r="AC19" s="3"/>
      <c r="AD19" s="31">
        <v>9</v>
      </c>
      <c r="AE19" s="31">
        <v>10</v>
      </c>
      <c r="AF19" s="31">
        <v>11</v>
      </c>
      <c r="AG19" s="31">
        <v>12</v>
      </c>
      <c r="AH19" s="31">
        <v>13</v>
      </c>
      <c r="AI19" s="31">
        <v>14</v>
      </c>
      <c r="AJ19" s="31">
        <v>15</v>
      </c>
    </row>
    <row r="20" spans="2:53" ht="14.1" customHeight="1">
      <c r="B20" s="24"/>
      <c r="C20" s="5">
        <v>16</v>
      </c>
      <c r="D20" s="5">
        <v>17</v>
      </c>
      <c r="E20" s="5">
        <v>18</v>
      </c>
      <c r="F20" s="5">
        <v>19</v>
      </c>
      <c r="G20" s="5">
        <v>20</v>
      </c>
      <c r="H20" s="5">
        <v>21</v>
      </c>
      <c r="I20" s="5">
        <v>22</v>
      </c>
      <c r="K20" s="24"/>
      <c r="L20" s="4">
        <v>20</v>
      </c>
      <c r="M20" s="4">
        <v>21</v>
      </c>
      <c r="N20" s="4">
        <v>22</v>
      </c>
      <c r="O20" s="4">
        <v>23</v>
      </c>
      <c r="P20" s="4">
        <v>24</v>
      </c>
      <c r="Q20" s="4">
        <v>25</v>
      </c>
      <c r="R20" s="4">
        <v>26</v>
      </c>
      <c r="S20" s="2"/>
      <c r="T20" s="3"/>
      <c r="U20" s="12">
        <v>17</v>
      </c>
      <c r="V20" s="41">
        <v>18</v>
      </c>
      <c r="W20" s="44">
        <v>19</v>
      </c>
      <c r="X20" s="41">
        <v>20</v>
      </c>
      <c r="Y20" s="12">
        <v>21</v>
      </c>
      <c r="Z20" s="12">
        <v>22</v>
      </c>
      <c r="AA20" s="12">
        <v>23</v>
      </c>
      <c r="AB20" s="2"/>
      <c r="AC20" s="3"/>
      <c r="AD20" s="40">
        <v>16</v>
      </c>
      <c r="AE20" s="40">
        <v>17</v>
      </c>
      <c r="AF20" s="40">
        <v>18</v>
      </c>
      <c r="AG20" s="40">
        <v>19</v>
      </c>
      <c r="AH20" s="40">
        <v>20</v>
      </c>
      <c r="AI20" s="41">
        <v>21</v>
      </c>
      <c r="AJ20" s="41">
        <v>22</v>
      </c>
    </row>
    <row r="21" spans="2:53" ht="14.1" customHeight="1">
      <c r="B21" s="24"/>
      <c r="C21" s="5">
        <v>23</v>
      </c>
      <c r="D21" s="5">
        <v>24</v>
      </c>
      <c r="E21" s="78">
        <v>25</v>
      </c>
      <c r="F21" s="5">
        <v>26</v>
      </c>
      <c r="G21" s="5">
        <v>27</v>
      </c>
      <c r="H21" s="5">
        <v>28</v>
      </c>
      <c r="I21" s="5">
        <v>29</v>
      </c>
      <c r="K21" s="24"/>
      <c r="L21" s="4">
        <v>27</v>
      </c>
      <c r="M21" s="4">
        <v>28</v>
      </c>
      <c r="N21" s="4">
        <v>29</v>
      </c>
      <c r="O21" s="4">
        <v>30</v>
      </c>
      <c r="P21" s="4">
        <v>31</v>
      </c>
      <c r="Q21" s="3"/>
      <c r="R21" s="3"/>
      <c r="S21" s="2"/>
      <c r="T21" s="3"/>
      <c r="U21" s="39">
        <v>24</v>
      </c>
      <c r="V21" s="40">
        <v>25</v>
      </c>
      <c r="W21" s="39">
        <v>26</v>
      </c>
      <c r="X21" s="40">
        <v>27</v>
      </c>
      <c r="Y21" s="39">
        <v>28</v>
      </c>
      <c r="Z21" s="12">
        <v>29</v>
      </c>
      <c r="AA21" s="11"/>
      <c r="AB21" s="2"/>
      <c r="AC21" s="3"/>
      <c r="AD21" s="41">
        <v>23</v>
      </c>
      <c r="AE21" s="41">
        <v>24</v>
      </c>
      <c r="AF21" s="41">
        <v>25</v>
      </c>
      <c r="AG21" s="41">
        <v>26</v>
      </c>
      <c r="AH21" s="41">
        <v>27</v>
      </c>
      <c r="AI21" s="41">
        <v>28</v>
      </c>
      <c r="AJ21" s="41">
        <v>29</v>
      </c>
    </row>
    <row r="22" spans="2:53" ht="14.1" customHeight="1">
      <c r="B22" s="24"/>
      <c r="C22" s="5">
        <v>30</v>
      </c>
      <c r="D22" s="5">
        <v>31</v>
      </c>
      <c r="E22" s="3"/>
      <c r="F22" s="3"/>
      <c r="G22" s="3"/>
      <c r="H22" s="3"/>
      <c r="I22" s="3"/>
      <c r="K22" s="24"/>
      <c r="L22" s="3"/>
      <c r="M22" s="3"/>
      <c r="N22" s="3"/>
      <c r="O22" s="3"/>
      <c r="P22" s="3"/>
      <c r="Q22" s="3"/>
      <c r="R22" s="3"/>
      <c r="S22" s="2"/>
      <c r="T22" s="3"/>
      <c r="U22" s="11"/>
      <c r="V22" s="11"/>
      <c r="W22" s="11"/>
      <c r="X22" s="11"/>
      <c r="Y22" s="11"/>
      <c r="Z22" s="11"/>
      <c r="AA22" s="11"/>
      <c r="AB22" s="2"/>
      <c r="AC22" s="3"/>
      <c r="AD22" s="12">
        <v>30</v>
      </c>
      <c r="AE22" s="41">
        <v>31</v>
      </c>
      <c r="AF22" s="48"/>
      <c r="AG22" s="48"/>
      <c r="AH22" s="11"/>
      <c r="AI22" s="11"/>
      <c r="AJ22" s="11"/>
    </row>
    <row r="23" spans="2:53" ht="14.1" customHeight="1">
      <c r="C23" s="87"/>
      <c r="D23" s="87"/>
      <c r="E23" s="10"/>
      <c r="F23" s="10"/>
      <c r="G23" s="10"/>
      <c r="H23" s="10"/>
      <c r="I23" s="10"/>
      <c r="L23" s="2"/>
      <c r="M23" s="2"/>
      <c r="N23" s="2"/>
      <c r="O23" s="2"/>
      <c r="P23" s="2"/>
      <c r="Q23" s="2"/>
      <c r="R23" s="2"/>
      <c r="S23" s="2"/>
      <c r="T23" s="2"/>
      <c r="U23" s="16"/>
      <c r="V23" s="16"/>
      <c r="W23" s="16"/>
      <c r="X23" s="16"/>
      <c r="Y23" s="16"/>
      <c r="Z23" s="16"/>
      <c r="AA23" s="16"/>
      <c r="AB23" s="2"/>
      <c r="AC23" s="2"/>
      <c r="AD23" s="17"/>
      <c r="AE23" s="88"/>
      <c r="AF23" s="89"/>
      <c r="AG23" s="89"/>
      <c r="AH23" s="16"/>
      <c r="AI23" s="16"/>
      <c r="AJ23" s="16"/>
    </row>
    <row r="24" spans="2:53" ht="14.1" customHeight="1">
      <c r="C24" s="10"/>
      <c r="D24" s="10"/>
      <c r="E24" s="10"/>
      <c r="F24" s="10"/>
      <c r="G24" s="10"/>
      <c r="H24" s="10"/>
      <c r="I24" s="10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</row>
    <row r="25" spans="2:53">
      <c r="B25" s="26"/>
      <c r="C25" s="125" t="str">
        <f>TEXT(Data!$N$4,"mmmmmmmmmmmm")&amp; TEXT(Data!$N$44," aaaa")</f>
        <v>avril 2021</v>
      </c>
      <c r="D25" s="126"/>
      <c r="E25" s="126"/>
      <c r="F25" s="126"/>
      <c r="G25" s="126"/>
      <c r="H25" s="126"/>
      <c r="I25" s="114"/>
      <c r="J25" s="14"/>
      <c r="K25" s="27"/>
      <c r="L25" s="118" t="str">
        <f>TEXT(Data!$N$45,"mmmmmmmmmmmm")&amp; TEXT(Data!$N$45," aaaa")</f>
        <v>mai 2021</v>
      </c>
      <c r="M25" s="115"/>
      <c r="N25" s="115"/>
      <c r="O25" s="115"/>
      <c r="P25" s="115"/>
      <c r="Q25" s="115"/>
      <c r="R25" s="115"/>
      <c r="S25" s="14"/>
      <c r="T25" s="27"/>
      <c r="U25" s="118" t="str">
        <f>TEXT(Data!$N$46,"mmmmmmmmmmmm")&amp; TEXT(Data!$N$46," aaaa")</f>
        <v>juin 2021</v>
      </c>
      <c r="V25" s="115"/>
      <c r="W25" s="115"/>
      <c r="X25" s="115"/>
      <c r="Y25" s="115"/>
      <c r="Z25" s="115"/>
      <c r="AA25" s="115"/>
      <c r="AB25" s="2"/>
      <c r="AC25" s="27"/>
      <c r="AD25" s="118" t="str">
        <f>TEXT(Data!$N$47,"mmmmmmmmmmmm")&amp; TEXT(Data!$N$47," aaaa")</f>
        <v>juillet 2021</v>
      </c>
      <c r="AE25" s="115"/>
      <c r="AF25" s="115"/>
      <c r="AG25" s="115"/>
      <c r="AH25" s="115"/>
      <c r="AI25" s="115"/>
      <c r="AJ25" s="115"/>
      <c r="AK25" s="2"/>
      <c r="AL25" s="124"/>
      <c r="AM25" s="124"/>
      <c r="AN25" s="124"/>
      <c r="AO25" s="124"/>
      <c r="AP25" s="124"/>
      <c r="AQ25" s="124"/>
      <c r="AR25" s="124"/>
      <c r="AS25" s="2"/>
      <c r="AT25" s="124"/>
      <c r="AU25" s="124"/>
      <c r="AV25" s="124"/>
      <c r="AW25" s="124"/>
      <c r="AX25" s="124"/>
      <c r="AY25" s="124"/>
      <c r="AZ25" s="124"/>
    </row>
    <row r="26" spans="2:53" ht="14.1" customHeight="1">
      <c r="B26" s="24"/>
      <c r="C26" s="9" t="s">
        <v>0</v>
      </c>
      <c r="D26" s="9" t="s">
        <v>1</v>
      </c>
      <c r="E26" s="9" t="s">
        <v>1</v>
      </c>
      <c r="F26" s="9" t="s">
        <v>2</v>
      </c>
      <c r="G26" s="9" t="s">
        <v>3</v>
      </c>
      <c r="H26" s="9" t="s">
        <v>4</v>
      </c>
      <c r="I26" s="9" t="s">
        <v>5</v>
      </c>
      <c r="J26" s="15"/>
      <c r="K26" s="4"/>
      <c r="L26" s="8" t="s">
        <v>0</v>
      </c>
      <c r="M26" s="8" t="s">
        <v>1</v>
      </c>
      <c r="N26" s="8" t="s">
        <v>1</v>
      </c>
      <c r="O26" s="8" t="s">
        <v>2</v>
      </c>
      <c r="P26" s="8" t="s">
        <v>3</v>
      </c>
      <c r="Q26" s="8" t="s">
        <v>4</v>
      </c>
      <c r="R26" s="8" t="s">
        <v>5</v>
      </c>
      <c r="S26" s="15"/>
      <c r="T26" s="4"/>
      <c r="U26" s="8" t="s">
        <v>0</v>
      </c>
      <c r="V26" s="8" t="s">
        <v>1</v>
      </c>
      <c r="W26" s="8" t="s">
        <v>1</v>
      </c>
      <c r="X26" s="8" t="s">
        <v>2</v>
      </c>
      <c r="Y26" s="8" t="s">
        <v>3</v>
      </c>
      <c r="Z26" s="8" t="s">
        <v>4</v>
      </c>
      <c r="AA26" s="8" t="s">
        <v>5</v>
      </c>
      <c r="AB26" s="13"/>
      <c r="AC26" s="4"/>
      <c r="AD26" s="8" t="s">
        <v>0</v>
      </c>
      <c r="AE26" s="8" t="s">
        <v>1</v>
      </c>
      <c r="AF26" s="8" t="s">
        <v>1</v>
      </c>
      <c r="AG26" s="8" t="s">
        <v>2</v>
      </c>
      <c r="AH26" s="8" t="s">
        <v>3</v>
      </c>
      <c r="AI26" s="8" t="s">
        <v>4</v>
      </c>
      <c r="AJ26" s="8" t="s">
        <v>5</v>
      </c>
      <c r="AK26" s="13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2"/>
    </row>
    <row r="27" spans="2:53" ht="14.1" customHeight="1">
      <c r="B27" s="24"/>
      <c r="C27" s="11"/>
      <c r="D27" s="48"/>
      <c r="E27" s="44">
        <v>1</v>
      </c>
      <c r="F27" s="41">
        <v>2</v>
      </c>
      <c r="G27" s="12">
        <v>3</v>
      </c>
      <c r="H27" s="12">
        <v>4</v>
      </c>
      <c r="I27" s="12">
        <v>5</v>
      </c>
      <c r="J27" s="2"/>
      <c r="K27" s="3"/>
      <c r="L27" s="46"/>
      <c r="M27" s="46"/>
      <c r="N27" s="46"/>
      <c r="O27" s="46"/>
      <c r="P27" s="42">
        <v>1</v>
      </c>
      <c r="Q27" s="43">
        <v>2</v>
      </c>
      <c r="R27" s="43">
        <v>3</v>
      </c>
      <c r="S27" s="2"/>
      <c r="T27" s="3"/>
      <c r="U27" s="30">
        <v>1</v>
      </c>
      <c r="V27" s="44">
        <v>2</v>
      </c>
      <c r="W27" s="44">
        <v>3</v>
      </c>
      <c r="X27" s="44">
        <v>4</v>
      </c>
      <c r="Y27" s="12">
        <v>5</v>
      </c>
      <c r="Z27" s="12">
        <v>6</v>
      </c>
      <c r="AA27" s="12">
        <v>7</v>
      </c>
      <c r="AB27" s="2"/>
      <c r="AC27" s="3"/>
      <c r="AD27" s="11"/>
      <c r="AE27" s="11"/>
      <c r="AF27" s="12">
        <v>1</v>
      </c>
      <c r="AG27" s="12">
        <v>2</v>
      </c>
      <c r="AH27" s="12">
        <v>3</v>
      </c>
      <c r="AI27" s="12">
        <v>4</v>
      </c>
      <c r="AJ27" s="12">
        <v>5</v>
      </c>
      <c r="AK27" s="2"/>
      <c r="AL27" s="16"/>
      <c r="AM27" s="16"/>
      <c r="AN27" s="16"/>
      <c r="AO27" s="16"/>
      <c r="AP27" s="16"/>
      <c r="AQ27" s="16"/>
      <c r="AR27" s="18"/>
      <c r="AS27" s="2"/>
      <c r="AT27" s="16"/>
      <c r="AU27" s="17"/>
      <c r="AV27" s="17"/>
      <c r="AW27" s="17"/>
      <c r="AX27" s="17"/>
      <c r="AY27" s="17"/>
      <c r="AZ27" s="17"/>
    </row>
    <row r="28" spans="2:53" ht="14.1" customHeight="1">
      <c r="B28" s="24"/>
      <c r="C28" s="40">
        <v>6</v>
      </c>
      <c r="D28" s="40">
        <v>7</v>
      </c>
      <c r="E28" s="40">
        <v>8</v>
      </c>
      <c r="F28" s="40">
        <v>9</v>
      </c>
      <c r="G28" s="40">
        <v>10</v>
      </c>
      <c r="H28" s="47">
        <v>11</v>
      </c>
      <c r="I28" s="42">
        <v>12</v>
      </c>
      <c r="J28" s="2"/>
      <c r="K28" s="3"/>
      <c r="L28" s="43">
        <v>4</v>
      </c>
      <c r="M28" s="43">
        <v>5</v>
      </c>
      <c r="N28" s="43">
        <v>6</v>
      </c>
      <c r="O28" s="43">
        <v>7</v>
      </c>
      <c r="P28" s="42">
        <v>8</v>
      </c>
      <c r="Q28" s="43">
        <v>9</v>
      </c>
      <c r="R28" s="43">
        <v>10</v>
      </c>
      <c r="S28" s="2"/>
      <c r="T28" s="3"/>
      <c r="U28" s="39">
        <v>8</v>
      </c>
      <c r="V28" s="39">
        <v>9</v>
      </c>
      <c r="W28" s="39">
        <v>10</v>
      </c>
      <c r="X28" s="39">
        <v>11</v>
      </c>
      <c r="Y28" s="39">
        <v>12</v>
      </c>
      <c r="Z28" s="12">
        <v>13</v>
      </c>
      <c r="AA28" s="12">
        <v>14</v>
      </c>
      <c r="AB28" s="2"/>
      <c r="AC28" s="3"/>
      <c r="AD28" s="31">
        <v>6</v>
      </c>
      <c r="AE28" s="31">
        <v>7</v>
      </c>
      <c r="AF28" s="31">
        <v>8</v>
      </c>
      <c r="AG28" s="31">
        <v>9</v>
      </c>
      <c r="AH28" s="31">
        <v>10</v>
      </c>
      <c r="AI28" s="31">
        <v>11</v>
      </c>
      <c r="AJ28" s="31">
        <v>12</v>
      </c>
      <c r="AK28" s="2"/>
      <c r="AL28" s="17"/>
      <c r="AM28" s="17"/>
      <c r="AN28" s="17"/>
      <c r="AO28" s="17"/>
      <c r="AP28" s="17"/>
      <c r="AQ28" s="17"/>
      <c r="AR28" s="17"/>
      <c r="AS28" s="2"/>
      <c r="AT28" s="17"/>
      <c r="AU28" s="17"/>
      <c r="AV28" s="17"/>
      <c r="AW28" s="17"/>
      <c r="AX28" s="17"/>
      <c r="AY28" s="17"/>
      <c r="AZ28" s="17"/>
    </row>
    <row r="29" spans="2:53" ht="14.1" customHeight="1">
      <c r="B29" s="24"/>
      <c r="C29" s="42">
        <v>13</v>
      </c>
      <c r="D29" s="40">
        <v>14</v>
      </c>
      <c r="E29" s="40">
        <v>15</v>
      </c>
      <c r="F29" s="40">
        <v>16</v>
      </c>
      <c r="G29" s="40">
        <v>17</v>
      </c>
      <c r="H29" s="41">
        <v>18</v>
      </c>
      <c r="I29" s="41">
        <v>19</v>
      </c>
      <c r="J29" s="2"/>
      <c r="K29" s="3"/>
      <c r="L29" s="40">
        <v>11</v>
      </c>
      <c r="M29" s="40">
        <v>12</v>
      </c>
      <c r="N29" s="40">
        <v>13</v>
      </c>
      <c r="O29" s="40">
        <v>14</v>
      </c>
      <c r="P29" s="40">
        <v>15</v>
      </c>
      <c r="Q29" s="47">
        <v>16</v>
      </c>
      <c r="R29" s="47">
        <v>17</v>
      </c>
      <c r="S29" s="2"/>
      <c r="T29" s="3"/>
      <c r="U29" s="40">
        <v>15</v>
      </c>
      <c r="V29" s="40">
        <v>16</v>
      </c>
      <c r="W29" s="40">
        <v>17</v>
      </c>
      <c r="X29" s="40">
        <v>18</v>
      </c>
      <c r="Y29" s="40">
        <v>19</v>
      </c>
      <c r="Z29" s="41">
        <v>20</v>
      </c>
      <c r="AA29" s="41">
        <v>21</v>
      </c>
      <c r="AB29" s="2"/>
      <c r="AC29" s="3"/>
      <c r="AD29" s="31">
        <v>13</v>
      </c>
      <c r="AE29" s="30">
        <v>14</v>
      </c>
      <c r="AF29" s="31">
        <v>15</v>
      </c>
      <c r="AG29" s="31">
        <v>16</v>
      </c>
      <c r="AH29" s="31">
        <v>17</v>
      </c>
      <c r="AI29" s="31">
        <v>18</v>
      </c>
      <c r="AJ29" s="31">
        <v>19</v>
      </c>
      <c r="AK29" s="2"/>
      <c r="AL29" s="17"/>
      <c r="AM29" s="17"/>
      <c r="AN29" s="18"/>
      <c r="AO29" s="17"/>
      <c r="AP29" s="17"/>
      <c r="AQ29" s="17"/>
      <c r="AR29" s="17"/>
      <c r="AS29" s="2"/>
      <c r="AT29" s="17"/>
      <c r="AU29" s="17"/>
      <c r="AV29" s="17"/>
      <c r="AW29" s="17"/>
      <c r="AX29" s="17"/>
      <c r="AY29" s="17"/>
      <c r="AZ29" s="17"/>
    </row>
    <row r="30" spans="2:53" ht="14.1" customHeight="1">
      <c r="B30" s="24"/>
      <c r="C30" s="41">
        <v>20</v>
      </c>
      <c r="D30" s="41">
        <v>21</v>
      </c>
      <c r="E30" s="41">
        <v>22</v>
      </c>
      <c r="F30" s="41">
        <v>23</v>
      </c>
      <c r="G30" s="41">
        <v>24</v>
      </c>
      <c r="H30" s="41">
        <v>25</v>
      </c>
      <c r="I30" s="41">
        <v>26</v>
      </c>
      <c r="J30" s="2"/>
      <c r="K30" s="3"/>
      <c r="L30" s="40">
        <v>18</v>
      </c>
      <c r="M30" s="40">
        <v>19</v>
      </c>
      <c r="N30" s="40">
        <v>20</v>
      </c>
      <c r="O30" s="42">
        <v>21</v>
      </c>
      <c r="P30" s="43">
        <v>22</v>
      </c>
      <c r="Q30" s="43">
        <v>23</v>
      </c>
      <c r="R30" s="43">
        <v>24</v>
      </c>
      <c r="S30" s="2"/>
      <c r="T30" s="3"/>
      <c r="U30" s="41">
        <v>22</v>
      </c>
      <c r="V30" s="41">
        <v>23</v>
      </c>
      <c r="W30" s="41">
        <v>24</v>
      </c>
      <c r="X30" s="41">
        <v>25</v>
      </c>
      <c r="Y30" s="41">
        <v>26</v>
      </c>
      <c r="Z30" s="41">
        <v>27</v>
      </c>
      <c r="AA30" s="41">
        <v>28</v>
      </c>
      <c r="AB30" s="2"/>
      <c r="AC30" s="3"/>
      <c r="AD30" s="31">
        <v>20</v>
      </c>
      <c r="AE30" s="31">
        <v>21</v>
      </c>
      <c r="AF30" s="31">
        <v>22</v>
      </c>
      <c r="AG30" s="31">
        <v>23</v>
      </c>
      <c r="AH30" s="31">
        <v>24</v>
      </c>
      <c r="AI30" s="31">
        <v>25</v>
      </c>
      <c r="AJ30" s="31">
        <v>26</v>
      </c>
      <c r="AK30" s="2"/>
      <c r="AL30" s="17"/>
      <c r="AM30" s="17"/>
      <c r="AN30" s="17"/>
      <c r="AO30" s="17"/>
      <c r="AP30" s="17"/>
      <c r="AQ30" s="17"/>
      <c r="AR30" s="17"/>
      <c r="AS30" s="2"/>
      <c r="AT30" s="17"/>
      <c r="AU30" s="17"/>
      <c r="AV30" s="17"/>
      <c r="AW30" s="17"/>
      <c r="AX30" s="18"/>
      <c r="AY30" s="17"/>
      <c r="AZ30" s="17"/>
    </row>
    <row r="31" spans="2:53" ht="14.1" customHeight="1">
      <c r="B31" s="24"/>
      <c r="C31" s="42">
        <v>27</v>
      </c>
      <c r="D31" s="41">
        <v>28</v>
      </c>
      <c r="E31" s="47">
        <v>29</v>
      </c>
      <c r="F31" s="41">
        <v>30</v>
      </c>
      <c r="G31" s="46"/>
      <c r="H31" s="46"/>
      <c r="I31" s="46"/>
      <c r="J31" s="2"/>
      <c r="K31" s="3"/>
      <c r="L31" s="41">
        <v>25</v>
      </c>
      <c r="M31" s="41">
        <v>26</v>
      </c>
      <c r="N31" s="41">
        <v>27</v>
      </c>
      <c r="O31" s="41">
        <v>28</v>
      </c>
      <c r="P31" s="41">
        <v>29</v>
      </c>
      <c r="Q31" s="41">
        <v>30</v>
      </c>
      <c r="R31" s="42">
        <v>31</v>
      </c>
      <c r="S31" s="2"/>
      <c r="T31" s="3"/>
      <c r="U31" s="12">
        <v>29</v>
      </c>
      <c r="V31" s="12">
        <v>30</v>
      </c>
      <c r="W31" s="11"/>
      <c r="X31" s="11"/>
      <c r="Y31" s="11"/>
      <c r="Z31" s="11"/>
      <c r="AA31" s="11"/>
      <c r="AB31" s="2"/>
      <c r="AC31" s="3"/>
      <c r="AD31" s="31">
        <v>27</v>
      </c>
      <c r="AE31" s="31">
        <v>28</v>
      </c>
      <c r="AF31" s="31">
        <v>29</v>
      </c>
      <c r="AG31" s="31">
        <v>30</v>
      </c>
      <c r="AH31" s="31">
        <v>31</v>
      </c>
      <c r="AI31" s="11"/>
      <c r="AJ31" s="11"/>
      <c r="AK31" s="2"/>
      <c r="AL31" s="17"/>
      <c r="AM31" s="17"/>
      <c r="AN31" s="17"/>
      <c r="AO31" s="17"/>
      <c r="AP31" s="17"/>
      <c r="AQ31" s="17"/>
      <c r="AR31" s="17"/>
      <c r="AS31" s="2"/>
      <c r="AT31" s="17"/>
      <c r="AU31" s="17"/>
      <c r="AV31" s="17"/>
      <c r="AW31" s="17"/>
      <c r="AX31" s="16"/>
      <c r="AY31" s="16"/>
      <c r="AZ31" s="16"/>
    </row>
    <row r="32" spans="2:53" ht="14.1" customHeight="1">
      <c r="B32" s="24"/>
      <c r="C32" s="11"/>
      <c r="D32" s="11"/>
      <c r="E32" s="11"/>
      <c r="F32" s="11"/>
      <c r="G32" s="11"/>
      <c r="H32" s="11"/>
      <c r="I32" s="11"/>
      <c r="J32" s="2"/>
      <c r="K32" s="3"/>
      <c r="L32" s="11"/>
      <c r="M32" s="48"/>
      <c r="N32" s="11"/>
      <c r="O32" s="11"/>
      <c r="P32" s="11"/>
      <c r="Q32" s="11"/>
      <c r="R32" s="11"/>
      <c r="S32" s="2"/>
      <c r="T32" s="3"/>
      <c r="U32" s="11"/>
      <c r="V32" s="11"/>
      <c r="W32" s="11"/>
      <c r="X32" s="11"/>
      <c r="Y32" s="11"/>
      <c r="Z32" s="11"/>
      <c r="AA32" s="11"/>
      <c r="AB32" s="2"/>
      <c r="AC32" s="3"/>
      <c r="AD32" s="11"/>
      <c r="AE32" s="11"/>
      <c r="AF32" s="11"/>
      <c r="AG32" s="11"/>
      <c r="AH32" s="11"/>
      <c r="AI32" s="11"/>
      <c r="AJ32" s="11"/>
      <c r="AK32" s="2"/>
      <c r="AL32" s="17"/>
      <c r="AM32" s="16"/>
      <c r="AN32" s="16"/>
      <c r="AO32" s="16"/>
      <c r="AP32" s="16"/>
      <c r="AQ32" s="16"/>
      <c r="AR32" s="16"/>
      <c r="AS32" s="2"/>
      <c r="AT32" s="16"/>
      <c r="AU32" s="16"/>
      <c r="AV32" s="16"/>
      <c r="AW32" s="16"/>
      <c r="AX32" s="16"/>
      <c r="AY32" s="16"/>
      <c r="AZ32" s="16"/>
    </row>
    <row r="33" spans="2:52" ht="14.1" customHeight="1">
      <c r="C33" s="16"/>
      <c r="D33" s="16"/>
      <c r="E33" s="16"/>
      <c r="F33" s="16"/>
      <c r="G33" s="16"/>
      <c r="H33" s="16"/>
      <c r="I33" s="16"/>
      <c r="J33" s="2"/>
      <c r="K33" s="2"/>
      <c r="L33" s="16"/>
      <c r="M33" s="89"/>
      <c r="N33" s="16"/>
      <c r="O33" s="16"/>
      <c r="P33" s="16"/>
      <c r="Q33" s="16"/>
      <c r="R33" s="16"/>
      <c r="S33" s="2"/>
      <c r="T33" s="90"/>
      <c r="U33" s="91"/>
      <c r="V33" s="91"/>
      <c r="W33" s="91"/>
      <c r="X33" s="91"/>
      <c r="Y33" s="91"/>
      <c r="Z33" s="91"/>
      <c r="AA33" s="91"/>
      <c r="AB33" s="2"/>
      <c r="AC33" s="2"/>
      <c r="AD33" s="16"/>
      <c r="AE33" s="16"/>
      <c r="AF33" s="16"/>
      <c r="AG33" s="16"/>
      <c r="AH33" s="16"/>
      <c r="AI33" s="16"/>
      <c r="AJ33" s="16"/>
      <c r="AK33" s="2"/>
      <c r="AL33" s="17"/>
      <c r="AM33" s="16"/>
      <c r="AN33" s="16"/>
      <c r="AO33" s="16"/>
      <c r="AP33" s="16"/>
      <c r="AQ33" s="16"/>
      <c r="AR33" s="16"/>
      <c r="AS33" s="2"/>
      <c r="AT33" s="16"/>
      <c r="AU33" s="16"/>
      <c r="AV33" s="16"/>
      <c r="AW33" s="16"/>
      <c r="AX33" s="16"/>
      <c r="AY33" s="16"/>
      <c r="AZ33" s="16"/>
    </row>
    <row r="34" spans="2:52" ht="14.1" customHeight="1"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37"/>
      <c r="U34" s="37"/>
      <c r="V34" s="37"/>
      <c r="W34" s="37"/>
      <c r="X34" s="37"/>
      <c r="Y34" s="37"/>
      <c r="Z34" s="37"/>
      <c r="AA34" s="37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</row>
    <row r="35" spans="2:52" ht="14.1" customHeight="1">
      <c r="B35" s="26"/>
      <c r="C35" s="114" t="str">
        <f>TEXT(Data!$N$48,"mmmmmmmmmmmm")&amp; TEXT(Data!$N$48," aaaa")</f>
        <v>août 2021</v>
      </c>
      <c r="D35" s="115"/>
      <c r="E35" s="115"/>
      <c r="F35" s="115"/>
      <c r="G35" s="115"/>
      <c r="H35" s="115"/>
      <c r="I35" s="115"/>
      <c r="K35" s="116" t="s">
        <v>9</v>
      </c>
      <c r="L35" s="116"/>
      <c r="M35" s="116"/>
      <c r="N35" s="116"/>
      <c r="O35" s="116"/>
      <c r="P35" s="116"/>
      <c r="Q35" s="116"/>
      <c r="R35" s="116"/>
      <c r="T35" s="120" t="s">
        <v>17</v>
      </c>
      <c r="U35" s="121"/>
      <c r="V35" s="121"/>
      <c r="W35" s="121"/>
      <c r="X35" s="121"/>
      <c r="Y35" s="121"/>
      <c r="Z35" s="121"/>
      <c r="AA35" s="122"/>
    </row>
    <row r="36" spans="2:52" ht="14.1" customHeight="1">
      <c r="B36" s="24"/>
      <c r="C36" s="9" t="s">
        <v>0</v>
      </c>
      <c r="D36" s="9" t="s">
        <v>1</v>
      </c>
      <c r="E36" s="9" t="s">
        <v>1</v>
      </c>
      <c r="F36" s="9" t="s">
        <v>2</v>
      </c>
      <c r="G36" s="9" t="s">
        <v>3</v>
      </c>
      <c r="H36" s="9" t="s">
        <v>4</v>
      </c>
      <c r="I36" s="9" t="s">
        <v>5</v>
      </c>
      <c r="K36" s="117" t="s">
        <v>10</v>
      </c>
      <c r="L36" s="117"/>
      <c r="M36" s="117"/>
      <c r="N36" s="117"/>
      <c r="O36" s="117"/>
      <c r="P36" s="117"/>
      <c r="Q36" s="117"/>
      <c r="R36" s="117"/>
      <c r="T36" s="108" t="s">
        <v>18</v>
      </c>
      <c r="U36" s="109"/>
      <c r="V36" s="109"/>
      <c r="W36" s="109"/>
      <c r="X36" s="109"/>
      <c r="Y36" s="109"/>
      <c r="Z36" s="109"/>
      <c r="AA36" s="110"/>
      <c r="AE36" s="34"/>
      <c r="AG36" s="1" t="s">
        <v>6</v>
      </c>
    </row>
    <row r="37" spans="2:52" ht="14.1" customHeight="1">
      <c r="B37" s="24"/>
      <c r="C37" s="11"/>
      <c r="D37" s="11"/>
      <c r="E37" s="11"/>
      <c r="F37" s="11"/>
      <c r="G37" s="11"/>
      <c r="H37" s="31">
        <v>1</v>
      </c>
      <c r="I37" s="31">
        <v>2</v>
      </c>
      <c r="K37" s="117" t="s">
        <v>11</v>
      </c>
      <c r="L37" s="117"/>
      <c r="M37" s="117"/>
      <c r="N37" s="117"/>
      <c r="O37" s="117"/>
      <c r="P37" s="117"/>
      <c r="Q37" s="117"/>
      <c r="R37" s="117"/>
      <c r="T37" s="108" t="s">
        <v>19</v>
      </c>
      <c r="U37" s="109"/>
      <c r="V37" s="109"/>
      <c r="W37" s="109"/>
      <c r="X37" s="109"/>
      <c r="Y37" s="109"/>
      <c r="Z37" s="109"/>
      <c r="AA37" s="110"/>
      <c r="AE37" s="32"/>
      <c r="AG37" s="1" t="s">
        <v>7</v>
      </c>
    </row>
    <row r="38" spans="2:52" ht="14.1" customHeight="1">
      <c r="B38" s="24"/>
      <c r="C38" s="31">
        <v>3</v>
      </c>
      <c r="D38" s="31">
        <v>4</v>
      </c>
      <c r="E38" s="31">
        <v>5</v>
      </c>
      <c r="F38" s="31">
        <v>6</v>
      </c>
      <c r="G38" s="31">
        <v>7</v>
      </c>
      <c r="H38" s="31">
        <v>8</v>
      </c>
      <c r="I38" s="31">
        <v>9</v>
      </c>
      <c r="K38" s="117" t="s">
        <v>12</v>
      </c>
      <c r="L38" s="117"/>
      <c r="M38" s="117"/>
      <c r="N38" s="117"/>
      <c r="O38" s="117"/>
      <c r="P38" s="117"/>
      <c r="Q38" s="117"/>
      <c r="R38" s="117"/>
      <c r="T38" s="108" t="s">
        <v>20</v>
      </c>
      <c r="U38" s="109"/>
      <c r="V38" s="109"/>
      <c r="W38" s="109"/>
      <c r="X38" s="109"/>
      <c r="Y38" s="109"/>
      <c r="Z38" s="109"/>
      <c r="AA38" s="110"/>
      <c r="AE38" s="35"/>
      <c r="AG38" s="1" t="s">
        <v>8</v>
      </c>
    </row>
    <row r="39" spans="2:52" ht="14.1" customHeight="1">
      <c r="B39" s="24"/>
      <c r="C39" s="31">
        <v>10</v>
      </c>
      <c r="D39" s="31">
        <v>11</v>
      </c>
      <c r="E39" s="31">
        <v>12</v>
      </c>
      <c r="F39" s="31">
        <v>13</v>
      </c>
      <c r="G39" s="31">
        <v>14</v>
      </c>
      <c r="H39" s="30">
        <v>15</v>
      </c>
      <c r="I39" s="31">
        <v>16</v>
      </c>
      <c r="K39" s="123" t="s">
        <v>13</v>
      </c>
      <c r="L39" s="123"/>
      <c r="M39" s="123"/>
      <c r="N39" s="123"/>
      <c r="O39" s="123"/>
      <c r="P39" s="123"/>
      <c r="Q39" s="123"/>
      <c r="R39" s="123"/>
      <c r="T39" s="111" t="s">
        <v>21</v>
      </c>
      <c r="U39" s="112"/>
      <c r="V39" s="112"/>
      <c r="W39" s="112"/>
      <c r="X39" s="112"/>
      <c r="Y39" s="112"/>
      <c r="Z39" s="112"/>
      <c r="AA39" s="113"/>
      <c r="AE39" s="38"/>
      <c r="AG39" s="1" t="s">
        <v>25</v>
      </c>
    </row>
    <row r="40" spans="2:52" ht="14.1" customHeight="1">
      <c r="B40" s="24"/>
      <c r="C40" s="31">
        <v>17</v>
      </c>
      <c r="D40" s="31">
        <v>18</v>
      </c>
      <c r="E40" s="31">
        <v>19</v>
      </c>
      <c r="F40" s="33">
        <v>20</v>
      </c>
      <c r="G40" s="33">
        <v>21</v>
      </c>
      <c r="H40" s="12">
        <v>22</v>
      </c>
      <c r="I40" s="12">
        <v>23</v>
      </c>
      <c r="K40" s="108" t="s">
        <v>14</v>
      </c>
      <c r="L40" s="109"/>
      <c r="M40" s="109"/>
      <c r="N40" s="109"/>
      <c r="O40" s="109"/>
      <c r="P40" s="109"/>
      <c r="Q40" s="109"/>
      <c r="R40" s="110"/>
      <c r="S40" s="36"/>
      <c r="T40" s="108" t="s">
        <v>22</v>
      </c>
      <c r="U40" s="109"/>
      <c r="V40" s="109"/>
      <c r="W40" s="109"/>
      <c r="X40" s="109"/>
      <c r="Y40" s="109"/>
      <c r="Z40" s="109"/>
      <c r="AA40" s="110"/>
      <c r="AE40" s="22"/>
    </row>
    <row r="41" spans="2:52" ht="14.1" customHeight="1">
      <c r="B41" s="24"/>
      <c r="C41" s="12">
        <v>24</v>
      </c>
      <c r="D41" s="12">
        <v>25</v>
      </c>
      <c r="E41" s="12">
        <v>26</v>
      </c>
      <c r="F41" s="12">
        <v>27</v>
      </c>
      <c r="G41" s="12">
        <v>28</v>
      </c>
      <c r="H41" s="12">
        <v>29</v>
      </c>
      <c r="I41" s="12">
        <v>30</v>
      </c>
      <c r="K41" s="108" t="s">
        <v>15</v>
      </c>
      <c r="L41" s="109"/>
      <c r="M41" s="109"/>
      <c r="N41" s="109"/>
      <c r="O41" s="109"/>
      <c r="P41" s="109"/>
      <c r="Q41" s="109"/>
      <c r="R41" s="110"/>
      <c r="S41" s="36"/>
      <c r="T41" s="108" t="s">
        <v>23</v>
      </c>
      <c r="U41" s="109"/>
      <c r="V41" s="109"/>
      <c r="W41" s="109"/>
      <c r="X41" s="109"/>
      <c r="Y41" s="109"/>
      <c r="Z41" s="109"/>
      <c r="AA41" s="110"/>
    </row>
    <row r="42" spans="2:52">
      <c r="B42" s="24"/>
      <c r="C42" s="44">
        <v>31</v>
      </c>
      <c r="D42" s="11"/>
      <c r="E42" s="11"/>
      <c r="F42" s="11"/>
      <c r="G42" s="11"/>
      <c r="H42" s="11"/>
      <c r="I42" s="11"/>
      <c r="K42" s="108" t="s">
        <v>16</v>
      </c>
      <c r="L42" s="109"/>
      <c r="M42" s="109"/>
      <c r="N42" s="109"/>
      <c r="O42" s="109"/>
      <c r="P42" s="109"/>
      <c r="Q42" s="109"/>
      <c r="R42" s="110"/>
      <c r="S42" s="36"/>
      <c r="T42" s="108" t="s">
        <v>24</v>
      </c>
      <c r="U42" s="109"/>
      <c r="V42" s="109"/>
      <c r="W42" s="109"/>
      <c r="X42" s="109"/>
      <c r="Y42" s="109"/>
      <c r="Z42" s="109"/>
      <c r="AA42" s="110"/>
    </row>
  </sheetData>
  <mergeCells count="33">
    <mergeCell ref="AL25:AR25"/>
    <mergeCell ref="AT25:AZ25"/>
    <mergeCell ref="L15:R15"/>
    <mergeCell ref="U15:AA15"/>
    <mergeCell ref="C25:I25"/>
    <mergeCell ref="L25:R25"/>
    <mergeCell ref="U25:AA25"/>
    <mergeCell ref="C15:I15"/>
    <mergeCell ref="AD15:AJ15"/>
    <mergeCell ref="K41:R41"/>
    <mergeCell ref="K42:R42"/>
    <mergeCell ref="T41:AA41"/>
    <mergeCell ref="T42:AA42"/>
    <mergeCell ref="K37:R37"/>
    <mergeCell ref="K38:R38"/>
    <mergeCell ref="K39:R39"/>
    <mergeCell ref="K40:R40"/>
    <mergeCell ref="T40:AA40"/>
    <mergeCell ref="A1:AJ1"/>
    <mergeCell ref="B2:AJ2"/>
    <mergeCell ref="T37:AA37"/>
    <mergeCell ref="T38:AA38"/>
    <mergeCell ref="T39:AA39"/>
    <mergeCell ref="C35:I35"/>
    <mergeCell ref="K35:R35"/>
    <mergeCell ref="K36:R36"/>
    <mergeCell ref="AD25:AJ25"/>
    <mergeCell ref="C5:I5"/>
    <mergeCell ref="L5:R5"/>
    <mergeCell ref="U5:AA5"/>
    <mergeCell ref="AD5:AJ5"/>
    <mergeCell ref="T35:AA35"/>
    <mergeCell ref="T36:AA36"/>
  </mergeCells>
  <pageMargins left="0.70866141732283472" right="0.70866141732283472" top="0.59055118110236227" bottom="0.51181102362204722" header="0.31496062992125984" footer="0.31496062992125984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Calendrier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2020-06-23T12:13:34Z</dcterms:modified>
</cp:coreProperties>
</file>